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45" windowWidth="14805" windowHeight="6825" tabRatio="596" firstSheet="2" activeTab="3"/>
  </bookViews>
  <sheets>
    <sheet name="Sheet1" sheetId="1" state="hidden" r:id="rId1"/>
    <sheet name="Sheet2" sheetId="2" state="hidden" r:id="rId2"/>
    <sheet name="ASM &amp; Distributor" sheetId="17" r:id="rId3"/>
    <sheet name="SS &amp; CSR Water &amp; Pet" sheetId="6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Print_Area" localSheetId="2">'ASM &amp; Distributor'!$A$1:$X$65</definedName>
    <definedName name="_xlnm.Print_Area" localSheetId="0">Sheet1!$Y$1:$PC$77</definedName>
    <definedName name="_xlnm.Print_Area" localSheetId="1">Sheet2!$A$2:$T$80</definedName>
    <definedName name="_xlnm.Print_Area" localSheetId="3">'SS &amp; CSR Water &amp; Pet'!$A$2:$V$75</definedName>
  </definedNames>
  <calcPr calcId="152511"/>
</workbook>
</file>

<file path=xl/calcChain.xml><?xml version="1.0" encoding="utf-8"?>
<calcChain xmlns="http://schemas.openxmlformats.org/spreadsheetml/2006/main">
  <c r="L11" i="17" l="1"/>
  <c r="R73" i="6" l="1"/>
  <c r="R72" i="6"/>
  <c r="R71" i="6"/>
  <c r="R70" i="6"/>
  <c r="R69" i="6"/>
  <c r="R68" i="6"/>
  <c r="R67" i="6"/>
  <c r="R66" i="6"/>
  <c r="R63" i="6"/>
  <c r="R62" i="6"/>
  <c r="R61" i="6"/>
  <c r="R59" i="6"/>
  <c r="R58" i="6"/>
  <c r="R57" i="6"/>
  <c r="S56" i="6"/>
  <c r="R55" i="6"/>
  <c r="R54" i="6"/>
  <c r="R53" i="6"/>
  <c r="R52" i="6"/>
  <c r="R50" i="6"/>
  <c r="R49" i="6"/>
  <c r="R48" i="6"/>
  <c r="R47" i="6"/>
  <c r="R46" i="6"/>
  <c r="R45" i="6"/>
  <c r="R43" i="6"/>
  <c r="R42" i="6"/>
  <c r="R41" i="6"/>
  <c r="S39" i="6"/>
  <c r="R38" i="6"/>
  <c r="R37" i="6"/>
  <c r="R36" i="6"/>
  <c r="R35" i="6"/>
  <c r="R34" i="6"/>
  <c r="S33" i="6"/>
  <c r="R32" i="6"/>
  <c r="R31" i="6"/>
  <c r="R30" i="6"/>
  <c r="R29" i="6"/>
  <c r="R26" i="6"/>
  <c r="R25" i="6"/>
  <c r="R24" i="6"/>
  <c r="T24" i="6"/>
  <c r="S18" i="6"/>
  <c r="S12" i="6"/>
  <c r="T12" i="6"/>
  <c r="R23" i="6" l="1"/>
  <c r="V26" i="6" l="1"/>
  <c r="T26" i="6"/>
  <c r="V61" i="6" l="1"/>
  <c r="T61" i="6"/>
  <c r="Q75" i="6"/>
  <c r="R64" i="6"/>
  <c r="M13" i="6"/>
  <c r="M15" i="6"/>
  <c r="M17" i="6"/>
  <c r="M19" i="6"/>
  <c r="M24" i="6"/>
  <c r="M29" i="6"/>
  <c r="M31" i="6"/>
  <c r="M34" i="6"/>
  <c r="M36" i="6"/>
  <c r="M38" i="6"/>
  <c r="M42" i="6"/>
  <c r="M45" i="6"/>
  <c r="M47" i="6"/>
  <c r="M49" i="6"/>
  <c r="M63" i="6"/>
  <c r="N63" i="6" s="1"/>
  <c r="T63" i="6" s="1"/>
  <c r="V63" i="6" s="1"/>
  <c r="M70" i="6"/>
  <c r="H73" i="6"/>
  <c r="H72" i="6"/>
  <c r="H71" i="6"/>
  <c r="H70" i="6"/>
  <c r="H69" i="6"/>
  <c r="H68" i="6"/>
  <c r="H67" i="6"/>
  <c r="H66" i="6"/>
  <c r="H64" i="6"/>
  <c r="H62" i="6"/>
  <c r="H61" i="6"/>
  <c r="H59" i="6"/>
  <c r="H58" i="6"/>
  <c r="H57" i="6"/>
  <c r="H55" i="6"/>
  <c r="H54" i="6"/>
  <c r="H53" i="6"/>
  <c r="H52" i="6"/>
  <c r="H50" i="6"/>
  <c r="H49" i="6"/>
  <c r="H48" i="6"/>
  <c r="H47" i="6"/>
  <c r="H45" i="6"/>
  <c r="H44" i="6"/>
  <c r="H43" i="6"/>
  <c r="H42" i="6"/>
  <c r="H41" i="6"/>
  <c r="H38" i="6"/>
  <c r="H37" i="6"/>
  <c r="H36" i="6"/>
  <c r="H35" i="6"/>
  <c r="H34" i="6"/>
  <c r="H32" i="6"/>
  <c r="H31" i="6"/>
  <c r="H30" i="6"/>
  <c r="H29" i="6"/>
  <c r="H27" i="6"/>
  <c r="H26" i="6"/>
  <c r="H25" i="6"/>
  <c r="H24" i="6"/>
  <c r="H23" i="6"/>
  <c r="H22" i="6"/>
  <c r="H21" i="6"/>
  <c r="H17" i="6"/>
  <c r="H16" i="6"/>
  <c r="H15" i="6"/>
  <c r="H14" i="6"/>
  <c r="H13" i="6"/>
  <c r="H11" i="6"/>
  <c r="H10" i="6"/>
  <c r="H9" i="6"/>
  <c r="H8" i="6"/>
  <c r="H7" i="6"/>
  <c r="G73" i="6"/>
  <c r="M73" i="6" s="1"/>
  <c r="G72" i="6"/>
  <c r="G71" i="6"/>
  <c r="G70" i="6"/>
  <c r="G69" i="6"/>
  <c r="G68" i="6"/>
  <c r="M68" i="6" s="1"/>
  <c r="G67" i="6"/>
  <c r="M67" i="6" s="1"/>
  <c r="G66" i="6"/>
  <c r="M66" i="6" s="1"/>
  <c r="G64" i="6"/>
  <c r="G62" i="6"/>
  <c r="M62" i="6" s="1"/>
  <c r="N62" i="6" s="1"/>
  <c r="T62" i="6" s="1"/>
  <c r="V62" i="6" s="1"/>
  <c r="G61" i="6"/>
  <c r="G59" i="6"/>
  <c r="M59" i="6" s="1"/>
  <c r="G58" i="6"/>
  <c r="M58" i="6" s="1"/>
  <c r="G57" i="6"/>
  <c r="M57" i="6" s="1"/>
  <c r="G55" i="6"/>
  <c r="M55" i="6" s="1"/>
  <c r="G54" i="6"/>
  <c r="M54" i="6" s="1"/>
  <c r="G53" i="6"/>
  <c r="M53" i="6" s="1"/>
  <c r="G52" i="6"/>
  <c r="M52" i="6" s="1"/>
  <c r="G49" i="6"/>
  <c r="G48" i="6"/>
  <c r="M48" i="6" s="1"/>
  <c r="G47" i="6"/>
  <c r="M46" i="6"/>
  <c r="N46" i="6" s="1"/>
  <c r="T46" i="6" s="1"/>
  <c r="V46" i="6" s="1"/>
  <c r="G43" i="6"/>
  <c r="M43" i="6" s="1"/>
  <c r="G41" i="6"/>
  <c r="M41" i="6" s="1"/>
  <c r="G45" i="6"/>
  <c r="G44" i="6"/>
  <c r="G42" i="6"/>
  <c r="G50" i="6"/>
  <c r="M50" i="6" s="1"/>
  <c r="G38" i="6"/>
  <c r="M37" i="6"/>
  <c r="G36" i="6"/>
  <c r="G35" i="6"/>
  <c r="M35" i="6" s="1"/>
  <c r="G34" i="6"/>
  <c r="G32" i="6"/>
  <c r="M32" i="6" s="1"/>
  <c r="G31" i="6"/>
  <c r="G30" i="6"/>
  <c r="M30" i="6" s="1"/>
  <c r="G29" i="6"/>
  <c r="G27" i="6"/>
  <c r="G26" i="6"/>
  <c r="M25" i="6"/>
  <c r="N25" i="6" s="1"/>
  <c r="G24" i="6"/>
  <c r="G23" i="6"/>
  <c r="M23" i="6" s="1"/>
  <c r="N23" i="6" s="1"/>
  <c r="G22" i="6"/>
  <c r="G21" i="6"/>
  <c r="M21" i="6" s="1"/>
  <c r="G17" i="6"/>
  <c r="G16" i="6"/>
  <c r="M16" i="6" s="1"/>
  <c r="G15" i="6"/>
  <c r="G14" i="6"/>
  <c r="M14" i="6" s="1"/>
  <c r="G13" i="6"/>
  <c r="G11" i="6"/>
  <c r="G10" i="6"/>
  <c r="M10" i="6" s="1"/>
  <c r="M9" i="6"/>
  <c r="G8" i="6"/>
  <c r="M8" i="6" s="1"/>
  <c r="G7" i="6"/>
  <c r="M7" i="6" s="1"/>
  <c r="E33" i="6" l="1"/>
  <c r="E18" i="6"/>
  <c r="D73" i="6"/>
  <c r="D72" i="6"/>
  <c r="D71" i="6"/>
  <c r="D70" i="6"/>
  <c r="D69" i="6"/>
  <c r="D68" i="6"/>
  <c r="D67" i="6"/>
  <c r="D66" i="6"/>
  <c r="D64" i="6"/>
  <c r="D63" i="6"/>
  <c r="D62" i="6"/>
  <c r="D61" i="6"/>
  <c r="D59" i="6"/>
  <c r="D58" i="6"/>
  <c r="D57" i="6"/>
  <c r="D55" i="6"/>
  <c r="D54" i="6"/>
  <c r="D53" i="6"/>
  <c r="D52" i="6"/>
  <c r="D50" i="6"/>
  <c r="D49" i="6"/>
  <c r="D48" i="6"/>
  <c r="D47" i="6"/>
  <c r="D46" i="6"/>
  <c r="D45" i="6"/>
  <c r="D44" i="6"/>
  <c r="D43" i="6"/>
  <c r="D42" i="6"/>
  <c r="D41" i="6"/>
  <c r="D38" i="6"/>
  <c r="D37" i="6"/>
  <c r="D36" i="6"/>
  <c r="D35" i="6"/>
  <c r="D34" i="6"/>
  <c r="D32" i="6"/>
  <c r="D31" i="6"/>
  <c r="D30" i="6"/>
  <c r="D29" i="6"/>
  <c r="D27" i="6"/>
  <c r="D26" i="6"/>
  <c r="D25" i="6"/>
  <c r="D24" i="6"/>
  <c r="D23" i="6"/>
  <c r="D22" i="6"/>
  <c r="D21" i="6"/>
  <c r="J21" i="6" s="1"/>
  <c r="D17" i="6"/>
  <c r="D16" i="6"/>
  <c r="D15" i="6"/>
  <c r="D14" i="6"/>
  <c r="D13" i="6"/>
  <c r="D74" i="6"/>
  <c r="D65" i="6"/>
  <c r="D56" i="6"/>
  <c r="D51" i="6"/>
  <c r="D39" i="6"/>
  <c r="D33" i="6"/>
  <c r="D28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4" i="6"/>
  <c r="J64" i="6"/>
  <c r="K63" i="6"/>
  <c r="J63" i="6"/>
  <c r="K62" i="6"/>
  <c r="J62" i="6"/>
  <c r="K61" i="6"/>
  <c r="J61" i="6"/>
  <c r="K59" i="6"/>
  <c r="J59" i="6"/>
  <c r="K58" i="6"/>
  <c r="J58" i="6"/>
  <c r="K57" i="6"/>
  <c r="J57" i="6"/>
  <c r="K55" i="6"/>
  <c r="J55" i="6"/>
  <c r="K54" i="6"/>
  <c r="J54" i="6"/>
  <c r="K53" i="6"/>
  <c r="J53" i="6"/>
  <c r="K52" i="6"/>
  <c r="J52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38" i="6"/>
  <c r="J38" i="6"/>
  <c r="K37" i="6"/>
  <c r="J37" i="6"/>
  <c r="K36" i="6"/>
  <c r="J36" i="6"/>
  <c r="K35" i="6"/>
  <c r="J35" i="6"/>
  <c r="K34" i="6"/>
  <c r="J34" i="6"/>
  <c r="K32" i="6"/>
  <c r="J32" i="6"/>
  <c r="K31" i="6"/>
  <c r="J31" i="6"/>
  <c r="K30" i="6"/>
  <c r="J30" i="6"/>
  <c r="K29" i="6"/>
  <c r="J29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K19" i="6"/>
  <c r="J19" i="6"/>
  <c r="K17" i="6"/>
  <c r="J17" i="6"/>
  <c r="K16" i="6"/>
  <c r="J16" i="6"/>
  <c r="K15" i="6"/>
  <c r="J15" i="6"/>
  <c r="K14" i="6"/>
  <c r="J14" i="6"/>
  <c r="K13" i="6"/>
  <c r="K11" i="6"/>
  <c r="K10" i="6"/>
  <c r="K9" i="6"/>
  <c r="K8" i="6"/>
  <c r="K7" i="6"/>
  <c r="G74" i="6"/>
  <c r="G65" i="6"/>
  <c r="G56" i="6"/>
  <c r="G60" i="6" s="1"/>
  <c r="G51" i="6"/>
  <c r="G39" i="6"/>
  <c r="G33" i="6"/>
  <c r="G28" i="6"/>
  <c r="G18" i="6"/>
  <c r="G12" i="6"/>
  <c r="D11" i="6"/>
  <c r="J11" i="6" s="1"/>
  <c r="D10" i="6"/>
  <c r="J10" i="6" s="1"/>
  <c r="D9" i="6"/>
  <c r="J9" i="6" s="1"/>
  <c r="D8" i="6"/>
  <c r="J8" i="6" s="1"/>
  <c r="D7" i="6"/>
  <c r="J7" i="6" s="1"/>
  <c r="M33" i="6" l="1"/>
  <c r="M39" i="6"/>
  <c r="D60" i="6"/>
  <c r="J60" i="6" s="1"/>
  <c r="M56" i="6"/>
  <c r="G20" i="6"/>
  <c r="J51" i="6"/>
  <c r="J39" i="6"/>
  <c r="D40" i="6"/>
  <c r="J28" i="6"/>
  <c r="D18" i="6"/>
  <c r="J13" i="6"/>
  <c r="J56" i="6"/>
  <c r="J33" i="6"/>
  <c r="D12" i="6"/>
  <c r="M12" i="6" s="1"/>
  <c r="G40" i="6"/>
  <c r="J74" i="6"/>
  <c r="J65" i="6"/>
  <c r="J18" i="6" l="1"/>
  <c r="M18" i="6"/>
  <c r="D20" i="6"/>
  <c r="G75" i="6"/>
  <c r="J40" i="6"/>
  <c r="J12" i="6"/>
  <c r="D75" i="6" l="1"/>
  <c r="J75" i="6" s="1"/>
  <c r="J20" i="6"/>
  <c r="W50" i="17" l="1"/>
  <c r="W35" i="17"/>
  <c r="W34" i="17"/>
  <c r="S20" i="17"/>
  <c r="S32" i="17"/>
  <c r="S35" i="17"/>
  <c r="S34" i="17"/>
  <c r="S52" i="17"/>
  <c r="S49" i="17"/>
  <c r="S38" i="17"/>
  <c r="S43" i="17"/>
  <c r="L61" i="17"/>
  <c r="L60" i="17"/>
  <c r="L59" i="17"/>
  <c r="L58" i="17"/>
  <c r="L57" i="17"/>
  <c r="L56" i="17"/>
  <c r="L54" i="17"/>
  <c r="L53" i="17"/>
  <c r="L52" i="17"/>
  <c r="L51" i="17"/>
  <c r="L50" i="17"/>
  <c r="L49" i="17"/>
  <c r="L48" i="17"/>
  <c r="L46" i="17"/>
  <c r="L45" i="17"/>
  <c r="L44" i="17"/>
  <c r="L43" i="17"/>
  <c r="L42" i="17"/>
  <c r="L41" i="17"/>
  <c r="L40" i="17"/>
  <c r="L39" i="17"/>
  <c r="L38" i="17"/>
  <c r="L36" i="17"/>
  <c r="L35" i="17"/>
  <c r="L34" i="17"/>
  <c r="L32" i="17"/>
  <c r="L31" i="17"/>
  <c r="L30" i="17"/>
  <c r="L29" i="17"/>
  <c r="L28" i="17"/>
  <c r="L27" i="17"/>
  <c r="L26" i="17"/>
  <c r="L25" i="17"/>
  <c r="L23" i="17"/>
  <c r="L22" i="17"/>
  <c r="L21" i="17"/>
  <c r="L20" i="17"/>
  <c r="L19" i="17"/>
  <c r="L18" i="17"/>
  <c r="L17" i="17"/>
  <c r="L16" i="17"/>
  <c r="L14" i="17"/>
  <c r="L13" i="17"/>
  <c r="L12" i="17"/>
  <c r="L10" i="17"/>
  <c r="L9" i="17"/>
  <c r="L8" i="17"/>
  <c r="L7" i="17"/>
  <c r="L6" i="17"/>
  <c r="L5" i="17"/>
  <c r="H61" i="17"/>
  <c r="H60" i="17"/>
  <c r="H59" i="17"/>
  <c r="H58" i="17"/>
  <c r="H57" i="17"/>
  <c r="H56" i="17"/>
  <c r="G61" i="17"/>
  <c r="G60" i="17"/>
  <c r="G59" i="17"/>
  <c r="G58" i="17"/>
  <c r="G57" i="17"/>
  <c r="G56" i="17"/>
  <c r="E61" i="17"/>
  <c r="E60" i="17"/>
  <c r="E59" i="17"/>
  <c r="E58" i="17"/>
  <c r="E57" i="17"/>
  <c r="E56" i="17"/>
  <c r="D61" i="17"/>
  <c r="D60" i="17"/>
  <c r="D59" i="17"/>
  <c r="D58" i="17"/>
  <c r="D57" i="17"/>
  <c r="D56" i="17"/>
  <c r="H54" i="17"/>
  <c r="H53" i="17"/>
  <c r="H52" i="17"/>
  <c r="H51" i="17"/>
  <c r="H50" i="17"/>
  <c r="H49" i="17"/>
  <c r="H48" i="17"/>
  <c r="E54" i="17"/>
  <c r="E53" i="17"/>
  <c r="E52" i="17"/>
  <c r="E51" i="17"/>
  <c r="E50" i="17"/>
  <c r="E49" i="17"/>
  <c r="E48" i="17"/>
  <c r="G54" i="17"/>
  <c r="G53" i="17"/>
  <c r="G52" i="17"/>
  <c r="G51" i="17"/>
  <c r="G50" i="17"/>
  <c r="G49" i="17"/>
  <c r="G48" i="17"/>
  <c r="D54" i="17"/>
  <c r="D53" i="17"/>
  <c r="D52" i="17" l="1"/>
  <c r="D51" i="17"/>
  <c r="D50" i="17"/>
  <c r="D49" i="17"/>
  <c r="D48" i="17"/>
  <c r="H46" i="17"/>
  <c r="H45" i="17"/>
  <c r="H44" i="17"/>
  <c r="H43" i="17"/>
  <c r="H42" i="17"/>
  <c r="H41" i="17"/>
  <c r="H40" i="17"/>
  <c r="H39" i="17"/>
  <c r="H38" i="17"/>
  <c r="E46" i="17"/>
  <c r="E45" i="17"/>
  <c r="E44" i="17"/>
  <c r="E43" i="17"/>
  <c r="E42" i="17"/>
  <c r="E41" i="17"/>
  <c r="E40" i="17"/>
  <c r="E39" i="17"/>
  <c r="E38" i="17"/>
  <c r="G46" i="17" l="1"/>
  <c r="G45" i="17"/>
  <c r="G44" i="17"/>
  <c r="G43" i="17"/>
  <c r="G42" i="17"/>
  <c r="G41" i="17"/>
  <c r="G40" i="17"/>
  <c r="G39" i="17"/>
  <c r="G38" i="17"/>
  <c r="D46" i="17"/>
  <c r="D45" i="17"/>
  <c r="D44" i="17"/>
  <c r="D43" i="17"/>
  <c r="D42" i="17"/>
  <c r="D41" i="17"/>
  <c r="D40" i="17"/>
  <c r="D39" i="17"/>
  <c r="D38" i="17"/>
  <c r="H35" i="17"/>
  <c r="H34" i="17"/>
  <c r="G36" i="17"/>
  <c r="G35" i="17"/>
  <c r="G34" i="17"/>
  <c r="E36" i="17"/>
  <c r="E35" i="17"/>
  <c r="E34" i="17"/>
  <c r="D36" i="17"/>
  <c r="D35" i="17"/>
  <c r="D34" i="17"/>
  <c r="H32" i="17"/>
  <c r="H31" i="17"/>
  <c r="H30" i="17"/>
  <c r="H29" i="17"/>
  <c r="H28" i="17"/>
  <c r="H27" i="17"/>
  <c r="H26" i="17"/>
  <c r="H25" i="17"/>
  <c r="G32" i="17"/>
  <c r="G31" i="17"/>
  <c r="G30" i="17"/>
  <c r="G29" i="17"/>
  <c r="G28" i="17"/>
  <c r="G27" i="17"/>
  <c r="G26" i="17"/>
  <c r="G33" i="17" s="1"/>
  <c r="G25" i="17"/>
  <c r="E32" i="17"/>
  <c r="E31" i="17"/>
  <c r="E30" i="17"/>
  <c r="E29" i="17"/>
  <c r="E28" i="17"/>
  <c r="E27" i="17"/>
  <c r="E26" i="17"/>
  <c r="E33" i="17" s="1"/>
  <c r="K33" i="17" s="1"/>
  <c r="E25" i="17"/>
  <c r="D32" i="17"/>
  <c r="D31" i="17"/>
  <c r="D30" i="17"/>
  <c r="D29" i="17"/>
  <c r="D28" i="17"/>
  <c r="D27" i="17"/>
  <c r="H33" i="17"/>
  <c r="D26" i="17"/>
  <c r="D25" i="17"/>
  <c r="H21" i="17"/>
  <c r="H20" i="17"/>
  <c r="H19" i="17"/>
  <c r="H18" i="17"/>
  <c r="H17" i="17"/>
  <c r="H16" i="17"/>
  <c r="G23" i="17"/>
  <c r="G22" i="17"/>
  <c r="G21" i="17"/>
  <c r="G20" i="17"/>
  <c r="G19" i="17"/>
  <c r="G18" i="17"/>
  <c r="G17" i="17"/>
  <c r="G16" i="17"/>
  <c r="E23" i="17"/>
  <c r="E22" i="17"/>
  <c r="E21" i="17"/>
  <c r="E20" i="17"/>
  <c r="E19" i="17"/>
  <c r="E18" i="17"/>
  <c r="E17" i="17"/>
  <c r="E16" i="17"/>
  <c r="D18" i="17"/>
  <c r="D16" i="17"/>
  <c r="D23" i="17"/>
  <c r="D19" i="17"/>
  <c r="D21" i="17"/>
  <c r="D22" i="17"/>
  <c r="D20" i="17"/>
  <c r="D17" i="17"/>
  <c r="H14" i="17"/>
  <c r="H13" i="17"/>
  <c r="H12" i="17"/>
  <c r="H11" i="17"/>
  <c r="H10" i="17"/>
  <c r="H9" i="17"/>
  <c r="H8" i="17"/>
  <c r="H7" i="17"/>
  <c r="H6" i="17"/>
  <c r="H5" i="17"/>
  <c r="G14" i="17"/>
  <c r="G13" i="17"/>
  <c r="G12" i="17"/>
  <c r="G11" i="17"/>
  <c r="G10" i="17"/>
  <c r="G9" i="17"/>
  <c r="G8" i="17"/>
  <c r="G7" i="17"/>
  <c r="G6" i="17"/>
  <c r="G5" i="17"/>
  <c r="E14" i="17"/>
  <c r="E13" i="17"/>
  <c r="E12" i="17"/>
  <c r="E11" i="17"/>
  <c r="E10" i="17"/>
  <c r="E9" i="17"/>
  <c r="E8" i="17"/>
  <c r="E7" i="17"/>
  <c r="E6" i="17"/>
  <c r="E5" i="17"/>
  <c r="D14" i="17"/>
  <c r="D13" i="17"/>
  <c r="D12" i="17"/>
  <c r="D11" i="17"/>
  <c r="D10" i="17"/>
  <c r="K28" i="17" l="1"/>
  <c r="K29" i="17"/>
  <c r="D33" i="17"/>
  <c r="N33" i="17"/>
  <c r="J33" i="17"/>
  <c r="O33" i="17"/>
  <c r="R33" i="17" l="1"/>
  <c r="W33" i="17" s="1"/>
  <c r="D9" i="17" l="1"/>
  <c r="D8" i="17"/>
  <c r="D7" i="17"/>
  <c r="D6" i="17"/>
  <c r="D5" i="17"/>
  <c r="W52" i="17" l="1"/>
  <c r="W32" i="17"/>
  <c r="W12" i="17"/>
  <c r="N70" i="6" l="1"/>
  <c r="T70" i="6" s="1"/>
  <c r="V70" i="6" s="1"/>
  <c r="N66" i="6"/>
  <c r="T66" i="6" s="1"/>
  <c r="V66" i="6" s="1"/>
  <c r="N44" i="6"/>
  <c r="R44" i="6" s="1"/>
  <c r="T23" i="6"/>
  <c r="V23" i="6" s="1"/>
  <c r="T44" i="6" l="1"/>
  <c r="V44" i="6" s="1"/>
  <c r="N49" i="6"/>
  <c r="T49" i="6" s="1"/>
  <c r="V49" i="6" s="1"/>
  <c r="N47" i="6"/>
  <c r="T47" i="6" s="1"/>
  <c r="V47" i="6" s="1"/>
  <c r="N11" i="6" l="1"/>
  <c r="R11" i="6" s="1"/>
  <c r="T11" i="6" l="1"/>
  <c r="V11" i="6" s="1"/>
  <c r="N14" i="6" l="1"/>
  <c r="R14" i="6" s="1"/>
  <c r="T14" i="6" s="1"/>
  <c r="V14" i="6" s="1"/>
  <c r="J32" i="17"/>
  <c r="K32" i="17"/>
  <c r="K7" i="17"/>
  <c r="C21" i="17" l="1"/>
  <c r="N43" i="6" l="1"/>
  <c r="T43" i="6" s="1"/>
  <c r="V43" i="6" s="1"/>
  <c r="N21" i="6" l="1"/>
  <c r="R21" i="6" s="1"/>
  <c r="T21" i="6" s="1"/>
  <c r="V21" i="6" s="1"/>
  <c r="K57" i="17" l="1"/>
  <c r="J57" i="17"/>
  <c r="N73" i="6" l="1"/>
  <c r="T73" i="6" l="1"/>
  <c r="V73" i="6" s="1"/>
  <c r="J58" i="17"/>
  <c r="K58" i="17"/>
  <c r="N30" i="6"/>
  <c r="T30" i="6" s="1"/>
  <c r="V30" i="6" s="1"/>
  <c r="M32" i="17" l="1"/>
  <c r="J5" i="17" l="1"/>
  <c r="K5" i="17"/>
  <c r="J6" i="17"/>
  <c r="K6" i="17"/>
  <c r="J7" i="17"/>
  <c r="J8" i="17"/>
  <c r="K8" i="17"/>
  <c r="J9" i="17"/>
  <c r="K9" i="17"/>
  <c r="J10" i="17"/>
  <c r="K10" i="17"/>
  <c r="J11" i="17"/>
  <c r="K11" i="17"/>
  <c r="J12" i="17"/>
  <c r="K12" i="17"/>
  <c r="J13" i="17"/>
  <c r="K13" i="17"/>
  <c r="J14" i="17"/>
  <c r="K14" i="17"/>
  <c r="N37" i="6" l="1"/>
  <c r="T37" i="6" s="1"/>
  <c r="K53" i="17" l="1"/>
  <c r="M53" i="17" l="1"/>
  <c r="W53" i="17" s="1"/>
  <c r="J53" i="17"/>
  <c r="M43" i="17"/>
  <c r="D47" i="17"/>
  <c r="M45" i="17"/>
  <c r="S45" i="17" s="1"/>
  <c r="W45" i="17" s="1"/>
  <c r="J45" i="17"/>
  <c r="K45" i="17"/>
  <c r="V37" i="6" l="1"/>
  <c r="P75" i="6" l="1"/>
  <c r="M28" i="17" l="1"/>
  <c r="K35" i="17"/>
  <c r="J28" i="17"/>
  <c r="K51" i="17" l="1"/>
  <c r="K26" i="17"/>
  <c r="J27" i="17"/>
  <c r="K27" i="17"/>
  <c r="H56" i="6" l="1"/>
  <c r="H60" i="6" l="1"/>
  <c r="M48" i="17" l="1"/>
  <c r="S48" i="17" s="1"/>
  <c r="W48" i="17" s="1"/>
  <c r="U75" i="6" l="1"/>
  <c r="M36" i="17" l="1"/>
  <c r="L64" i="17"/>
  <c r="J36" i="17" l="1"/>
  <c r="G37" i="17"/>
  <c r="K30" i="17" l="1"/>
  <c r="N16" i="6" l="1"/>
  <c r="R16" i="6" s="1"/>
  <c r="T16" i="6" s="1"/>
  <c r="V16" i="6" s="1"/>
  <c r="M14" i="17" l="1"/>
  <c r="S14" i="17" s="1"/>
  <c r="W14" i="17" s="1"/>
  <c r="H47" i="17"/>
  <c r="T25" i="6" l="1"/>
  <c r="V25" i="6" s="1"/>
  <c r="T64" i="17"/>
  <c r="K22" i="17" l="1"/>
  <c r="K17" i="17"/>
  <c r="K16" i="17"/>
  <c r="M5" i="17" l="1"/>
  <c r="M6" i="17"/>
  <c r="S6" i="17" s="1"/>
  <c r="W6" i="17" s="1"/>
  <c r="M7" i="17"/>
  <c r="W7" i="17" s="1"/>
  <c r="M8" i="17"/>
  <c r="M9" i="17"/>
  <c r="S9" i="17" s="1"/>
  <c r="W9" i="17" s="1"/>
  <c r="M10" i="17"/>
  <c r="W10" i="17" s="1"/>
  <c r="M11" i="17"/>
  <c r="S11" i="17" s="1"/>
  <c r="W11" i="17" s="1"/>
  <c r="W64" i="17" s="1"/>
  <c r="G15" i="17"/>
  <c r="D15" i="17"/>
  <c r="M16" i="17"/>
  <c r="S16" i="17" s="1"/>
  <c r="W16" i="17" s="1"/>
  <c r="M17" i="17"/>
  <c r="S17" i="17" s="1"/>
  <c r="W17" i="17" s="1"/>
  <c r="M18" i="17"/>
  <c r="S18" i="17" s="1"/>
  <c r="W18" i="17" s="1"/>
  <c r="M19" i="17"/>
  <c r="S19" i="17" s="1"/>
  <c r="W19" i="17" s="1"/>
  <c r="M21" i="17"/>
  <c r="S21" i="17" s="1"/>
  <c r="W21" i="17" s="1"/>
  <c r="M22" i="17"/>
  <c r="W22" i="17" s="1"/>
  <c r="M23" i="17"/>
  <c r="S23" i="17" s="1"/>
  <c r="G24" i="17"/>
  <c r="D24" i="17"/>
  <c r="M25" i="17"/>
  <c r="S25" i="17" s="1"/>
  <c r="W25" i="17" s="1"/>
  <c r="M26" i="17"/>
  <c r="S26" i="17" s="1"/>
  <c r="W26" i="17" s="1"/>
  <c r="M27" i="17"/>
  <c r="S27" i="17" s="1"/>
  <c r="M29" i="17"/>
  <c r="S29" i="17" s="1"/>
  <c r="W29" i="17" s="1"/>
  <c r="M30" i="17"/>
  <c r="S30" i="17" s="1"/>
  <c r="W30" i="17" s="1"/>
  <c r="M31" i="17"/>
  <c r="S31" i="17" s="1"/>
  <c r="W31" i="17" s="1"/>
  <c r="M38" i="17"/>
  <c r="W38" i="17" s="1"/>
  <c r="M39" i="17"/>
  <c r="S39" i="17" s="1"/>
  <c r="W39" i="17" s="1"/>
  <c r="M40" i="17"/>
  <c r="S40" i="17" s="1"/>
  <c r="W40" i="17" s="1"/>
  <c r="M41" i="17"/>
  <c r="S41" i="17" s="1"/>
  <c r="W41" i="17" s="1"/>
  <c r="M42" i="17"/>
  <c r="S42" i="17" s="1"/>
  <c r="W42" i="17" s="1"/>
  <c r="M44" i="17"/>
  <c r="M46" i="17"/>
  <c r="S46" i="17" s="1"/>
  <c r="W46" i="17" s="1"/>
  <c r="G47" i="17"/>
  <c r="M49" i="17"/>
  <c r="W49" i="17" s="1"/>
  <c r="M51" i="17"/>
  <c r="S51" i="17" s="1"/>
  <c r="W51" i="17" s="1"/>
  <c r="G55" i="17"/>
  <c r="D55" i="17"/>
  <c r="M56" i="17"/>
  <c r="S56" i="17" s="1"/>
  <c r="W56" i="17" s="1"/>
  <c r="M57" i="17"/>
  <c r="S57" i="17" s="1"/>
  <c r="W57" i="17" s="1"/>
  <c r="M58" i="17"/>
  <c r="S58" i="17" s="1"/>
  <c r="W58" i="17" s="1"/>
  <c r="M59" i="17"/>
  <c r="S59" i="17" s="1"/>
  <c r="W59" i="17" s="1"/>
  <c r="M60" i="17"/>
  <c r="S60" i="17" s="1"/>
  <c r="W60" i="17" s="1"/>
  <c r="M61" i="17"/>
  <c r="S61" i="17" s="1"/>
  <c r="W61" i="17" s="1"/>
  <c r="G62" i="17"/>
  <c r="D62" i="17"/>
  <c r="T71" i="6"/>
  <c r="V71" i="6" s="1"/>
  <c r="N24" i="6"/>
  <c r="N7" i="6"/>
  <c r="R7" i="6" s="1"/>
  <c r="N8" i="6"/>
  <c r="N9" i="6"/>
  <c r="N10" i="6"/>
  <c r="R10" i="6" s="1"/>
  <c r="T10" i="6" s="1"/>
  <c r="V10" i="6" s="1"/>
  <c r="N54" i="6"/>
  <c r="T54" i="6" s="1"/>
  <c r="V54" i="6" s="1"/>
  <c r="E56" i="6"/>
  <c r="N57" i="6"/>
  <c r="T57" i="6" s="1"/>
  <c r="V57" i="6" s="1"/>
  <c r="N58" i="6"/>
  <c r="T58" i="6" s="1"/>
  <c r="V58" i="6" s="1"/>
  <c r="N59" i="6"/>
  <c r="T59" i="6" s="1"/>
  <c r="V59" i="6" s="1"/>
  <c r="N67" i="6"/>
  <c r="T67" i="6" s="1"/>
  <c r="V67" i="6" s="1"/>
  <c r="N68" i="6"/>
  <c r="T68" i="6" s="1"/>
  <c r="V68" i="6" s="1"/>
  <c r="M54" i="17"/>
  <c r="W54" i="17" s="1"/>
  <c r="M52" i="17"/>
  <c r="M12" i="17"/>
  <c r="H62" i="17"/>
  <c r="E62" i="17"/>
  <c r="K61" i="17"/>
  <c r="K59" i="17"/>
  <c r="K60" i="17"/>
  <c r="K56" i="17"/>
  <c r="H55" i="17"/>
  <c r="E55" i="17"/>
  <c r="E47" i="17"/>
  <c r="K50" i="17"/>
  <c r="K49" i="17"/>
  <c r="K52" i="17"/>
  <c r="K54" i="17"/>
  <c r="K48" i="17"/>
  <c r="K46" i="17"/>
  <c r="K39" i="17"/>
  <c r="K40" i="17"/>
  <c r="K41" i="17"/>
  <c r="K42" i="17"/>
  <c r="K43" i="17"/>
  <c r="K44" i="17"/>
  <c r="K38" i="17"/>
  <c r="H15" i="17"/>
  <c r="E15" i="17"/>
  <c r="K23" i="17"/>
  <c r="J49" i="17"/>
  <c r="T72" i="6"/>
  <c r="V72" i="6" s="1"/>
  <c r="T69" i="6"/>
  <c r="V69" i="6" s="1"/>
  <c r="Q64" i="17"/>
  <c r="K34" i="17"/>
  <c r="K31" i="17"/>
  <c r="K20" i="17"/>
  <c r="K25" i="17"/>
  <c r="K21" i="17"/>
  <c r="K19" i="17"/>
  <c r="K18" i="17"/>
  <c r="M50" i="17"/>
  <c r="S50" i="17" s="1"/>
  <c r="M35" i="17"/>
  <c r="M34" i="17"/>
  <c r="M20" i="17"/>
  <c r="M13" i="17"/>
  <c r="W13" i="17" s="1"/>
  <c r="N15" i="6"/>
  <c r="R15" i="6" s="1"/>
  <c r="T15" i="6" s="1"/>
  <c r="V15" i="6" s="1"/>
  <c r="N52" i="6"/>
  <c r="T52" i="6" s="1"/>
  <c r="V52" i="6" s="1"/>
  <c r="N55" i="6"/>
  <c r="T55" i="6" s="1"/>
  <c r="V55" i="6" s="1"/>
  <c r="N42" i="6"/>
  <c r="N48" i="6"/>
  <c r="T48" i="6" s="1"/>
  <c r="V48" i="6" s="1"/>
  <c r="N34" i="6"/>
  <c r="T34" i="6" s="1"/>
  <c r="V34" i="6" s="1"/>
  <c r="E24" i="17"/>
  <c r="H65" i="6"/>
  <c r="E51" i="6"/>
  <c r="H51" i="6"/>
  <c r="N17" i="6"/>
  <c r="J44" i="17"/>
  <c r="H74" i="6"/>
  <c r="H39" i="6"/>
  <c r="H33" i="6"/>
  <c r="H28" i="6"/>
  <c r="H12" i="6"/>
  <c r="H18" i="6"/>
  <c r="N31" i="6"/>
  <c r="C42" i="17"/>
  <c r="N32" i="6"/>
  <c r="T32" i="6" s="1"/>
  <c r="V32" i="6" s="1"/>
  <c r="P64" i="17"/>
  <c r="H37" i="17"/>
  <c r="E37" i="17"/>
  <c r="E63" i="17" s="1"/>
  <c r="D37" i="17"/>
  <c r="H24" i="17"/>
  <c r="J60" i="17"/>
  <c r="J61" i="17"/>
  <c r="J56" i="17"/>
  <c r="J59" i="17"/>
  <c r="J54" i="17"/>
  <c r="J48" i="17"/>
  <c r="J52" i="17"/>
  <c r="J51" i="17"/>
  <c r="J50" i="17"/>
  <c r="J43" i="17"/>
  <c r="J46" i="17"/>
  <c r="J40" i="17"/>
  <c r="J41" i="17"/>
  <c r="J42" i="17"/>
  <c r="J38" i="17"/>
  <c r="J39" i="17"/>
  <c r="J35" i="17"/>
  <c r="J34" i="17"/>
  <c r="J31" i="17"/>
  <c r="J30" i="17"/>
  <c r="J29" i="17"/>
  <c r="J26" i="17"/>
  <c r="J25" i="17"/>
  <c r="J21" i="17"/>
  <c r="J19" i="17"/>
  <c r="J22" i="17"/>
  <c r="J23" i="17"/>
  <c r="J16" i="17"/>
  <c r="J20" i="17"/>
  <c r="J18" i="17"/>
  <c r="J17" i="17"/>
  <c r="E65" i="6"/>
  <c r="E12" i="6"/>
  <c r="E20" i="6" s="1"/>
  <c r="N50" i="6"/>
  <c r="T50" i="6" s="1"/>
  <c r="V50" i="6" s="1"/>
  <c r="N45" i="6"/>
  <c r="T45" i="6" s="1"/>
  <c r="V45" i="6" s="1"/>
  <c r="N13" i="6"/>
  <c r="R13" i="6" s="1"/>
  <c r="T13" i="6" s="1"/>
  <c r="V13" i="6" s="1"/>
  <c r="N29" i="6"/>
  <c r="T29" i="6" s="1"/>
  <c r="V29" i="6" s="1"/>
  <c r="N35" i="6"/>
  <c r="T35" i="6" s="1"/>
  <c r="V35" i="6" s="1"/>
  <c r="N36" i="6"/>
  <c r="T36" i="6" s="1"/>
  <c r="V36" i="6" s="1"/>
  <c r="N38" i="6"/>
  <c r="T38" i="6" s="1"/>
  <c r="V38" i="6" s="1"/>
  <c r="E39" i="6"/>
  <c r="N41" i="6"/>
  <c r="T41" i="6" s="1"/>
  <c r="V41" i="6" s="1"/>
  <c r="N53" i="6"/>
  <c r="T53" i="6" s="1"/>
  <c r="V53" i="6" s="1"/>
  <c r="E28" i="6"/>
  <c r="E74" i="6"/>
  <c r="I51" i="6"/>
  <c r="T19" i="6"/>
  <c r="F64" i="2"/>
  <c r="B33" i="2"/>
  <c r="OO75" i="1"/>
  <c r="ON75" i="1"/>
  <c r="OM75" i="1"/>
  <c r="OL75" i="1"/>
  <c r="OJ75" i="1"/>
  <c r="OI75" i="1"/>
  <c r="OH75" i="1"/>
  <c r="OG75" i="1"/>
  <c r="OF75" i="1"/>
  <c r="OD75" i="1"/>
  <c r="OC75" i="1"/>
  <c r="OB75" i="1"/>
  <c r="OA75" i="1"/>
  <c r="NZ75" i="1"/>
  <c r="NX75" i="1"/>
  <c r="NW75" i="1"/>
  <c r="NV75" i="1"/>
  <c r="NU75" i="1"/>
  <c r="NT75" i="1"/>
  <c r="NR75" i="1"/>
  <c r="NQ75" i="1"/>
  <c r="NP75" i="1"/>
  <c r="NO75" i="1"/>
  <c r="NN75" i="1"/>
  <c r="NL75" i="1"/>
  <c r="NK75" i="1"/>
  <c r="NJ75" i="1"/>
  <c r="NI75" i="1"/>
  <c r="NH75" i="1"/>
  <c r="NF75" i="1"/>
  <c r="NE75" i="1"/>
  <c r="ND75" i="1"/>
  <c r="NC75" i="1"/>
  <c r="NB75" i="1"/>
  <c r="MZ75" i="1"/>
  <c r="MY75" i="1"/>
  <c r="MX75" i="1"/>
  <c r="MW75" i="1"/>
  <c r="MV75" i="1"/>
  <c r="MT75" i="1"/>
  <c r="MS75" i="1"/>
  <c r="MR75" i="1"/>
  <c r="MQ75" i="1"/>
  <c r="MP75" i="1"/>
  <c r="MN75" i="1"/>
  <c r="MM75" i="1"/>
  <c r="ML75" i="1"/>
  <c r="MK75" i="1"/>
  <c r="MJ75" i="1"/>
  <c r="MH75" i="1"/>
  <c r="MG75" i="1"/>
  <c r="MF75" i="1"/>
  <c r="ME75" i="1"/>
  <c r="MD75" i="1"/>
  <c r="MB75" i="1"/>
  <c r="MA75" i="1"/>
  <c r="LZ75" i="1"/>
  <c r="LY75" i="1"/>
  <c r="LX75" i="1"/>
  <c r="LV75" i="1"/>
  <c r="LU75" i="1"/>
  <c r="LT75" i="1"/>
  <c r="LS75" i="1"/>
  <c r="LR75" i="1"/>
  <c r="LP75" i="1"/>
  <c r="LO75" i="1"/>
  <c r="LN75" i="1"/>
  <c r="LM75" i="1"/>
  <c r="LL75" i="1"/>
  <c r="LJ75" i="1"/>
  <c r="LI75" i="1"/>
  <c r="LH75" i="1"/>
  <c r="LG75" i="1"/>
  <c r="LF75" i="1"/>
  <c r="LD75" i="1"/>
  <c r="LC75" i="1"/>
  <c r="LB75" i="1"/>
  <c r="LA75" i="1"/>
  <c r="KZ75" i="1"/>
  <c r="KX75" i="1"/>
  <c r="KW75" i="1"/>
  <c r="KV75" i="1"/>
  <c r="KU75" i="1"/>
  <c r="KT75" i="1"/>
  <c r="KR75" i="1"/>
  <c r="KQ75" i="1"/>
  <c r="KP75" i="1"/>
  <c r="KO75" i="1"/>
  <c r="KN75" i="1"/>
  <c r="KL75" i="1"/>
  <c r="KK75" i="1"/>
  <c r="KJ75" i="1"/>
  <c r="KI75" i="1"/>
  <c r="KH75" i="1"/>
  <c r="KF75" i="1"/>
  <c r="KE75" i="1"/>
  <c r="KD75" i="1"/>
  <c r="KC75" i="1"/>
  <c r="KB75" i="1"/>
  <c r="JZ75" i="1"/>
  <c r="JY75" i="1"/>
  <c r="JX75" i="1"/>
  <c r="JW75" i="1"/>
  <c r="JV75" i="1"/>
  <c r="JT75" i="1"/>
  <c r="JS75" i="1"/>
  <c r="JR75" i="1"/>
  <c r="JQ75" i="1"/>
  <c r="JP75" i="1"/>
  <c r="JN75" i="1"/>
  <c r="JM75" i="1"/>
  <c r="JL75" i="1"/>
  <c r="JK75" i="1"/>
  <c r="JJ75" i="1"/>
  <c r="JH75" i="1"/>
  <c r="JG75" i="1"/>
  <c r="JF75" i="1"/>
  <c r="JE75" i="1"/>
  <c r="JD75" i="1"/>
  <c r="JB75" i="1"/>
  <c r="JA75" i="1"/>
  <c r="IZ75" i="1"/>
  <c r="IY75" i="1"/>
  <c r="IX75" i="1"/>
  <c r="IV75" i="1"/>
  <c r="IU75" i="1"/>
  <c r="IT75" i="1"/>
  <c r="IS75" i="1"/>
  <c r="IR75" i="1"/>
  <c r="IP75" i="1"/>
  <c r="IO75" i="1"/>
  <c r="IN75" i="1"/>
  <c r="IM75" i="1"/>
  <c r="IL75" i="1"/>
  <c r="IJ75" i="1"/>
  <c r="II75" i="1"/>
  <c r="IH75" i="1"/>
  <c r="IG75" i="1"/>
  <c r="IF75" i="1"/>
  <c r="ID75" i="1"/>
  <c r="IC75" i="1"/>
  <c r="IB75" i="1"/>
  <c r="IA75" i="1"/>
  <c r="HZ75" i="1"/>
  <c r="HX75" i="1"/>
  <c r="HW75" i="1"/>
  <c r="HV75" i="1"/>
  <c r="HU75" i="1"/>
  <c r="HT75" i="1"/>
  <c r="HR75" i="1"/>
  <c r="HQ75" i="1"/>
  <c r="HP75" i="1"/>
  <c r="HO75" i="1"/>
  <c r="HN75" i="1"/>
  <c r="HL75" i="1"/>
  <c r="OU74" i="1"/>
  <c r="OT74" i="1"/>
  <c r="OS74" i="1"/>
  <c r="OR74" i="1"/>
  <c r="OQ74" i="1"/>
  <c r="OK74" i="1"/>
  <c r="OE74" i="1"/>
  <c r="NY74" i="1"/>
  <c r="NS74" i="1"/>
  <c r="NM74" i="1"/>
  <c r="NG74" i="1"/>
  <c r="NA74" i="1"/>
  <c r="MU74" i="1"/>
  <c r="MO74" i="1"/>
  <c r="MI74" i="1"/>
  <c r="MC74" i="1"/>
  <c r="LW74" i="1"/>
  <c r="LQ74" i="1"/>
  <c r="LK74" i="1"/>
  <c r="LE74" i="1"/>
  <c r="KY74" i="1"/>
  <c r="KS74" i="1"/>
  <c r="KM74" i="1"/>
  <c r="KG74" i="1"/>
  <c r="KA74" i="1"/>
  <c r="JU74" i="1"/>
  <c r="JO74" i="1"/>
  <c r="JI74" i="1"/>
  <c r="JC74" i="1"/>
  <c r="IW74" i="1"/>
  <c r="IQ74" i="1"/>
  <c r="IK74" i="1"/>
  <c r="IE74" i="1"/>
  <c r="HY74" i="1"/>
  <c r="HS74" i="1"/>
  <c r="HM74" i="1"/>
  <c r="OU73" i="1"/>
  <c r="OT73" i="1"/>
  <c r="OS73" i="1"/>
  <c r="OR73" i="1"/>
  <c r="OQ73" i="1"/>
  <c r="OK73" i="1"/>
  <c r="OE73" i="1"/>
  <c r="NY73" i="1"/>
  <c r="NS73" i="1"/>
  <c r="NM73" i="1"/>
  <c r="NG73" i="1"/>
  <c r="NA73" i="1"/>
  <c r="MU73" i="1"/>
  <c r="MO73" i="1"/>
  <c r="MI73" i="1"/>
  <c r="MC73" i="1"/>
  <c r="LW73" i="1"/>
  <c r="LQ73" i="1"/>
  <c r="LK73" i="1"/>
  <c r="LE73" i="1"/>
  <c r="KY73" i="1"/>
  <c r="KS73" i="1"/>
  <c r="KM73" i="1"/>
  <c r="KG73" i="1"/>
  <c r="KA73" i="1"/>
  <c r="JU73" i="1"/>
  <c r="JO73" i="1"/>
  <c r="JI73" i="1"/>
  <c r="JC73" i="1"/>
  <c r="IW73" i="1"/>
  <c r="IQ73" i="1"/>
  <c r="IK73" i="1"/>
  <c r="IE73" i="1"/>
  <c r="HY73" i="1"/>
  <c r="HS73" i="1"/>
  <c r="HM73" i="1"/>
  <c r="OU72" i="1"/>
  <c r="OT72" i="1"/>
  <c r="OS72" i="1"/>
  <c r="OR72" i="1"/>
  <c r="OQ72" i="1"/>
  <c r="OK72" i="1"/>
  <c r="OE72" i="1"/>
  <c r="NY72" i="1"/>
  <c r="NS72" i="1"/>
  <c r="NM72" i="1"/>
  <c r="NG72" i="1"/>
  <c r="NA72" i="1"/>
  <c r="MU72" i="1"/>
  <c r="MO72" i="1"/>
  <c r="MI72" i="1"/>
  <c r="MC72" i="1"/>
  <c r="LW72" i="1"/>
  <c r="LQ72" i="1"/>
  <c r="LK72" i="1"/>
  <c r="LE72" i="1"/>
  <c r="KY72" i="1"/>
  <c r="KS72" i="1"/>
  <c r="KM72" i="1"/>
  <c r="KG72" i="1"/>
  <c r="KA72" i="1"/>
  <c r="JU72" i="1"/>
  <c r="JO72" i="1"/>
  <c r="JI72" i="1"/>
  <c r="JC72" i="1"/>
  <c r="IW72" i="1"/>
  <c r="IQ72" i="1"/>
  <c r="IK72" i="1"/>
  <c r="IE72" i="1"/>
  <c r="HY72" i="1"/>
  <c r="HS72" i="1"/>
  <c r="HM72" i="1"/>
  <c r="OU71" i="1"/>
  <c r="OT71" i="1"/>
  <c r="OS71" i="1"/>
  <c r="OR71" i="1"/>
  <c r="OQ71" i="1"/>
  <c r="OK71" i="1"/>
  <c r="OE71" i="1"/>
  <c r="NY71" i="1"/>
  <c r="NS71" i="1"/>
  <c r="NM71" i="1"/>
  <c r="NG71" i="1"/>
  <c r="NA71" i="1"/>
  <c r="MU71" i="1"/>
  <c r="MO71" i="1"/>
  <c r="MI71" i="1"/>
  <c r="MC71" i="1"/>
  <c r="LW71" i="1"/>
  <c r="LQ71" i="1"/>
  <c r="LK71" i="1"/>
  <c r="LE71" i="1"/>
  <c r="KY71" i="1"/>
  <c r="KS71" i="1"/>
  <c r="KM71" i="1"/>
  <c r="KG71" i="1"/>
  <c r="KA71" i="1"/>
  <c r="JU71" i="1"/>
  <c r="JO71" i="1"/>
  <c r="JI71" i="1"/>
  <c r="JC71" i="1"/>
  <c r="IW71" i="1"/>
  <c r="IQ71" i="1"/>
  <c r="IK71" i="1"/>
  <c r="IE71" i="1"/>
  <c r="HY71" i="1"/>
  <c r="HS71" i="1"/>
  <c r="HM71" i="1"/>
  <c r="OU70" i="1"/>
  <c r="OT70" i="1"/>
  <c r="OS70" i="1"/>
  <c r="OR70" i="1"/>
  <c r="OQ70" i="1"/>
  <c r="OK70" i="1"/>
  <c r="OE70" i="1"/>
  <c r="NY70" i="1"/>
  <c r="NS70" i="1"/>
  <c r="NM70" i="1"/>
  <c r="NG70" i="1"/>
  <c r="NA70" i="1"/>
  <c r="MU70" i="1"/>
  <c r="MO70" i="1"/>
  <c r="MI70" i="1"/>
  <c r="MC70" i="1"/>
  <c r="LW70" i="1"/>
  <c r="LQ70" i="1"/>
  <c r="LK70" i="1"/>
  <c r="LE70" i="1"/>
  <c r="KY70" i="1"/>
  <c r="KS70" i="1"/>
  <c r="KM70" i="1"/>
  <c r="KG70" i="1"/>
  <c r="KA70" i="1"/>
  <c r="JU70" i="1"/>
  <c r="JO70" i="1"/>
  <c r="JI70" i="1"/>
  <c r="JC70" i="1"/>
  <c r="IW70" i="1"/>
  <c r="IQ70" i="1"/>
  <c r="IK70" i="1"/>
  <c r="IE70" i="1"/>
  <c r="HY70" i="1"/>
  <c r="HS70" i="1"/>
  <c r="HM70" i="1"/>
  <c r="OU69" i="1"/>
  <c r="OT69" i="1"/>
  <c r="OS69" i="1"/>
  <c r="OR69" i="1"/>
  <c r="OQ69" i="1"/>
  <c r="OK69" i="1"/>
  <c r="OE69" i="1"/>
  <c r="NY69" i="1"/>
  <c r="NS69" i="1"/>
  <c r="NM69" i="1"/>
  <c r="NG69" i="1"/>
  <c r="NA69" i="1"/>
  <c r="MU69" i="1"/>
  <c r="MO69" i="1"/>
  <c r="MI69" i="1"/>
  <c r="MC69" i="1"/>
  <c r="LW69" i="1"/>
  <c r="LQ69" i="1"/>
  <c r="LK69" i="1"/>
  <c r="LE69" i="1"/>
  <c r="KY69" i="1"/>
  <c r="KS69" i="1"/>
  <c r="KM69" i="1"/>
  <c r="KG69" i="1"/>
  <c r="KA69" i="1"/>
  <c r="JU69" i="1"/>
  <c r="JO69" i="1"/>
  <c r="JI69" i="1"/>
  <c r="JC69" i="1"/>
  <c r="IW69" i="1"/>
  <c r="IQ69" i="1"/>
  <c r="IK69" i="1"/>
  <c r="IE69" i="1"/>
  <c r="HY69" i="1"/>
  <c r="HS69" i="1"/>
  <c r="HM69" i="1"/>
  <c r="OU68" i="1"/>
  <c r="OU75" i="1" s="1"/>
  <c r="OT68" i="1"/>
  <c r="OT75" i="1" s="1"/>
  <c r="OS68" i="1"/>
  <c r="OS75" i="1" s="1"/>
  <c r="OR68" i="1"/>
  <c r="OR75" i="1" s="1"/>
  <c r="OQ68" i="1"/>
  <c r="OQ75" i="1" s="1"/>
  <c r="OK68" i="1"/>
  <c r="OE68" i="1"/>
  <c r="NY68" i="1"/>
  <c r="NS68" i="1"/>
  <c r="NM68" i="1"/>
  <c r="NG68" i="1"/>
  <c r="NA68" i="1"/>
  <c r="MU68" i="1"/>
  <c r="MO68" i="1"/>
  <c r="MI68" i="1"/>
  <c r="MC68" i="1"/>
  <c r="LW68" i="1"/>
  <c r="LQ68" i="1"/>
  <c r="LK68" i="1"/>
  <c r="LE68" i="1"/>
  <c r="KY68" i="1"/>
  <c r="KS68" i="1"/>
  <c r="KM68" i="1"/>
  <c r="KG68" i="1"/>
  <c r="KA68" i="1"/>
  <c r="JU68" i="1"/>
  <c r="JO68" i="1"/>
  <c r="JI68" i="1"/>
  <c r="JC68" i="1"/>
  <c r="IW68" i="1"/>
  <c r="IQ68" i="1"/>
  <c r="IK68" i="1"/>
  <c r="IE68" i="1"/>
  <c r="HY68" i="1"/>
  <c r="HS68" i="1"/>
  <c r="HM68" i="1"/>
  <c r="OO66" i="1"/>
  <c r="ON66" i="1"/>
  <c r="OM66" i="1"/>
  <c r="OL66" i="1"/>
  <c r="OJ66" i="1"/>
  <c r="OI66" i="1"/>
  <c r="OH66" i="1"/>
  <c r="OG66" i="1"/>
  <c r="OF66" i="1"/>
  <c r="OD66" i="1"/>
  <c r="OC66" i="1"/>
  <c r="OB66" i="1"/>
  <c r="OA66" i="1"/>
  <c r="NZ66" i="1"/>
  <c r="NX66" i="1"/>
  <c r="NW66" i="1"/>
  <c r="NV66" i="1"/>
  <c r="NU66" i="1"/>
  <c r="NT66" i="1"/>
  <c r="NR66" i="1"/>
  <c r="NQ66" i="1"/>
  <c r="NP66" i="1"/>
  <c r="NO66" i="1"/>
  <c r="NN66" i="1"/>
  <c r="NL66" i="1"/>
  <c r="NK66" i="1"/>
  <c r="NJ66" i="1"/>
  <c r="NI66" i="1"/>
  <c r="NH66" i="1"/>
  <c r="NF66" i="1"/>
  <c r="NE66" i="1"/>
  <c r="ND66" i="1"/>
  <c r="NC66" i="1"/>
  <c r="NB66" i="1"/>
  <c r="MZ66" i="1"/>
  <c r="MY66" i="1"/>
  <c r="MX66" i="1"/>
  <c r="MW66" i="1"/>
  <c r="MV66" i="1"/>
  <c r="MT66" i="1"/>
  <c r="MS66" i="1"/>
  <c r="MR66" i="1"/>
  <c r="MQ66" i="1"/>
  <c r="MP66" i="1"/>
  <c r="MN66" i="1"/>
  <c r="MM66" i="1"/>
  <c r="ML66" i="1"/>
  <c r="MK66" i="1"/>
  <c r="MJ66" i="1"/>
  <c r="MH66" i="1"/>
  <c r="MG66" i="1"/>
  <c r="MF66" i="1"/>
  <c r="ME66" i="1"/>
  <c r="MD66" i="1"/>
  <c r="MB66" i="1"/>
  <c r="MA66" i="1"/>
  <c r="LZ66" i="1"/>
  <c r="LY66" i="1"/>
  <c r="LX66" i="1"/>
  <c r="LV66" i="1"/>
  <c r="LU66" i="1"/>
  <c r="LT66" i="1"/>
  <c r="LS66" i="1"/>
  <c r="LR66" i="1"/>
  <c r="LP66" i="1"/>
  <c r="LO66" i="1"/>
  <c r="LN66" i="1"/>
  <c r="LM66" i="1"/>
  <c r="LL66" i="1"/>
  <c r="LJ66" i="1"/>
  <c r="LI66" i="1"/>
  <c r="LH66" i="1"/>
  <c r="LG66" i="1"/>
  <c r="LF66" i="1"/>
  <c r="LD66" i="1"/>
  <c r="LC66" i="1"/>
  <c r="LB66" i="1"/>
  <c r="LA66" i="1"/>
  <c r="KZ66" i="1"/>
  <c r="KX66" i="1"/>
  <c r="KW66" i="1"/>
  <c r="KV66" i="1"/>
  <c r="KU66" i="1"/>
  <c r="KT66" i="1"/>
  <c r="KR66" i="1"/>
  <c r="KQ66" i="1"/>
  <c r="KP66" i="1"/>
  <c r="KO66" i="1"/>
  <c r="KN66" i="1"/>
  <c r="KL66" i="1"/>
  <c r="KK66" i="1"/>
  <c r="KJ66" i="1"/>
  <c r="KI66" i="1"/>
  <c r="KH66" i="1"/>
  <c r="KF66" i="1"/>
  <c r="KE66" i="1"/>
  <c r="KD66" i="1"/>
  <c r="KC66" i="1"/>
  <c r="KB66" i="1"/>
  <c r="JZ66" i="1"/>
  <c r="JY66" i="1"/>
  <c r="JX66" i="1"/>
  <c r="JW66" i="1"/>
  <c r="JV66" i="1"/>
  <c r="JT66" i="1"/>
  <c r="JS66" i="1"/>
  <c r="JR66" i="1"/>
  <c r="JQ66" i="1"/>
  <c r="JP66" i="1"/>
  <c r="JN66" i="1"/>
  <c r="JM66" i="1"/>
  <c r="JL66" i="1"/>
  <c r="JK66" i="1"/>
  <c r="JJ66" i="1"/>
  <c r="JH66" i="1"/>
  <c r="JG66" i="1"/>
  <c r="JF66" i="1"/>
  <c r="JE66" i="1"/>
  <c r="JD66" i="1"/>
  <c r="JB66" i="1"/>
  <c r="JA66" i="1"/>
  <c r="IZ66" i="1"/>
  <c r="IY66" i="1"/>
  <c r="IX66" i="1"/>
  <c r="IV66" i="1"/>
  <c r="IU66" i="1"/>
  <c r="IT66" i="1"/>
  <c r="IS66" i="1"/>
  <c r="IR66" i="1"/>
  <c r="IP66" i="1"/>
  <c r="IO66" i="1"/>
  <c r="IN66" i="1"/>
  <c r="IM66" i="1"/>
  <c r="IL66" i="1"/>
  <c r="IJ66" i="1"/>
  <c r="II66" i="1"/>
  <c r="IH66" i="1"/>
  <c r="IG66" i="1"/>
  <c r="IF66" i="1"/>
  <c r="ID66" i="1"/>
  <c r="IC66" i="1"/>
  <c r="IB66" i="1"/>
  <c r="IA66" i="1"/>
  <c r="HZ66" i="1"/>
  <c r="HX66" i="1"/>
  <c r="HW66" i="1"/>
  <c r="HV66" i="1"/>
  <c r="HU66" i="1"/>
  <c r="HT66" i="1"/>
  <c r="HR66" i="1"/>
  <c r="HQ66" i="1"/>
  <c r="HP66" i="1"/>
  <c r="HO66" i="1"/>
  <c r="HN66" i="1"/>
  <c r="HL66" i="1"/>
  <c r="OU65" i="1"/>
  <c r="OT65" i="1"/>
  <c r="OS65" i="1"/>
  <c r="OR65" i="1"/>
  <c r="OQ65" i="1"/>
  <c r="OK65" i="1"/>
  <c r="OE65" i="1"/>
  <c r="NY65" i="1"/>
  <c r="NS65" i="1"/>
  <c r="NM65" i="1"/>
  <c r="NG65" i="1"/>
  <c r="NA65" i="1"/>
  <c r="MU65" i="1"/>
  <c r="MO65" i="1"/>
  <c r="MI65" i="1"/>
  <c r="MC65" i="1"/>
  <c r="LW65" i="1"/>
  <c r="LQ65" i="1"/>
  <c r="LK65" i="1"/>
  <c r="LE65" i="1"/>
  <c r="KY65" i="1"/>
  <c r="KS65" i="1"/>
  <c r="KM65" i="1"/>
  <c r="KG65" i="1"/>
  <c r="KA65" i="1"/>
  <c r="JU65" i="1"/>
  <c r="JO65" i="1"/>
  <c r="JI65" i="1"/>
  <c r="JC65" i="1"/>
  <c r="IW65" i="1"/>
  <c r="IQ65" i="1"/>
  <c r="IK65" i="1"/>
  <c r="IE65" i="1"/>
  <c r="HY65" i="1"/>
  <c r="HS65" i="1"/>
  <c r="HM65" i="1"/>
  <c r="OU64" i="1"/>
  <c r="OT64" i="1"/>
  <c r="OS64" i="1"/>
  <c r="OR64" i="1"/>
  <c r="OQ64" i="1"/>
  <c r="OK64" i="1"/>
  <c r="OE64" i="1"/>
  <c r="NY64" i="1"/>
  <c r="NS64" i="1"/>
  <c r="NM64" i="1"/>
  <c r="NG64" i="1"/>
  <c r="NA64" i="1"/>
  <c r="MU64" i="1"/>
  <c r="MO64" i="1"/>
  <c r="MI64" i="1"/>
  <c r="MC64" i="1"/>
  <c r="LW64" i="1"/>
  <c r="LQ64" i="1"/>
  <c r="LK64" i="1"/>
  <c r="LE64" i="1"/>
  <c r="KY64" i="1"/>
  <c r="KS64" i="1"/>
  <c r="KM64" i="1"/>
  <c r="KG64" i="1"/>
  <c r="KA64" i="1"/>
  <c r="JU64" i="1"/>
  <c r="JO64" i="1"/>
  <c r="JI64" i="1"/>
  <c r="JC64" i="1"/>
  <c r="IW64" i="1"/>
  <c r="IQ64" i="1"/>
  <c r="IK64" i="1"/>
  <c r="IE64" i="1"/>
  <c r="HY64" i="1"/>
  <c r="HS64" i="1"/>
  <c r="HM64" i="1"/>
  <c r="OU63" i="1"/>
  <c r="OT63" i="1"/>
  <c r="OS63" i="1"/>
  <c r="OR63" i="1"/>
  <c r="OQ63" i="1"/>
  <c r="OK63" i="1"/>
  <c r="OE63" i="1"/>
  <c r="NY63" i="1"/>
  <c r="NS63" i="1"/>
  <c r="NM63" i="1"/>
  <c r="NG63" i="1"/>
  <c r="NA63" i="1"/>
  <c r="MU63" i="1"/>
  <c r="MO63" i="1"/>
  <c r="MI63" i="1"/>
  <c r="MC63" i="1"/>
  <c r="LW63" i="1"/>
  <c r="LQ63" i="1"/>
  <c r="LK63" i="1"/>
  <c r="LE63" i="1"/>
  <c r="KY63" i="1"/>
  <c r="KS63" i="1"/>
  <c r="KM63" i="1"/>
  <c r="KG63" i="1"/>
  <c r="KA63" i="1"/>
  <c r="JU63" i="1"/>
  <c r="JO63" i="1"/>
  <c r="JI63" i="1"/>
  <c r="JC63" i="1"/>
  <c r="IW63" i="1"/>
  <c r="IQ63" i="1"/>
  <c r="IK63" i="1"/>
  <c r="IE63" i="1"/>
  <c r="HY63" i="1"/>
  <c r="HS63" i="1"/>
  <c r="HM63" i="1"/>
  <c r="OU62" i="1"/>
  <c r="OT62" i="1"/>
  <c r="OS62" i="1"/>
  <c r="OR62" i="1"/>
  <c r="OQ62" i="1"/>
  <c r="NY62" i="1"/>
  <c r="NS62" i="1"/>
  <c r="NM62" i="1"/>
  <c r="NG62" i="1"/>
  <c r="NA62" i="1"/>
  <c r="MU62" i="1"/>
  <c r="MO62" i="1"/>
  <c r="MI62" i="1"/>
  <c r="MC62" i="1"/>
  <c r="LW62" i="1"/>
  <c r="LQ62" i="1"/>
  <c r="LK62" i="1"/>
  <c r="LE62" i="1"/>
  <c r="KY62" i="1"/>
  <c r="KS62" i="1"/>
  <c r="KM62" i="1"/>
  <c r="KG62" i="1"/>
  <c r="KA62" i="1"/>
  <c r="JU62" i="1"/>
  <c r="JO62" i="1"/>
  <c r="JI62" i="1"/>
  <c r="JC62" i="1"/>
  <c r="IW62" i="1"/>
  <c r="IQ62" i="1"/>
  <c r="IK62" i="1"/>
  <c r="IE62" i="1"/>
  <c r="HY62" i="1"/>
  <c r="HS62" i="1"/>
  <c r="HM62" i="1"/>
  <c r="OU61" i="1"/>
  <c r="OU66" i="1" s="1"/>
  <c r="OT61" i="1"/>
  <c r="OT66" i="1" s="1"/>
  <c r="OS61" i="1"/>
  <c r="OS66" i="1" s="1"/>
  <c r="OR61" i="1"/>
  <c r="OR66" i="1" s="1"/>
  <c r="OQ61" i="1"/>
  <c r="OQ66" i="1" s="1"/>
  <c r="OK61" i="1"/>
  <c r="OE61" i="1"/>
  <c r="NY61" i="1"/>
  <c r="NS61" i="1"/>
  <c r="NM61" i="1"/>
  <c r="NG61" i="1"/>
  <c r="NA61" i="1"/>
  <c r="MU61" i="1"/>
  <c r="MO61" i="1"/>
  <c r="MI61" i="1"/>
  <c r="MC61" i="1"/>
  <c r="LW61" i="1"/>
  <c r="LQ61" i="1"/>
  <c r="LK61" i="1"/>
  <c r="LE61" i="1"/>
  <c r="KY61" i="1"/>
  <c r="KS61" i="1"/>
  <c r="KM61" i="1"/>
  <c r="KG61" i="1"/>
  <c r="KA61" i="1"/>
  <c r="JU61" i="1"/>
  <c r="JO61" i="1"/>
  <c r="JI61" i="1"/>
  <c r="JC61" i="1"/>
  <c r="IW61" i="1"/>
  <c r="IQ61" i="1"/>
  <c r="IK61" i="1"/>
  <c r="IE61" i="1"/>
  <c r="HY61" i="1"/>
  <c r="HS61" i="1"/>
  <c r="HM61" i="1"/>
  <c r="OO59" i="1"/>
  <c r="ON59" i="1"/>
  <c r="OM59" i="1"/>
  <c r="OL59" i="1"/>
  <c r="OJ59" i="1"/>
  <c r="OI59" i="1"/>
  <c r="OH59" i="1"/>
  <c r="OG59" i="1"/>
  <c r="OF59" i="1"/>
  <c r="OD59" i="1"/>
  <c r="OC59" i="1"/>
  <c r="OB59" i="1"/>
  <c r="OA59" i="1"/>
  <c r="NZ59" i="1"/>
  <c r="NX59" i="1"/>
  <c r="NW59" i="1"/>
  <c r="NV59" i="1"/>
  <c r="NU59" i="1"/>
  <c r="NT59" i="1"/>
  <c r="NR59" i="1"/>
  <c r="NQ59" i="1"/>
  <c r="NP59" i="1"/>
  <c r="NO59" i="1"/>
  <c r="NN59" i="1"/>
  <c r="NL59" i="1"/>
  <c r="NK59" i="1"/>
  <c r="NJ59" i="1"/>
  <c r="NI59" i="1"/>
  <c r="NH59" i="1"/>
  <c r="NF59" i="1"/>
  <c r="NE59" i="1"/>
  <c r="ND59" i="1"/>
  <c r="NC59" i="1"/>
  <c r="NB59" i="1"/>
  <c r="MZ59" i="1"/>
  <c r="MY59" i="1"/>
  <c r="MX59" i="1"/>
  <c r="MW59" i="1"/>
  <c r="MV59" i="1"/>
  <c r="MT59" i="1"/>
  <c r="MS59" i="1"/>
  <c r="MR59" i="1"/>
  <c r="MQ59" i="1"/>
  <c r="MP59" i="1"/>
  <c r="MN59" i="1"/>
  <c r="MM59" i="1"/>
  <c r="ML59" i="1"/>
  <c r="MK59" i="1"/>
  <c r="MJ59" i="1"/>
  <c r="MH59" i="1"/>
  <c r="MG59" i="1"/>
  <c r="MF59" i="1"/>
  <c r="ME59" i="1"/>
  <c r="MD59" i="1"/>
  <c r="MB59" i="1"/>
  <c r="MA59" i="1"/>
  <c r="LZ59" i="1"/>
  <c r="LY59" i="1"/>
  <c r="LX59" i="1"/>
  <c r="LV59" i="1"/>
  <c r="LU59" i="1"/>
  <c r="LT59" i="1"/>
  <c r="LS59" i="1"/>
  <c r="LR59" i="1"/>
  <c r="LP59" i="1"/>
  <c r="LO59" i="1"/>
  <c r="LN59" i="1"/>
  <c r="LM59" i="1"/>
  <c r="LL59" i="1"/>
  <c r="LJ59" i="1"/>
  <c r="LI59" i="1"/>
  <c r="LH59" i="1"/>
  <c r="LG59" i="1"/>
  <c r="LF59" i="1"/>
  <c r="LD59" i="1"/>
  <c r="LC59" i="1"/>
  <c r="LB59" i="1"/>
  <c r="LA59" i="1"/>
  <c r="KZ59" i="1"/>
  <c r="KX59" i="1"/>
  <c r="KW59" i="1"/>
  <c r="KV59" i="1"/>
  <c r="KU59" i="1"/>
  <c r="KT59" i="1"/>
  <c r="KR59" i="1"/>
  <c r="KQ59" i="1"/>
  <c r="KP59" i="1"/>
  <c r="KO59" i="1"/>
  <c r="KN59" i="1"/>
  <c r="KL59" i="1"/>
  <c r="KK59" i="1"/>
  <c r="KJ59" i="1"/>
  <c r="KI59" i="1"/>
  <c r="KH59" i="1"/>
  <c r="KF59" i="1"/>
  <c r="KE59" i="1"/>
  <c r="KD59" i="1"/>
  <c r="KC59" i="1"/>
  <c r="KB59" i="1"/>
  <c r="JZ59" i="1"/>
  <c r="JY59" i="1"/>
  <c r="JX59" i="1"/>
  <c r="JW59" i="1"/>
  <c r="JV59" i="1"/>
  <c r="JT59" i="1"/>
  <c r="JS59" i="1"/>
  <c r="JR59" i="1"/>
  <c r="JQ59" i="1"/>
  <c r="JP59" i="1"/>
  <c r="JN59" i="1"/>
  <c r="JM59" i="1"/>
  <c r="JL59" i="1"/>
  <c r="JK59" i="1"/>
  <c r="JJ59" i="1"/>
  <c r="JH59" i="1"/>
  <c r="JG59" i="1"/>
  <c r="JF59" i="1"/>
  <c r="JE59" i="1"/>
  <c r="JD59" i="1"/>
  <c r="JB59" i="1"/>
  <c r="JA59" i="1"/>
  <c r="IZ59" i="1"/>
  <c r="IY59" i="1"/>
  <c r="IX59" i="1"/>
  <c r="IV59" i="1"/>
  <c r="IU59" i="1"/>
  <c r="IT59" i="1"/>
  <c r="IS59" i="1"/>
  <c r="IR59" i="1"/>
  <c r="IP59" i="1"/>
  <c r="IO59" i="1"/>
  <c r="IN59" i="1"/>
  <c r="IM59" i="1"/>
  <c r="IL59" i="1"/>
  <c r="IJ59" i="1"/>
  <c r="II59" i="1"/>
  <c r="IH59" i="1"/>
  <c r="IG59" i="1"/>
  <c r="IF59" i="1"/>
  <c r="ID59" i="1"/>
  <c r="IC59" i="1"/>
  <c r="IB59" i="1"/>
  <c r="IA59" i="1"/>
  <c r="HZ59" i="1"/>
  <c r="HX59" i="1"/>
  <c r="HW59" i="1"/>
  <c r="HV59" i="1"/>
  <c r="HU59" i="1"/>
  <c r="HT59" i="1"/>
  <c r="HR59" i="1"/>
  <c r="HQ59" i="1"/>
  <c r="HP59" i="1"/>
  <c r="HO59" i="1"/>
  <c r="HN59" i="1"/>
  <c r="HL59" i="1"/>
  <c r="OU58" i="1"/>
  <c r="OT58" i="1"/>
  <c r="OS58" i="1"/>
  <c r="OR58" i="1"/>
  <c r="OQ58" i="1"/>
  <c r="OK58" i="1"/>
  <c r="OE58" i="1"/>
  <c r="NY58" i="1"/>
  <c r="NS58" i="1"/>
  <c r="NM58" i="1"/>
  <c r="NG58" i="1"/>
  <c r="NA58" i="1"/>
  <c r="MU58" i="1"/>
  <c r="MO58" i="1"/>
  <c r="MI58" i="1"/>
  <c r="MC58" i="1"/>
  <c r="LW58" i="1"/>
  <c r="LQ58" i="1"/>
  <c r="LK58" i="1"/>
  <c r="LE58" i="1"/>
  <c r="KY58" i="1"/>
  <c r="KS58" i="1"/>
  <c r="KM58" i="1"/>
  <c r="KG58" i="1"/>
  <c r="KA58" i="1"/>
  <c r="JU58" i="1"/>
  <c r="JO58" i="1"/>
  <c r="JI58" i="1"/>
  <c r="JC58" i="1"/>
  <c r="IW58" i="1"/>
  <c r="IQ58" i="1"/>
  <c r="IK58" i="1"/>
  <c r="IE58" i="1"/>
  <c r="HY58" i="1"/>
  <c r="HS58" i="1"/>
  <c r="HM58" i="1"/>
  <c r="OU57" i="1"/>
  <c r="OT57" i="1"/>
  <c r="OS57" i="1"/>
  <c r="OR57" i="1"/>
  <c r="OQ57" i="1"/>
  <c r="OK57" i="1"/>
  <c r="OE57" i="1"/>
  <c r="NY57" i="1"/>
  <c r="NS57" i="1"/>
  <c r="NM57" i="1"/>
  <c r="NG57" i="1"/>
  <c r="NA57" i="1"/>
  <c r="MU57" i="1"/>
  <c r="MO57" i="1"/>
  <c r="MI57" i="1"/>
  <c r="MC57" i="1"/>
  <c r="LW57" i="1"/>
  <c r="LQ57" i="1"/>
  <c r="LK57" i="1"/>
  <c r="LE57" i="1"/>
  <c r="KY57" i="1"/>
  <c r="KS57" i="1"/>
  <c r="KM57" i="1"/>
  <c r="KG57" i="1"/>
  <c r="KA57" i="1"/>
  <c r="JU57" i="1"/>
  <c r="JO57" i="1"/>
  <c r="JI57" i="1"/>
  <c r="JC57" i="1"/>
  <c r="IW57" i="1"/>
  <c r="IQ57" i="1"/>
  <c r="IK57" i="1"/>
  <c r="IE57" i="1"/>
  <c r="HY57" i="1"/>
  <c r="HS57" i="1"/>
  <c r="HM57" i="1"/>
  <c r="OU56" i="1"/>
  <c r="OT56" i="1"/>
  <c r="OS56" i="1"/>
  <c r="OR56" i="1"/>
  <c r="OQ56" i="1"/>
  <c r="OK56" i="1"/>
  <c r="OE56" i="1"/>
  <c r="NY56" i="1"/>
  <c r="NS56" i="1"/>
  <c r="NM56" i="1"/>
  <c r="NG56" i="1"/>
  <c r="NA56" i="1"/>
  <c r="MU56" i="1"/>
  <c r="MO56" i="1"/>
  <c r="MI56" i="1"/>
  <c r="MC56" i="1"/>
  <c r="LW56" i="1"/>
  <c r="LQ56" i="1"/>
  <c r="LK56" i="1"/>
  <c r="LE56" i="1"/>
  <c r="KY56" i="1"/>
  <c r="KS56" i="1"/>
  <c r="KM56" i="1"/>
  <c r="KG56" i="1"/>
  <c r="KA56" i="1"/>
  <c r="JU56" i="1"/>
  <c r="JO56" i="1"/>
  <c r="JI56" i="1"/>
  <c r="JC56" i="1"/>
  <c r="IW56" i="1"/>
  <c r="IQ56" i="1"/>
  <c r="IK56" i="1"/>
  <c r="IE56" i="1"/>
  <c r="HY56" i="1"/>
  <c r="HS56" i="1"/>
  <c r="HM56" i="1"/>
  <c r="OU55" i="1"/>
  <c r="OT55" i="1"/>
  <c r="OS55" i="1"/>
  <c r="OR55" i="1"/>
  <c r="OQ55" i="1"/>
  <c r="OK55" i="1"/>
  <c r="OE55" i="1"/>
  <c r="NY55" i="1"/>
  <c r="NS55" i="1"/>
  <c r="NM55" i="1"/>
  <c r="NG55" i="1"/>
  <c r="NA55" i="1"/>
  <c r="MU55" i="1"/>
  <c r="MO55" i="1"/>
  <c r="MI55" i="1"/>
  <c r="MC55" i="1"/>
  <c r="LW55" i="1"/>
  <c r="LQ55" i="1"/>
  <c r="LK55" i="1"/>
  <c r="LE55" i="1"/>
  <c r="KY55" i="1"/>
  <c r="KS55" i="1"/>
  <c r="KM55" i="1"/>
  <c r="KG55" i="1"/>
  <c r="KA55" i="1"/>
  <c r="JU55" i="1"/>
  <c r="JO55" i="1"/>
  <c r="JI55" i="1"/>
  <c r="JC55" i="1"/>
  <c r="IW55" i="1"/>
  <c r="IQ55" i="1"/>
  <c r="IK55" i="1"/>
  <c r="IE55" i="1"/>
  <c r="HY55" i="1"/>
  <c r="HS55" i="1"/>
  <c r="HM55" i="1"/>
  <c r="OU54" i="1"/>
  <c r="OT54" i="1"/>
  <c r="OS54" i="1"/>
  <c r="OR54" i="1"/>
  <c r="OQ54" i="1"/>
  <c r="OK54" i="1"/>
  <c r="OE54" i="1"/>
  <c r="NY54" i="1"/>
  <c r="NS54" i="1"/>
  <c r="NM54" i="1"/>
  <c r="NG54" i="1"/>
  <c r="NA54" i="1"/>
  <c r="MU54" i="1"/>
  <c r="MO54" i="1"/>
  <c r="MI54" i="1"/>
  <c r="MC54" i="1"/>
  <c r="LW54" i="1"/>
  <c r="LQ54" i="1"/>
  <c r="LK54" i="1"/>
  <c r="LE54" i="1"/>
  <c r="KY54" i="1"/>
  <c r="KS54" i="1"/>
  <c r="KM54" i="1"/>
  <c r="KG54" i="1"/>
  <c r="KA54" i="1"/>
  <c r="JU54" i="1"/>
  <c r="JO54" i="1"/>
  <c r="JI54" i="1"/>
  <c r="JC54" i="1"/>
  <c r="IW54" i="1"/>
  <c r="IQ54" i="1"/>
  <c r="IK54" i="1"/>
  <c r="IE54" i="1"/>
  <c r="HY54" i="1"/>
  <c r="HS54" i="1"/>
  <c r="HM54" i="1"/>
  <c r="OU53" i="1"/>
  <c r="OT53" i="1"/>
  <c r="OS53" i="1"/>
  <c r="OR53" i="1"/>
  <c r="OQ53" i="1"/>
  <c r="OK53" i="1"/>
  <c r="OE53" i="1"/>
  <c r="NY53" i="1"/>
  <c r="NS53" i="1"/>
  <c r="NM53" i="1"/>
  <c r="NG53" i="1"/>
  <c r="NA53" i="1"/>
  <c r="MU53" i="1"/>
  <c r="MO53" i="1"/>
  <c r="MI53" i="1"/>
  <c r="MC53" i="1"/>
  <c r="LW53" i="1"/>
  <c r="LQ53" i="1"/>
  <c r="LK53" i="1"/>
  <c r="LE53" i="1"/>
  <c r="KY53" i="1"/>
  <c r="KS53" i="1"/>
  <c r="KM53" i="1"/>
  <c r="KG53" i="1"/>
  <c r="KA53" i="1"/>
  <c r="JU53" i="1"/>
  <c r="JO53" i="1"/>
  <c r="JI53" i="1"/>
  <c r="JC53" i="1"/>
  <c r="IW53" i="1"/>
  <c r="IQ53" i="1"/>
  <c r="IK53" i="1"/>
  <c r="IE53" i="1"/>
  <c r="HY53" i="1"/>
  <c r="HS53" i="1"/>
  <c r="HM53" i="1"/>
  <c r="OU52" i="1"/>
  <c r="OU59" i="1" s="1"/>
  <c r="OT52" i="1"/>
  <c r="OT59" i="1" s="1"/>
  <c r="OS52" i="1"/>
  <c r="OS59" i="1" s="1"/>
  <c r="OR52" i="1"/>
  <c r="OR59" i="1" s="1"/>
  <c r="OQ52" i="1"/>
  <c r="OQ59" i="1" s="1"/>
  <c r="OK52" i="1"/>
  <c r="OE52" i="1"/>
  <c r="NY52" i="1"/>
  <c r="NS52" i="1"/>
  <c r="NM52" i="1"/>
  <c r="NG52" i="1"/>
  <c r="NA52" i="1"/>
  <c r="MU52" i="1"/>
  <c r="MO52" i="1"/>
  <c r="MI52" i="1"/>
  <c r="MC52" i="1"/>
  <c r="LW52" i="1"/>
  <c r="LQ52" i="1"/>
  <c r="LK52" i="1"/>
  <c r="LE52" i="1"/>
  <c r="KY52" i="1"/>
  <c r="KS52" i="1"/>
  <c r="KM52" i="1"/>
  <c r="KG52" i="1"/>
  <c r="KA52" i="1"/>
  <c r="JU52" i="1"/>
  <c r="JO52" i="1"/>
  <c r="JI52" i="1"/>
  <c r="JC52" i="1"/>
  <c r="IW52" i="1"/>
  <c r="IQ52" i="1"/>
  <c r="IK52" i="1"/>
  <c r="IE52" i="1"/>
  <c r="HY52" i="1"/>
  <c r="HS52" i="1"/>
  <c r="HM52" i="1"/>
  <c r="OO50" i="1"/>
  <c r="ON50" i="1"/>
  <c r="OM50" i="1"/>
  <c r="OL50" i="1"/>
  <c r="OJ50" i="1"/>
  <c r="OI50" i="1"/>
  <c r="OH50" i="1"/>
  <c r="OG50" i="1"/>
  <c r="OF50" i="1"/>
  <c r="OD50" i="1"/>
  <c r="OC50" i="1"/>
  <c r="OB50" i="1"/>
  <c r="OA50" i="1"/>
  <c r="NZ50" i="1"/>
  <c r="NX50" i="1"/>
  <c r="NW50" i="1"/>
  <c r="NV50" i="1"/>
  <c r="NU50" i="1"/>
  <c r="NT50" i="1"/>
  <c r="NR50" i="1"/>
  <c r="NQ50" i="1"/>
  <c r="NP50" i="1"/>
  <c r="NO50" i="1"/>
  <c r="NN50" i="1"/>
  <c r="NL50" i="1"/>
  <c r="NK50" i="1"/>
  <c r="NJ50" i="1"/>
  <c r="NI50" i="1"/>
  <c r="NH50" i="1"/>
  <c r="NF50" i="1"/>
  <c r="NE50" i="1"/>
  <c r="ND50" i="1"/>
  <c r="NC50" i="1"/>
  <c r="NB50" i="1"/>
  <c r="MZ50" i="1"/>
  <c r="MY50" i="1"/>
  <c r="MX50" i="1"/>
  <c r="MW50" i="1"/>
  <c r="MV50" i="1"/>
  <c r="MT50" i="1"/>
  <c r="MS50" i="1"/>
  <c r="MR50" i="1"/>
  <c r="MQ50" i="1"/>
  <c r="MP50" i="1"/>
  <c r="MN50" i="1"/>
  <c r="MM50" i="1"/>
  <c r="ML50" i="1"/>
  <c r="MK50" i="1"/>
  <c r="MJ50" i="1"/>
  <c r="MH50" i="1"/>
  <c r="MG50" i="1"/>
  <c r="MF50" i="1"/>
  <c r="ME50" i="1"/>
  <c r="MD50" i="1"/>
  <c r="MB50" i="1"/>
  <c r="MA50" i="1"/>
  <c r="LZ50" i="1"/>
  <c r="LY50" i="1"/>
  <c r="LX50" i="1"/>
  <c r="LV50" i="1"/>
  <c r="LU50" i="1"/>
  <c r="LT50" i="1"/>
  <c r="LS50" i="1"/>
  <c r="LR50" i="1"/>
  <c r="LP50" i="1"/>
  <c r="LO50" i="1"/>
  <c r="LN50" i="1"/>
  <c r="LM50" i="1"/>
  <c r="LL50" i="1"/>
  <c r="LJ50" i="1"/>
  <c r="LI50" i="1"/>
  <c r="LH50" i="1"/>
  <c r="LG50" i="1"/>
  <c r="LF50" i="1"/>
  <c r="LD50" i="1"/>
  <c r="LC50" i="1"/>
  <c r="LB50" i="1"/>
  <c r="LA50" i="1"/>
  <c r="KZ50" i="1"/>
  <c r="KX50" i="1"/>
  <c r="KW50" i="1"/>
  <c r="KV50" i="1"/>
  <c r="KU50" i="1"/>
  <c r="KT50" i="1"/>
  <c r="KR50" i="1"/>
  <c r="KQ50" i="1"/>
  <c r="KP50" i="1"/>
  <c r="KO50" i="1"/>
  <c r="KN50" i="1"/>
  <c r="KL50" i="1"/>
  <c r="KK50" i="1"/>
  <c r="KJ50" i="1"/>
  <c r="KI50" i="1"/>
  <c r="KH50" i="1"/>
  <c r="KF50" i="1"/>
  <c r="KE50" i="1"/>
  <c r="KD50" i="1"/>
  <c r="KC50" i="1"/>
  <c r="KB50" i="1"/>
  <c r="JZ50" i="1"/>
  <c r="JY50" i="1"/>
  <c r="JX50" i="1"/>
  <c r="JW50" i="1"/>
  <c r="JV50" i="1"/>
  <c r="JT50" i="1"/>
  <c r="JS50" i="1"/>
  <c r="JR50" i="1"/>
  <c r="JQ50" i="1"/>
  <c r="JP50" i="1"/>
  <c r="JN50" i="1"/>
  <c r="JM50" i="1"/>
  <c r="JL50" i="1"/>
  <c r="JK50" i="1"/>
  <c r="JJ50" i="1"/>
  <c r="JH50" i="1"/>
  <c r="JG50" i="1"/>
  <c r="JF50" i="1"/>
  <c r="JE50" i="1"/>
  <c r="JD50" i="1"/>
  <c r="JB50" i="1"/>
  <c r="JA50" i="1"/>
  <c r="IZ50" i="1"/>
  <c r="IY50" i="1"/>
  <c r="IX50" i="1"/>
  <c r="IV50" i="1"/>
  <c r="IU50" i="1"/>
  <c r="IT50" i="1"/>
  <c r="IS50" i="1"/>
  <c r="IR50" i="1"/>
  <c r="IP50" i="1"/>
  <c r="IO50" i="1"/>
  <c r="IN50" i="1"/>
  <c r="IM50" i="1"/>
  <c r="IL50" i="1"/>
  <c r="IJ50" i="1"/>
  <c r="II50" i="1"/>
  <c r="IH50" i="1"/>
  <c r="IG50" i="1"/>
  <c r="IF50" i="1"/>
  <c r="ID50" i="1"/>
  <c r="IC50" i="1"/>
  <c r="IB50" i="1"/>
  <c r="IA50" i="1"/>
  <c r="HZ50" i="1"/>
  <c r="HX50" i="1"/>
  <c r="HW50" i="1"/>
  <c r="HV50" i="1"/>
  <c r="HU50" i="1"/>
  <c r="HT50" i="1"/>
  <c r="HR50" i="1"/>
  <c r="HQ50" i="1"/>
  <c r="HP50" i="1"/>
  <c r="HO50" i="1"/>
  <c r="HN50" i="1"/>
  <c r="HL50" i="1"/>
  <c r="OU49" i="1"/>
  <c r="OT49" i="1"/>
  <c r="OS49" i="1"/>
  <c r="OR49" i="1"/>
  <c r="OQ49" i="1"/>
  <c r="OK49" i="1"/>
  <c r="OE49" i="1"/>
  <c r="NY49" i="1"/>
  <c r="NS49" i="1"/>
  <c r="NM49" i="1"/>
  <c r="NG49" i="1"/>
  <c r="NA49" i="1"/>
  <c r="MU49" i="1"/>
  <c r="MO49" i="1"/>
  <c r="MI49" i="1"/>
  <c r="MC49" i="1"/>
  <c r="LW49" i="1"/>
  <c r="LQ49" i="1"/>
  <c r="LK49" i="1"/>
  <c r="LE49" i="1"/>
  <c r="KY49" i="1"/>
  <c r="KS49" i="1"/>
  <c r="KM49" i="1"/>
  <c r="KG49" i="1"/>
  <c r="KA49" i="1"/>
  <c r="JU49" i="1"/>
  <c r="JO49" i="1"/>
  <c r="JI49" i="1"/>
  <c r="JC49" i="1"/>
  <c r="IW49" i="1"/>
  <c r="IQ49" i="1"/>
  <c r="IK49" i="1"/>
  <c r="IE49" i="1"/>
  <c r="HY49" i="1"/>
  <c r="HS49" i="1"/>
  <c r="HM49" i="1"/>
  <c r="OU48" i="1"/>
  <c r="OT48" i="1"/>
  <c r="OS48" i="1"/>
  <c r="OR48" i="1"/>
  <c r="OQ48" i="1"/>
  <c r="OK48" i="1"/>
  <c r="OE48" i="1"/>
  <c r="NY48" i="1"/>
  <c r="NS48" i="1"/>
  <c r="NM48" i="1"/>
  <c r="NG48" i="1"/>
  <c r="NA48" i="1"/>
  <c r="MU48" i="1"/>
  <c r="MO48" i="1"/>
  <c r="MI48" i="1"/>
  <c r="MC48" i="1"/>
  <c r="LW48" i="1"/>
  <c r="LQ48" i="1"/>
  <c r="LK48" i="1"/>
  <c r="LE48" i="1"/>
  <c r="KY48" i="1"/>
  <c r="KS48" i="1"/>
  <c r="KM48" i="1"/>
  <c r="KG48" i="1"/>
  <c r="KA48" i="1"/>
  <c r="JU48" i="1"/>
  <c r="JO48" i="1"/>
  <c r="JI48" i="1"/>
  <c r="JC48" i="1"/>
  <c r="IW48" i="1"/>
  <c r="IQ48" i="1"/>
  <c r="IK48" i="1"/>
  <c r="IE48" i="1"/>
  <c r="HY48" i="1"/>
  <c r="HS48" i="1"/>
  <c r="HM48" i="1"/>
  <c r="OU47" i="1"/>
  <c r="OT47" i="1"/>
  <c r="OS47" i="1"/>
  <c r="OR47" i="1"/>
  <c r="OQ47" i="1"/>
  <c r="OK47" i="1"/>
  <c r="OE47" i="1"/>
  <c r="NY47" i="1"/>
  <c r="NS47" i="1"/>
  <c r="NM47" i="1"/>
  <c r="NG47" i="1"/>
  <c r="NA47" i="1"/>
  <c r="MU47" i="1"/>
  <c r="MO47" i="1"/>
  <c r="MI47" i="1"/>
  <c r="MC47" i="1"/>
  <c r="LW47" i="1"/>
  <c r="LQ47" i="1"/>
  <c r="LK47" i="1"/>
  <c r="LE47" i="1"/>
  <c r="KY47" i="1"/>
  <c r="KS47" i="1"/>
  <c r="KM47" i="1"/>
  <c r="KG47" i="1"/>
  <c r="KA47" i="1"/>
  <c r="JU47" i="1"/>
  <c r="JO47" i="1"/>
  <c r="JI47" i="1"/>
  <c r="JC47" i="1"/>
  <c r="IW47" i="1"/>
  <c r="IQ47" i="1"/>
  <c r="IK47" i="1"/>
  <c r="IE47" i="1"/>
  <c r="HY47" i="1"/>
  <c r="HS47" i="1"/>
  <c r="HM47" i="1"/>
  <c r="OU46" i="1"/>
  <c r="OT46" i="1"/>
  <c r="OS46" i="1"/>
  <c r="OR46" i="1"/>
  <c r="OQ46" i="1"/>
  <c r="OK46" i="1"/>
  <c r="OE46" i="1"/>
  <c r="NY46" i="1"/>
  <c r="NS46" i="1"/>
  <c r="NM46" i="1"/>
  <c r="NG46" i="1"/>
  <c r="NA46" i="1"/>
  <c r="MU46" i="1"/>
  <c r="MO46" i="1"/>
  <c r="MI46" i="1"/>
  <c r="MC46" i="1"/>
  <c r="LW46" i="1"/>
  <c r="LQ46" i="1"/>
  <c r="LK46" i="1"/>
  <c r="LE46" i="1"/>
  <c r="KY46" i="1"/>
  <c r="KS46" i="1"/>
  <c r="KM46" i="1"/>
  <c r="KG46" i="1"/>
  <c r="KA46" i="1"/>
  <c r="JU46" i="1"/>
  <c r="JO46" i="1"/>
  <c r="JI46" i="1"/>
  <c r="JC46" i="1"/>
  <c r="IW46" i="1"/>
  <c r="IQ46" i="1"/>
  <c r="IK46" i="1"/>
  <c r="IE46" i="1"/>
  <c r="HY46" i="1"/>
  <c r="HS46" i="1"/>
  <c r="HM46" i="1"/>
  <c r="OU45" i="1"/>
  <c r="OT45" i="1"/>
  <c r="OS45" i="1"/>
  <c r="OR45" i="1"/>
  <c r="OQ45" i="1"/>
  <c r="OK45" i="1"/>
  <c r="OE45" i="1"/>
  <c r="NY45" i="1"/>
  <c r="NS45" i="1"/>
  <c r="NM45" i="1"/>
  <c r="NG45" i="1"/>
  <c r="NA45" i="1"/>
  <c r="MU45" i="1"/>
  <c r="MO45" i="1"/>
  <c r="MI45" i="1"/>
  <c r="MC45" i="1"/>
  <c r="LW45" i="1"/>
  <c r="LQ45" i="1"/>
  <c r="LK45" i="1"/>
  <c r="LE45" i="1"/>
  <c r="KY45" i="1"/>
  <c r="KS45" i="1"/>
  <c r="KM45" i="1"/>
  <c r="KG45" i="1"/>
  <c r="KA45" i="1"/>
  <c r="JU45" i="1"/>
  <c r="JO45" i="1"/>
  <c r="JI45" i="1"/>
  <c r="JC45" i="1"/>
  <c r="IW45" i="1"/>
  <c r="IQ45" i="1"/>
  <c r="IK45" i="1"/>
  <c r="IE45" i="1"/>
  <c r="HY45" i="1"/>
  <c r="HS45" i="1"/>
  <c r="HM45" i="1"/>
  <c r="OU44" i="1"/>
  <c r="OT44" i="1"/>
  <c r="OS44" i="1"/>
  <c r="OR44" i="1"/>
  <c r="OQ44" i="1"/>
  <c r="OK44" i="1"/>
  <c r="OE44" i="1"/>
  <c r="NY44" i="1"/>
  <c r="NS44" i="1"/>
  <c r="NM44" i="1"/>
  <c r="NG44" i="1"/>
  <c r="NA44" i="1"/>
  <c r="MU44" i="1"/>
  <c r="MO44" i="1"/>
  <c r="MI44" i="1"/>
  <c r="MC44" i="1"/>
  <c r="LW44" i="1"/>
  <c r="LQ44" i="1"/>
  <c r="LK44" i="1"/>
  <c r="LE44" i="1"/>
  <c r="KY44" i="1"/>
  <c r="KS44" i="1"/>
  <c r="KM44" i="1"/>
  <c r="KG44" i="1"/>
  <c r="KA44" i="1"/>
  <c r="JU44" i="1"/>
  <c r="JO44" i="1"/>
  <c r="JI44" i="1"/>
  <c r="JC44" i="1"/>
  <c r="IW44" i="1"/>
  <c r="IQ44" i="1"/>
  <c r="IK44" i="1"/>
  <c r="IE44" i="1"/>
  <c r="HY44" i="1"/>
  <c r="HS44" i="1"/>
  <c r="HM44" i="1"/>
  <c r="OU43" i="1"/>
  <c r="OT43" i="1"/>
  <c r="OS43" i="1"/>
  <c r="OR43" i="1"/>
  <c r="OQ43" i="1"/>
  <c r="OK43" i="1"/>
  <c r="OE43" i="1"/>
  <c r="NY43" i="1"/>
  <c r="NS43" i="1"/>
  <c r="NM43" i="1"/>
  <c r="NG43" i="1"/>
  <c r="NA43" i="1"/>
  <c r="MU43" i="1"/>
  <c r="MO43" i="1"/>
  <c r="MI43" i="1"/>
  <c r="MC43" i="1"/>
  <c r="LW43" i="1"/>
  <c r="LQ43" i="1"/>
  <c r="LK43" i="1"/>
  <c r="LE43" i="1"/>
  <c r="KY43" i="1"/>
  <c r="KS43" i="1"/>
  <c r="KM43" i="1"/>
  <c r="KG43" i="1"/>
  <c r="KA43" i="1"/>
  <c r="JU43" i="1"/>
  <c r="JO43" i="1"/>
  <c r="JI43" i="1"/>
  <c r="JC43" i="1"/>
  <c r="IW43" i="1"/>
  <c r="IQ43" i="1"/>
  <c r="IK43" i="1"/>
  <c r="IE43" i="1"/>
  <c r="HY43" i="1"/>
  <c r="HS43" i="1"/>
  <c r="HM43" i="1"/>
  <c r="OU42" i="1"/>
  <c r="OT42" i="1"/>
  <c r="OS42" i="1"/>
  <c r="OR42" i="1"/>
  <c r="OQ42" i="1"/>
  <c r="OK42" i="1"/>
  <c r="OE42" i="1"/>
  <c r="NY42" i="1"/>
  <c r="NS42" i="1"/>
  <c r="NM42" i="1"/>
  <c r="NG42" i="1"/>
  <c r="NA42" i="1"/>
  <c r="MU42" i="1"/>
  <c r="MO42" i="1"/>
  <c r="MI42" i="1"/>
  <c r="MC42" i="1"/>
  <c r="LW42" i="1"/>
  <c r="LQ42" i="1"/>
  <c r="LK42" i="1"/>
  <c r="LE42" i="1"/>
  <c r="KY42" i="1"/>
  <c r="KS42" i="1"/>
  <c r="KM42" i="1"/>
  <c r="KG42" i="1"/>
  <c r="KA42" i="1"/>
  <c r="JU42" i="1"/>
  <c r="JO42" i="1"/>
  <c r="JI42" i="1"/>
  <c r="JC42" i="1"/>
  <c r="IW42" i="1"/>
  <c r="IQ42" i="1"/>
  <c r="IK42" i="1"/>
  <c r="IE42" i="1"/>
  <c r="HY42" i="1"/>
  <c r="HS42" i="1"/>
  <c r="HM42" i="1"/>
  <c r="OU41" i="1"/>
  <c r="OU50" i="1" s="1"/>
  <c r="OT41" i="1"/>
  <c r="OT50" i="1" s="1"/>
  <c r="OS41" i="1"/>
  <c r="OS50" i="1" s="1"/>
  <c r="OR41" i="1"/>
  <c r="OR50" i="1" s="1"/>
  <c r="OQ41" i="1"/>
  <c r="OQ50" i="1" s="1"/>
  <c r="OK41" i="1"/>
  <c r="OE41" i="1"/>
  <c r="NY41" i="1"/>
  <c r="NS41" i="1"/>
  <c r="NM41" i="1"/>
  <c r="NG41" i="1"/>
  <c r="NA41" i="1"/>
  <c r="MU41" i="1"/>
  <c r="MO41" i="1"/>
  <c r="MI41" i="1"/>
  <c r="MC41" i="1"/>
  <c r="LW41" i="1"/>
  <c r="LQ41" i="1"/>
  <c r="LK41" i="1"/>
  <c r="LE41" i="1"/>
  <c r="KY41" i="1"/>
  <c r="KS41" i="1"/>
  <c r="KM41" i="1"/>
  <c r="KG41" i="1"/>
  <c r="KA41" i="1"/>
  <c r="JU41" i="1"/>
  <c r="JO41" i="1"/>
  <c r="JI41" i="1"/>
  <c r="JC41" i="1"/>
  <c r="IW41" i="1"/>
  <c r="IQ41" i="1"/>
  <c r="IK41" i="1"/>
  <c r="IE41" i="1"/>
  <c r="HY41" i="1"/>
  <c r="HS41" i="1"/>
  <c r="HM41" i="1"/>
  <c r="OO39" i="1"/>
  <c r="ON39" i="1"/>
  <c r="OM39" i="1"/>
  <c r="OL39" i="1"/>
  <c r="OJ39" i="1"/>
  <c r="OI39" i="1"/>
  <c r="OH39" i="1"/>
  <c r="OG39" i="1"/>
  <c r="OF39" i="1"/>
  <c r="OD39" i="1"/>
  <c r="OC39" i="1"/>
  <c r="OB39" i="1"/>
  <c r="OA39" i="1"/>
  <c r="NZ39" i="1"/>
  <c r="NW39" i="1"/>
  <c r="NV39" i="1"/>
  <c r="NU39" i="1"/>
  <c r="NT39" i="1"/>
  <c r="NQ39" i="1"/>
  <c r="NP39" i="1"/>
  <c r="NO39" i="1"/>
  <c r="NN39" i="1"/>
  <c r="NK39" i="1"/>
  <c r="NJ39" i="1"/>
  <c r="NI39" i="1"/>
  <c r="NH39" i="1"/>
  <c r="NE39" i="1"/>
  <c r="ND39" i="1"/>
  <c r="NC39" i="1"/>
  <c r="NB39" i="1"/>
  <c r="MY39" i="1"/>
  <c r="MX39" i="1"/>
  <c r="MW39" i="1"/>
  <c r="MV39" i="1"/>
  <c r="MS39" i="1"/>
  <c r="MR39" i="1"/>
  <c r="MQ39" i="1"/>
  <c r="MP39" i="1"/>
  <c r="MM39" i="1"/>
  <c r="ML39" i="1"/>
  <c r="MK39" i="1"/>
  <c r="MJ39" i="1"/>
  <c r="MG39" i="1"/>
  <c r="MF39" i="1"/>
  <c r="ME39" i="1"/>
  <c r="MD39" i="1"/>
  <c r="MA39" i="1"/>
  <c r="LZ39" i="1"/>
  <c r="LY39" i="1"/>
  <c r="LX39" i="1"/>
  <c r="LU39" i="1"/>
  <c r="LT39" i="1"/>
  <c r="LS39" i="1"/>
  <c r="LR39" i="1"/>
  <c r="LO39" i="1"/>
  <c r="LN39" i="1"/>
  <c r="LM39" i="1"/>
  <c r="LL39" i="1"/>
  <c r="LI39" i="1"/>
  <c r="LH39" i="1"/>
  <c r="LG39" i="1"/>
  <c r="LF39" i="1"/>
  <c r="LC39" i="1"/>
  <c r="LB39" i="1"/>
  <c r="LA39" i="1"/>
  <c r="KZ39" i="1"/>
  <c r="KW39" i="1"/>
  <c r="KV39" i="1"/>
  <c r="KU39" i="1"/>
  <c r="KT39" i="1"/>
  <c r="KQ39" i="1"/>
  <c r="KP39" i="1"/>
  <c r="KO39" i="1"/>
  <c r="KN39" i="1"/>
  <c r="KK39" i="1"/>
  <c r="KJ39" i="1"/>
  <c r="KI39" i="1"/>
  <c r="KH39" i="1"/>
  <c r="KE39" i="1"/>
  <c r="KD39" i="1"/>
  <c r="KC39" i="1"/>
  <c r="KB39" i="1"/>
  <c r="JZ39" i="1"/>
  <c r="JY39" i="1"/>
  <c r="JX39" i="1"/>
  <c r="JW39" i="1"/>
  <c r="JV39" i="1"/>
  <c r="JT39" i="1"/>
  <c r="JS39" i="1"/>
  <c r="JR39" i="1"/>
  <c r="JQ39" i="1"/>
  <c r="JP39" i="1"/>
  <c r="JN39" i="1"/>
  <c r="JM39" i="1"/>
  <c r="JL39" i="1"/>
  <c r="JK39" i="1"/>
  <c r="JJ39" i="1"/>
  <c r="JH39" i="1"/>
  <c r="JG39" i="1"/>
  <c r="JF39" i="1"/>
  <c r="JE39" i="1"/>
  <c r="JD39" i="1"/>
  <c r="JB39" i="1"/>
  <c r="JA39" i="1"/>
  <c r="IZ39" i="1"/>
  <c r="IY39" i="1"/>
  <c r="IX39" i="1"/>
  <c r="IV39" i="1"/>
  <c r="IU39" i="1"/>
  <c r="IT39" i="1"/>
  <c r="IS39" i="1"/>
  <c r="IR39" i="1"/>
  <c r="IP39" i="1"/>
  <c r="IO39" i="1"/>
  <c r="IN39" i="1"/>
  <c r="IM39" i="1"/>
  <c r="IL39" i="1"/>
  <c r="IJ39" i="1"/>
  <c r="II39" i="1"/>
  <c r="IH39" i="1"/>
  <c r="IG39" i="1"/>
  <c r="IF39" i="1"/>
  <c r="ID39" i="1"/>
  <c r="IC39" i="1"/>
  <c r="IB39" i="1"/>
  <c r="IA39" i="1"/>
  <c r="HZ39" i="1"/>
  <c r="HX39" i="1"/>
  <c r="HW39" i="1"/>
  <c r="HV39" i="1"/>
  <c r="HU39" i="1"/>
  <c r="HT39" i="1"/>
  <c r="HR39" i="1"/>
  <c r="HQ39" i="1"/>
  <c r="HP39" i="1"/>
  <c r="HO39" i="1"/>
  <c r="HN39" i="1"/>
  <c r="HL39" i="1"/>
  <c r="OK38" i="1"/>
  <c r="OE38" i="1"/>
  <c r="NY38" i="1"/>
  <c r="NS38" i="1"/>
  <c r="NM38" i="1"/>
  <c r="NG38" i="1"/>
  <c r="NA38" i="1"/>
  <c r="MU38" i="1"/>
  <c r="MO38" i="1"/>
  <c r="MI38" i="1"/>
  <c r="MC38" i="1"/>
  <c r="LW38" i="1"/>
  <c r="LQ38" i="1"/>
  <c r="LK38" i="1"/>
  <c r="LE38" i="1"/>
  <c r="KY38" i="1"/>
  <c r="KS38" i="1"/>
  <c r="KM38" i="1"/>
  <c r="KG38" i="1"/>
  <c r="KA38" i="1"/>
  <c r="JU38" i="1"/>
  <c r="JO38" i="1"/>
  <c r="JI38" i="1"/>
  <c r="JC38" i="1"/>
  <c r="IW38" i="1"/>
  <c r="IQ38" i="1"/>
  <c r="IK38" i="1"/>
  <c r="IE38" i="1"/>
  <c r="HY38" i="1"/>
  <c r="HS38" i="1"/>
  <c r="HM38" i="1"/>
  <c r="OU37" i="1"/>
  <c r="OT37" i="1"/>
  <c r="OS37" i="1"/>
  <c r="OR37" i="1"/>
  <c r="OQ37" i="1"/>
  <c r="OK37" i="1"/>
  <c r="OE37" i="1"/>
  <c r="NY37" i="1"/>
  <c r="NS37" i="1"/>
  <c r="NM37" i="1"/>
  <c r="NG37" i="1"/>
  <c r="NA37" i="1"/>
  <c r="MU37" i="1"/>
  <c r="MO37" i="1"/>
  <c r="MI37" i="1"/>
  <c r="MC37" i="1"/>
  <c r="LW37" i="1"/>
  <c r="LQ37" i="1"/>
  <c r="LK37" i="1"/>
  <c r="LE37" i="1"/>
  <c r="KY37" i="1"/>
  <c r="KS37" i="1"/>
  <c r="KM37" i="1"/>
  <c r="KG37" i="1"/>
  <c r="KA37" i="1"/>
  <c r="JU37" i="1"/>
  <c r="JO37" i="1"/>
  <c r="JI37" i="1"/>
  <c r="JC37" i="1"/>
  <c r="IW37" i="1"/>
  <c r="IQ37" i="1"/>
  <c r="IK37" i="1"/>
  <c r="IE37" i="1"/>
  <c r="HY37" i="1"/>
  <c r="HS37" i="1"/>
  <c r="HM37" i="1"/>
  <c r="OU36" i="1"/>
  <c r="OT36" i="1"/>
  <c r="OS36" i="1"/>
  <c r="OR36" i="1"/>
  <c r="OQ36" i="1"/>
  <c r="OK36" i="1"/>
  <c r="OE36" i="1"/>
  <c r="NY36" i="1"/>
  <c r="NS36" i="1"/>
  <c r="NM36" i="1"/>
  <c r="NG36" i="1"/>
  <c r="NA36" i="1"/>
  <c r="MU36" i="1"/>
  <c r="MO36" i="1"/>
  <c r="MI36" i="1"/>
  <c r="MC36" i="1"/>
  <c r="LW36" i="1"/>
  <c r="LQ36" i="1"/>
  <c r="LK36" i="1"/>
  <c r="LE36" i="1"/>
  <c r="KY36" i="1"/>
  <c r="KS36" i="1"/>
  <c r="KM36" i="1"/>
  <c r="KG36" i="1"/>
  <c r="KA36" i="1"/>
  <c r="JU36" i="1"/>
  <c r="JO36" i="1"/>
  <c r="JI36" i="1"/>
  <c r="JC36" i="1"/>
  <c r="IW36" i="1"/>
  <c r="IQ36" i="1"/>
  <c r="IK36" i="1"/>
  <c r="IE36" i="1"/>
  <c r="HY36" i="1"/>
  <c r="HS36" i="1"/>
  <c r="HM36" i="1"/>
  <c r="OU35" i="1"/>
  <c r="OT35" i="1"/>
  <c r="OS35" i="1"/>
  <c r="OR35" i="1"/>
  <c r="OQ35" i="1"/>
  <c r="OK35" i="1"/>
  <c r="OE35" i="1"/>
  <c r="NY35" i="1"/>
  <c r="NS35" i="1"/>
  <c r="NM35" i="1"/>
  <c r="NG35" i="1"/>
  <c r="NA35" i="1"/>
  <c r="MU35" i="1"/>
  <c r="MO35" i="1"/>
  <c r="MI35" i="1"/>
  <c r="MC35" i="1"/>
  <c r="LW35" i="1"/>
  <c r="LQ35" i="1"/>
  <c r="LK35" i="1"/>
  <c r="LE35" i="1"/>
  <c r="KY35" i="1"/>
  <c r="KS35" i="1"/>
  <c r="KM35" i="1"/>
  <c r="KG35" i="1"/>
  <c r="KA35" i="1"/>
  <c r="JU35" i="1"/>
  <c r="JO35" i="1"/>
  <c r="JI35" i="1"/>
  <c r="JC35" i="1"/>
  <c r="IW35" i="1"/>
  <c r="IQ35" i="1"/>
  <c r="IK35" i="1"/>
  <c r="IE35" i="1"/>
  <c r="HY35" i="1"/>
  <c r="HS35" i="1"/>
  <c r="HM35" i="1"/>
  <c r="OU34" i="1"/>
  <c r="OT34" i="1"/>
  <c r="OS34" i="1"/>
  <c r="OR34" i="1"/>
  <c r="OQ34" i="1"/>
  <c r="OK34" i="1"/>
  <c r="OE34" i="1"/>
  <c r="NY34" i="1"/>
  <c r="NS34" i="1"/>
  <c r="NM34" i="1"/>
  <c r="NG34" i="1"/>
  <c r="NA34" i="1"/>
  <c r="MU34" i="1"/>
  <c r="MO34" i="1"/>
  <c r="MI34" i="1"/>
  <c r="MC34" i="1"/>
  <c r="LW34" i="1"/>
  <c r="LQ34" i="1"/>
  <c r="LK34" i="1"/>
  <c r="LE34" i="1"/>
  <c r="KY34" i="1"/>
  <c r="KS34" i="1"/>
  <c r="KM34" i="1"/>
  <c r="KG34" i="1"/>
  <c r="KA34" i="1"/>
  <c r="JU34" i="1"/>
  <c r="JO34" i="1"/>
  <c r="JI34" i="1"/>
  <c r="JC34" i="1"/>
  <c r="IW34" i="1"/>
  <c r="IQ34" i="1"/>
  <c r="IK34" i="1"/>
  <c r="IE34" i="1"/>
  <c r="HY34" i="1"/>
  <c r="HS34" i="1"/>
  <c r="HM34" i="1"/>
  <c r="OU33" i="1"/>
  <c r="OT33" i="1"/>
  <c r="OS33" i="1"/>
  <c r="OR33" i="1"/>
  <c r="OQ33" i="1"/>
  <c r="OK33" i="1"/>
  <c r="OE33" i="1"/>
  <c r="NY33" i="1"/>
  <c r="NS33" i="1"/>
  <c r="NM33" i="1"/>
  <c r="NG33" i="1"/>
  <c r="NA33" i="1"/>
  <c r="MU33" i="1"/>
  <c r="MO33" i="1"/>
  <c r="MI33" i="1"/>
  <c r="MC33" i="1"/>
  <c r="LW33" i="1"/>
  <c r="LQ33" i="1"/>
  <c r="LK33" i="1"/>
  <c r="LE33" i="1"/>
  <c r="KY33" i="1"/>
  <c r="KS33" i="1"/>
  <c r="KM33" i="1"/>
  <c r="KG33" i="1"/>
  <c r="KA33" i="1"/>
  <c r="JU33" i="1"/>
  <c r="JO33" i="1"/>
  <c r="JI33" i="1"/>
  <c r="JC33" i="1"/>
  <c r="IW33" i="1"/>
  <c r="IQ33" i="1"/>
  <c r="IK33" i="1"/>
  <c r="IE33" i="1"/>
  <c r="HY33" i="1"/>
  <c r="HS33" i="1"/>
  <c r="HM33" i="1"/>
  <c r="OU32" i="1"/>
  <c r="OT32" i="1"/>
  <c r="OS32" i="1"/>
  <c r="OR32" i="1"/>
  <c r="OQ32" i="1"/>
  <c r="OK32" i="1"/>
  <c r="OE32" i="1"/>
  <c r="NY32" i="1"/>
  <c r="NS32" i="1"/>
  <c r="NM32" i="1"/>
  <c r="NG32" i="1"/>
  <c r="NA32" i="1"/>
  <c r="MU32" i="1"/>
  <c r="MO32" i="1"/>
  <c r="MI32" i="1"/>
  <c r="MC32" i="1"/>
  <c r="LW32" i="1"/>
  <c r="LQ32" i="1"/>
  <c r="LK32" i="1"/>
  <c r="LE32" i="1"/>
  <c r="KY32" i="1"/>
  <c r="KS32" i="1"/>
  <c r="KM32" i="1"/>
  <c r="KG32" i="1"/>
  <c r="KA32" i="1"/>
  <c r="JU32" i="1"/>
  <c r="JO32" i="1"/>
  <c r="JI32" i="1"/>
  <c r="JC32" i="1"/>
  <c r="IW32" i="1"/>
  <c r="IQ32" i="1"/>
  <c r="IK32" i="1"/>
  <c r="IE32" i="1"/>
  <c r="HY32" i="1"/>
  <c r="HS32" i="1"/>
  <c r="HM32" i="1"/>
  <c r="OU31" i="1"/>
  <c r="OT31" i="1"/>
  <c r="OS31" i="1"/>
  <c r="OR31" i="1"/>
  <c r="OQ31" i="1"/>
  <c r="OK31" i="1"/>
  <c r="OE31" i="1"/>
  <c r="NY31" i="1"/>
  <c r="NS31" i="1"/>
  <c r="NM31" i="1"/>
  <c r="NG31" i="1"/>
  <c r="NA31" i="1"/>
  <c r="MU31" i="1"/>
  <c r="MO31" i="1"/>
  <c r="MI31" i="1"/>
  <c r="MC31" i="1"/>
  <c r="LW31" i="1"/>
  <c r="LQ31" i="1"/>
  <c r="LK31" i="1"/>
  <c r="LE31" i="1"/>
  <c r="KY31" i="1"/>
  <c r="KS31" i="1"/>
  <c r="KM31" i="1"/>
  <c r="KG31" i="1"/>
  <c r="KA31" i="1"/>
  <c r="JU31" i="1"/>
  <c r="JO31" i="1"/>
  <c r="JI31" i="1"/>
  <c r="JC31" i="1"/>
  <c r="IW31" i="1"/>
  <c r="IQ31" i="1"/>
  <c r="IK31" i="1"/>
  <c r="IE31" i="1"/>
  <c r="HY31" i="1"/>
  <c r="HS31" i="1"/>
  <c r="HM31" i="1"/>
  <c r="OU30" i="1"/>
  <c r="OU39" i="1" s="1"/>
  <c r="OT30" i="1"/>
  <c r="OT39" i="1" s="1"/>
  <c r="OS30" i="1"/>
  <c r="OS39" i="1" s="1"/>
  <c r="OR30" i="1"/>
  <c r="OR39" i="1" s="1"/>
  <c r="OQ30" i="1"/>
  <c r="OQ39" i="1" s="1"/>
  <c r="OK30" i="1"/>
  <c r="OE30" i="1"/>
  <c r="NY30" i="1"/>
  <c r="NX39" i="1" s="1"/>
  <c r="NS30" i="1"/>
  <c r="NR39" i="1" s="1"/>
  <c r="NM30" i="1"/>
  <c r="NL39" i="1" s="1"/>
  <c r="NG30" i="1"/>
  <c r="NF39" i="1" s="1"/>
  <c r="NA30" i="1"/>
  <c r="MZ39" i="1" s="1"/>
  <c r="MU30" i="1"/>
  <c r="MT39" i="1" s="1"/>
  <c r="MO30" i="1"/>
  <c r="MN39" i="1" s="1"/>
  <c r="MI30" i="1"/>
  <c r="MH39" i="1" s="1"/>
  <c r="MC30" i="1"/>
  <c r="MB39" i="1" s="1"/>
  <c r="LW30" i="1"/>
  <c r="LV39" i="1" s="1"/>
  <c r="LQ30" i="1"/>
  <c r="LP39" i="1" s="1"/>
  <c r="LK30" i="1"/>
  <c r="LJ39" i="1" s="1"/>
  <c r="LE30" i="1"/>
  <c r="LD39" i="1" s="1"/>
  <c r="KY30" i="1"/>
  <c r="KX39" i="1" s="1"/>
  <c r="KS30" i="1"/>
  <c r="KR39" i="1" s="1"/>
  <c r="KM30" i="1"/>
  <c r="KL39" i="1" s="1"/>
  <c r="KG30" i="1"/>
  <c r="KF39" i="1" s="1"/>
  <c r="KA30" i="1"/>
  <c r="JU30" i="1"/>
  <c r="JO30" i="1"/>
  <c r="JI30" i="1"/>
  <c r="JC30" i="1"/>
  <c r="IW30" i="1"/>
  <c r="IQ30" i="1"/>
  <c r="IK30" i="1"/>
  <c r="IE30" i="1"/>
  <c r="HY30" i="1"/>
  <c r="HS30" i="1"/>
  <c r="HM30" i="1"/>
  <c r="OO28" i="1"/>
  <c r="ON28" i="1"/>
  <c r="OM28" i="1"/>
  <c r="OL28" i="1"/>
  <c r="OJ28" i="1"/>
  <c r="OI28" i="1"/>
  <c r="OH28" i="1"/>
  <c r="OG28" i="1"/>
  <c r="OF28" i="1"/>
  <c r="OD28" i="1"/>
  <c r="OC28" i="1"/>
  <c r="OB28" i="1"/>
  <c r="OA28" i="1"/>
  <c r="NZ28" i="1"/>
  <c r="NX28" i="1"/>
  <c r="NW28" i="1"/>
  <c r="NV28" i="1"/>
  <c r="NU28" i="1"/>
  <c r="NT28" i="1"/>
  <c r="NR28" i="1"/>
  <c r="NQ28" i="1"/>
  <c r="NP28" i="1"/>
  <c r="NO28" i="1"/>
  <c r="NN28" i="1"/>
  <c r="NL28" i="1"/>
  <c r="NK28" i="1"/>
  <c r="NJ28" i="1"/>
  <c r="NI28" i="1"/>
  <c r="NH28" i="1"/>
  <c r="NF28" i="1"/>
  <c r="NE28" i="1"/>
  <c r="ND28" i="1"/>
  <c r="NC28" i="1"/>
  <c r="NB28" i="1"/>
  <c r="MZ28" i="1"/>
  <c r="MY28" i="1"/>
  <c r="MX28" i="1"/>
  <c r="MW28" i="1"/>
  <c r="MV28" i="1"/>
  <c r="MT28" i="1"/>
  <c r="MS28" i="1"/>
  <c r="MR28" i="1"/>
  <c r="MQ28" i="1"/>
  <c r="MP28" i="1"/>
  <c r="MN28" i="1"/>
  <c r="MM28" i="1"/>
  <c r="ML28" i="1"/>
  <c r="MK28" i="1"/>
  <c r="MJ28" i="1"/>
  <c r="MH28" i="1"/>
  <c r="MG28" i="1"/>
  <c r="MF28" i="1"/>
  <c r="ME28" i="1"/>
  <c r="MD28" i="1"/>
  <c r="MB28" i="1"/>
  <c r="MA28" i="1"/>
  <c r="LZ28" i="1"/>
  <c r="LY28" i="1"/>
  <c r="LX28" i="1"/>
  <c r="LV28" i="1"/>
  <c r="LU28" i="1"/>
  <c r="LT28" i="1"/>
  <c r="LS28" i="1"/>
  <c r="LR28" i="1"/>
  <c r="LP28" i="1"/>
  <c r="LO28" i="1"/>
  <c r="LN28" i="1"/>
  <c r="LM28" i="1"/>
  <c r="LL28" i="1"/>
  <c r="LJ28" i="1"/>
  <c r="LI28" i="1"/>
  <c r="LH28" i="1"/>
  <c r="LG28" i="1"/>
  <c r="LF28" i="1"/>
  <c r="LD28" i="1"/>
  <c r="LC28" i="1"/>
  <c r="LB28" i="1"/>
  <c r="LA28" i="1"/>
  <c r="KZ28" i="1"/>
  <c r="KX28" i="1"/>
  <c r="KW28" i="1"/>
  <c r="KV28" i="1"/>
  <c r="KU28" i="1"/>
  <c r="KT28" i="1"/>
  <c r="KR28" i="1"/>
  <c r="KQ28" i="1"/>
  <c r="KP28" i="1"/>
  <c r="KO28" i="1"/>
  <c r="KN28" i="1"/>
  <c r="KL28" i="1"/>
  <c r="KK28" i="1"/>
  <c r="KJ28" i="1"/>
  <c r="KI28" i="1"/>
  <c r="KH28" i="1"/>
  <c r="KF28" i="1"/>
  <c r="KE28" i="1"/>
  <c r="KD28" i="1"/>
  <c r="KC28" i="1"/>
  <c r="KB28" i="1"/>
  <c r="JZ28" i="1"/>
  <c r="JY28" i="1"/>
  <c r="JX28" i="1"/>
  <c r="JW28" i="1"/>
  <c r="JV28" i="1"/>
  <c r="JT28" i="1"/>
  <c r="JS28" i="1"/>
  <c r="JR28" i="1"/>
  <c r="JQ28" i="1"/>
  <c r="JP28" i="1"/>
  <c r="JN28" i="1"/>
  <c r="JM28" i="1"/>
  <c r="JL28" i="1"/>
  <c r="JK28" i="1"/>
  <c r="JJ28" i="1"/>
  <c r="JH28" i="1"/>
  <c r="JG28" i="1"/>
  <c r="JF28" i="1"/>
  <c r="JE28" i="1"/>
  <c r="JD28" i="1"/>
  <c r="JB28" i="1"/>
  <c r="JA28" i="1"/>
  <c r="IZ28" i="1"/>
  <c r="IY28" i="1"/>
  <c r="IX28" i="1"/>
  <c r="IV28" i="1"/>
  <c r="IU28" i="1"/>
  <c r="IT28" i="1"/>
  <c r="IS28" i="1"/>
  <c r="IR28" i="1"/>
  <c r="IP28" i="1"/>
  <c r="IO28" i="1"/>
  <c r="IN28" i="1"/>
  <c r="IM28" i="1"/>
  <c r="IL28" i="1"/>
  <c r="IJ28" i="1"/>
  <c r="II28" i="1"/>
  <c r="IH28" i="1"/>
  <c r="IG28" i="1"/>
  <c r="IF28" i="1"/>
  <c r="ID28" i="1"/>
  <c r="IC28" i="1"/>
  <c r="IB28" i="1"/>
  <c r="IA28" i="1"/>
  <c r="HZ28" i="1"/>
  <c r="HX28" i="1"/>
  <c r="HW28" i="1"/>
  <c r="HV28" i="1"/>
  <c r="HU28" i="1"/>
  <c r="HT28" i="1"/>
  <c r="HR28" i="1"/>
  <c r="HQ28" i="1"/>
  <c r="HP28" i="1"/>
  <c r="HO28" i="1"/>
  <c r="HN28" i="1"/>
  <c r="HL28" i="1"/>
  <c r="OU27" i="1"/>
  <c r="OT27" i="1"/>
  <c r="OS27" i="1"/>
  <c r="OR27" i="1"/>
  <c r="OQ27" i="1"/>
  <c r="OK27" i="1"/>
  <c r="OE27" i="1"/>
  <c r="NY27" i="1"/>
  <c r="NS27" i="1"/>
  <c r="NM27" i="1"/>
  <c r="NG27" i="1"/>
  <c r="NA27" i="1"/>
  <c r="MU27" i="1"/>
  <c r="MO27" i="1"/>
  <c r="MI27" i="1"/>
  <c r="MC27" i="1"/>
  <c r="LW27" i="1"/>
  <c r="LQ27" i="1"/>
  <c r="LK27" i="1"/>
  <c r="LE27" i="1"/>
  <c r="KY27" i="1"/>
  <c r="KS27" i="1"/>
  <c r="KM27" i="1"/>
  <c r="KG27" i="1"/>
  <c r="KA27" i="1"/>
  <c r="JU27" i="1"/>
  <c r="JO27" i="1"/>
  <c r="JI27" i="1"/>
  <c r="JC27" i="1"/>
  <c r="IW27" i="1"/>
  <c r="IQ27" i="1"/>
  <c r="IK27" i="1"/>
  <c r="IE27" i="1"/>
  <c r="HY27" i="1"/>
  <c r="HS27" i="1"/>
  <c r="HM27" i="1"/>
  <c r="OU26" i="1"/>
  <c r="OT26" i="1"/>
  <c r="OS26" i="1"/>
  <c r="OR26" i="1"/>
  <c r="OQ26" i="1"/>
  <c r="OK26" i="1"/>
  <c r="OE26" i="1"/>
  <c r="NY26" i="1"/>
  <c r="NS26" i="1"/>
  <c r="NM26" i="1"/>
  <c r="NG26" i="1"/>
  <c r="NA26" i="1"/>
  <c r="MU26" i="1"/>
  <c r="MO26" i="1"/>
  <c r="MI26" i="1"/>
  <c r="MC26" i="1"/>
  <c r="LW26" i="1"/>
  <c r="LQ26" i="1"/>
  <c r="LK26" i="1"/>
  <c r="LE26" i="1"/>
  <c r="KY26" i="1"/>
  <c r="KS26" i="1"/>
  <c r="KM26" i="1"/>
  <c r="KG26" i="1"/>
  <c r="KA26" i="1"/>
  <c r="JU26" i="1"/>
  <c r="JO26" i="1"/>
  <c r="JI26" i="1"/>
  <c r="JC26" i="1"/>
  <c r="IW26" i="1"/>
  <c r="IQ26" i="1"/>
  <c r="IK26" i="1"/>
  <c r="IE26" i="1"/>
  <c r="HY26" i="1"/>
  <c r="HS26" i="1"/>
  <c r="HM26" i="1"/>
  <c r="OU25" i="1"/>
  <c r="OT25" i="1"/>
  <c r="OS25" i="1"/>
  <c r="OR25" i="1"/>
  <c r="OQ25" i="1"/>
  <c r="OK25" i="1"/>
  <c r="OE25" i="1"/>
  <c r="NY25" i="1"/>
  <c r="NS25" i="1"/>
  <c r="NM25" i="1"/>
  <c r="NG25" i="1"/>
  <c r="NA25" i="1"/>
  <c r="MU25" i="1"/>
  <c r="MO25" i="1"/>
  <c r="MI25" i="1"/>
  <c r="MC25" i="1"/>
  <c r="LW25" i="1"/>
  <c r="LQ25" i="1"/>
  <c r="LK25" i="1"/>
  <c r="LE25" i="1"/>
  <c r="KY25" i="1"/>
  <c r="KS25" i="1"/>
  <c r="KM25" i="1"/>
  <c r="KG25" i="1"/>
  <c r="KA25" i="1"/>
  <c r="JU25" i="1"/>
  <c r="JO25" i="1"/>
  <c r="JI25" i="1"/>
  <c r="JC25" i="1"/>
  <c r="IW25" i="1"/>
  <c r="IQ25" i="1"/>
  <c r="IK25" i="1"/>
  <c r="IE25" i="1"/>
  <c r="HY25" i="1"/>
  <c r="HS25" i="1"/>
  <c r="HM25" i="1"/>
  <c r="OU24" i="1"/>
  <c r="OT24" i="1"/>
  <c r="OS24" i="1"/>
  <c r="OR24" i="1"/>
  <c r="OQ24" i="1"/>
  <c r="OK24" i="1"/>
  <c r="OE24" i="1"/>
  <c r="NY24" i="1"/>
  <c r="NS24" i="1"/>
  <c r="NM24" i="1"/>
  <c r="NG24" i="1"/>
  <c r="NA24" i="1"/>
  <c r="MU24" i="1"/>
  <c r="MO24" i="1"/>
  <c r="MI24" i="1"/>
  <c r="MC24" i="1"/>
  <c r="LW24" i="1"/>
  <c r="LQ24" i="1"/>
  <c r="LK24" i="1"/>
  <c r="LE24" i="1"/>
  <c r="KY24" i="1"/>
  <c r="KS24" i="1"/>
  <c r="KM24" i="1"/>
  <c r="KG24" i="1"/>
  <c r="KA24" i="1"/>
  <c r="JU24" i="1"/>
  <c r="JO24" i="1"/>
  <c r="JI24" i="1"/>
  <c r="JC24" i="1"/>
  <c r="IW24" i="1"/>
  <c r="IQ24" i="1"/>
  <c r="IK24" i="1"/>
  <c r="IE24" i="1"/>
  <c r="HY24" i="1"/>
  <c r="HS24" i="1"/>
  <c r="HM24" i="1"/>
  <c r="OU23" i="1"/>
  <c r="OT23" i="1"/>
  <c r="OS23" i="1"/>
  <c r="OR23" i="1"/>
  <c r="OQ23" i="1"/>
  <c r="OK23" i="1"/>
  <c r="OE23" i="1"/>
  <c r="NY23" i="1"/>
  <c r="NS23" i="1"/>
  <c r="NM23" i="1"/>
  <c r="NG23" i="1"/>
  <c r="NA23" i="1"/>
  <c r="MU23" i="1"/>
  <c r="MO23" i="1"/>
  <c r="MI23" i="1"/>
  <c r="MC23" i="1"/>
  <c r="LW23" i="1"/>
  <c r="LQ23" i="1"/>
  <c r="LK23" i="1"/>
  <c r="LE23" i="1"/>
  <c r="KY23" i="1"/>
  <c r="KS23" i="1"/>
  <c r="KM23" i="1"/>
  <c r="KG23" i="1"/>
  <c r="KA23" i="1"/>
  <c r="JU23" i="1"/>
  <c r="JO23" i="1"/>
  <c r="JI23" i="1"/>
  <c r="JC23" i="1"/>
  <c r="IW23" i="1"/>
  <c r="IQ23" i="1"/>
  <c r="IK23" i="1"/>
  <c r="IE23" i="1"/>
  <c r="HY23" i="1"/>
  <c r="HS23" i="1"/>
  <c r="HM23" i="1"/>
  <c r="OU22" i="1"/>
  <c r="OT22" i="1"/>
  <c r="OS22" i="1"/>
  <c r="OR22" i="1"/>
  <c r="OQ22" i="1"/>
  <c r="OK22" i="1"/>
  <c r="OE22" i="1"/>
  <c r="NY22" i="1"/>
  <c r="NS22" i="1"/>
  <c r="NM22" i="1"/>
  <c r="NG22" i="1"/>
  <c r="NA22" i="1"/>
  <c r="MU22" i="1"/>
  <c r="MO22" i="1"/>
  <c r="MI22" i="1"/>
  <c r="MC22" i="1"/>
  <c r="LW22" i="1"/>
  <c r="LQ22" i="1"/>
  <c r="LK22" i="1"/>
  <c r="LE22" i="1"/>
  <c r="KY22" i="1"/>
  <c r="KS22" i="1"/>
  <c r="KM22" i="1"/>
  <c r="KG22" i="1"/>
  <c r="KA22" i="1"/>
  <c r="JU22" i="1"/>
  <c r="JO22" i="1"/>
  <c r="JI22" i="1"/>
  <c r="JC22" i="1"/>
  <c r="IW22" i="1"/>
  <c r="IQ22" i="1"/>
  <c r="IK22" i="1"/>
  <c r="IE22" i="1"/>
  <c r="HY22" i="1"/>
  <c r="HS22" i="1"/>
  <c r="HM22" i="1"/>
  <c r="OU21" i="1"/>
  <c r="OT21" i="1"/>
  <c r="OS21" i="1"/>
  <c r="OR21" i="1"/>
  <c r="OQ21" i="1"/>
  <c r="OK21" i="1"/>
  <c r="OE21" i="1"/>
  <c r="NY21" i="1"/>
  <c r="NS21" i="1"/>
  <c r="NM21" i="1"/>
  <c r="NG21" i="1"/>
  <c r="NA21" i="1"/>
  <c r="MU21" i="1"/>
  <c r="MO21" i="1"/>
  <c r="MI21" i="1"/>
  <c r="MC21" i="1"/>
  <c r="LW21" i="1"/>
  <c r="LQ21" i="1"/>
  <c r="LK21" i="1"/>
  <c r="LE21" i="1"/>
  <c r="KY21" i="1"/>
  <c r="KS21" i="1"/>
  <c r="KM21" i="1"/>
  <c r="KG21" i="1"/>
  <c r="KA21" i="1"/>
  <c r="JU21" i="1"/>
  <c r="JO21" i="1"/>
  <c r="JI21" i="1"/>
  <c r="JC21" i="1"/>
  <c r="IW21" i="1"/>
  <c r="IQ21" i="1"/>
  <c r="IK21" i="1"/>
  <c r="IE21" i="1"/>
  <c r="HY21" i="1"/>
  <c r="HS21" i="1"/>
  <c r="HM21" i="1"/>
  <c r="OU20" i="1"/>
  <c r="OU28" i="1"/>
  <c r="OT20" i="1"/>
  <c r="OT28" i="1"/>
  <c r="OS20" i="1"/>
  <c r="OS28" i="1"/>
  <c r="OR20" i="1"/>
  <c r="OR28" i="1"/>
  <c r="OQ20" i="1"/>
  <c r="OQ28" i="1" s="1"/>
  <c r="OK20" i="1"/>
  <c r="OE20" i="1"/>
  <c r="NY20" i="1"/>
  <c r="NS20" i="1"/>
  <c r="NM20" i="1"/>
  <c r="NG20" i="1"/>
  <c r="NA20" i="1"/>
  <c r="MU20" i="1"/>
  <c r="MO20" i="1"/>
  <c r="MI20" i="1"/>
  <c r="MC20" i="1"/>
  <c r="LW20" i="1"/>
  <c r="LQ20" i="1"/>
  <c r="LK20" i="1"/>
  <c r="LE20" i="1"/>
  <c r="KY20" i="1"/>
  <c r="KS20" i="1"/>
  <c r="KM20" i="1"/>
  <c r="KG20" i="1"/>
  <c r="KA20" i="1"/>
  <c r="JU20" i="1"/>
  <c r="JO20" i="1"/>
  <c r="JI20" i="1"/>
  <c r="JC20" i="1"/>
  <c r="IW20" i="1"/>
  <c r="IQ20" i="1"/>
  <c r="IK20" i="1"/>
  <c r="IE20" i="1"/>
  <c r="HY20" i="1"/>
  <c r="HS20" i="1"/>
  <c r="HM20" i="1"/>
  <c r="OO18" i="1"/>
  <c r="ON18" i="1"/>
  <c r="OM18" i="1"/>
  <c r="OL18" i="1"/>
  <c r="OJ18" i="1"/>
  <c r="OI18" i="1"/>
  <c r="OH18" i="1"/>
  <c r="OG18" i="1"/>
  <c r="OF18" i="1"/>
  <c r="OD18" i="1"/>
  <c r="OC18" i="1"/>
  <c r="OB18" i="1"/>
  <c r="OA18" i="1"/>
  <c r="NZ18" i="1"/>
  <c r="NX18" i="1"/>
  <c r="NW18" i="1"/>
  <c r="NV18" i="1"/>
  <c r="NU18" i="1"/>
  <c r="NT18" i="1"/>
  <c r="NR18" i="1"/>
  <c r="NQ18" i="1"/>
  <c r="NP18" i="1"/>
  <c r="NO18" i="1"/>
  <c r="NN18" i="1"/>
  <c r="NL18" i="1"/>
  <c r="NK18" i="1"/>
  <c r="NJ18" i="1"/>
  <c r="NI18" i="1"/>
  <c r="NH18" i="1"/>
  <c r="NF18" i="1"/>
  <c r="NE18" i="1"/>
  <c r="ND18" i="1"/>
  <c r="NC18" i="1"/>
  <c r="NB18" i="1"/>
  <c r="MZ18" i="1"/>
  <c r="MY18" i="1"/>
  <c r="MX18" i="1"/>
  <c r="MW18" i="1"/>
  <c r="MV18" i="1"/>
  <c r="MT18" i="1"/>
  <c r="MS18" i="1"/>
  <c r="MR18" i="1"/>
  <c r="MQ18" i="1"/>
  <c r="MP18" i="1"/>
  <c r="MN18" i="1"/>
  <c r="MM18" i="1"/>
  <c r="ML18" i="1"/>
  <c r="MK18" i="1"/>
  <c r="MJ18" i="1"/>
  <c r="MH18" i="1"/>
  <c r="MG18" i="1"/>
  <c r="MF18" i="1"/>
  <c r="ME18" i="1"/>
  <c r="MD18" i="1"/>
  <c r="MB18" i="1"/>
  <c r="MA18" i="1"/>
  <c r="LZ18" i="1"/>
  <c r="LY18" i="1"/>
  <c r="LX18" i="1"/>
  <c r="LV18" i="1"/>
  <c r="LU18" i="1"/>
  <c r="LT18" i="1"/>
  <c r="LS18" i="1"/>
  <c r="LR18" i="1"/>
  <c r="LP18" i="1"/>
  <c r="LO18" i="1"/>
  <c r="LN18" i="1"/>
  <c r="LM18" i="1"/>
  <c r="LL18" i="1"/>
  <c r="LJ18" i="1"/>
  <c r="LI18" i="1"/>
  <c r="LH18" i="1"/>
  <c r="LG18" i="1"/>
  <c r="LF18" i="1"/>
  <c r="LD18" i="1"/>
  <c r="LC18" i="1"/>
  <c r="LB18" i="1"/>
  <c r="LA18" i="1"/>
  <c r="KZ18" i="1"/>
  <c r="KX18" i="1"/>
  <c r="KW18" i="1"/>
  <c r="KV18" i="1"/>
  <c r="KU18" i="1"/>
  <c r="KT18" i="1"/>
  <c r="KR18" i="1"/>
  <c r="KQ18" i="1"/>
  <c r="KP18" i="1"/>
  <c r="KO18" i="1"/>
  <c r="KN18" i="1"/>
  <c r="KL18" i="1"/>
  <c r="KK18" i="1"/>
  <c r="KJ18" i="1"/>
  <c r="KI18" i="1"/>
  <c r="KH18" i="1"/>
  <c r="KF18" i="1"/>
  <c r="KE18" i="1"/>
  <c r="KD18" i="1"/>
  <c r="KC18" i="1"/>
  <c r="KB18" i="1"/>
  <c r="JZ18" i="1"/>
  <c r="JY18" i="1"/>
  <c r="JX18" i="1"/>
  <c r="JW18" i="1"/>
  <c r="JV18" i="1"/>
  <c r="JT18" i="1"/>
  <c r="JS18" i="1"/>
  <c r="JR18" i="1"/>
  <c r="JQ18" i="1"/>
  <c r="JP18" i="1"/>
  <c r="JN18" i="1"/>
  <c r="JM18" i="1"/>
  <c r="JL18" i="1"/>
  <c r="JK18" i="1"/>
  <c r="JJ18" i="1"/>
  <c r="JH18" i="1"/>
  <c r="JG18" i="1"/>
  <c r="JF18" i="1"/>
  <c r="JE18" i="1"/>
  <c r="JD18" i="1"/>
  <c r="JB18" i="1"/>
  <c r="JA18" i="1"/>
  <c r="IZ18" i="1"/>
  <c r="IY18" i="1"/>
  <c r="IX18" i="1"/>
  <c r="IV18" i="1"/>
  <c r="IU18" i="1"/>
  <c r="IT18" i="1"/>
  <c r="IS18" i="1"/>
  <c r="IR18" i="1"/>
  <c r="IP18" i="1"/>
  <c r="IO18" i="1"/>
  <c r="IN18" i="1"/>
  <c r="IM18" i="1"/>
  <c r="IL18" i="1"/>
  <c r="IJ18" i="1"/>
  <c r="II18" i="1"/>
  <c r="IH18" i="1"/>
  <c r="IG18" i="1"/>
  <c r="IF18" i="1"/>
  <c r="ID18" i="1"/>
  <c r="IC18" i="1"/>
  <c r="IB18" i="1"/>
  <c r="IA18" i="1"/>
  <c r="HZ18" i="1"/>
  <c r="HX18" i="1"/>
  <c r="HW18" i="1"/>
  <c r="HV18" i="1"/>
  <c r="HU18" i="1"/>
  <c r="HT18" i="1"/>
  <c r="HR18" i="1"/>
  <c r="HQ18" i="1"/>
  <c r="HP18" i="1"/>
  <c r="HO18" i="1"/>
  <c r="HN18" i="1"/>
  <c r="HL18" i="1"/>
  <c r="OU17" i="1"/>
  <c r="OT17" i="1"/>
  <c r="OS17" i="1"/>
  <c r="OR17" i="1"/>
  <c r="OQ17" i="1"/>
  <c r="OK17" i="1"/>
  <c r="OE17" i="1"/>
  <c r="NY17" i="1"/>
  <c r="NS17" i="1"/>
  <c r="NM17" i="1"/>
  <c r="NG17" i="1"/>
  <c r="NA17" i="1"/>
  <c r="MU17" i="1"/>
  <c r="MO17" i="1"/>
  <c r="MI17" i="1"/>
  <c r="MC17" i="1"/>
  <c r="LW17" i="1"/>
  <c r="LQ17" i="1"/>
  <c r="LK17" i="1"/>
  <c r="LE17" i="1"/>
  <c r="KY17" i="1"/>
  <c r="KS17" i="1"/>
  <c r="KM17" i="1"/>
  <c r="KG17" i="1"/>
  <c r="KA17" i="1"/>
  <c r="JU17" i="1"/>
  <c r="JO17" i="1"/>
  <c r="JI17" i="1"/>
  <c r="JC17" i="1"/>
  <c r="IW17" i="1"/>
  <c r="IQ17" i="1"/>
  <c r="IK17" i="1"/>
  <c r="IE17" i="1"/>
  <c r="HY17" i="1"/>
  <c r="HS17" i="1"/>
  <c r="HM17" i="1"/>
  <c r="OU16" i="1"/>
  <c r="OT16" i="1"/>
  <c r="OS16" i="1"/>
  <c r="OR16" i="1"/>
  <c r="OQ16" i="1"/>
  <c r="OK16" i="1"/>
  <c r="OE16" i="1"/>
  <c r="NY16" i="1"/>
  <c r="NS16" i="1"/>
  <c r="NM16" i="1"/>
  <c r="NG16" i="1"/>
  <c r="NA16" i="1"/>
  <c r="MU16" i="1"/>
  <c r="MO16" i="1"/>
  <c r="MI16" i="1"/>
  <c r="MC16" i="1"/>
  <c r="LW16" i="1"/>
  <c r="LQ16" i="1"/>
  <c r="LK16" i="1"/>
  <c r="LE16" i="1"/>
  <c r="KY16" i="1"/>
  <c r="KS16" i="1"/>
  <c r="KM16" i="1"/>
  <c r="KG16" i="1"/>
  <c r="KA16" i="1"/>
  <c r="JU16" i="1"/>
  <c r="JO16" i="1"/>
  <c r="JI16" i="1"/>
  <c r="JC16" i="1"/>
  <c r="IW16" i="1"/>
  <c r="IQ16" i="1"/>
  <c r="IK16" i="1"/>
  <c r="IE16" i="1"/>
  <c r="HY16" i="1"/>
  <c r="HS16" i="1"/>
  <c r="HM16" i="1"/>
  <c r="OU15" i="1"/>
  <c r="OT15" i="1"/>
  <c r="OS15" i="1"/>
  <c r="OR15" i="1"/>
  <c r="OQ15" i="1"/>
  <c r="OK15" i="1"/>
  <c r="OE15" i="1"/>
  <c r="NY15" i="1"/>
  <c r="NS15" i="1"/>
  <c r="NM15" i="1"/>
  <c r="NG15" i="1"/>
  <c r="NA15" i="1"/>
  <c r="MU15" i="1"/>
  <c r="MO15" i="1"/>
  <c r="MI15" i="1"/>
  <c r="MC15" i="1"/>
  <c r="LW15" i="1"/>
  <c r="LQ15" i="1"/>
  <c r="LK15" i="1"/>
  <c r="LE15" i="1"/>
  <c r="KY15" i="1"/>
  <c r="KS15" i="1"/>
  <c r="KM15" i="1"/>
  <c r="KG15" i="1"/>
  <c r="KA15" i="1"/>
  <c r="JU15" i="1"/>
  <c r="JO15" i="1"/>
  <c r="JI15" i="1"/>
  <c r="JC15" i="1"/>
  <c r="IW15" i="1"/>
  <c r="IQ15" i="1"/>
  <c r="IK15" i="1"/>
  <c r="IE15" i="1"/>
  <c r="HY15" i="1"/>
  <c r="HS15" i="1"/>
  <c r="HM15" i="1"/>
  <c r="OU14" i="1"/>
  <c r="OT14" i="1"/>
  <c r="OS14" i="1"/>
  <c r="OR14" i="1"/>
  <c r="OQ14" i="1"/>
  <c r="OK14" i="1"/>
  <c r="OE14" i="1"/>
  <c r="NY14" i="1"/>
  <c r="NS14" i="1"/>
  <c r="NM14" i="1"/>
  <c r="NG14" i="1"/>
  <c r="NA14" i="1"/>
  <c r="MU14" i="1"/>
  <c r="MO14" i="1"/>
  <c r="MI14" i="1"/>
  <c r="MC14" i="1"/>
  <c r="LW14" i="1"/>
  <c r="LQ14" i="1"/>
  <c r="LK14" i="1"/>
  <c r="LE14" i="1"/>
  <c r="KY14" i="1"/>
  <c r="KS14" i="1"/>
  <c r="KM14" i="1"/>
  <c r="KG14" i="1"/>
  <c r="KA14" i="1"/>
  <c r="JU14" i="1"/>
  <c r="JO14" i="1"/>
  <c r="JI14" i="1"/>
  <c r="JC14" i="1"/>
  <c r="IW14" i="1"/>
  <c r="IQ14" i="1"/>
  <c r="IK14" i="1"/>
  <c r="IE14" i="1"/>
  <c r="HY14" i="1"/>
  <c r="HS14" i="1"/>
  <c r="HM14" i="1"/>
  <c r="OU13" i="1"/>
  <c r="OT13" i="1"/>
  <c r="OS13" i="1"/>
  <c r="OR13" i="1"/>
  <c r="OQ13" i="1"/>
  <c r="OK13" i="1"/>
  <c r="OE13" i="1"/>
  <c r="NY13" i="1"/>
  <c r="NS13" i="1"/>
  <c r="NM13" i="1"/>
  <c r="NG13" i="1"/>
  <c r="NA13" i="1"/>
  <c r="MU13" i="1"/>
  <c r="MO13" i="1"/>
  <c r="MI13" i="1"/>
  <c r="MC13" i="1"/>
  <c r="LW13" i="1"/>
  <c r="LQ13" i="1"/>
  <c r="LK13" i="1"/>
  <c r="LE13" i="1"/>
  <c r="KY13" i="1"/>
  <c r="KS13" i="1"/>
  <c r="KM13" i="1"/>
  <c r="KG13" i="1"/>
  <c r="KA13" i="1"/>
  <c r="JU13" i="1"/>
  <c r="JO13" i="1"/>
  <c r="JI13" i="1"/>
  <c r="JC13" i="1"/>
  <c r="IW13" i="1"/>
  <c r="IQ13" i="1"/>
  <c r="IK13" i="1"/>
  <c r="IE13" i="1"/>
  <c r="HY13" i="1"/>
  <c r="HS13" i="1"/>
  <c r="HM13" i="1"/>
  <c r="OU12" i="1"/>
  <c r="OU18" i="1" s="1"/>
  <c r="OT12" i="1"/>
  <c r="OT18" i="1" s="1"/>
  <c r="OS12" i="1"/>
  <c r="OS18" i="1" s="1"/>
  <c r="OR12" i="1"/>
  <c r="OR18" i="1" s="1"/>
  <c r="OQ12" i="1"/>
  <c r="OQ18" i="1" s="1"/>
  <c r="OK12" i="1"/>
  <c r="OE12" i="1"/>
  <c r="NY12" i="1"/>
  <c r="NS12" i="1"/>
  <c r="NM12" i="1"/>
  <c r="NG12" i="1"/>
  <c r="NA12" i="1"/>
  <c r="MU12" i="1"/>
  <c r="MO12" i="1"/>
  <c r="MI12" i="1"/>
  <c r="MC12" i="1"/>
  <c r="LW12" i="1"/>
  <c r="LQ12" i="1"/>
  <c r="LK12" i="1"/>
  <c r="LE12" i="1"/>
  <c r="KY12" i="1"/>
  <c r="KS12" i="1"/>
  <c r="KM12" i="1"/>
  <c r="KG12" i="1"/>
  <c r="KA12" i="1"/>
  <c r="JU12" i="1"/>
  <c r="JO12" i="1"/>
  <c r="JI12" i="1"/>
  <c r="JC12" i="1"/>
  <c r="IW12" i="1"/>
  <c r="IQ12" i="1"/>
  <c r="IK12" i="1"/>
  <c r="IE12" i="1"/>
  <c r="HY12" i="1"/>
  <c r="HS12" i="1"/>
  <c r="HM12" i="1"/>
  <c r="OO10" i="1"/>
  <c r="ON10" i="1"/>
  <c r="OM10" i="1"/>
  <c r="OL10" i="1"/>
  <c r="OJ10" i="1"/>
  <c r="OI10" i="1"/>
  <c r="OH10" i="1"/>
  <c r="OG10" i="1"/>
  <c r="OF10" i="1"/>
  <c r="OD10" i="1"/>
  <c r="OC10" i="1"/>
  <c r="OB10" i="1"/>
  <c r="OA10" i="1"/>
  <c r="NZ10" i="1"/>
  <c r="NX10" i="1"/>
  <c r="NW10" i="1"/>
  <c r="NV10" i="1"/>
  <c r="NU10" i="1"/>
  <c r="NT10" i="1"/>
  <c r="NR10" i="1"/>
  <c r="NQ10" i="1"/>
  <c r="NP10" i="1"/>
  <c r="NO10" i="1"/>
  <c r="NN10" i="1"/>
  <c r="NL10" i="1"/>
  <c r="NK10" i="1"/>
  <c r="NJ10" i="1"/>
  <c r="NI10" i="1"/>
  <c r="NH10" i="1"/>
  <c r="NF10" i="1"/>
  <c r="NE10" i="1"/>
  <c r="ND10" i="1"/>
  <c r="NC10" i="1"/>
  <c r="NB10" i="1"/>
  <c r="MZ10" i="1"/>
  <c r="MY10" i="1"/>
  <c r="MX10" i="1"/>
  <c r="MW10" i="1"/>
  <c r="MV10" i="1"/>
  <c r="MT10" i="1"/>
  <c r="MS10" i="1"/>
  <c r="MR10" i="1"/>
  <c r="MQ10" i="1"/>
  <c r="MP10" i="1"/>
  <c r="MN10" i="1"/>
  <c r="MM10" i="1"/>
  <c r="ML10" i="1"/>
  <c r="MK10" i="1"/>
  <c r="MJ10" i="1"/>
  <c r="MH10" i="1"/>
  <c r="MG10" i="1"/>
  <c r="MF10" i="1"/>
  <c r="ME10" i="1"/>
  <c r="MD10" i="1"/>
  <c r="MB10" i="1"/>
  <c r="MA10" i="1"/>
  <c r="LZ10" i="1"/>
  <c r="LY10" i="1"/>
  <c r="LX10" i="1"/>
  <c r="LV10" i="1"/>
  <c r="LU10" i="1"/>
  <c r="LT10" i="1"/>
  <c r="LS10" i="1"/>
  <c r="LR10" i="1"/>
  <c r="LP10" i="1"/>
  <c r="LO10" i="1"/>
  <c r="LN10" i="1"/>
  <c r="LM10" i="1"/>
  <c r="LL10" i="1"/>
  <c r="LJ10" i="1"/>
  <c r="LI10" i="1"/>
  <c r="LH10" i="1"/>
  <c r="LG10" i="1"/>
  <c r="LF10" i="1"/>
  <c r="LD10" i="1"/>
  <c r="LC10" i="1"/>
  <c r="LB10" i="1"/>
  <c r="LA10" i="1"/>
  <c r="KZ10" i="1"/>
  <c r="KX10" i="1"/>
  <c r="KW10" i="1"/>
  <c r="KV10" i="1"/>
  <c r="KU10" i="1"/>
  <c r="KT10" i="1"/>
  <c r="KR10" i="1"/>
  <c r="KQ10" i="1"/>
  <c r="KP10" i="1"/>
  <c r="KO10" i="1"/>
  <c r="KN10" i="1"/>
  <c r="KL10" i="1"/>
  <c r="KK10" i="1"/>
  <c r="KJ10" i="1"/>
  <c r="KI10" i="1"/>
  <c r="KH10" i="1"/>
  <c r="KF10" i="1"/>
  <c r="KE10" i="1"/>
  <c r="KD10" i="1"/>
  <c r="KC10" i="1"/>
  <c r="KB10" i="1"/>
  <c r="JZ10" i="1"/>
  <c r="JY10" i="1"/>
  <c r="JX10" i="1"/>
  <c r="JW10" i="1"/>
  <c r="JV10" i="1"/>
  <c r="JT10" i="1"/>
  <c r="JS10" i="1"/>
  <c r="JR10" i="1"/>
  <c r="JQ10" i="1"/>
  <c r="JP10" i="1"/>
  <c r="JN10" i="1"/>
  <c r="JM10" i="1"/>
  <c r="JL10" i="1"/>
  <c r="JK10" i="1"/>
  <c r="JJ10" i="1"/>
  <c r="JH10" i="1"/>
  <c r="JG10" i="1"/>
  <c r="JF10" i="1"/>
  <c r="JE10" i="1"/>
  <c r="JD10" i="1"/>
  <c r="JB10" i="1"/>
  <c r="JA10" i="1"/>
  <c r="IZ10" i="1"/>
  <c r="IY10" i="1"/>
  <c r="IX10" i="1"/>
  <c r="IV10" i="1"/>
  <c r="IU10" i="1"/>
  <c r="IT10" i="1"/>
  <c r="IS10" i="1"/>
  <c r="IR10" i="1"/>
  <c r="IP10" i="1"/>
  <c r="IO10" i="1"/>
  <c r="IN10" i="1"/>
  <c r="IM10" i="1"/>
  <c r="IL10" i="1"/>
  <c r="IJ10" i="1"/>
  <c r="II10" i="1"/>
  <c r="IH10" i="1"/>
  <c r="IG10" i="1"/>
  <c r="IF10" i="1"/>
  <c r="ID10" i="1"/>
  <c r="IC10" i="1"/>
  <c r="IB10" i="1"/>
  <c r="IA10" i="1"/>
  <c r="HZ10" i="1"/>
  <c r="HX10" i="1"/>
  <c r="HW10" i="1"/>
  <c r="HV10" i="1"/>
  <c r="HU10" i="1"/>
  <c r="HT10" i="1"/>
  <c r="HR10" i="1"/>
  <c r="HQ10" i="1"/>
  <c r="HP10" i="1"/>
  <c r="HO10" i="1"/>
  <c r="HN10" i="1"/>
  <c r="HL10" i="1"/>
  <c r="OU9" i="1"/>
  <c r="OT9" i="1"/>
  <c r="OS9" i="1"/>
  <c r="OR9" i="1"/>
  <c r="OQ9" i="1"/>
  <c r="NY9" i="1"/>
  <c r="NS9" i="1"/>
  <c r="NM9" i="1"/>
  <c r="NG9" i="1"/>
  <c r="NA9" i="1"/>
  <c r="MU9" i="1"/>
  <c r="MO9" i="1"/>
  <c r="MI9" i="1"/>
  <c r="MC9" i="1"/>
  <c r="LW9" i="1"/>
  <c r="LQ9" i="1"/>
  <c r="LK9" i="1"/>
  <c r="LE9" i="1"/>
  <c r="KY9" i="1"/>
  <c r="KS9" i="1"/>
  <c r="KM9" i="1"/>
  <c r="KG9" i="1"/>
  <c r="KA9" i="1"/>
  <c r="JU9" i="1"/>
  <c r="JO9" i="1"/>
  <c r="JI9" i="1"/>
  <c r="JC9" i="1"/>
  <c r="IW9" i="1"/>
  <c r="IQ9" i="1"/>
  <c r="IK9" i="1"/>
  <c r="IE9" i="1"/>
  <c r="HY9" i="1"/>
  <c r="HS9" i="1"/>
  <c r="HM9" i="1"/>
  <c r="OU8" i="1"/>
  <c r="OT8" i="1"/>
  <c r="OS8" i="1"/>
  <c r="OR8" i="1"/>
  <c r="OQ8" i="1"/>
  <c r="OK8" i="1"/>
  <c r="OE8" i="1"/>
  <c r="NY8" i="1"/>
  <c r="NS8" i="1"/>
  <c r="NM8" i="1"/>
  <c r="NG8" i="1"/>
  <c r="NA8" i="1"/>
  <c r="MU8" i="1"/>
  <c r="MO8" i="1"/>
  <c r="MI8" i="1"/>
  <c r="MC8" i="1"/>
  <c r="LW8" i="1"/>
  <c r="LQ8" i="1"/>
  <c r="LK8" i="1"/>
  <c r="LE8" i="1"/>
  <c r="KY8" i="1"/>
  <c r="KS8" i="1"/>
  <c r="KM8" i="1"/>
  <c r="KG8" i="1"/>
  <c r="KA8" i="1"/>
  <c r="JU8" i="1"/>
  <c r="JO8" i="1"/>
  <c r="JI8" i="1"/>
  <c r="JC8" i="1"/>
  <c r="IW8" i="1"/>
  <c r="IQ8" i="1"/>
  <c r="IK8" i="1"/>
  <c r="IE8" i="1"/>
  <c r="HY8" i="1"/>
  <c r="HS8" i="1"/>
  <c r="HM8" i="1"/>
  <c r="OU7" i="1"/>
  <c r="OT7" i="1"/>
  <c r="OS7" i="1"/>
  <c r="OR7" i="1"/>
  <c r="OQ7" i="1"/>
  <c r="OK7" i="1"/>
  <c r="OE7" i="1"/>
  <c r="NY7" i="1"/>
  <c r="NS7" i="1"/>
  <c r="NM7" i="1"/>
  <c r="NG7" i="1"/>
  <c r="NA7" i="1"/>
  <c r="MU7" i="1"/>
  <c r="MO7" i="1"/>
  <c r="MI7" i="1"/>
  <c r="MC7" i="1"/>
  <c r="LW7" i="1"/>
  <c r="LQ7" i="1"/>
  <c r="LK7" i="1"/>
  <c r="LE7" i="1"/>
  <c r="KY7" i="1"/>
  <c r="KS7" i="1"/>
  <c r="KM7" i="1"/>
  <c r="KG7" i="1"/>
  <c r="KA7" i="1"/>
  <c r="JU7" i="1"/>
  <c r="JO7" i="1"/>
  <c r="JI7" i="1"/>
  <c r="JC7" i="1"/>
  <c r="IW7" i="1"/>
  <c r="IQ7" i="1"/>
  <c r="IK7" i="1"/>
  <c r="IE7" i="1"/>
  <c r="HY7" i="1"/>
  <c r="HS7" i="1"/>
  <c r="HM7" i="1"/>
  <c r="OU6" i="1"/>
  <c r="OT6" i="1"/>
  <c r="OS6" i="1"/>
  <c r="OR6" i="1"/>
  <c r="OQ6" i="1"/>
  <c r="OK6" i="1"/>
  <c r="OE6" i="1"/>
  <c r="NY6" i="1"/>
  <c r="NS6" i="1"/>
  <c r="NM6" i="1"/>
  <c r="NG6" i="1"/>
  <c r="NA6" i="1"/>
  <c r="MU6" i="1"/>
  <c r="MO6" i="1"/>
  <c r="MI6" i="1"/>
  <c r="MC6" i="1"/>
  <c r="LW6" i="1"/>
  <c r="LQ6" i="1"/>
  <c r="LK6" i="1"/>
  <c r="LE6" i="1"/>
  <c r="KY6" i="1"/>
  <c r="KS6" i="1"/>
  <c r="KM6" i="1"/>
  <c r="KG6" i="1"/>
  <c r="KA6" i="1"/>
  <c r="JU6" i="1"/>
  <c r="JO6" i="1"/>
  <c r="JI6" i="1"/>
  <c r="JC6" i="1"/>
  <c r="IW6" i="1"/>
  <c r="IQ6" i="1"/>
  <c r="IK6" i="1"/>
  <c r="IE6" i="1"/>
  <c r="HY6" i="1"/>
  <c r="HS6" i="1"/>
  <c r="HM6" i="1"/>
  <c r="OU5" i="1"/>
  <c r="OT5" i="1"/>
  <c r="OS5" i="1"/>
  <c r="OR5" i="1"/>
  <c r="OQ5" i="1"/>
  <c r="OK5" i="1"/>
  <c r="OE5" i="1"/>
  <c r="NY5" i="1"/>
  <c r="NS5" i="1"/>
  <c r="NM5" i="1"/>
  <c r="NG5" i="1"/>
  <c r="NA5" i="1"/>
  <c r="MU5" i="1"/>
  <c r="MO5" i="1"/>
  <c r="MI5" i="1"/>
  <c r="MC5" i="1"/>
  <c r="LW5" i="1"/>
  <c r="LQ5" i="1"/>
  <c r="LK5" i="1"/>
  <c r="LE5" i="1"/>
  <c r="KY5" i="1"/>
  <c r="KS5" i="1"/>
  <c r="KM5" i="1"/>
  <c r="KG5" i="1"/>
  <c r="KA5" i="1"/>
  <c r="JU5" i="1"/>
  <c r="JO5" i="1"/>
  <c r="JI5" i="1"/>
  <c r="JC5" i="1"/>
  <c r="IW5" i="1"/>
  <c r="IQ5" i="1"/>
  <c r="IK5" i="1"/>
  <c r="IE5" i="1"/>
  <c r="HY5" i="1"/>
  <c r="HS5" i="1"/>
  <c r="HM5" i="1"/>
  <c r="OU4" i="1"/>
  <c r="OU10" i="1" s="1"/>
  <c r="OT4" i="1"/>
  <c r="OT10" i="1" s="1"/>
  <c r="OS4" i="1"/>
  <c r="OS10" i="1" s="1"/>
  <c r="OR4" i="1"/>
  <c r="OR10" i="1" s="1"/>
  <c r="OQ4" i="1"/>
  <c r="OQ10" i="1" s="1"/>
  <c r="OK4" i="1"/>
  <c r="OE4" i="1"/>
  <c r="NY4" i="1"/>
  <c r="NS4" i="1"/>
  <c r="NM4" i="1"/>
  <c r="NG4" i="1"/>
  <c r="NA4" i="1"/>
  <c r="MU4" i="1"/>
  <c r="MO4" i="1"/>
  <c r="MI4" i="1"/>
  <c r="MC4" i="1"/>
  <c r="LW4" i="1"/>
  <c r="LQ4" i="1"/>
  <c r="LK4" i="1"/>
  <c r="LE4" i="1"/>
  <c r="KY4" i="1"/>
  <c r="KS4" i="1"/>
  <c r="KM4" i="1"/>
  <c r="KG4" i="1"/>
  <c r="KA4" i="1"/>
  <c r="JU4" i="1"/>
  <c r="JO4" i="1"/>
  <c r="JI4" i="1"/>
  <c r="JC4" i="1"/>
  <c r="IW4" i="1"/>
  <c r="IQ4" i="1"/>
  <c r="IK4" i="1"/>
  <c r="IE4" i="1"/>
  <c r="HY4" i="1"/>
  <c r="HS4" i="1"/>
  <c r="HM4" i="1"/>
  <c r="AA4" i="1"/>
  <c r="AG4" i="1"/>
  <c r="AM4" i="1"/>
  <c r="AS4" i="1"/>
  <c r="AY4" i="1"/>
  <c r="BE4" i="1"/>
  <c r="BK4" i="1"/>
  <c r="BQ4" i="1"/>
  <c r="BW4" i="1"/>
  <c r="CC4" i="1"/>
  <c r="CI4" i="1"/>
  <c r="CO4" i="1"/>
  <c r="CU4" i="1"/>
  <c r="DA4" i="1"/>
  <c r="DG4" i="1"/>
  <c r="DM4" i="1"/>
  <c r="DS4" i="1"/>
  <c r="DY4" i="1"/>
  <c r="EE4" i="1"/>
  <c r="EK4" i="1"/>
  <c r="EQ4" i="1"/>
  <c r="EW4" i="1"/>
  <c r="FC4" i="1"/>
  <c r="FI4" i="1"/>
  <c r="FO4" i="1"/>
  <c r="FU4" i="1"/>
  <c r="GA4" i="1"/>
  <c r="GG4" i="1"/>
  <c r="GM4" i="1"/>
  <c r="GS4" i="1"/>
  <c r="GY4" i="1"/>
  <c r="HE4" i="1"/>
  <c r="HF4" i="1"/>
  <c r="AA5" i="1"/>
  <c r="AG5" i="1"/>
  <c r="AM5" i="1"/>
  <c r="AS5" i="1"/>
  <c r="AY5" i="1"/>
  <c r="BE5" i="1"/>
  <c r="BK5" i="1"/>
  <c r="BQ5" i="1"/>
  <c r="BW5" i="1"/>
  <c r="CC5" i="1"/>
  <c r="CI5" i="1"/>
  <c r="CO5" i="1"/>
  <c r="CU5" i="1"/>
  <c r="DA5" i="1"/>
  <c r="DG5" i="1"/>
  <c r="DM5" i="1"/>
  <c r="DS5" i="1"/>
  <c r="DY5" i="1"/>
  <c r="EE5" i="1"/>
  <c r="EK5" i="1"/>
  <c r="EQ5" i="1"/>
  <c r="EW5" i="1"/>
  <c r="FC5" i="1"/>
  <c r="FI5" i="1"/>
  <c r="FO5" i="1"/>
  <c r="FU5" i="1"/>
  <c r="GA5" i="1"/>
  <c r="GG5" i="1"/>
  <c r="GM5" i="1"/>
  <c r="GS5" i="1"/>
  <c r="GY5" i="1"/>
  <c r="HE5" i="1"/>
  <c r="HF5" i="1"/>
  <c r="AA6" i="1"/>
  <c r="AG6" i="1"/>
  <c r="AM6" i="1"/>
  <c r="AS6" i="1"/>
  <c r="AY6" i="1"/>
  <c r="BE6" i="1"/>
  <c r="BK6" i="1"/>
  <c r="BQ6" i="1"/>
  <c r="BW6" i="1"/>
  <c r="CC6" i="1"/>
  <c r="CI6" i="1"/>
  <c r="CO6" i="1"/>
  <c r="CU6" i="1"/>
  <c r="DA6" i="1"/>
  <c r="DG6" i="1"/>
  <c r="DM6" i="1"/>
  <c r="DS6" i="1"/>
  <c r="DY6" i="1"/>
  <c r="EE6" i="1"/>
  <c r="EK6" i="1"/>
  <c r="EQ6" i="1"/>
  <c r="EW6" i="1"/>
  <c r="FC6" i="1"/>
  <c r="FI6" i="1"/>
  <c r="FO6" i="1"/>
  <c r="FU6" i="1"/>
  <c r="GA6" i="1"/>
  <c r="GG6" i="1"/>
  <c r="GM6" i="1"/>
  <c r="GS6" i="1"/>
  <c r="GY6" i="1"/>
  <c r="HE6" i="1"/>
  <c r="HF6" i="1"/>
  <c r="AA7" i="1"/>
  <c r="AG7" i="1"/>
  <c r="AM7" i="1"/>
  <c r="AS7" i="1"/>
  <c r="AY7" i="1"/>
  <c r="BE7" i="1"/>
  <c r="BK7" i="1"/>
  <c r="BQ7" i="1"/>
  <c r="BW7" i="1"/>
  <c r="CC7" i="1"/>
  <c r="CI7" i="1"/>
  <c r="CO7" i="1"/>
  <c r="CU7" i="1"/>
  <c r="DA7" i="1"/>
  <c r="DG7" i="1"/>
  <c r="DM7" i="1"/>
  <c r="DS7" i="1"/>
  <c r="DY7" i="1"/>
  <c r="EE7" i="1"/>
  <c r="EK7" i="1"/>
  <c r="EQ7" i="1"/>
  <c r="EW7" i="1"/>
  <c r="FC7" i="1"/>
  <c r="FI7" i="1"/>
  <c r="FO7" i="1"/>
  <c r="FU7" i="1"/>
  <c r="GA7" i="1"/>
  <c r="GG7" i="1"/>
  <c r="GM7" i="1"/>
  <c r="GS7" i="1"/>
  <c r="GY7" i="1"/>
  <c r="HE7" i="1"/>
  <c r="HF7" i="1"/>
  <c r="AA8" i="1"/>
  <c r="AG8" i="1"/>
  <c r="AM8" i="1"/>
  <c r="AS8" i="1"/>
  <c r="AY8" i="1"/>
  <c r="BE8" i="1"/>
  <c r="BK8" i="1"/>
  <c r="BQ8" i="1"/>
  <c r="BW8" i="1"/>
  <c r="CC8" i="1"/>
  <c r="CI8" i="1"/>
  <c r="CO8" i="1"/>
  <c r="CU8" i="1"/>
  <c r="DA8" i="1"/>
  <c r="DG8" i="1"/>
  <c r="DM8" i="1"/>
  <c r="DS8" i="1"/>
  <c r="DY8" i="1"/>
  <c r="EE8" i="1"/>
  <c r="EK8" i="1"/>
  <c r="EQ8" i="1"/>
  <c r="EW8" i="1"/>
  <c r="FC8" i="1"/>
  <c r="FI8" i="1"/>
  <c r="FO8" i="1"/>
  <c r="FU8" i="1"/>
  <c r="GA8" i="1"/>
  <c r="GG8" i="1"/>
  <c r="GM8" i="1"/>
  <c r="GS8" i="1"/>
  <c r="GY8" i="1"/>
  <c r="HE8" i="1"/>
  <c r="HF8" i="1"/>
  <c r="AA9" i="1"/>
  <c r="AG9" i="1"/>
  <c r="AM9" i="1"/>
  <c r="AS9" i="1"/>
  <c r="AY9" i="1"/>
  <c r="BE9" i="1"/>
  <c r="BK9" i="1"/>
  <c r="BQ9" i="1"/>
  <c r="BW9" i="1"/>
  <c r="CC9" i="1"/>
  <c r="CI9" i="1"/>
  <c r="CO9" i="1"/>
  <c r="CU9" i="1"/>
  <c r="DA9" i="1"/>
  <c r="DG9" i="1"/>
  <c r="DM9" i="1"/>
  <c r="DS9" i="1"/>
  <c r="DY9" i="1"/>
  <c r="EE9" i="1"/>
  <c r="EK9" i="1"/>
  <c r="EQ9" i="1"/>
  <c r="EW9" i="1"/>
  <c r="FC9" i="1"/>
  <c r="FI9" i="1"/>
  <c r="FO9" i="1"/>
  <c r="FU9" i="1"/>
  <c r="GA9" i="1"/>
  <c r="GG9" i="1"/>
  <c r="GM9" i="1"/>
  <c r="GS9" i="1"/>
  <c r="GY9" i="1"/>
  <c r="HE9" i="1"/>
  <c r="HF9" i="1"/>
  <c r="Z10" i="1"/>
  <c r="AB10" i="1"/>
  <c r="AC10" i="1"/>
  <c r="AD10" i="1"/>
  <c r="AE10" i="1"/>
  <c r="AF10" i="1"/>
  <c r="AH10" i="1"/>
  <c r="AI10" i="1"/>
  <c r="AJ10" i="1"/>
  <c r="AK10" i="1"/>
  <c r="AL10" i="1"/>
  <c r="AN10" i="1"/>
  <c r="AO10" i="1"/>
  <c r="AP10" i="1"/>
  <c r="AQ10" i="1"/>
  <c r="AR10" i="1"/>
  <c r="AT10" i="1"/>
  <c r="AU10" i="1"/>
  <c r="AV10" i="1"/>
  <c r="AW10" i="1"/>
  <c r="AX10" i="1"/>
  <c r="AZ10" i="1"/>
  <c r="BA10" i="1"/>
  <c r="BB10" i="1"/>
  <c r="BC10" i="1"/>
  <c r="BD10" i="1"/>
  <c r="BF10" i="1"/>
  <c r="BG10" i="1"/>
  <c r="BH10" i="1"/>
  <c r="BI10" i="1"/>
  <c r="BJ10" i="1"/>
  <c r="BL10" i="1"/>
  <c r="BM10" i="1"/>
  <c r="BN10" i="1"/>
  <c r="BO10" i="1"/>
  <c r="BP10" i="1"/>
  <c r="BR10" i="1"/>
  <c r="BS10" i="1"/>
  <c r="BT10" i="1"/>
  <c r="BU10" i="1"/>
  <c r="BV10" i="1"/>
  <c r="BX10" i="1"/>
  <c r="BY10" i="1"/>
  <c r="BZ10" i="1"/>
  <c r="CA10" i="1"/>
  <c r="CB10" i="1"/>
  <c r="CD10" i="1"/>
  <c r="CE10" i="1"/>
  <c r="CF10" i="1"/>
  <c r="CG10" i="1"/>
  <c r="CH10" i="1"/>
  <c r="CJ10" i="1"/>
  <c r="CK10" i="1"/>
  <c r="CL10" i="1"/>
  <c r="CM10" i="1"/>
  <c r="CN10" i="1"/>
  <c r="CP10" i="1"/>
  <c r="CQ10" i="1"/>
  <c r="CR10" i="1"/>
  <c r="CS10" i="1"/>
  <c r="CT10" i="1"/>
  <c r="CV10" i="1"/>
  <c r="CW10" i="1"/>
  <c r="CX10" i="1"/>
  <c r="CY10" i="1"/>
  <c r="CZ10" i="1"/>
  <c r="DB10" i="1"/>
  <c r="DC10" i="1"/>
  <c r="DD10" i="1"/>
  <c r="DE10" i="1"/>
  <c r="DF10" i="1"/>
  <c r="DH10" i="1"/>
  <c r="DI10" i="1"/>
  <c r="DJ10" i="1"/>
  <c r="DK10" i="1"/>
  <c r="DL10" i="1"/>
  <c r="DN10" i="1"/>
  <c r="DO10" i="1"/>
  <c r="DP10" i="1"/>
  <c r="DQ10" i="1"/>
  <c r="DR10" i="1"/>
  <c r="DT10" i="1"/>
  <c r="DU10" i="1"/>
  <c r="DV10" i="1"/>
  <c r="DW10" i="1"/>
  <c r="DX10" i="1"/>
  <c r="DZ10" i="1"/>
  <c r="EA10" i="1"/>
  <c r="EB10" i="1"/>
  <c r="EC10" i="1"/>
  <c r="ED10" i="1"/>
  <c r="EF10" i="1"/>
  <c r="EG10" i="1"/>
  <c r="EH10" i="1"/>
  <c r="EI10" i="1"/>
  <c r="EJ10" i="1"/>
  <c r="EL10" i="1"/>
  <c r="EM10" i="1"/>
  <c r="EN10" i="1"/>
  <c r="EO10" i="1"/>
  <c r="EP10" i="1"/>
  <c r="ER10" i="1"/>
  <c r="ES10" i="1"/>
  <c r="ET10" i="1"/>
  <c r="EU10" i="1"/>
  <c r="EV10" i="1"/>
  <c r="EX10" i="1"/>
  <c r="EY10" i="1"/>
  <c r="EZ10" i="1"/>
  <c r="FA10" i="1"/>
  <c r="FB10" i="1"/>
  <c r="FD10" i="1"/>
  <c r="FE10" i="1"/>
  <c r="FF10" i="1"/>
  <c r="FG10" i="1"/>
  <c r="FH10" i="1"/>
  <c r="FJ10" i="1"/>
  <c r="FK10" i="1"/>
  <c r="FL10" i="1"/>
  <c r="FM10" i="1"/>
  <c r="FN10" i="1"/>
  <c r="FP10" i="1"/>
  <c r="FQ10" i="1"/>
  <c r="FR10" i="1"/>
  <c r="FS10" i="1"/>
  <c r="FT10" i="1"/>
  <c r="FV10" i="1"/>
  <c r="FW10" i="1"/>
  <c r="FX10" i="1"/>
  <c r="FY10" i="1"/>
  <c r="FZ10" i="1"/>
  <c r="GB10" i="1"/>
  <c r="GC10" i="1"/>
  <c r="GD10" i="1"/>
  <c r="GE10" i="1"/>
  <c r="GF10" i="1"/>
  <c r="GH10" i="1"/>
  <c r="GI10" i="1"/>
  <c r="GJ10" i="1"/>
  <c r="GK10" i="1"/>
  <c r="GL10" i="1"/>
  <c r="GN10" i="1"/>
  <c r="GO10" i="1"/>
  <c r="GP10" i="1"/>
  <c r="GQ10" i="1"/>
  <c r="GR10" i="1"/>
  <c r="GT10" i="1"/>
  <c r="GU10" i="1"/>
  <c r="GV10" i="1"/>
  <c r="GW10" i="1"/>
  <c r="GX10" i="1"/>
  <c r="GZ10" i="1"/>
  <c r="HA10" i="1"/>
  <c r="HB10" i="1"/>
  <c r="HC10" i="1"/>
  <c r="HE10" i="1"/>
  <c r="AA12" i="1"/>
  <c r="AG12" i="1"/>
  <c r="AM12" i="1"/>
  <c r="AS12" i="1"/>
  <c r="AY12" i="1"/>
  <c r="BE12" i="1"/>
  <c r="BK12" i="1"/>
  <c r="BQ12" i="1"/>
  <c r="BW12" i="1"/>
  <c r="CC12" i="1"/>
  <c r="CI12" i="1"/>
  <c r="CO12" i="1"/>
  <c r="CU12" i="1"/>
  <c r="DA12" i="1"/>
  <c r="DG12" i="1"/>
  <c r="DM12" i="1"/>
  <c r="DS12" i="1"/>
  <c r="DY12" i="1"/>
  <c r="EE12" i="1"/>
  <c r="EK12" i="1"/>
  <c r="EQ12" i="1"/>
  <c r="EW12" i="1"/>
  <c r="FC12" i="1"/>
  <c r="FI12" i="1"/>
  <c r="FO12" i="1"/>
  <c r="FU12" i="1"/>
  <c r="GA12" i="1"/>
  <c r="GG12" i="1"/>
  <c r="GM12" i="1"/>
  <c r="GS12" i="1"/>
  <c r="GY12" i="1"/>
  <c r="HE12" i="1"/>
  <c r="HF12" i="1"/>
  <c r="AA13" i="1"/>
  <c r="AG13" i="1"/>
  <c r="AM13" i="1"/>
  <c r="AS13" i="1"/>
  <c r="AY13" i="1"/>
  <c r="BE13" i="1"/>
  <c r="BK13" i="1"/>
  <c r="BQ13" i="1"/>
  <c r="BW13" i="1"/>
  <c r="CC13" i="1"/>
  <c r="CI13" i="1"/>
  <c r="CO13" i="1"/>
  <c r="CU13" i="1"/>
  <c r="DA13" i="1"/>
  <c r="DG13" i="1"/>
  <c r="DM13" i="1"/>
  <c r="DS13" i="1"/>
  <c r="DY13" i="1"/>
  <c r="EE13" i="1"/>
  <c r="EK13" i="1"/>
  <c r="EQ13" i="1"/>
  <c r="EW13" i="1"/>
  <c r="FC13" i="1"/>
  <c r="FI13" i="1"/>
  <c r="FO13" i="1"/>
  <c r="FU13" i="1"/>
  <c r="GA13" i="1"/>
  <c r="GG13" i="1"/>
  <c r="GM13" i="1"/>
  <c r="GS13" i="1"/>
  <c r="GY13" i="1"/>
  <c r="HE13" i="1"/>
  <c r="HF13" i="1"/>
  <c r="AA14" i="1"/>
  <c r="AG14" i="1"/>
  <c r="AM14" i="1"/>
  <c r="AS14" i="1"/>
  <c r="AY14" i="1"/>
  <c r="BE14" i="1"/>
  <c r="BK14" i="1"/>
  <c r="BQ14" i="1"/>
  <c r="BW14" i="1"/>
  <c r="CC14" i="1"/>
  <c r="CI14" i="1"/>
  <c r="CO14" i="1"/>
  <c r="CU14" i="1"/>
  <c r="DA14" i="1"/>
  <c r="DG14" i="1"/>
  <c r="DM14" i="1"/>
  <c r="DS14" i="1"/>
  <c r="DY14" i="1"/>
  <c r="EE14" i="1"/>
  <c r="EK14" i="1"/>
  <c r="EQ14" i="1"/>
  <c r="EW14" i="1"/>
  <c r="FC14" i="1"/>
  <c r="FI14" i="1"/>
  <c r="FO14" i="1"/>
  <c r="FU14" i="1"/>
  <c r="GA14" i="1"/>
  <c r="GG14" i="1"/>
  <c r="GM14" i="1"/>
  <c r="GS14" i="1"/>
  <c r="GY14" i="1"/>
  <c r="HE14" i="1"/>
  <c r="HF14" i="1"/>
  <c r="AA15" i="1"/>
  <c r="AG15" i="1"/>
  <c r="AM15" i="1"/>
  <c r="AS15" i="1"/>
  <c r="AY15" i="1"/>
  <c r="BE15" i="1"/>
  <c r="BK15" i="1"/>
  <c r="BQ15" i="1"/>
  <c r="BW15" i="1"/>
  <c r="CC15" i="1"/>
  <c r="CI15" i="1"/>
  <c r="CO15" i="1"/>
  <c r="CU15" i="1"/>
  <c r="DA15" i="1"/>
  <c r="DG15" i="1"/>
  <c r="DM15" i="1"/>
  <c r="DS15" i="1"/>
  <c r="DY15" i="1"/>
  <c r="EE15" i="1"/>
  <c r="EK15" i="1"/>
  <c r="EQ15" i="1"/>
  <c r="EW15" i="1"/>
  <c r="FC15" i="1"/>
  <c r="FI15" i="1"/>
  <c r="FO15" i="1"/>
  <c r="FU15" i="1"/>
  <c r="GA15" i="1"/>
  <c r="GG15" i="1"/>
  <c r="GM15" i="1"/>
  <c r="GS15" i="1"/>
  <c r="GY15" i="1"/>
  <c r="HE15" i="1"/>
  <c r="HF15" i="1"/>
  <c r="AA16" i="1"/>
  <c r="AG16" i="1"/>
  <c r="AM16" i="1"/>
  <c r="AS16" i="1"/>
  <c r="AY16" i="1"/>
  <c r="BE16" i="1"/>
  <c r="BK16" i="1"/>
  <c r="BQ16" i="1"/>
  <c r="BW16" i="1"/>
  <c r="CC16" i="1"/>
  <c r="CI16" i="1"/>
  <c r="CO16" i="1"/>
  <c r="CU16" i="1"/>
  <c r="DA16" i="1"/>
  <c r="DG16" i="1"/>
  <c r="DM16" i="1"/>
  <c r="DS16" i="1"/>
  <c r="DY16" i="1"/>
  <c r="EE16" i="1"/>
  <c r="EK16" i="1"/>
  <c r="EQ16" i="1"/>
  <c r="EW16" i="1"/>
  <c r="FC16" i="1"/>
  <c r="FI16" i="1"/>
  <c r="FO16" i="1"/>
  <c r="FU16" i="1"/>
  <c r="GA16" i="1"/>
  <c r="GG16" i="1"/>
  <c r="GM16" i="1"/>
  <c r="GS16" i="1"/>
  <c r="GY16" i="1"/>
  <c r="HE16" i="1"/>
  <c r="HF16" i="1"/>
  <c r="AA17" i="1"/>
  <c r="AG17" i="1"/>
  <c r="AM17" i="1"/>
  <c r="AS17" i="1"/>
  <c r="AY17" i="1"/>
  <c r="BE17" i="1"/>
  <c r="BK17" i="1"/>
  <c r="BQ17" i="1"/>
  <c r="BW17" i="1"/>
  <c r="CC17" i="1"/>
  <c r="CI17" i="1"/>
  <c r="CO17" i="1"/>
  <c r="CU17" i="1"/>
  <c r="DA17" i="1"/>
  <c r="DG17" i="1"/>
  <c r="DM17" i="1"/>
  <c r="DS17" i="1"/>
  <c r="DY17" i="1"/>
  <c r="EE17" i="1"/>
  <c r="EK17" i="1"/>
  <c r="EQ17" i="1"/>
  <c r="EW17" i="1"/>
  <c r="FC17" i="1"/>
  <c r="FI17" i="1"/>
  <c r="FO17" i="1"/>
  <c r="FU17" i="1"/>
  <c r="GA17" i="1"/>
  <c r="GG17" i="1"/>
  <c r="GM17" i="1"/>
  <c r="GS17" i="1"/>
  <c r="GY17" i="1"/>
  <c r="HE17" i="1"/>
  <c r="HF17" i="1"/>
  <c r="AA18" i="1"/>
  <c r="AG18" i="1"/>
  <c r="AM18" i="1"/>
  <c r="AS18" i="1"/>
  <c r="AY18" i="1"/>
  <c r="BE18" i="1"/>
  <c r="BK18" i="1"/>
  <c r="BQ18" i="1"/>
  <c r="BW18" i="1"/>
  <c r="CC18" i="1"/>
  <c r="CI18" i="1"/>
  <c r="CO18" i="1"/>
  <c r="CU18" i="1"/>
  <c r="DA18" i="1"/>
  <c r="DG18" i="1"/>
  <c r="DM18" i="1"/>
  <c r="DS18" i="1"/>
  <c r="DY18" i="1"/>
  <c r="EE18" i="1"/>
  <c r="EK18" i="1"/>
  <c r="EQ18" i="1"/>
  <c r="EW18" i="1"/>
  <c r="FC18" i="1"/>
  <c r="FI18" i="1"/>
  <c r="FO18" i="1"/>
  <c r="FU18" i="1"/>
  <c r="GA18" i="1"/>
  <c r="GG18" i="1"/>
  <c r="GM18" i="1"/>
  <c r="GS18" i="1"/>
  <c r="GY18" i="1"/>
  <c r="HE18" i="1"/>
  <c r="HF18" i="1"/>
  <c r="Z19" i="1"/>
  <c r="AB19" i="1"/>
  <c r="AC19" i="1"/>
  <c r="AD19" i="1"/>
  <c r="AE19" i="1"/>
  <c r="AF19" i="1"/>
  <c r="AH19" i="1"/>
  <c r="AI19" i="1"/>
  <c r="AJ19" i="1"/>
  <c r="AK19" i="1"/>
  <c r="AL19" i="1"/>
  <c r="AN19" i="1"/>
  <c r="AO19" i="1"/>
  <c r="AP19" i="1"/>
  <c r="AQ19" i="1"/>
  <c r="AR19" i="1"/>
  <c r="AT19" i="1"/>
  <c r="AU19" i="1"/>
  <c r="AV19" i="1"/>
  <c r="AW19" i="1"/>
  <c r="AX19" i="1"/>
  <c r="AZ19" i="1"/>
  <c r="BA19" i="1"/>
  <c r="BB19" i="1"/>
  <c r="BC19" i="1"/>
  <c r="BD19" i="1"/>
  <c r="BF19" i="1"/>
  <c r="BG19" i="1"/>
  <c r="BH19" i="1"/>
  <c r="BI19" i="1"/>
  <c r="BJ19" i="1"/>
  <c r="BL19" i="1"/>
  <c r="BM19" i="1"/>
  <c r="BN19" i="1"/>
  <c r="BO19" i="1"/>
  <c r="BP19" i="1"/>
  <c r="BR19" i="1"/>
  <c r="BS19" i="1"/>
  <c r="BT19" i="1"/>
  <c r="BU19" i="1"/>
  <c r="BV19" i="1"/>
  <c r="BX19" i="1"/>
  <c r="BY19" i="1"/>
  <c r="BZ19" i="1"/>
  <c r="CA19" i="1"/>
  <c r="CB19" i="1"/>
  <c r="CD19" i="1"/>
  <c r="CE19" i="1"/>
  <c r="CF19" i="1"/>
  <c r="CG19" i="1"/>
  <c r="CH19" i="1"/>
  <c r="CJ19" i="1"/>
  <c r="CK19" i="1"/>
  <c r="CL19" i="1"/>
  <c r="CM19" i="1"/>
  <c r="CN19" i="1"/>
  <c r="CP19" i="1"/>
  <c r="CQ19" i="1"/>
  <c r="CR19" i="1"/>
  <c r="CS19" i="1"/>
  <c r="CT19" i="1"/>
  <c r="CV19" i="1"/>
  <c r="CW19" i="1"/>
  <c r="CX19" i="1"/>
  <c r="CY19" i="1"/>
  <c r="CZ19" i="1"/>
  <c r="DB19" i="1"/>
  <c r="DC19" i="1"/>
  <c r="DD19" i="1"/>
  <c r="DE19" i="1"/>
  <c r="DF19" i="1"/>
  <c r="DH19" i="1"/>
  <c r="DI19" i="1"/>
  <c r="DJ19" i="1"/>
  <c r="DK19" i="1"/>
  <c r="DL19" i="1"/>
  <c r="DN19" i="1"/>
  <c r="DO19" i="1"/>
  <c r="DP19" i="1"/>
  <c r="DQ19" i="1"/>
  <c r="DR19" i="1"/>
  <c r="DT19" i="1"/>
  <c r="DU19" i="1"/>
  <c r="DV19" i="1"/>
  <c r="DW19" i="1"/>
  <c r="DX19" i="1"/>
  <c r="DZ19" i="1"/>
  <c r="EA19" i="1"/>
  <c r="EB19" i="1"/>
  <c r="EC19" i="1"/>
  <c r="ED19" i="1"/>
  <c r="EF19" i="1"/>
  <c r="EG19" i="1"/>
  <c r="EH19" i="1"/>
  <c r="EI19" i="1"/>
  <c r="EJ19" i="1"/>
  <c r="EL19" i="1"/>
  <c r="EM19" i="1"/>
  <c r="EN19" i="1"/>
  <c r="EO19" i="1"/>
  <c r="EP19" i="1"/>
  <c r="ER19" i="1"/>
  <c r="ES19" i="1"/>
  <c r="ET19" i="1"/>
  <c r="EU19" i="1"/>
  <c r="EV19" i="1"/>
  <c r="EX19" i="1"/>
  <c r="EY19" i="1"/>
  <c r="EZ19" i="1"/>
  <c r="FA19" i="1"/>
  <c r="FB19" i="1"/>
  <c r="FD19" i="1"/>
  <c r="FE19" i="1"/>
  <c r="FF19" i="1"/>
  <c r="FG19" i="1"/>
  <c r="FH19" i="1"/>
  <c r="FJ19" i="1"/>
  <c r="FK19" i="1"/>
  <c r="FL19" i="1"/>
  <c r="FM19" i="1"/>
  <c r="FN19" i="1"/>
  <c r="FP19" i="1"/>
  <c r="FQ19" i="1"/>
  <c r="FR19" i="1"/>
  <c r="FS19" i="1"/>
  <c r="FT19" i="1"/>
  <c r="FV19" i="1"/>
  <c r="FW19" i="1"/>
  <c r="FX19" i="1"/>
  <c r="FY19" i="1"/>
  <c r="FZ19" i="1"/>
  <c r="GB19" i="1"/>
  <c r="GC19" i="1"/>
  <c r="GD19" i="1"/>
  <c r="GE19" i="1"/>
  <c r="GF19" i="1"/>
  <c r="GH19" i="1"/>
  <c r="GI19" i="1"/>
  <c r="GJ19" i="1"/>
  <c r="GK19" i="1"/>
  <c r="GL19" i="1"/>
  <c r="GN19" i="1"/>
  <c r="GO19" i="1"/>
  <c r="GP19" i="1"/>
  <c r="GQ19" i="1"/>
  <c r="GR19" i="1"/>
  <c r="GT19" i="1"/>
  <c r="GU19" i="1"/>
  <c r="GV19" i="1"/>
  <c r="GW19" i="1"/>
  <c r="GX19" i="1"/>
  <c r="GZ19" i="1"/>
  <c r="HA19" i="1"/>
  <c r="HB19" i="1"/>
  <c r="HC19" i="1"/>
  <c r="AA21" i="1"/>
  <c r="AG21" i="1"/>
  <c r="AM21" i="1"/>
  <c r="AS21" i="1"/>
  <c r="AY21" i="1"/>
  <c r="BE21" i="1"/>
  <c r="BK21" i="1"/>
  <c r="BQ21" i="1"/>
  <c r="BW21" i="1"/>
  <c r="CC21" i="1"/>
  <c r="CI21" i="1"/>
  <c r="CO21" i="1"/>
  <c r="CU21" i="1"/>
  <c r="DA21" i="1"/>
  <c r="DG21" i="1"/>
  <c r="DM21" i="1"/>
  <c r="DS21" i="1"/>
  <c r="DY21" i="1"/>
  <c r="EE21" i="1"/>
  <c r="EK21" i="1"/>
  <c r="EQ21" i="1"/>
  <c r="EW21" i="1"/>
  <c r="FC21" i="1"/>
  <c r="FI21" i="1"/>
  <c r="FO21" i="1"/>
  <c r="FU21" i="1"/>
  <c r="GA21" i="1"/>
  <c r="GG21" i="1"/>
  <c r="GM21" i="1"/>
  <c r="GS21" i="1"/>
  <c r="GY21" i="1"/>
  <c r="HE21" i="1"/>
  <c r="HF21" i="1"/>
  <c r="AA22" i="1"/>
  <c r="AG22" i="1"/>
  <c r="AM22" i="1"/>
  <c r="AS22" i="1"/>
  <c r="AY22" i="1"/>
  <c r="BE22" i="1"/>
  <c r="BK22" i="1"/>
  <c r="BQ22" i="1"/>
  <c r="BW22" i="1"/>
  <c r="CC22" i="1"/>
  <c r="CI22" i="1"/>
  <c r="CO22" i="1"/>
  <c r="CU22" i="1"/>
  <c r="DA22" i="1"/>
  <c r="DG22" i="1"/>
  <c r="DM22" i="1"/>
  <c r="DS22" i="1"/>
  <c r="DY22" i="1"/>
  <c r="EE22" i="1"/>
  <c r="EK22" i="1"/>
  <c r="EQ22" i="1"/>
  <c r="EW22" i="1"/>
  <c r="FC22" i="1"/>
  <c r="FI22" i="1"/>
  <c r="FO22" i="1"/>
  <c r="FU22" i="1"/>
  <c r="GA22" i="1"/>
  <c r="GG22" i="1"/>
  <c r="GM22" i="1"/>
  <c r="GS22" i="1"/>
  <c r="GY22" i="1"/>
  <c r="HE22" i="1"/>
  <c r="HF22" i="1"/>
  <c r="AA23" i="1"/>
  <c r="AG23" i="1"/>
  <c r="AM23" i="1"/>
  <c r="AS23" i="1"/>
  <c r="AY23" i="1"/>
  <c r="BE23" i="1"/>
  <c r="BK23" i="1"/>
  <c r="BQ23" i="1"/>
  <c r="BW23" i="1"/>
  <c r="CC23" i="1"/>
  <c r="CI23" i="1"/>
  <c r="CO23" i="1"/>
  <c r="CU23" i="1"/>
  <c r="DA23" i="1"/>
  <c r="DG23" i="1"/>
  <c r="DM23" i="1"/>
  <c r="DS23" i="1"/>
  <c r="DY23" i="1"/>
  <c r="EE23" i="1"/>
  <c r="EK23" i="1"/>
  <c r="EQ23" i="1"/>
  <c r="EW23" i="1"/>
  <c r="FC23" i="1"/>
  <c r="FI23" i="1"/>
  <c r="FO23" i="1"/>
  <c r="FU23" i="1"/>
  <c r="GA23" i="1"/>
  <c r="GG23" i="1"/>
  <c r="GM23" i="1"/>
  <c r="GS23" i="1"/>
  <c r="GY23" i="1"/>
  <c r="HE23" i="1"/>
  <c r="HF23" i="1"/>
  <c r="AA24" i="1"/>
  <c r="AG24" i="1"/>
  <c r="AM24" i="1"/>
  <c r="AS24" i="1"/>
  <c r="AY24" i="1"/>
  <c r="BE24" i="1"/>
  <c r="BK24" i="1"/>
  <c r="BQ24" i="1"/>
  <c r="BW24" i="1"/>
  <c r="CC24" i="1"/>
  <c r="CI24" i="1"/>
  <c r="CO24" i="1"/>
  <c r="CU24" i="1"/>
  <c r="DA24" i="1"/>
  <c r="DG24" i="1"/>
  <c r="DM24" i="1"/>
  <c r="DS24" i="1"/>
  <c r="DY24" i="1"/>
  <c r="EE24" i="1"/>
  <c r="EK24" i="1"/>
  <c r="EQ24" i="1"/>
  <c r="EW24" i="1"/>
  <c r="FC24" i="1"/>
  <c r="FI24" i="1"/>
  <c r="FO24" i="1"/>
  <c r="FU24" i="1"/>
  <c r="GA24" i="1"/>
  <c r="GG24" i="1"/>
  <c r="GM24" i="1"/>
  <c r="GS24" i="1"/>
  <c r="GY24" i="1"/>
  <c r="HE24" i="1"/>
  <c r="HF24" i="1"/>
  <c r="AA25" i="1"/>
  <c r="AG25" i="1"/>
  <c r="AM25" i="1"/>
  <c r="AS25" i="1"/>
  <c r="AY25" i="1"/>
  <c r="BE25" i="1"/>
  <c r="BK25" i="1"/>
  <c r="BQ25" i="1"/>
  <c r="BW25" i="1"/>
  <c r="CC25" i="1"/>
  <c r="CI25" i="1"/>
  <c r="CO25" i="1"/>
  <c r="CU25" i="1"/>
  <c r="DA25" i="1"/>
  <c r="DG25" i="1"/>
  <c r="DM25" i="1"/>
  <c r="DS25" i="1"/>
  <c r="DY25" i="1"/>
  <c r="EE25" i="1"/>
  <c r="EK25" i="1"/>
  <c r="EQ25" i="1"/>
  <c r="EW25" i="1"/>
  <c r="FC25" i="1"/>
  <c r="FI25" i="1"/>
  <c r="FO25" i="1"/>
  <c r="FU25" i="1"/>
  <c r="GA25" i="1"/>
  <c r="GG25" i="1"/>
  <c r="GM25" i="1"/>
  <c r="GS25" i="1"/>
  <c r="GY25" i="1"/>
  <c r="HE25" i="1"/>
  <c r="HF25" i="1"/>
  <c r="AA26" i="1"/>
  <c r="AG26" i="1"/>
  <c r="AM26" i="1"/>
  <c r="AS26" i="1"/>
  <c r="AY26" i="1"/>
  <c r="BE26" i="1"/>
  <c r="BK26" i="1"/>
  <c r="BQ26" i="1"/>
  <c r="BW26" i="1"/>
  <c r="CC26" i="1"/>
  <c r="CI26" i="1"/>
  <c r="CO26" i="1"/>
  <c r="CU26" i="1"/>
  <c r="DA26" i="1"/>
  <c r="DG26" i="1"/>
  <c r="DM26" i="1"/>
  <c r="DS26" i="1"/>
  <c r="DY26" i="1"/>
  <c r="EE26" i="1"/>
  <c r="EK26" i="1"/>
  <c r="EQ26" i="1"/>
  <c r="EW26" i="1"/>
  <c r="FC26" i="1"/>
  <c r="FI26" i="1"/>
  <c r="FO26" i="1"/>
  <c r="FU26" i="1"/>
  <c r="GA26" i="1"/>
  <c r="GG26" i="1"/>
  <c r="GM26" i="1"/>
  <c r="GS26" i="1"/>
  <c r="GY26" i="1"/>
  <c r="HE26" i="1"/>
  <c r="HF26" i="1"/>
  <c r="AA27" i="1"/>
  <c r="AG27" i="1"/>
  <c r="AM27" i="1"/>
  <c r="AS27" i="1"/>
  <c r="AY27" i="1"/>
  <c r="BE27" i="1"/>
  <c r="BK27" i="1"/>
  <c r="BQ27" i="1"/>
  <c r="BW27" i="1"/>
  <c r="CC27" i="1"/>
  <c r="CI27" i="1"/>
  <c r="CO27" i="1"/>
  <c r="CU27" i="1"/>
  <c r="DA27" i="1"/>
  <c r="DG27" i="1"/>
  <c r="DM27" i="1"/>
  <c r="DS27" i="1"/>
  <c r="DY27" i="1"/>
  <c r="EE27" i="1"/>
  <c r="EK27" i="1"/>
  <c r="EQ27" i="1"/>
  <c r="EW27" i="1"/>
  <c r="FC27" i="1"/>
  <c r="FI27" i="1"/>
  <c r="FO27" i="1"/>
  <c r="FU27" i="1"/>
  <c r="GA27" i="1"/>
  <c r="GG27" i="1"/>
  <c r="GM27" i="1"/>
  <c r="GS27" i="1"/>
  <c r="GY27" i="1"/>
  <c r="HE27" i="1"/>
  <c r="HF27" i="1"/>
  <c r="AA28" i="1"/>
  <c r="AG28" i="1"/>
  <c r="AM28" i="1"/>
  <c r="AS28" i="1"/>
  <c r="AY28" i="1"/>
  <c r="BE28" i="1"/>
  <c r="BK28" i="1"/>
  <c r="BQ28" i="1"/>
  <c r="BW28" i="1"/>
  <c r="CC28" i="1"/>
  <c r="CI28" i="1"/>
  <c r="CO28" i="1"/>
  <c r="CU28" i="1"/>
  <c r="DA28" i="1"/>
  <c r="DG28" i="1"/>
  <c r="DM28" i="1"/>
  <c r="DS28" i="1"/>
  <c r="DY28" i="1"/>
  <c r="EE28" i="1"/>
  <c r="EK28" i="1"/>
  <c r="EQ28" i="1"/>
  <c r="EW28" i="1"/>
  <c r="FC28" i="1"/>
  <c r="FI28" i="1"/>
  <c r="FO28" i="1"/>
  <c r="FU28" i="1"/>
  <c r="GA28" i="1"/>
  <c r="GG28" i="1"/>
  <c r="GM28" i="1"/>
  <c r="GS28" i="1"/>
  <c r="GY28" i="1"/>
  <c r="HE28" i="1"/>
  <c r="HF28" i="1"/>
  <c r="Z29" i="1"/>
  <c r="AB29" i="1"/>
  <c r="AC29" i="1"/>
  <c r="AD29" i="1"/>
  <c r="AE29" i="1"/>
  <c r="AF29" i="1"/>
  <c r="AH29" i="1"/>
  <c r="AI29" i="1"/>
  <c r="AJ29" i="1"/>
  <c r="AK29" i="1"/>
  <c r="AL29" i="1"/>
  <c r="AN29" i="1"/>
  <c r="AO29" i="1"/>
  <c r="AP29" i="1"/>
  <c r="AQ29" i="1"/>
  <c r="AR29" i="1"/>
  <c r="AT29" i="1"/>
  <c r="AU29" i="1"/>
  <c r="AV29" i="1"/>
  <c r="AW29" i="1"/>
  <c r="AX29" i="1"/>
  <c r="AZ29" i="1"/>
  <c r="BA29" i="1"/>
  <c r="BB29" i="1"/>
  <c r="BC29" i="1"/>
  <c r="BD29" i="1"/>
  <c r="BF29" i="1"/>
  <c r="BG29" i="1"/>
  <c r="BH29" i="1"/>
  <c r="BI29" i="1"/>
  <c r="BJ29" i="1"/>
  <c r="BL29" i="1"/>
  <c r="BM29" i="1"/>
  <c r="BN29" i="1"/>
  <c r="BO29" i="1"/>
  <c r="BP29" i="1"/>
  <c r="BR29" i="1"/>
  <c r="BS29" i="1"/>
  <c r="BT29" i="1"/>
  <c r="BU29" i="1"/>
  <c r="BV29" i="1"/>
  <c r="BX29" i="1"/>
  <c r="BY29" i="1"/>
  <c r="BZ29" i="1"/>
  <c r="CA29" i="1"/>
  <c r="CB29" i="1"/>
  <c r="CD29" i="1"/>
  <c r="CE29" i="1"/>
  <c r="CF29" i="1"/>
  <c r="CG29" i="1"/>
  <c r="CH29" i="1"/>
  <c r="CJ29" i="1"/>
  <c r="CK29" i="1"/>
  <c r="CL29" i="1"/>
  <c r="CM29" i="1"/>
  <c r="CN29" i="1"/>
  <c r="CP29" i="1"/>
  <c r="CQ29" i="1"/>
  <c r="CR29" i="1"/>
  <c r="CS29" i="1"/>
  <c r="CT29" i="1"/>
  <c r="CV29" i="1"/>
  <c r="CW29" i="1"/>
  <c r="CX29" i="1"/>
  <c r="CY29" i="1"/>
  <c r="CZ29" i="1"/>
  <c r="DB29" i="1"/>
  <c r="DC29" i="1"/>
  <c r="DD29" i="1"/>
  <c r="DE29" i="1"/>
  <c r="DF29" i="1"/>
  <c r="DH29" i="1"/>
  <c r="DI29" i="1"/>
  <c r="DJ29" i="1"/>
  <c r="DK29" i="1"/>
  <c r="DL29" i="1"/>
  <c r="DN29" i="1"/>
  <c r="DO29" i="1"/>
  <c r="DP29" i="1"/>
  <c r="DQ29" i="1"/>
  <c r="DR29" i="1"/>
  <c r="DT29" i="1"/>
  <c r="DU29" i="1"/>
  <c r="DV29" i="1"/>
  <c r="DW29" i="1"/>
  <c r="DX29" i="1"/>
  <c r="DZ29" i="1"/>
  <c r="EA29" i="1"/>
  <c r="EB29" i="1"/>
  <c r="EC29" i="1"/>
  <c r="ED29" i="1"/>
  <c r="EF29" i="1"/>
  <c r="EG29" i="1"/>
  <c r="EH29" i="1"/>
  <c r="EI29" i="1"/>
  <c r="EJ29" i="1"/>
  <c r="EL29" i="1"/>
  <c r="EM29" i="1"/>
  <c r="EN29" i="1"/>
  <c r="EO29" i="1"/>
  <c r="EP29" i="1"/>
  <c r="ER29" i="1"/>
  <c r="ES29" i="1"/>
  <c r="ET29" i="1"/>
  <c r="EU29" i="1"/>
  <c r="EV29" i="1"/>
  <c r="EX29" i="1"/>
  <c r="EY29" i="1"/>
  <c r="EZ29" i="1"/>
  <c r="FA29" i="1"/>
  <c r="FB29" i="1"/>
  <c r="FD29" i="1"/>
  <c r="FE29" i="1"/>
  <c r="FF29" i="1"/>
  <c r="FG29" i="1"/>
  <c r="FH29" i="1"/>
  <c r="FJ29" i="1"/>
  <c r="FK29" i="1"/>
  <c r="FL29" i="1"/>
  <c r="FM29" i="1"/>
  <c r="FN29" i="1"/>
  <c r="FP29" i="1"/>
  <c r="FQ29" i="1"/>
  <c r="FR29" i="1"/>
  <c r="FS29" i="1"/>
  <c r="FT29" i="1"/>
  <c r="FV29" i="1"/>
  <c r="FW29" i="1"/>
  <c r="FX29" i="1"/>
  <c r="FY29" i="1"/>
  <c r="FZ29" i="1"/>
  <c r="GB29" i="1"/>
  <c r="GC29" i="1"/>
  <c r="GD29" i="1"/>
  <c r="GE29" i="1"/>
  <c r="GF29" i="1"/>
  <c r="GH29" i="1"/>
  <c r="GI29" i="1"/>
  <c r="GJ29" i="1"/>
  <c r="GK29" i="1"/>
  <c r="GL29" i="1"/>
  <c r="GN29" i="1"/>
  <c r="GO29" i="1"/>
  <c r="GP29" i="1"/>
  <c r="GQ29" i="1"/>
  <c r="GR29" i="1"/>
  <c r="GT29" i="1"/>
  <c r="GU29" i="1"/>
  <c r="GV29" i="1"/>
  <c r="GW29" i="1"/>
  <c r="GX29" i="1"/>
  <c r="GZ29" i="1"/>
  <c r="HA29" i="1"/>
  <c r="HB29" i="1"/>
  <c r="HC29" i="1"/>
  <c r="AA31" i="1"/>
  <c r="AG31" i="1"/>
  <c r="AM31" i="1"/>
  <c r="AS31" i="1"/>
  <c r="AY31" i="1"/>
  <c r="BE31" i="1"/>
  <c r="BK31" i="1"/>
  <c r="BQ31" i="1"/>
  <c r="BW31" i="1"/>
  <c r="CC31" i="1"/>
  <c r="CI31" i="1"/>
  <c r="CO31" i="1"/>
  <c r="CU31" i="1"/>
  <c r="DA31" i="1"/>
  <c r="DG31" i="1"/>
  <c r="DM31" i="1"/>
  <c r="DS31" i="1"/>
  <c r="DS32" i="1"/>
  <c r="DS33" i="1"/>
  <c r="DS34" i="1"/>
  <c r="DS35" i="1"/>
  <c r="DS36" i="1"/>
  <c r="DS37" i="1"/>
  <c r="DS38" i="1"/>
  <c r="DS39" i="1"/>
  <c r="DY31" i="1"/>
  <c r="EE31" i="1"/>
  <c r="EK31" i="1"/>
  <c r="EQ31" i="1"/>
  <c r="EP40" i="1" s="1"/>
  <c r="EW31" i="1"/>
  <c r="FC31" i="1"/>
  <c r="FI31" i="1"/>
  <c r="FO31" i="1"/>
  <c r="FN40" i="1" s="1"/>
  <c r="FO32" i="1"/>
  <c r="FO33" i="1"/>
  <c r="FO34" i="1"/>
  <c r="FO35" i="1"/>
  <c r="FO36" i="1"/>
  <c r="FO37" i="1"/>
  <c r="FO38" i="1"/>
  <c r="FO39" i="1"/>
  <c r="FU31" i="1"/>
  <c r="GA31" i="1"/>
  <c r="GG31" i="1"/>
  <c r="GM31" i="1"/>
  <c r="GS31" i="1"/>
  <c r="GY31" i="1"/>
  <c r="HE31" i="1"/>
  <c r="HF31" i="1"/>
  <c r="HF32" i="1"/>
  <c r="HF40" i="1" s="1"/>
  <c r="HF33" i="1"/>
  <c r="HF34" i="1"/>
  <c r="HF35" i="1"/>
  <c r="HF36" i="1"/>
  <c r="HF37" i="1"/>
  <c r="HF38" i="1"/>
  <c r="AA32" i="1"/>
  <c r="AG32" i="1"/>
  <c r="AM32" i="1"/>
  <c r="AS32" i="1"/>
  <c r="AY32" i="1"/>
  <c r="BE32" i="1"/>
  <c r="BK32" i="1"/>
  <c r="BQ32" i="1"/>
  <c r="BW32" i="1"/>
  <c r="CC32" i="1"/>
  <c r="CI32" i="1"/>
  <c r="CO32" i="1"/>
  <c r="CU32" i="1"/>
  <c r="DA32" i="1"/>
  <c r="DG32" i="1"/>
  <c r="DM32" i="1"/>
  <c r="DY32" i="1"/>
  <c r="EE32" i="1"/>
  <c r="EK32" i="1"/>
  <c r="EQ32" i="1"/>
  <c r="EW32" i="1"/>
  <c r="FC32" i="1"/>
  <c r="FI32" i="1"/>
  <c r="FU32" i="1"/>
  <c r="GA32" i="1"/>
  <c r="GG32" i="1"/>
  <c r="GM32" i="1"/>
  <c r="GS32" i="1"/>
  <c r="GY32" i="1"/>
  <c r="HE32" i="1"/>
  <c r="AA33" i="1"/>
  <c r="AG33" i="1"/>
  <c r="AM33" i="1"/>
  <c r="AS33" i="1"/>
  <c r="AY33" i="1"/>
  <c r="BE33" i="1"/>
  <c r="BK33" i="1"/>
  <c r="BQ33" i="1"/>
  <c r="BW33" i="1"/>
  <c r="CC33" i="1"/>
  <c r="CI33" i="1"/>
  <c r="CO33" i="1"/>
  <c r="CU33" i="1"/>
  <c r="DA33" i="1"/>
  <c r="DG33" i="1"/>
  <c r="DM33" i="1"/>
  <c r="DY33" i="1"/>
  <c r="EE33" i="1"/>
  <c r="EK33" i="1"/>
  <c r="EQ33" i="1"/>
  <c r="EW33" i="1"/>
  <c r="FC33" i="1"/>
  <c r="FI33" i="1"/>
  <c r="FU33" i="1"/>
  <c r="GA33" i="1"/>
  <c r="GG33" i="1"/>
  <c r="GM33" i="1"/>
  <c r="GS33" i="1"/>
  <c r="GY33" i="1"/>
  <c r="HE33" i="1"/>
  <c r="AA34" i="1"/>
  <c r="AG34" i="1"/>
  <c r="AM34" i="1"/>
  <c r="AS34" i="1"/>
  <c r="AY34" i="1"/>
  <c r="BE34" i="1"/>
  <c r="BK34" i="1"/>
  <c r="BQ34" i="1"/>
  <c r="BW34" i="1"/>
  <c r="CC34" i="1"/>
  <c r="CI34" i="1"/>
  <c r="CO34" i="1"/>
  <c r="CU34" i="1"/>
  <c r="DA34" i="1"/>
  <c r="DG34" i="1"/>
  <c r="DM34" i="1"/>
  <c r="DY34" i="1"/>
  <c r="EE34" i="1"/>
  <c r="EK34" i="1"/>
  <c r="EQ34" i="1"/>
  <c r="EW34" i="1"/>
  <c r="FC34" i="1"/>
  <c r="FI34" i="1"/>
  <c r="FU34" i="1"/>
  <c r="GA34" i="1"/>
  <c r="GG34" i="1"/>
  <c r="GM34" i="1"/>
  <c r="GS34" i="1"/>
  <c r="GY34" i="1"/>
  <c r="HE34" i="1"/>
  <c r="AA35" i="1"/>
  <c r="AG35" i="1"/>
  <c r="AM35" i="1"/>
  <c r="AS35" i="1"/>
  <c r="AY35" i="1"/>
  <c r="BE35" i="1"/>
  <c r="BK35" i="1"/>
  <c r="BQ35" i="1"/>
  <c r="BW35" i="1"/>
  <c r="CC35" i="1"/>
  <c r="CI35" i="1"/>
  <c r="CO35" i="1"/>
  <c r="CU35" i="1"/>
  <c r="DA35" i="1"/>
  <c r="DG35" i="1"/>
  <c r="DM35" i="1"/>
  <c r="DY35" i="1"/>
  <c r="EE35" i="1"/>
  <c r="EK35" i="1"/>
  <c r="EQ35" i="1"/>
  <c r="EW35" i="1"/>
  <c r="FC35" i="1"/>
  <c r="FI35" i="1"/>
  <c r="FU35" i="1"/>
  <c r="GA35" i="1"/>
  <c r="GG35" i="1"/>
  <c r="GM35" i="1"/>
  <c r="GS35" i="1"/>
  <c r="GY35" i="1"/>
  <c r="HE35" i="1"/>
  <c r="AA36" i="1"/>
  <c r="AG36" i="1"/>
  <c r="AM36" i="1"/>
  <c r="AS36" i="1"/>
  <c r="AY36" i="1"/>
  <c r="BE36" i="1"/>
  <c r="BK36" i="1"/>
  <c r="BQ36" i="1"/>
  <c r="BW36" i="1"/>
  <c r="CC36" i="1"/>
  <c r="CI36" i="1"/>
  <c r="CO36" i="1"/>
  <c r="CU36" i="1"/>
  <c r="DA36" i="1"/>
  <c r="DG36" i="1"/>
  <c r="DM36" i="1"/>
  <c r="DY36" i="1"/>
  <c r="EE36" i="1"/>
  <c r="EK36" i="1"/>
  <c r="EQ36" i="1"/>
  <c r="EW36" i="1"/>
  <c r="FC36" i="1"/>
  <c r="FI36" i="1"/>
  <c r="FU36" i="1"/>
  <c r="GA36" i="1"/>
  <c r="GG36" i="1"/>
  <c r="GM36" i="1"/>
  <c r="GS36" i="1"/>
  <c r="GY36" i="1"/>
  <c r="HE36" i="1"/>
  <c r="AA37" i="1"/>
  <c r="AG37" i="1"/>
  <c r="AM37" i="1"/>
  <c r="AS37" i="1"/>
  <c r="AY37" i="1"/>
  <c r="BE37" i="1"/>
  <c r="BK37" i="1"/>
  <c r="BQ37" i="1"/>
  <c r="BW37" i="1"/>
  <c r="CC37" i="1"/>
  <c r="CI37" i="1"/>
  <c r="CO37" i="1"/>
  <c r="CU37" i="1"/>
  <c r="DA37" i="1"/>
  <c r="DG37" i="1"/>
  <c r="DM37" i="1"/>
  <c r="DY37" i="1"/>
  <c r="EE37" i="1"/>
  <c r="EK37" i="1"/>
  <c r="EQ37" i="1"/>
  <c r="EW37" i="1"/>
  <c r="FC37" i="1"/>
  <c r="FI37" i="1"/>
  <c r="FU37" i="1"/>
  <c r="GA37" i="1"/>
  <c r="GG37" i="1"/>
  <c r="GM37" i="1"/>
  <c r="GS37" i="1"/>
  <c r="GY37" i="1"/>
  <c r="HE37" i="1"/>
  <c r="AA38" i="1"/>
  <c r="AG38" i="1"/>
  <c r="AM38" i="1"/>
  <c r="AS38" i="1"/>
  <c r="AY38" i="1"/>
  <c r="BE38" i="1"/>
  <c r="BK38" i="1"/>
  <c r="BQ38" i="1"/>
  <c r="BW38" i="1"/>
  <c r="CC38" i="1"/>
  <c r="CI38" i="1"/>
  <c r="CO38" i="1"/>
  <c r="CU38" i="1"/>
  <c r="DA38" i="1"/>
  <c r="DG38" i="1"/>
  <c r="DM38" i="1"/>
  <c r="DY38" i="1"/>
  <c r="EE38" i="1"/>
  <c r="EK38" i="1"/>
  <c r="EQ38" i="1"/>
  <c r="EW38" i="1"/>
  <c r="FC38" i="1"/>
  <c r="FI38" i="1"/>
  <c r="FU38" i="1"/>
  <c r="GA38" i="1"/>
  <c r="GG38" i="1"/>
  <c r="GM38" i="1"/>
  <c r="GS38" i="1"/>
  <c r="GY38" i="1"/>
  <c r="HE38" i="1"/>
  <c r="AA39" i="1"/>
  <c r="AG39" i="1"/>
  <c r="AM39" i="1"/>
  <c r="AS39" i="1"/>
  <c r="AY39" i="1"/>
  <c r="BE39" i="1"/>
  <c r="BK39" i="1"/>
  <c r="BQ39" i="1"/>
  <c r="BW39" i="1"/>
  <c r="CC39" i="1"/>
  <c r="CI39" i="1"/>
  <c r="CO39" i="1"/>
  <c r="CU39" i="1"/>
  <c r="DA39" i="1"/>
  <c r="DG39" i="1"/>
  <c r="DM39" i="1"/>
  <c r="DY39" i="1"/>
  <c r="EE39" i="1"/>
  <c r="EK39" i="1"/>
  <c r="EQ39" i="1"/>
  <c r="EW39" i="1"/>
  <c r="FC39" i="1"/>
  <c r="FI39" i="1"/>
  <c r="FU39" i="1"/>
  <c r="GA39" i="1"/>
  <c r="GG39" i="1"/>
  <c r="GM39" i="1"/>
  <c r="GS39" i="1"/>
  <c r="GY39" i="1"/>
  <c r="Z40" i="1"/>
  <c r="AB40" i="1"/>
  <c r="AC40" i="1"/>
  <c r="AD40" i="1"/>
  <c r="AE40" i="1"/>
  <c r="AF40" i="1"/>
  <c r="AH40" i="1"/>
  <c r="AI40" i="1"/>
  <c r="AJ40" i="1"/>
  <c r="AK40" i="1"/>
  <c r="AL40" i="1"/>
  <c r="AN40" i="1"/>
  <c r="AO40" i="1"/>
  <c r="AP40" i="1"/>
  <c r="AQ40" i="1"/>
  <c r="AR40" i="1"/>
  <c r="AT40" i="1"/>
  <c r="AU40" i="1"/>
  <c r="AV40" i="1"/>
  <c r="AW40" i="1"/>
  <c r="AX40" i="1"/>
  <c r="AZ40" i="1"/>
  <c r="BA40" i="1"/>
  <c r="BB40" i="1"/>
  <c r="BC40" i="1"/>
  <c r="BD40" i="1"/>
  <c r="BF40" i="1"/>
  <c r="BG40" i="1"/>
  <c r="BH40" i="1"/>
  <c r="BI40" i="1"/>
  <c r="BJ40" i="1"/>
  <c r="BL40" i="1"/>
  <c r="BM40" i="1"/>
  <c r="BN40" i="1"/>
  <c r="BO40" i="1"/>
  <c r="BP40" i="1"/>
  <c r="BR40" i="1"/>
  <c r="BS40" i="1"/>
  <c r="BT40" i="1"/>
  <c r="BU40" i="1"/>
  <c r="BV40" i="1"/>
  <c r="BX40" i="1"/>
  <c r="BY40" i="1"/>
  <c r="BZ40" i="1"/>
  <c r="CA40" i="1"/>
  <c r="CB40" i="1"/>
  <c r="CD40" i="1"/>
  <c r="CE40" i="1"/>
  <c r="CF40" i="1"/>
  <c r="CG40" i="1"/>
  <c r="CH40" i="1"/>
  <c r="CJ40" i="1"/>
  <c r="CK40" i="1"/>
  <c r="CL40" i="1"/>
  <c r="CM40" i="1"/>
  <c r="CP40" i="1"/>
  <c r="CQ40" i="1"/>
  <c r="CR40" i="1"/>
  <c r="CS40" i="1"/>
  <c r="CT40" i="1"/>
  <c r="CV40" i="1"/>
  <c r="CW40" i="1"/>
  <c r="CX40" i="1"/>
  <c r="CY40" i="1"/>
  <c r="DB40" i="1"/>
  <c r="DC40" i="1"/>
  <c r="DD40" i="1"/>
  <c r="DE40" i="1"/>
  <c r="DH40" i="1"/>
  <c r="DI40" i="1"/>
  <c r="DJ40" i="1"/>
  <c r="DK40" i="1"/>
  <c r="DN40" i="1"/>
  <c r="DO40" i="1"/>
  <c r="DP40" i="1"/>
  <c r="DQ40" i="1"/>
  <c r="DT40" i="1"/>
  <c r="DU40" i="1"/>
  <c r="DV40" i="1"/>
  <c r="DW40" i="1"/>
  <c r="DZ40" i="1"/>
  <c r="EA40" i="1"/>
  <c r="EB40" i="1"/>
  <c r="EC40" i="1"/>
  <c r="EF40" i="1"/>
  <c r="EG40" i="1"/>
  <c r="EH40" i="1"/>
  <c r="EI40" i="1"/>
  <c r="EL40" i="1"/>
  <c r="EM40" i="1"/>
  <c r="EN40" i="1"/>
  <c r="EO40" i="1"/>
  <c r="ER40" i="1"/>
  <c r="ES40" i="1"/>
  <c r="ET40" i="1"/>
  <c r="EU40" i="1"/>
  <c r="EX40" i="1"/>
  <c r="EY40" i="1"/>
  <c r="EZ40" i="1"/>
  <c r="FA40" i="1"/>
  <c r="FD40" i="1"/>
  <c r="FE40" i="1"/>
  <c r="FF40" i="1"/>
  <c r="FG40" i="1"/>
  <c r="FJ40" i="1"/>
  <c r="FK40" i="1"/>
  <c r="FL40" i="1"/>
  <c r="FM40" i="1"/>
  <c r="FP40" i="1"/>
  <c r="FQ40" i="1"/>
  <c r="FR40" i="1"/>
  <c r="FS40" i="1"/>
  <c r="FV40" i="1"/>
  <c r="FW40" i="1"/>
  <c r="FX40" i="1"/>
  <c r="FY40" i="1"/>
  <c r="GB40" i="1"/>
  <c r="GC40" i="1"/>
  <c r="GD40" i="1"/>
  <c r="GE40" i="1"/>
  <c r="GH40" i="1"/>
  <c r="GI40" i="1"/>
  <c r="GJ40" i="1"/>
  <c r="GK40" i="1"/>
  <c r="GL40" i="1"/>
  <c r="GN40" i="1"/>
  <c r="GO40" i="1"/>
  <c r="GP40" i="1"/>
  <c r="GQ40" i="1"/>
  <c r="GT40" i="1"/>
  <c r="GU40" i="1"/>
  <c r="GV40" i="1"/>
  <c r="GW40" i="1"/>
  <c r="GZ40" i="1"/>
  <c r="HA40" i="1"/>
  <c r="HB40" i="1"/>
  <c r="HC40" i="1"/>
  <c r="AA42" i="1"/>
  <c r="AG42" i="1"/>
  <c r="AM42" i="1"/>
  <c r="AS42" i="1"/>
  <c r="AY42" i="1"/>
  <c r="BE42" i="1"/>
  <c r="BK42" i="1"/>
  <c r="BQ42" i="1"/>
  <c r="BW42" i="1"/>
  <c r="CC42" i="1"/>
  <c r="CI42" i="1"/>
  <c r="CO42" i="1"/>
  <c r="CU42" i="1"/>
  <c r="DA42" i="1"/>
  <c r="DG42" i="1"/>
  <c r="DM42" i="1"/>
  <c r="DS42" i="1"/>
  <c r="DY42" i="1"/>
  <c r="EE42" i="1"/>
  <c r="EK42" i="1"/>
  <c r="EQ42" i="1"/>
  <c r="EW42" i="1"/>
  <c r="FC42" i="1"/>
  <c r="FI42" i="1"/>
  <c r="FO42" i="1"/>
  <c r="FU42" i="1"/>
  <c r="GA42" i="1"/>
  <c r="GG42" i="1"/>
  <c r="GM42" i="1"/>
  <c r="GS42" i="1"/>
  <c r="GY42" i="1"/>
  <c r="HE42" i="1"/>
  <c r="HF42" i="1"/>
  <c r="AA43" i="1"/>
  <c r="AG43" i="1"/>
  <c r="AM43" i="1"/>
  <c r="AS43" i="1"/>
  <c r="AY43" i="1"/>
  <c r="BE43" i="1"/>
  <c r="BK43" i="1"/>
  <c r="BQ43" i="1"/>
  <c r="BW43" i="1"/>
  <c r="CC43" i="1"/>
  <c r="CI43" i="1"/>
  <c r="CO43" i="1"/>
  <c r="CU43" i="1"/>
  <c r="DA43" i="1"/>
  <c r="DG43" i="1"/>
  <c r="DM43" i="1"/>
  <c r="DS43" i="1"/>
  <c r="DY43" i="1"/>
  <c r="EE43" i="1"/>
  <c r="EK43" i="1"/>
  <c r="EQ43" i="1"/>
  <c r="EW43" i="1"/>
  <c r="FC43" i="1"/>
  <c r="FI43" i="1"/>
  <c r="FO43" i="1"/>
  <c r="FU43" i="1"/>
  <c r="GA43" i="1"/>
  <c r="GG43" i="1"/>
  <c r="GM43" i="1"/>
  <c r="GS43" i="1"/>
  <c r="GY43" i="1"/>
  <c r="HE43" i="1"/>
  <c r="HF43" i="1"/>
  <c r="AA44" i="1"/>
  <c r="AG44" i="1"/>
  <c r="AM44" i="1"/>
  <c r="AS44" i="1"/>
  <c r="AY44" i="1"/>
  <c r="BE44" i="1"/>
  <c r="BK44" i="1"/>
  <c r="BQ44" i="1"/>
  <c r="BW44" i="1"/>
  <c r="CC44" i="1"/>
  <c r="CI44" i="1"/>
  <c r="CO44" i="1"/>
  <c r="CU44" i="1"/>
  <c r="DA44" i="1"/>
  <c r="DG44" i="1"/>
  <c r="DM44" i="1"/>
  <c r="DS44" i="1"/>
  <c r="DY44" i="1"/>
  <c r="EE44" i="1"/>
  <c r="EK44" i="1"/>
  <c r="EQ44" i="1"/>
  <c r="EW44" i="1"/>
  <c r="FC44" i="1"/>
  <c r="FI44" i="1"/>
  <c r="FO44" i="1"/>
  <c r="FU44" i="1"/>
  <c r="GA44" i="1"/>
  <c r="GG44" i="1"/>
  <c r="GM44" i="1"/>
  <c r="GS44" i="1"/>
  <c r="GY44" i="1"/>
  <c r="HE44" i="1"/>
  <c r="HF44" i="1"/>
  <c r="AA45" i="1"/>
  <c r="AG45" i="1"/>
  <c r="AM45" i="1"/>
  <c r="AS45" i="1"/>
  <c r="AY45" i="1"/>
  <c r="BE45" i="1"/>
  <c r="BK45" i="1"/>
  <c r="BQ45" i="1"/>
  <c r="BW45" i="1"/>
  <c r="CC45" i="1"/>
  <c r="CI45" i="1"/>
  <c r="CO45" i="1"/>
  <c r="CU45" i="1"/>
  <c r="DA45" i="1"/>
  <c r="DG45" i="1"/>
  <c r="DM45" i="1"/>
  <c r="DS45" i="1"/>
  <c r="DY45" i="1"/>
  <c r="EE45" i="1"/>
  <c r="EK45" i="1"/>
  <c r="EQ45" i="1"/>
  <c r="EW45" i="1"/>
  <c r="FC45" i="1"/>
  <c r="FI45" i="1"/>
  <c r="FO45" i="1"/>
  <c r="FU45" i="1"/>
  <c r="GA45" i="1"/>
  <c r="GG45" i="1"/>
  <c r="GM45" i="1"/>
  <c r="GS45" i="1"/>
  <c r="GY45" i="1"/>
  <c r="HE45" i="1"/>
  <c r="HF45" i="1"/>
  <c r="AA46" i="1"/>
  <c r="AG46" i="1"/>
  <c r="AM46" i="1"/>
  <c r="AS46" i="1"/>
  <c r="AY46" i="1"/>
  <c r="BE46" i="1"/>
  <c r="BK46" i="1"/>
  <c r="BQ46" i="1"/>
  <c r="BW46" i="1"/>
  <c r="CC46" i="1"/>
  <c r="CI46" i="1"/>
  <c r="CO46" i="1"/>
  <c r="CU46" i="1"/>
  <c r="DA46" i="1"/>
  <c r="DG46" i="1"/>
  <c r="DM46" i="1"/>
  <c r="DS46" i="1"/>
  <c r="DY46" i="1"/>
  <c r="EE46" i="1"/>
  <c r="EK46" i="1"/>
  <c r="EQ46" i="1"/>
  <c r="EW46" i="1"/>
  <c r="FC46" i="1"/>
  <c r="FI46" i="1"/>
  <c r="FO46" i="1"/>
  <c r="FU46" i="1"/>
  <c r="GA46" i="1"/>
  <c r="GG46" i="1"/>
  <c r="GM46" i="1"/>
  <c r="GS46" i="1"/>
  <c r="GY46" i="1"/>
  <c r="HE46" i="1"/>
  <c r="HE51" i="1" s="1"/>
  <c r="HF46" i="1"/>
  <c r="AA47" i="1"/>
  <c r="AG47" i="1"/>
  <c r="AM47" i="1"/>
  <c r="AS47" i="1"/>
  <c r="AY47" i="1"/>
  <c r="BE47" i="1"/>
  <c r="BK47" i="1"/>
  <c r="BQ47" i="1"/>
  <c r="BW47" i="1"/>
  <c r="CC47" i="1"/>
  <c r="CI47" i="1"/>
  <c r="CO47" i="1"/>
  <c r="CU47" i="1"/>
  <c r="DA47" i="1"/>
  <c r="DG47" i="1"/>
  <c r="DM47" i="1"/>
  <c r="DS47" i="1"/>
  <c r="DY47" i="1"/>
  <c r="EE47" i="1"/>
  <c r="EK47" i="1"/>
  <c r="EQ47" i="1"/>
  <c r="EW47" i="1"/>
  <c r="FC47" i="1"/>
  <c r="FI47" i="1"/>
  <c r="FO47" i="1"/>
  <c r="FU47" i="1"/>
  <c r="GA47" i="1"/>
  <c r="GG47" i="1"/>
  <c r="GM47" i="1"/>
  <c r="GS47" i="1"/>
  <c r="GY47" i="1"/>
  <c r="HE47" i="1"/>
  <c r="HF47" i="1"/>
  <c r="AA48" i="1"/>
  <c r="AG48" i="1"/>
  <c r="AM48" i="1"/>
  <c r="AS48" i="1"/>
  <c r="AY48" i="1"/>
  <c r="BE48" i="1"/>
  <c r="BK48" i="1"/>
  <c r="BQ48" i="1"/>
  <c r="BW48" i="1"/>
  <c r="CC48" i="1"/>
  <c r="CI48" i="1"/>
  <c r="CO48" i="1"/>
  <c r="CU48" i="1"/>
  <c r="DA48" i="1"/>
  <c r="DG48" i="1"/>
  <c r="DM48" i="1"/>
  <c r="DS48" i="1"/>
  <c r="DY48" i="1"/>
  <c r="EE48" i="1"/>
  <c r="EK48" i="1"/>
  <c r="EQ48" i="1"/>
  <c r="EW48" i="1"/>
  <c r="FC48" i="1"/>
  <c r="FI48" i="1"/>
  <c r="FO48" i="1"/>
  <c r="FU48" i="1"/>
  <c r="GA48" i="1"/>
  <c r="GG48" i="1"/>
  <c r="GM48" i="1"/>
  <c r="GS48" i="1"/>
  <c r="GY48" i="1"/>
  <c r="HE48" i="1"/>
  <c r="HF48" i="1"/>
  <c r="AA49" i="1"/>
  <c r="AG49" i="1"/>
  <c r="AM49" i="1"/>
  <c r="AS49" i="1"/>
  <c r="AY49" i="1"/>
  <c r="BE49" i="1"/>
  <c r="BK49" i="1"/>
  <c r="BQ49" i="1"/>
  <c r="BW49" i="1"/>
  <c r="CC49" i="1"/>
  <c r="CI49" i="1"/>
  <c r="CO49" i="1"/>
  <c r="CU49" i="1"/>
  <c r="DA49" i="1"/>
  <c r="DG49" i="1"/>
  <c r="DM49" i="1"/>
  <c r="DS49" i="1"/>
  <c r="DY49" i="1"/>
  <c r="EE49" i="1"/>
  <c r="EK49" i="1"/>
  <c r="EQ49" i="1"/>
  <c r="EW49" i="1"/>
  <c r="FC49" i="1"/>
  <c r="FI49" i="1"/>
  <c r="FO49" i="1"/>
  <c r="FU49" i="1"/>
  <c r="GA49" i="1"/>
  <c r="GG49" i="1"/>
  <c r="GM49" i="1"/>
  <c r="GS49" i="1"/>
  <c r="GY49" i="1"/>
  <c r="HE49" i="1"/>
  <c r="HF49" i="1"/>
  <c r="AA50" i="1"/>
  <c r="AG50" i="1"/>
  <c r="AM50" i="1"/>
  <c r="AS50" i="1"/>
  <c r="AY50" i="1"/>
  <c r="BE50" i="1"/>
  <c r="BK50" i="1"/>
  <c r="BQ50" i="1"/>
  <c r="BW50" i="1"/>
  <c r="CC50" i="1"/>
  <c r="CI50" i="1"/>
  <c r="CO50" i="1"/>
  <c r="CU50" i="1"/>
  <c r="DA50" i="1"/>
  <c r="DG50" i="1"/>
  <c r="DM50" i="1"/>
  <c r="DS50" i="1"/>
  <c r="DY50" i="1"/>
  <c r="EE50" i="1"/>
  <c r="EK50" i="1"/>
  <c r="EQ50" i="1"/>
  <c r="EW50" i="1"/>
  <c r="FC50" i="1"/>
  <c r="FI50" i="1"/>
  <c r="FO50" i="1"/>
  <c r="FU50" i="1"/>
  <c r="GA50" i="1"/>
  <c r="GG50" i="1"/>
  <c r="GM50" i="1"/>
  <c r="GS50" i="1"/>
  <c r="GY50" i="1"/>
  <c r="HE50" i="1"/>
  <c r="HF50" i="1"/>
  <c r="Z51" i="1"/>
  <c r="AB51" i="1"/>
  <c r="AC51" i="1"/>
  <c r="AD51" i="1"/>
  <c r="AE51" i="1"/>
  <c r="AF51" i="1"/>
  <c r="AH51" i="1"/>
  <c r="AI51" i="1"/>
  <c r="AJ51" i="1"/>
  <c r="AK51" i="1"/>
  <c r="AL51" i="1"/>
  <c r="AN51" i="1"/>
  <c r="AO51" i="1"/>
  <c r="AP51" i="1"/>
  <c r="AQ51" i="1"/>
  <c r="AR51" i="1"/>
  <c r="AT51" i="1"/>
  <c r="AU51" i="1"/>
  <c r="AV51" i="1"/>
  <c r="AW51" i="1"/>
  <c r="AX51" i="1"/>
  <c r="AZ51" i="1"/>
  <c r="BA51" i="1"/>
  <c r="BB51" i="1"/>
  <c r="BC51" i="1"/>
  <c r="BD51" i="1"/>
  <c r="BF51" i="1"/>
  <c r="BG51" i="1"/>
  <c r="BH51" i="1"/>
  <c r="BI51" i="1"/>
  <c r="BJ51" i="1"/>
  <c r="BL51" i="1"/>
  <c r="BM51" i="1"/>
  <c r="BN51" i="1"/>
  <c r="BO51" i="1"/>
  <c r="BP51" i="1"/>
  <c r="BR51" i="1"/>
  <c r="BS51" i="1"/>
  <c r="BT51" i="1"/>
  <c r="BU51" i="1"/>
  <c r="BV51" i="1"/>
  <c r="BX51" i="1"/>
  <c r="BY51" i="1"/>
  <c r="BZ51" i="1"/>
  <c r="CA51" i="1"/>
  <c r="CB51" i="1"/>
  <c r="CD51" i="1"/>
  <c r="CE51" i="1"/>
  <c r="CF51" i="1"/>
  <c r="CG51" i="1"/>
  <c r="CH51" i="1"/>
  <c r="CJ51" i="1"/>
  <c r="CK51" i="1"/>
  <c r="CL51" i="1"/>
  <c r="CM51" i="1"/>
  <c r="CN51" i="1"/>
  <c r="CP51" i="1"/>
  <c r="CQ51" i="1"/>
  <c r="CR51" i="1"/>
  <c r="CS51" i="1"/>
  <c r="CT51" i="1"/>
  <c r="CV51" i="1"/>
  <c r="CW51" i="1"/>
  <c r="CX51" i="1"/>
  <c r="CY51" i="1"/>
  <c r="CZ51" i="1"/>
  <c r="DB51" i="1"/>
  <c r="DC51" i="1"/>
  <c r="DD51" i="1"/>
  <c r="DE51" i="1"/>
  <c r="DF51" i="1"/>
  <c r="DH51" i="1"/>
  <c r="DI51" i="1"/>
  <c r="DJ51" i="1"/>
  <c r="DK51" i="1"/>
  <c r="DL51" i="1"/>
  <c r="DN51" i="1"/>
  <c r="DO51" i="1"/>
  <c r="DP51" i="1"/>
  <c r="DQ51" i="1"/>
  <c r="DR51" i="1"/>
  <c r="DT51" i="1"/>
  <c r="DU51" i="1"/>
  <c r="DV51" i="1"/>
  <c r="DW51" i="1"/>
  <c r="DX51" i="1"/>
  <c r="DZ51" i="1"/>
  <c r="EA51" i="1"/>
  <c r="EB51" i="1"/>
  <c r="EC51" i="1"/>
  <c r="ED51" i="1"/>
  <c r="EF51" i="1"/>
  <c r="EG51" i="1"/>
  <c r="EH51" i="1"/>
  <c r="EI51" i="1"/>
  <c r="EJ51" i="1"/>
  <c r="EL51" i="1"/>
  <c r="EM51" i="1"/>
  <c r="EN51" i="1"/>
  <c r="EO51" i="1"/>
  <c r="EP51" i="1"/>
  <c r="ER51" i="1"/>
  <c r="ES51" i="1"/>
  <c r="ET51" i="1"/>
  <c r="EU51" i="1"/>
  <c r="EV51" i="1"/>
  <c r="EX51" i="1"/>
  <c r="EY51" i="1"/>
  <c r="EZ51" i="1"/>
  <c r="FA51" i="1"/>
  <c r="FB51" i="1"/>
  <c r="FD51" i="1"/>
  <c r="FE51" i="1"/>
  <c r="FF51" i="1"/>
  <c r="FG51" i="1"/>
  <c r="FH51" i="1"/>
  <c r="FJ51" i="1"/>
  <c r="FK51" i="1"/>
  <c r="FL51" i="1"/>
  <c r="FM51" i="1"/>
  <c r="FN51" i="1"/>
  <c r="FP51" i="1"/>
  <c r="FQ51" i="1"/>
  <c r="FR51" i="1"/>
  <c r="FS51" i="1"/>
  <c r="FT51" i="1"/>
  <c r="FV51" i="1"/>
  <c r="FW51" i="1"/>
  <c r="FX51" i="1"/>
  <c r="FY51" i="1"/>
  <c r="FZ51" i="1"/>
  <c r="GB51" i="1"/>
  <c r="GC51" i="1"/>
  <c r="GD51" i="1"/>
  <c r="GE51" i="1"/>
  <c r="GF51" i="1"/>
  <c r="GH51" i="1"/>
  <c r="GI51" i="1"/>
  <c r="GJ51" i="1"/>
  <c r="GK51" i="1"/>
  <c r="GL51" i="1"/>
  <c r="GN51" i="1"/>
  <c r="GO51" i="1"/>
  <c r="GP51" i="1"/>
  <c r="GQ51" i="1"/>
  <c r="GR51" i="1"/>
  <c r="GT51" i="1"/>
  <c r="GU51" i="1"/>
  <c r="GV51" i="1"/>
  <c r="GW51" i="1"/>
  <c r="GX51" i="1"/>
  <c r="GZ51" i="1"/>
  <c r="HA51" i="1"/>
  <c r="HB51" i="1"/>
  <c r="HC51" i="1"/>
  <c r="AA53" i="1"/>
  <c r="AG53" i="1"/>
  <c r="AM53" i="1"/>
  <c r="AS53" i="1"/>
  <c r="AY53" i="1"/>
  <c r="BE53" i="1"/>
  <c r="BK53" i="1"/>
  <c r="BQ53" i="1"/>
  <c r="BW53" i="1"/>
  <c r="CC53" i="1"/>
  <c r="CI53" i="1"/>
  <c r="CO53" i="1"/>
  <c r="CU53" i="1"/>
  <c r="DA53" i="1"/>
  <c r="DG53" i="1"/>
  <c r="DM53" i="1"/>
  <c r="DS53" i="1"/>
  <c r="DY53" i="1"/>
  <c r="EE53" i="1"/>
  <c r="EK53" i="1"/>
  <c r="EQ53" i="1"/>
  <c r="EW53" i="1"/>
  <c r="FC53" i="1"/>
  <c r="FI53" i="1"/>
  <c r="FO53" i="1"/>
  <c r="FU53" i="1"/>
  <c r="GA53" i="1"/>
  <c r="GG53" i="1"/>
  <c r="GM53" i="1"/>
  <c r="GS53" i="1"/>
  <c r="GY53" i="1"/>
  <c r="HE53" i="1"/>
  <c r="HF53" i="1"/>
  <c r="AA54" i="1"/>
  <c r="AG54" i="1"/>
  <c r="AM54" i="1"/>
  <c r="AS54" i="1"/>
  <c r="AY54" i="1"/>
  <c r="BE54" i="1"/>
  <c r="BK54" i="1"/>
  <c r="BQ54" i="1"/>
  <c r="BW54" i="1"/>
  <c r="CC54" i="1"/>
  <c r="CI54" i="1"/>
  <c r="CO54" i="1"/>
  <c r="CU54" i="1"/>
  <c r="DA54" i="1"/>
  <c r="DG54" i="1"/>
  <c r="DM54" i="1"/>
  <c r="DS54" i="1"/>
  <c r="DY54" i="1"/>
  <c r="EE54" i="1"/>
  <c r="EK54" i="1"/>
  <c r="EQ54" i="1"/>
  <c r="EW54" i="1"/>
  <c r="FC54" i="1"/>
  <c r="FI54" i="1"/>
  <c r="FO54" i="1"/>
  <c r="FU54" i="1"/>
  <c r="GA54" i="1"/>
  <c r="GG54" i="1"/>
  <c r="GM54" i="1"/>
  <c r="GS54" i="1"/>
  <c r="GY54" i="1"/>
  <c r="HE54" i="1"/>
  <c r="HF54" i="1"/>
  <c r="HF60" i="1" s="1"/>
  <c r="AA55" i="1"/>
  <c r="AG55" i="1"/>
  <c r="AM55" i="1"/>
  <c r="AS55" i="1"/>
  <c r="AY55" i="1"/>
  <c r="BE55" i="1"/>
  <c r="BK55" i="1"/>
  <c r="BQ55" i="1"/>
  <c r="BW55" i="1"/>
  <c r="CC55" i="1"/>
  <c r="CI55" i="1"/>
  <c r="CO55" i="1"/>
  <c r="CU55" i="1"/>
  <c r="DA55" i="1"/>
  <c r="DG55" i="1"/>
  <c r="DM55" i="1"/>
  <c r="DS55" i="1"/>
  <c r="DY55" i="1"/>
  <c r="EE55" i="1"/>
  <c r="EK55" i="1"/>
  <c r="EQ55" i="1"/>
  <c r="EW55" i="1"/>
  <c r="FC55" i="1"/>
  <c r="FI55" i="1"/>
  <c r="FO55" i="1"/>
  <c r="FU55" i="1"/>
  <c r="GA55" i="1"/>
  <c r="GG55" i="1"/>
  <c r="GM55" i="1"/>
  <c r="GS55" i="1"/>
  <c r="GY55" i="1"/>
  <c r="HE55" i="1"/>
  <c r="HF55" i="1"/>
  <c r="AA56" i="1"/>
  <c r="AG56" i="1"/>
  <c r="AM56" i="1"/>
  <c r="AS56" i="1"/>
  <c r="AY56" i="1"/>
  <c r="BE56" i="1"/>
  <c r="BK56" i="1"/>
  <c r="BQ56" i="1"/>
  <c r="BW56" i="1"/>
  <c r="CC56" i="1"/>
  <c r="CI56" i="1"/>
  <c r="CO56" i="1"/>
  <c r="CU56" i="1"/>
  <c r="DA56" i="1"/>
  <c r="DG56" i="1"/>
  <c r="DM56" i="1"/>
  <c r="DS56" i="1"/>
  <c r="DY56" i="1"/>
  <c r="EE56" i="1"/>
  <c r="EK56" i="1"/>
  <c r="EQ56" i="1"/>
  <c r="EW56" i="1"/>
  <c r="FC56" i="1"/>
  <c r="FI56" i="1"/>
  <c r="FO56" i="1"/>
  <c r="FU56" i="1"/>
  <c r="GA56" i="1"/>
  <c r="GG56" i="1"/>
  <c r="GM56" i="1"/>
  <c r="GS56" i="1"/>
  <c r="GY56" i="1"/>
  <c r="HE56" i="1"/>
  <c r="HF56" i="1"/>
  <c r="AA57" i="1"/>
  <c r="AG57" i="1"/>
  <c r="AM57" i="1"/>
  <c r="AS57" i="1"/>
  <c r="AY57" i="1"/>
  <c r="BE57" i="1"/>
  <c r="BK57" i="1"/>
  <c r="BQ57" i="1"/>
  <c r="BW57" i="1"/>
  <c r="CC57" i="1"/>
  <c r="CI57" i="1"/>
  <c r="CO57" i="1"/>
  <c r="CU57" i="1"/>
  <c r="DA57" i="1"/>
  <c r="DG57" i="1"/>
  <c r="DM57" i="1"/>
  <c r="DS57" i="1"/>
  <c r="DY57" i="1"/>
  <c r="EE57" i="1"/>
  <c r="EK57" i="1"/>
  <c r="EQ57" i="1"/>
  <c r="EW57" i="1"/>
  <c r="FC57" i="1"/>
  <c r="FI57" i="1"/>
  <c r="FO57" i="1"/>
  <c r="FU57" i="1"/>
  <c r="GA57" i="1"/>
  <c r="GG57" i="1"/>
  <c r="GM57" i="1"/>
  <c r="GS57" i="1"/>
  <c r="GY57" i="1"/>
  <c r="HE57" i="1"/>
  <c r="HF57" i="1"/>
  <c r="AA58" i="1"/>
  <c r="AG58" i="1"/>
  <c r="AM58" i="1"/>
  <c r="AS58" i="1"/>
  <c r="AY58" i="1"/>
  <c r="BE58" i="1"/>
  <c r="BK58" i="1"/>
  <c r="BQ58" i="1"/>
  <c r="BW58" i="1"/>
  <c r="CC58" i="1"/>
  <c r="CI58" i="1"/>
  <c r="CO58" i="1"/>
  <c r="CU58" i="1"/>
  <c r="DA58" i="1"/>
  <c r="DG58" i="1"/>
  <c r="DM58" i="1"/>
  <c r="DS58" i="1"/>
  <c r="DY58" i="1"/>
  <c r="EE58" i="1"/>
  <c r="EK58" i="1"/>
  <c r="EQ58" i="1"/>
  <c r="EW58" i="1"/>
  <c r="FC58" i="1"/>
  <c r="FI58" i="1"/>
  <c r="FO58" i="1"/>
  <c r="FU58" i="1"/>
  <c r="GA58" i="1"/>
  <c r="GG58" i="1"/>
  <c r="GM58" i="1"/>
  <c r="GS58" i="1"/>
  <c r="GY58" i="1"/>
  <c r="HE58" i="1"/>
  <c r="HF58" i="1"/>
  <c r="AA59" i="1"/>
  <c r="AG59" i="1"/>
  <c r="AM59" i="1"/>
  <c r="AS59" i="1"/>
  <c r="AY59" i="1"/>
  <c r="BE59" i="1"/>
  <c r="BK59" i="1"/>
  <c r="BQ59" i="1"/>
  <c r="BW59" i="1"/>
  <c r="CC59" i="1"/>
  <c r="CI59" i="1"/>
  <c r="CO59" i="1"/>
  <c r="CU59" i="1"/>
  <c r="DA59" i="1"/>
  <c r="DG59" i="1"/>
  <c r="DM59" i="1"/>
  <c r="DS59" i="1"/>
  <c r="DY59" i="1"/>
  <c r="EE59" i="1"/>
  <c r="EK59" i="1"/>
  <c r="EQ59" i="1"/>
  <c r="EW59" i="1"/>
  <c r="FC59" i="1"/>
  <c r="FI59" i="1"/>
  <c r="FO59" i="1"/>
  <c r="FU59" i="1"/>
  <c r="GA59" i="1"/>
  <c r="GG59" i="1"/>
  <c r="GM59" i="1"/>
  <c r="GS59" i="1"/>
  <c r="GY59" i="1"/>
  <c r="HE59" i="1"/>
  <c r="HF59" i="1"/>
  <c r="Z60" i="1"/>
  <c r="AB60" i="1"/>
  <c r="AC60" i="1"/>
  <c r="AD60" i="1"/>
  <c r="AE60" i="1"/>
  <c r="AF60" i="1"/>
  <c r="AH60" i="1"/>
  <c r="AI60" i="1"/>
  <c r="AJ60" i="1"/>
  <c r="AK60" i="1"/>
  <c r="AL60" i="1"/>
  <c r="AN60" i="1"/>
  <c r="AO60" i="1"/>
  <c r="AP60" i="1"/>
  <c r="AQ60" i="1"/>
  <c r="AR60" i="1"/>
  <c r="AT60" i="1"/>
  <c r="AU60" i="1"/>
  <c r="AV60" i="1"/>
  <c r="AW60" i="1"/>
  <c r="AX60" i="1"/>
  <c r="AZ60" i="1"/>
  <c r="BA60" i="1"/>
  <c r="BB60" i="1"/>
  <c r="BC60" i="1"/>
  <c r="BD60" i="1"/>
  <c r="BF60" i="1"/>
  <c r="BG60" i="1"/>
  <c r="BH60" i="1"/>
  <c r="BI60" i="1"/>
  <c r="BJ60" i="1"/>
  <c r="BL60" i="1"/>
  <c r="BM60" i="1"/>
  <c r="BN60" i="1"/>
  <c r="BO60" i="1"/>
  <c r="BP60" i="1"/>
  <c r="BR60" i="1"/>
  <c r="BS60" i="1"/>
  <c r="BT60" i="1"/>
  <c r="BU60" i="1"/>
  <c r="BV60" i="1"/>
  <c r="BX60" i="1"/>
  <c r="BY60" i="1"/>
  <c r="BZ60" i="1"/>
  <c r="CA60" i="1"/>
  <c r="CB60" i="1"/>
  <c r="CD60" i="1"/>
  <c r="CE60" i="1"/>
  <c r="CF60" i="1"/>
  <c r="CG60" i="1"/>
  <c r="CH60" i="1"/>
  <c r="CJ60" i="1"/>
  <c r="CK60" i="1"/>
  <c r="CL60" i="1"/>
  <c r="CM60" i="1"/>
  <c r="CN60" i="1"/>
  <c r="CP60" i="1"/>
  <c r="CQ60" i="1"/>
  <c r="CR60" i="1"/>
  <c r="CS60" i="1"/>
  <c r="CT60" i="1"/>
  <c r="CV60" i="1"/>
  <c r="CW60" i="1"/>
  <c r="CX60" i="1"/>
  <c r="CY60" i="1"/>
  <c r="CZ60" i="1"/>
  <c r="DB60" i="1"/>
  <c r="DC60" i="1"/>
  <c r="DD60" i="1"/>
  <c r="DE60" i="1"/>
  <c r="DF60" i="1"/>
  <c r="DH60" i="1"/>
  <c r="DI60" i="1"/>
  <c r="DJ60" i="1"/>
  <c r="DK60" i="1"/>
  <c r="DL60" i="1"/>
  <c r="DN60" i="1"/>
  <c r="DO60" i="1"/>
  <c r="DP60" i="1"/>
  <c r="DQ60" i="1"/>
  <c r="DR60" i="1"/>
  <c r="DT60" i="1"/>
  <c r="DU60" i="1"/>
  <c r="DV60" i="1"/>
  <c r="DW60" i="1"/>
  <c r="DX60" i="1"/>
  <c r="DZ60" i="1"/>
  <c r="EA60" i="1"/>
  <c r="EB60" i="1"/>
  <c r="EC60" i="1"/>
  <c r="ED60" i="1"/>
  <c r="EF60" i="1"/>
  <c r="EG60" i="1"/>
  <c r="EH60" i="1"/>
  <c r="EI60" i="1"/>
  <c r="EJ60" i="1"/>
  <c r="EL60" i="1"/>
  <c r="EM60" i="1"/>
  <c r="EN60" i="1"/>
  <c r="EO60" i="1"/>
  <c r="EP60" i="1"/>
  <c r="ER60" i="1"/>
  <c r="ES60" i="1"/>
  <c r="ET60" i="1"/>
  <c r="EU60" i="1"/>
  <c r="EV60" i="1"/>
  <c r="EX60" i="1"/>
  <c r="EY60" i="1"/>
  <c r="EZ60" i="1"/>
  <c r="FA60" i="1"/>
  <c r="FB60" i="1"/>
  <c r="FD60" i="1"/>
  <c r="FE60" i="1"/>
  <c r="FF60" i="1"/>
  <c r="FG60" i="1"/>
  <c r="FH60" i="1"/>
  <c r="FJ60" i="1"/>
  <c r="FK60" i="1"/>
  <c r="FL60" i="1"/>
  <c r="FM60" i="1"/>
  <c r="FN60" i="1"/>
  <c r="FP60" i="1"/>
  <c r="FQ60" i="1"/>
  <c r="FR60" i="1"/>
  <c r="FS60" i="1"/>
  <c r="FT60" i="1"/>
  <c r="FV60" i="1"/>
  <c r="FW60" i="1"/>
  <c r="FX60" i="1"/>
  <c r="FY60" i="1"/>
  <c r="FZ60" i="1"/>
  <c r="GB60" i="1"/>
  <c r="GC60" i="1"/>
  <c r="GD60" i="1"/>
  <c r="GE60" i="1"/>
  <c r="GF60" i="1"/>
  <c r="GH60" i="1"/>
  <c r="GI60" i="1"/>
  <c r="GJ60" i="1"/>
  <c r="GK60" i="1"/>
  <c r="GL60" i="1"/>
  <c r="GN60" i="1"/>
  <c r="GO60" i="1"/>
  <c r="GP60" i="1"/>
  <c r="GQ60" i="1"/>
  <c r="GR60" i="1"/>
  <c r="GT60" i="1"/>
  <c r="GU60" i="1"/>
  <c r="GV60" i="1"/>
  <c r="GW60" i="1"/>
  <c r="GX60" i="1"/>
  <c r="GZ60" i="1"/>
  <c r="HA60" i="1"/>
  <c r="HB60" i="1"/>
  <c r="HC60" i="1"/>
  <c r="AA62" i="1"/>
  <c r="AG62" i="1"/>
  <c r="AM62" i="1"/>
  <c r="AS62" i="1"/>
  <c r="AY62" i="1"/>
  <c r="BE62" i="1"/>
  <c r="BK62" i="1"/>
  <c r="BQ62" i="1"/>
  <c r="BW62" i="1"/>
  <c r="CC62" i="1"/>
  <c r="CI62" i="1"/>
  <c r="CO62" i="1"/>
  <c r="CU62" i="1"/>
  <c r="DA62" i="1"/>
  <c r="DG62" i="1"/>
  <c r="DM62" i="1"/>
  <c r="DS62" i="1"/>
  <c r="DY62" i="1"/>
  <c r="EE62" i="1"/>
  <c r="EK62" i="1"/>
  <c r="EQ62" i="1"/>
  <c r="EW62" i="1"/>
  <c r="FC62" i="1"/>
  <c r="FI62" i="1"/>
  <c r="FO62" i="1"/>
  <c r="FU62" i="1"/>
  <c r="GA62" i="1"/>
  <c r="GG62" i="1"/>
  <c r="GM62" i="1"/>
  <c r="GS62" i="1"/>
  <c r="GY62" i="1"/>
  <c r="HE62" i="1"/>
  <c r="HF62" i="1"/>
  <c r="AA63" i="1"/>
  <c r="AG63" i="1"/>
  <c r="AM63" i="1"/>
  <c r="AS63" i="1"/>
  <c r="AY63" i="1"/>
  <c r="BE63" i="1"/>
  <c r="BK63" i="1"/>
  <c r="BQ63" i="1"/>
  <c r="BW63" i="1"/>
  <c r="CC63" i="1"/>
  <c r="CI63" i="1"/>
  <c r="CO63" i="1"/>
  <c r="CU63" i="1"/>
  <c r="DA63" i="1"/>
  <c r="DG63" i="1"/>
  <c r="DM63" i="1"/>
  <c r="DS63" i="1"/>
  <c r="DY63" i="1"/>
  <c r="EE63" i="1"/>
  <c r="EK63" i="1"/>
  <c r="EQ63" i="1"/>
  <c r="EW63" i="1"/>
  <c r="FC63" i="1"/>
  <c r="FI63" i="1"/>
  <c r="FO63" i="1"/>
  <c r="FU63" i="1"/>
  <c r="GA63" i="1"/>
  <c r="GG63" i="1"/>
  <c r="GM63" i="1"/>
  <c r="GS63" i="1"/>
  <c r="GY63" i="1"/>
  <c r="HE63" i="1"/>
  <c r="HF63" i="1"/>
  <c r="AA64" i="1"/>
  <c r="AG64" i="1"/>
  <c r="AM64" i="1"/>
  <c r="AS64" i="1"/>
  <c r="AY64" i="1"/>
  <c r="BE64" i="1"/>
  <c r="BK64" i="1"/>
  <c r="BQ64" i="1"/>
  <c r="BW64" i="1"/>
  <c r="CC64" i="1"/>
  <c r="CI64" i="1"/>
  <c r="CO64" i="1"/>
  <c r="CU64" i="1"/>
  <c r="DA64" i="1"/>
  <c r="DG64" i="1"/>
  <c r="DM64" i="1"/>
  <c r="DS64" i="1"/>
  <c r="DY64" i="1"/>
  <c r="EE64" i="1"/>
  <c r="EK64" i="1"/>
  <c r="EQ64" i="1"/>
  <c r="EW64" i="1"/>
  <c r="FC64" i="1"/>
  <c r="FI64" i="1"/>
  <c r="FO64" i="1"/>
  <c r="FU64" i="1"/>
  <c r="GA64" i="1"/>
  <c r="GG64" i="1"/>
  <c r="GM64" i="1"/>
  <c r="GS64" i="1"/>
  <c r="GY64" i="1"/>
  <c r="HE64" i="1"/>
  <c r="HF64" i="1"/>
  <c r="AA65" i="1"/>
  <c r="AG65" i="1"/>
  <c r="AM65" i="1"/>
  <c r="AS65" i="1"/>
  <c r="AY65" i="1"/>
  <c r="BE65" i="1"/>
  <c r="BK65" i="1"/>
  <c r="BQ65" i="1"/>
  <c r="BW65" i="1"/>
  <c r="CC65" i="1"/>
  <c r="CI65" i="1"/>
  <c r="CO65" i="1"/>
  <c r="CU65" i="1"/>
  <c r="DA65" i="1"/>
  <c r="DG65" i="1"/>
  <c r="DM65" i="1"/>
  <c r="DS65" i="1"/>
  <c r="DY65" i="1"/>
  <c r="EE65" i="1"/>
  <c r="EK65" i="1"/>
  <c r="EQ65" i="1"/>
  <c r="EW65" i="1"/>
  <c r="FC65" i="1"/>
  <c r="FI65" i="1"/>
  <c r="FO65" i="1"/>
  <c r="FU65" i="1"/>
  <c r="GA65" i="1"/>
  <c r="GG65" i="1"/>
  <c r="GM65" i="1"/>
  <c r="GS65" i="1"/>
  <c r="GY65" i="1"/>
  <c r="HE65" i="1"/>
  <c r="HF65" i="1"/>
  <c r="AA66" i="1"/>
  <c r="AG66" i="1"/>
  <c r="AM66" i="1"/>
  <c r="AS66" i="1"/>
  <c r="AY66" i="1"/>
  <c r="BE66" i="1"/>
  <c r="BK66" i="1"/>
  <c r="BQ66" i="1"/>
  <c r="BW66" i="1"/>
  <c r="CC66" i="1"/>
  <c r="CI66" i="1"/>
  <c r="CO66" i="1"/>
  <c r="CU66" i="1"/>
  <c r="DA66" i="1"/>
  <c r="DG66" i="1"/>
  <c r="DM66" i="1"/>
  <c r="DS66" i="1"/>
  <c r="DY66" i="1"/>
  <c r="EE66" i="1"/>
  <c r="EK66" i="1"/>
  <c r="EQ66" i="1"/>
  <c r="EW66" i="1"/>
  <c r="FC66" i="1"/>
  <c r="FI66" i="1"/>
  <c r="FO66" i="1"/>
  <c r="FU66" i="1"/>
  <c r="GA66" i="1"/>
  <c r="GG66" i="1"/>
  <c r="GM66" i="1"/>
  <c r="GS66" i="1"/>
  <c r="GY66" i="1"/>
  <c r="HE66" i="1"/>
  <c r="HF66" i="1"/>
  <c r="Z67" i="1"/>
  <c r="AB67" i="1"/>
  <c r="AC67" i="1"/>
  <c r="AD67" i="1"/>
  <c r="AE67" i="1"/>
  <c r="AF67" i="1"/>
  <c r="AH67" i="1"/>
  <c r="AI67" i="1"/>
  <c r="AJ67" i="1"/>
  <c r="AK67" i="1"/>
  <c r="AL67" i="1"/>
  <c r="AN67" i="1"/>
  <c r="AO67" i="1"/>
  <c r="AP67" i="1"/>
  <c r="AQ67" i="1"/>
  <c r="AR67" i="1"/>
  <c r="AT67" i="1"/>
  <c r="AU67" i="1"/>
  <c r="AV67" i="1"/>
  <c r="AW67" i="1"/>
  <c r="AX67" i="1"/>
  <c r="AZ67" i="1"/>
  <c r="BA67" i="1"/>
  <c r="BB67" i="1"/>
  <c r="BC67" i="1"/>
  <c r="BD67" i="1"/>
  <c r="BF67" i="1"/>
  <c r="BG67" i="1"/>
  <c r="BH67" i="1"/>
  <c r="BI67" i="1"/>
  <c r="BJ67" i="1"/>
  <c r="BL67" i="1"/>
  <c r="BM67" i="1"/>
  <c r="BN67" i="1"/>
  <c r="BO67" i="1"/>
  <c r="BP67" i="1"/>
  <c r="BR67" i="1"/>
  <c r="BS67" i="1"/>
  <c r="BT67" i="1"/>
  <c r="BU67" i="1"/>
  <c r="BV67" i="1"/>
  <c r="BX67" i="1"/>
  <c r="BY67" i="1"/>
  <c r="BZ67" i="1"/>
  <c r="CA67" i="1"/>
  <c r="CB67" i="1"/>
  <c r="CD67" i="1"/>
  <c r="CE67" i="1"/>
  <c r="CF67" i="1"/>
  <c r="CG67" i="1"/>
  <c r="CH67" i="1"/>
  <c r="CJ67" i="1"/>
  <c r="CK67" i="1"/>
  <c r="CL67" i="1"/>
  <c r="CM67" i="1"/>
  <c r="CN67" i="1"/>
  <c r="CP67" i="1"/>
  <c r="CQ67" i="1"/>
  <c r="CR67" i="1"/>
  <c r="CS67" i="1"/>
  <c r="CT67" i="1"/>
  <c r="CV67" i="1"/>
  <c r="CW67" i="1"/>
  <c r="CX67" i="1"/>
  <c r="CY67" i="1"/>
  <c r="CZ67" i="1"/>
  <c r="DB67" i="1"/>
  <c r="DC67" i="1"/>
  <c r="DD67" i="1"/>
  <c r="DE67" i="1"/>
  <c r="DF67" i="1"/>
  <c r="DH67" i="1"/>
  <c r="DI67" i="1"/>
  <c r="DJ67" i="1"/>
  <c r="DK67" i="1"/>
  <c r="DL67" i="1"/>
  <c r="DN67" i="1"/>
  <c r="DO67" i="1"/>
  <c r="DP67" i="1"/>
  <c r="DQ67" i="1"/>
  <c r="DR67" i="1"/>
  <c r="DT67" i="1"/>
  <c r="DU67" i="1"/>
  <c r="DV67" i="1"/>
  <c r="DW67" i="1"/>
  <c r="DX67" i="1"/>
  <c r="DZ67" i="1"/>
  <c r="EA67" i="1"/>
  <c r="EB67" i="1"/>
  <c r="EC67" i="1"/>
  <c r="ED67" i="1"/>
  <c r="EF67" i="1"/>
  <c r="EG67" i="1"/>
  <c r="EH67" i="1"/>
  <c r="EI67" i="1"/>
  <c r="EJ67" i="1"/>
  <c r="EL67" i="1"/>
  <c r="EM67" i="1"/>
  <c r="EN67" i="1"/>
  <c r="EO67" i="1"/>
  <c r="EP67" i="1"/>
  <c r="ER67" i="1"/>
  <c r="ES67" i="1"/>
  <c r="ET67" i="1"/>
  <c r="EU67" i="1"/>
  <c r="EV67" i="1"/>
  <c r="EX67" i="1"/>
  <c r="EY67" i="1"/>
  <c r="EZ67" i="1"/>
  <c r="FA67" i="1"/>
  <c r="FB67" i="1"/>
  <c r="FD67" i="1"/>
  <c r="FE67" i="1"/>
  <c r="FF67" i="1"/>
  <c r="FG67" i="1"/>
  <c r="FH67" i="1"/>
  <c r="FJ67" i="1"/>
  <c r="FK67" i="1"/>
  <c r="FL67" i="1"/>
  <c r="FM67" i="1"/>
  <c r="FN67" i="1"/>
  <c r="FP67" i="1"/>
  <c r="FQ67" i="1"/>
  <c r="FR67" i="1"/>
  <c r="FS67" i="1"/>
  <c r="FT67" i="1"/>
  <c r="FV67" i="1"/>
  <c r="FW67" i="1"/>
  <c r="FX67" i="1"/>
  <c r="FY67" i="1"/>
  <c r="FZ67" i="1"/>
  <c r="GB67" i="1"/>
  <c r="GC67" i="1"/>
  <c r="GD67" i="1"/>
  <c r="GE67" i="1"/>
  <c r="GF67" i="1"/>
  <c r="GH67" i="1"/>
  <c r="GI67" i="1"/>
  <c r="GJ67" i="1"/>
  <c r="GK67" i="1"/>
  <c r="GL67" i="1"/>
  <c r="GN67" i="1"/>
  <c r="GO67" i="1"/>
  <c r="GP67" i="1"/>
  <c r="GQ67" i="1"/>
  <c r="GR67" i="1"/>
  <c r="GT67" i="1"/>
  <c r="GU67" i="1"/>
  <c r="GV67" i="1"/>
  <c r="GW67" i="1"/>
  <c r="GX67" i="1"/>
  <c r="GZ67" i="1"/>
  <c r="HA67" i="1"/>
  <c r="HB67" i="1"/>
  <c r="HC67" i="1"/>
  <c r="AA69" i="1"/>
  <c r="AG69" i="1"/>
  <c r="AM69" i="1"/>
  <c r="AS69" i="1"/>
  <c r="AY69" i="1"/>
  <c r="BE69" i="1"/>
  <c r="BK69" i="1"/>
  <c r="BQ69" i="1"/>
  <c r="BW69" i="1"/>
  <c r="CC69" i="1"/>
  <c r="CI69" i="1"/>
  <c r="CO69" i="1"/>
  <c r="CU69" i="1"/>
  <c r="DA69" i="1"/>
  <c r="DG69" i="1"/>
  <c r="DM69" i="1"/>
  <c r="DS69" i="1"/>
  <c r="DY69" i="1"/>
  <c r="EE69" i="1"/>
  <c r="EK69" i="1"/>
  <c r="EQ69" i="1"/>
  <c r="EW69" i="1"/>
  <c r="FC69" i="1"/>
  <c r="FI69" i="1"/>
  <c r="FO69" i="1"/>
  <c r="FU69" i="1"/>
  <c r="GA69" i="1"/>
  <c r="GG69" i="1"/>
  <c r="GM69" i="1"/>
  <c r="GS69" i="1"/>
  <c r="GY69" i="1"/>
  <c r="HE69" i="1"/>
  <c r="HF69" i="1"/>
  <c r="AA70" i="1"/>
  <c r="AG70" i="1"/>
  <c r="AM70" i="1"/>
  <c r="AS70" i="1"/>
  <c r="AY70" i="1"/>
  <c r="BE70" i="1"/>
  <c r="BK70" i="1"/>
  <c r="BQ70" i="1"/>
  <c r="BW70" i="1"/>
  <c r="CC70" i="1"/>
  <c r="CI70" i="1"/>
  <c r="CO70" i="1"/>
  <c r="CU70" i="1"/>
  <c r="DA70" i="1"/>
  <c r="DG70" i="1"/>
  <c r="DM70" i="1"/>
  <c r="DS70" i="1"/>
  <c r="DY70" i="1"/>
  <c r="EE70" i="1"/>
  <c r="EK70" i="1"/>
  <c r="EQ70" i="1"/>
  <c r="EW70" i="1"/>
  <c r="FC70" i="1"/>
  <c r="FI70" i="1"/>
  <c r="FO70" i="1"/>
  <c r="FU70" i="1"/>
  <c r="GA70" i="1"/>
  <c r="GG70" i="1"/>
  <c r="GM70" i="1"/>
  <c r="GS70" i="1"/>
  <c r="GY70" i="1"/>
  <c r="HE70" i="1"/>
  <c r="HE76" i="1" s="1"/>
  <c r="HF70" i="1"/>
  <c r="HF74" i="1"/>
  <c r="HF75" i="1"/>
  <c r="AA71" i="1"/>
  <c r="AG71" i="1"/>
  <c r="AM71" i="1"/>
  <c r="AS71" i="1"/>
  <c r="AY71" i="1"/>
  <c r="BE71" i="1"/>
  <c r="BK71" i="1"/>
  <c r="BQ71" i="1"/>
  <c r="BW71" i="1"/>
  <c r="CC71" i="1"/>
  <c r="CI71" i="1"/>
  <c r="CO71" i="1"/>
  <c r="CU71" i="1"/>
  <c r="DA71" i="1"/>
  <c r="DG71" i="1"/>
  <c r="DM71" i="1"/>
  <c r="DS71" i="1"/>
  <c r="DY71" i="1"/>
  <c r="EE71" i="1"/>
  <c r="EK71" i="1"/>
  <c r="EQ71" i="1"/>
  <c r="EW71" i="1"/>
  <c r="FC71" i="1"/>
  <c r="FI71" i="1"/>
  <c r="FO71" i="1"/>
  <c r="FU71" i="1"/>
  <c r="GA71" i="1"/>
  <c r="GG71" i="1"/>
  <c r="GM71" i="1"/>
  <c r="GS71" i="1"/>
  <c r="GY71" i="1"/>
  <c r="AA72" i="1"/>
  <c r="AG72" i="1"/>
  <c r="AM72" i="1"/>
  <c r="AS72" i="1"/>
  <c r="AY72" i="1"/>
  <c r="BE72" i="1"/>
  <c r="BK72" i="1"/>
  <c r="BQ72" i="1"/>
  <c r="BW72" i="1"/>
  <c r="CC72" i="1"/>
  <c r="CI72" i="1"/>
  <c r="CO72" i="1"/>
  <c r="CU72" i="1"/>
  <c r="DA72" i="1"/>
  <c r="DG72" i="1"/>
  <c r="DM72" i="1"/>
  <c r="DS72" i="1"/>
  <c r="DY72" i="1"/>
  <c r="EE72" i="1"/>
  <c r="EK72" i="1"/>
  <c r="EQ72" i="1"/>
  <c r="EW72" i="1"/>
  <c r="FC72" i="1"/>
  <c r="FI72" i="1"/>
  <c r="FO72" i="1"/>
  <c r="FU72" i="1"/>
  <c r="GA72" i="1"/>
  <c r="GG72" i="1"/>
  <c r="GM72" i="1"/>
  <c r="GS72" i="1"/>
  <c r="GY72" i="1"/>
  <c r="AA73" i="1"/>
  <c r="AG73" i="1"/>
  <c r="AM73" i="1"/>
  <c r="AS73" i="1"/>
  <c r="AY73" i="1"/>
  <c r="BE73" i="1"/>
  <c r="BK73" i="1"/>
  <c r="BQ73" i="1"/>
  <c r="BW73" i="1"/>
  <c r="CC73" i="1"/>
  <c r="CI73" i="1"/>
  <c r="CO73" i="1"/>
  <c r="CU73" i="1"/>
  <c r="DA73" i="1"/>
  <c r="DG73" i="1"/>
  <c r="DM73" i="1"/>
  <c r="DS73" i="1"/>
  <c r="DY73" i="1"/>
  <c r="EE73" i="1"/>
  <c r="EK73" i="1"/>
  <c r="EQ73" i="1"/>
  <c r="EW73" i="1"/>
  <c r="FC73" i="1"/>
  <c r="FI73" i="1"/>
  <c r="FO73" i="1"/>
  <c r="FU73" i="1"/>
  <c r="GA73" i="1"/>
  <c r="GG73" i="1"/>
  <c r="GM73" i="1"/>
  <c r="GS73" i="1"/>
  <c r="GY73" i="1"/>
  <c r="AA74" i="1"/>
  <c r="AG74" i="1"/>
  <c r="AM74" i="1"/>
  <c r="AS74" i="1"/>
  <c r="AY74" i="1"/>
  <c r="BE74" i="1"/>
  <c r="BK74" i="1"/>
  <c r="BQ74" i="1"/>
  <c r="BW74" i="1"/>
  <c r="CC74" i="1"/>
  <c r="CI74" i="1"/>
  <c r="CO74" i="1"/>
  <c r="CU74" i="1"/>
  <c r="DA74" i="1"/>
  <c r="DG74" i="1"/>
  <c r="DM74" i="1"/>
  <c r="DS74" i="1"/>
  <c r="DY74" i="1"/>
  <c r="EE74" i="1"/>
  <c r="EK74" i="1"/>
  <c r="EQ74" i="1"/>
  <c r="EW74" i="1"/>
  <c r="FC74" i="1"/>
  <c r="FI74" i="1"/>
  <c r="FO74" i="1"/>
  <c r="FU74" i="1"/>
  <c r="GA74" i="1"/>
  <c r="GG74" i="1"/>
  <c r="GM74" i="1"/>
  <c r="GS74" i="1"/>
  <c r="GY74" i="1"/>
  <c r="HE74" i="1"/>
  <c r="AA75" i="1"/>
  <c r="AG75" i="1"/>
  <c r="AM75" i="1"/>
  <c r="AS75" i="1"/>
  <c r="AY75" i="1"/>
  <c r="BE75" i="1"/>
  <c r="BK75" i="1"/>
  <c r="BQ75" i="1"/>
  <c r="BW75" i="1"/>
  <c r="CC75" i="1"/>
  <c r="CI75" i="1"/>
  <c r="CO75" i="1"/>
  <c r="CU75" i="1"/>
  <c r="DA75" i="1"/>
  <c r="DG75" i="1"/>
  <c r="DM75" i="1"/>
  <c r="DS75" i="1"/>
  <c r="DY75" i="1"/>
  <c r="EE75" i="1"/>
  <c r="EK75" i="1"/>
  <c r="EQ75" i="1"/>
  <c r="EW75" i="1"/>
  <c r="FC75" i="1"/>
  <c r="FI75" i="1"/>
  <c r="FO75" i="1"/>
  <c r="FU75" i="1"/>
  <c r="GA75" i="1"/>
  <c r="GG75" i="1"/>
  <c r="GM75" i="1"/>
  <c r="GS75" i="1"/>
  <c r="GY75" i="1"/>
  <c r="HE75" i="1"/>
  <c r="Z76" i="1"/>
  <c r="AB76" i="1"/>
  <c r="AC76" i="1"/>
  <c r="AD76" i="1"/>
  <c r="AE76" i="1"/>
  <c r="AF76" i="1"/>
  <c r="AH76" i="1"/>
  <c r="AI76" i="1"/>
  <c r="AJ76" i="1"/>
  <c r="AK76" i="1"/>
  <c r="AL76" i="1"/>
  <c r="AN76" i="1"/>
  <c r="AO76" i="1"/>
  <c r="AP76" i="1"/>
  <c r="AQ76" i="1"/>
  <c r="AR76" i="1"/>
  <c r="AT76" i="1"/>
  <c r="AU76" i="1"/>
  <c r="AV76" i="1"/>
  <c r="AW76" i="1"/>
  <c r="AX76" i="1"/>
  <c r="AZ76" i="1"/>
  <c r="BA76" i="1"/>
  <c r="BB76" i="1"/>
  <c r="BC76" i="1"/>
  <c r="BD76" i="1"/>
  <c r="BF76" i="1"/>
  <c r="BG76" i="1"/>
  <c r="BH76" i="1"/>
  <c r="BI76" i="1"/>
  <c r="BJ76" i="1"/>
  <c r="BL76" i="1"/>
  <c r="BM76" i="1"/>
  <c r="BN76" i="1"/>
  <c r="BO76" i="1"/>
  <c r="BP76" i="1"/>
  <c r="BR76" i="1"/>
  <c r="BS76" i="1"/>
  <c r="BT76" i="1"/>
  <c r="BU76" i="1"/>
  <c r="BV76" i="1"/>
  <c r="BX76" i="1"/>
  <c r="BY76" i="1"/>
  <c r="BZ76" i="1"/>
  <c r="CA76" i="1"/>
  <c r="CB76" i="1"/>
  <c r="CD76" i="1"/>
  <c r="CE76" i="1"/>
  <c r="CF76" i="1"/>
  <c r="CG76" i="1"/>
  <c r="CH76" i="1"/>
  <c r="CJ76" i="1"/>
  <c r="CK76" i="1"/>
  <c r="CL76" i="1"/>
  <c r="CM76" i="1"/>
  <c r="CN76" i="1"/>
  <c r="CP76" i="1"/>
  <c r="CQ76" i="1"/>
  <c r="CR76" i="1"/>
  <c r="CS76" i="1"/>
  <c r="CT76" i="1"/>
  <c r="CV76" i="1"/>
  <c r="CW76" i="1"/>
  <c r="CX76" i="1"/>
  <c r="CY76" i="1"/>
  <c r="CZ76" i="1"/>
  <c r="DB76" i="1"/>
  <c r="DC76" i="1"/>
  <c r="DD76" i="1"/>
  <c r="DE76" i="1"/>
  <c r="DF76" i="1"/>
  <c r="DH76" i="1"/>
  <c r="DI76" i="1"/>
  <c r="DJ76" i="1"/>
  <c r="DK76" i="1"/>
  <c r="DL76" i="1"/>
  <c r="DN76" i="1"/>
  <c r="DO76" i="1"/>
  <c r="DP76" i="1"/>
  <c r="DQ76" i="1"/>
  <c r="DR76" i="1"/>
  <c r="DT76" i="1"/>
  <c r="DU76" i="1"/>
  <c r="DV76" i="1"/>
  <c r="DW76" i="1"/>
  <c r="DX76" i="1"/>
  <c r="DZ76" i="1"/>
  <c r="EA76" i="1"/>
  <c r="EB76" i="1"/>
  <c r="EC76" i="1"/>
  <c r="ED76" i="1"/>
  <c r="EF76" i="1"/>
  <c r="EG76" i="1"/>
  <c r="EH76" i="1"/>
  <c r="EI76" i="1"/>
  <c r="EJ76" i="1"/>
  <c r="EL76" i="1"/>
  <c r="EM76" i="1"/>
  <c r="EN76" i="1"/>
  <c r="EO76" i="1"/>
  <c r="EP76" i="1"/>
  <c r="ER76" i="1"/>
  <c r="ES76" i="1"/>
  <c r="ET76" i="1"/>
  <c r="EU76" i="1"/>
  <c r="EV76" i="1"/>
  <c r="EX76" i="1"/>
  <c r="EY76" i="1"/>
  <c r="EZ76" i="1"/>
  <c r="FA76" i="1"/>
  <c r="FB76" i="1"/>
  <c r="FD76" i="1"/>
  <c r="FE76" i="1"/>
  <c r="FF76" i="1"/>
  <c r="FG76" i="1"/>
  <c r="FH76" i="1"/>
  <c r="FJ76" i="1"/>
  <c r="FK76" i="1"/>
  <c r="FL76" i="1"/>
  <c r="FM76" i="1"/>
  <c r="FN76" i="1"/>
  <c r="FP76" i="1"/>
  <c r="FQ76" i="1"/>
  <c r="FR76" i="1"/>
  <c r="FS76" i="1"/>
  <c r="FT76" i="1"/>
  <c r="FV76" i="1"/>
  <c r="FW76" i="1"/>
  <c r="FX76" i="1"/>
  <c r="FY76" i="1"/>
  <c r="FZ76" i="1"/>
  <c r="GB76" i="1"/>
  <c r="GC76" i="1"/>
  <c r="GD76" i="1"/>
  <c r="GE76" i="1"/>
  <c r="GF76" i="1"/>
  <c r="GH76" i="1"/>
  <c r="GI76" i="1"/>
  <c r="GJ76" i="1"/>
  <c r="GK76" i="1"/>
  <c r="GL76" i="1"/>
  <c r="GN76" i="1"/>
  <c r="GO76" i="1"/>
  <c r="GP76" i="1"/>
  <c r="GQ76" i="1"/>
  <c r="GR76" i="1"/>
  <c r="GT76" i="1"/>
  <c r="GU76" i="1"/>
  <c r="GV76" i="1"/>
  <c r="GW76" i="1"/>
  <c r="GX76" i="1"/>
  <c r="GZ76" i="1"/>
  <c r="HA76" i="1"/>
  <c r="HB76" i="1"/>
  <c r="HC76" i="1"/>
  <c r="HI75" i="1"/>
  <c r="HH75" i="1"/>
  <c r="HG75" i="1"/>
  <c r="HI74" i="1"/>
  <c r="HH74" i="1"/>
  <c r="HG74" i="1"/>
  <c r="HI73" i="1"/>
  <c r="HH73" i="1"/>
  <c r="HI72" i="1"/>
  <c r="HH72" i="1"/>
  <c r="HI71" i="1"/>
  <c r="HH71" i="1"/>
  <c r="HI70" i="1"/>
  <c r="HI76" i="1" s="1"/>
  <c r="HH70" i="1"/>
  <c r="HG70" i="1"/>
  <c r="HI69" i="1"/>
  <c r="HH69" i="1"/>
  <c r="HH76" i="1" s="1"/>
  <c r="HG69" i="1"/>
  <c r="HI66" i="1"/>
  <c r="HH66" i="1"/>
  <c r="HG66" i="1"/>
  <c r="HI65" i="1"/>
  <c r="HH65" i="1"/>
  <c r="HG65" i="1"/>
  <c r="HI64" i="1"/>
  <c r="HH64" i="1"/>
  <c r="HG64" i="1"/>
  <c r="HI63" i="1"/>
  <c r="HH63" i="1"/>
  <c r="HH67" i="1" s="1"/>
  <c r="HG63" i="1"/>
  <c r="HI62" i="1"/>
  <c r="HH62" i="1"/>
  <c r="HG62" i="1"/>
  <c r="HG67" i="1" s="1"/>
  <c r="HI59" i="1"/>
  <c r="HH59" i="1"/>
  <c r="HG59" i="1"/>
  <c r="HI58" i="1"/>
  <c r="HH58" i="1"/>
  <c r="HG58" i="1"/>
  <c r="HI57" i="1"/>
  <c r="HH57" i="1"/>
  <c r="HG57" i="1"/>
  <c r="HI56" i="1"/>
  <c r="HH56" i="1"/>
  <c r="HG56" i="1"/>
  <c r="HI55" i="1"/>
  <c r="HH55" i="1"/>
  <c r="HG55" i="1"/>
  <c r="HI54" i="1"/>
  <c r="HH54" i="1"/>
  <c r="HG54" i="1"/>
  <c r="HG60" i="1" s="1"/>
  <c r="HI53" i="1"/>
  <c r="HH53" i="1"/>
  <c r="HG53" i="1"/>
  <c r="HI50" i="1"/>
  <c r="HH50" i="1"/>
  <c r="HG50" i="1"/>
  <c r="HI49" i="1"/>
  <c r="HH49" i="1"/>
  <c r="HG49" i="1"/>
  <c r="HI48" i="1"/>
  <c r="HH48" i="1"/>
  <c r="HG48" i="1"/>
  <c r="HI47" i="1"/>
  <c r="HH47" i="1"/>
  <c r="HG47" i="1"/>
  <c r="HI46" i="1"/>
  <c r="HH46" i="1"/>
  <c r="HG46" i="1"/>
  <c r="HI45" i="1"/>
  <c r="HH45" i="1"/>
  <c r="HG45" i="1"/>
  <c r="HI44" i="1"/>
  <c r="HH44" i="1"/>
  <c r="HG44" i="1"/>
  <c r="HI43" i="1"/>
  <c r="HH43" i="1"/>
  <c r="HH51" i="1" s="1"/>
  <c r="HG43" i="1"/>
  <c r="HI42" i="1"/>
  <c r="HI51" i="1" s="1"/>
  <c r="HH42" i="1"/>
  <c r="HG42" i="1"/>
  <c r="HI38" i="1"/>
  <c r="HH38" i="1"/>
  <c r="HG38" i="1"/>
  <c r="HI37" i="1"/>
  <c r="HH37" i="1"/>
  <c r="HG37" i="1"/>
  <c r="HI36" i="1"/>
  <c r="HH36" i="1"/>
  <c r="HG36" i="1"/>
  <c r="HI35" i="1"/>
  <c r="HH35" i="1"/>
  <c r="HG35" i="1"/>
  <c r="HI34" i="1"/>
  <c r="HH34" i="1"/>
  <c r="HG34" i="1"/>
  <c r="HI33" i="1"/>
  <c r="HH33" i="1"/>
  <c r="HG33" i="1"/>
  <c r="HI32" i="1"/>
  <c r="HH32" i="1"/>
  <c r="HG32" i="1"/>
  <c r="HI31" i="1"/>
  <c r="HI40" i="1" s="1"/>
  <c r="HH31" i="1"/>
  <c r="HG31" i="1"/>
  <c r="HI28" i="1"/>
  <c r="HH28" i="1"/>
  <c r="HG28" i="1"/>
  <c r="HI27" i="1"/>
  <c r="HH27" i="1"/>
  <c r="HG27" i="1"/>
  <c r="HI26" i="1"/>
  <c r="HH26" i="1"/>
  <c r="HG26" i="1"/>
  <c r="HI25" i="1"/>
  <c r="HH25" i="1"/>
  <c r="HG25" i="1"/>
  <c r="HI24" i="1"/>
  <c r="HH24" i="1"/>
  <c r="HG24" i="1"/>
  <c r="HI23" i="1"/>
  <c r="HH23" i="1"/>
  <c r="HG23" i="1"/>
  <c r="HI22" i="1"/>
  <c r="HH22" i="1"/>
  <c r="HH29" i="1" s="1"/>
  <c r="HG22" i="1"/>
  <c r="HI21" i="1"/>
  <c r="HI29" i="1" s="1"/>
  <c r="HH21" i="1"/>
  <c r="HG21" i="1"/>
  <c r="HG29" i="1" s="1"/>
  <c r="HI18" i="1"/>
  <c r="HH18" i="1"/>
  <c r="HG18" i="1"/>
  <c r="HI17" i="1"/>
  <c r="HH17" i="1"/>
  <c r="HG17" i="1"/>
  <c r="HI16" i="1"/>
  <c r="HH16" i="1"/>
  <c r="HG16" i="1"/>
  <c r="HI15" i="1"/>
  <c r="HH15" i="1"/>
  <c r="HG15" i="1"/>
  <c r="HI14" i="1"/>
  <c r="HH14" i="1"/>
  <c r="HG14" i="1"/>
  <c r="HI13" i="1"/>
  <c r="HH13" i="1"/>
  <c r="HG13" i="1"/>
  <c r="HI12" i="1"/>
  <c r="HH12" i="1"/>
  <c r="HG12" i="1"/>
  <c r="HI9" i="1"/>
  <c r="HH9" i="1"/>
  <c r="HG9" i="1"/>
  <c r="HI8" i="1"/>
  <c r="HH8" i="1"/>
  <c r="HG8" i="1"/>
  <c r="HI7" i="1"/>
  <c r="HH7" i="1"/>
  <c r="HG7" i="1"/>
  <c r="HI6" i="1"/>
  <c r="HH6" i="1"/>
  <c r="HG6" i="1"/>
  <c r="HI5" i="1"/>
  <c r="HH5" i="1"/>
  <c r="HG5" i="1"/>
  <c r="HG10" i="1" s="1"/>
  <c r="HI4" i="1"/>
  <c r="HH4" i="1"/>
  <c r="HH10" i="1" s="1"/>
  <c r="HG4" i="1"/>
  <c r="R80" i="2"/>
  <c r="R72" i="2"/>
  <c r="R64" i="2"/>
  <c r="R56" i="2"/>
  <c r="R44" i="2"/>
  <c r="R33" i="2"/>
  <c r="R24" i="2"/>
  <c r="R14" i="2"/>
  <c r="N80" i="2"/>
  <c r="N72" i="2"/>
  <c r="N64" i="2"/>
  <c r="N56" i="2"/>
  <c r="N44" i="2"/>
  <c r="N33" i="2"/>
  <c r="N24" i="2"/>
  <c r="N14" i="2"/>
  <c r="HF67" i="1"/>
  <c r="GX40" i="1"/>
  <c r="FZ40" i="1"/>
  <c r="FB40" i="1"/>
  <c r="ED40" i="1"/>
  <c r="DF40" i="1"/>
  <c r="HE19" i="1"/>
  <c r="HG19" i="1"/>
  <c r="HH40" i="1"/>
  <c r="HF51" i="1"/>
  <c r="HE29" i="1"/>
  <c r="HE67" i="1"/>
  <c r="HE40" i="1"/>
  <c r="GR40" i="1"/>
  <c r="GF40" i="1"/>
  <c r="FT40" i="1"/>
  <c r="FH40" i="1"/>
  <c r="EV40" i="1"/>
  <c r="EJ40" i="1"/>
  <c r="DX40" i="1"/>
  <c r="DL40" i="1"/>
  <c r="CZ40" i="1"/>
  <c r="HF29" i="1"/>
  <c r="BK29" i="1"/>
  <c r="HF10" i="1"/>
  <c r="HE60" i="1"/>
  <c r="HF19" i="1"/>
  <c r="CN40" i="1"/>
  <c r="HI60" i="1"/>
  <c r="HG76" i="1"/>
  <c r="HL77" i="1"/>
  <c r="HO77" i="1"/>
  <c r="HQ77" i="1"/>
  <c r="HT77" i="1"/>
  <c r="HV77" i="1"/>
  <c r="HX77" i="1"/>
  <c r="IA77" i="1"/>
  <c r="IC77" i="1"/>
  <c r="IF77" i="1"/>
  <c r="IH77" i="1"/>
  <c r="IJ77" i="1"/>
  <c r="IM77" i="1"/>
  <c r="IO77" i="1"/>
  <c r="IR77" i="1"/>
  <c r="IT77" i="1"/>
  <c r="IV77" i="1"/>
  <c r="IY77" i="1"/>
  <c r="JA77" i="1"/>
  <c r="JD77" i="1"/>
  <c r="JF77" i="1"/>
  <c r="JH77" i="1"/>
  <c r="JK77" i="1"/>
  <c r="JM77" i="1"/>
  <c r="JP77" i="1"/>
  <c r="JR77" i="1"/>
  <c r="JT77" i="1"/>
  <c r="JW77" i="1"/>
  <c r="JY77" i="1"/>
  <c r="KB77" i="1"/>
  <c r="KD77" i="1"/>
  <c r="KI77" i="1"/>
  <c r="KK77" i="1"/>
  <c r="KN77" i="1"/>
  <c r="KP77" i="1"/>
  <c r="KU77" i="1"/>
  <c r="KW77" i="1"/>
  <c r="KZ77" i="1"/>
  <c r="LB77" i="1"/>
  <c r="LG77" i="1"/>
  <c r="LI77" i="1"/>
  <c r="LL77" i="1"/>
  <c r="LN77" i="1"/>
  <c r="LS77" i="1"/>
  <c r="LU77" i="1"/>
  <c r="LX77" i="1"/>
  <c r="LZ77" i="1"/>
  <c r="ME77" i="1"/>
  <c r="MG77" i="1"/>
  <c r="MJ77" i="1"/>
  <c r="ML77" i="1"/>
  <c r="MQ77" i="1"/>
  <c r="MS77" i="1"/>
  <c r="MV77" i="1"/>
  <c r="MX77" i="1"/>
  <c r="NC77" i="1"/>
  <c r="NE77" i="1"/>
  <c r="NH77" i="1"/>
  <c r="NJ77" i="1"/>
  <c r="NO77" i="1"/>
  <c r="NQ77" i="1"/>
  <c r="NT77" i="1"/>
  <c r="NV77" i="1"/>
  <c r="OA77" i="1"/>
  <c r="OC77" i="1"/>
  <c r="OF77" i="1"/>
  <c r="OH77" i="1"/>
  <c r="OJ77" i="1"/>
  <c r="OM77" i="1"/>
  <c r="OO77" i="1"/>
  <c r="HI67" i="1"/>
  <c r="HN77" i="1"/>
  <c r="HP77" i="1"/>
  <c r="HR77" i="1"/>
  <c r="HU77" i="1"/>
  <c r="HW77" i="1"/>
  <c r="HZ77" i="1"/>
  <c r="IB77" i="1"/>
  <c r="ID77" i="1"/>
  <c r="IG77" i="1"/>
  <c r="II77" i="1"/>
  <c r="IL77" i="1"/>
  <c r="IN77" i="1"/>
  <c r="IP77" i="1"/>
  <c r="IS77" i="1"/>
  <c r="IU77" i="1"/>
  <c r="IX77" i="1"/>
  <c r="IZ77" i="1"/>
  <c r="JB77" i="1"/>
  <c r="JE77" i="1"/>
  <c r="JG77" i="1"/>
  <c r="JJ77" i="1"/>
  <c r="JL77" i="1"/>
  <c r="JN77" i="1"/>
  <c r="JQ77" i="1"/>
  <c r="JS77" i="1"/>
  <c r="JV77" i="1"/>
  <c r="JX77" i="1"/>
  <c r="JZ77" i="1"/>
  <c r="KC77" i="1"/>
  <c r="KE77" i="1"/>
  <c r="KH77" i="1"/>
  <c r="KJ77" i="1"/>
  <c r="KO77" i="1"/>
  <c r="KQ77" i="1"/>
  <c r="KT77" i="1"/>
  <c r="KV77" i="1"/>
  <c r="LA77" i="1"/>
  <c r="LC77" i="1"/>
  <c r="LF77" i="1"/>
  <c r="LH77" i="1"/>
  <c r="LM77" i="1"/>
  <c r="LO77" i="1"/>
  <c r="LR77" i="1"/>
  <c r="LT77" i="1"/>
  <c r="LY77" i="1"/>
  <c r="MA77" i="1"/>
  <c r="MD77" i="1"/>
  <c r="MF77" i="1"/>
  <c r="MK77" i="1"/>
  <c r="MM77" i="1"/>
  <c r="MP77" i="1"/>
  <c r="MR77" i="1"/>
  <c r="MW77" i="1"/>
  <c r="MY77" i="1"/>
  <c r="NB77" i="1"/>
  <c r="ND77" i="1"/>
  <c r="NI77" i="1"/>
  <c r="NK77" i="1"/>
  <c r="NN77" i="1"/>
  <c r="NP77" i="1"/>
  <c r="NU77" i="1"/>
  <c r="NW77" i="1"/>
  <c r="NZ77" i="1"/>
  <c r="OB77" i="1"/>
  <c r="OD77" i="1"/>
  <c r="OG77" i="1"/>
  <c r="OI77" i="1"/>
  <c r="OL77" i="1"/>
  <c r="ON77" i="1"/>
  <c r="HH19" i="1"/>
  <c r="HG40" i="1"/>
  <c r="HG51" i="1"/>
  <c r="HH60" i="1"/>
  <c r="I24" i="2"/>
  <c r="H24" i="2"/>
  <c r="F24" i="2"/>
  <c r="E24" i="2"/>
  <c r="K14" i="2"/>
  <c r="L14" i="2"/>
  <c r="O14" i="2"/>
  <c r="P14" i="2"/>
  <c r="S14" i="2"/>
  <c r="T14" i="2"/>
  <c r="K24" i="2"/>
  <c r="L24" i="2"/>
  <c r="O24" i="2"/>
  <c r="P24" i="2"/>
  <c r="S24" i="2"/>
  <c r="T24" i="2"/>
  <c r="K33" i="2"/>
  <c r="L33" i="2"/>
  <c r="O33" i="2"/>
  <c r="P33" i="2"/>
  <c r="S33" i="2"/>
  <c r="T33" i="2"/>
  <c r="K44" i="2"/>
  <c r="L44" i="2"/>
  <c r="O44" i="2"/>
  <c r="P44" i="2"/>
  <c r="S44" i="2"/>
  <c r="T44" i="2"/>
  <c r="K56" i="2"/>
  <c r="L56" i="2"/>
  <c r="O56" i="2"/>
  <c r="P56" i="2"/>
  <c r="S56" i="2"/>
  <c r="T56" i="2"/>
  <c r="K64" i="2"/>
  <c r="L64" i="2"/>
  <c r="O64" i="2"/>
  <c r="P64" i="2"/>
  <c r="S64" i="2"/>
  <c r="T64" i="2"/>
  <c r="K72" i="2"/>
  <c r="L72" i="2"/>
  <c r="O72" i="2"/>
  <c r="P72" i="2"/>
  <c r="S72" i="2"/>
  <c r="T72" i="2"/>
  <c r="K80" i="2"/>
  <c r="L80" i="2"/>
  <c r="O80" i="2"/>
  <c r="P80" i="2"/>
  <c r="S80" i="2"/>
  <c r="T80" i="2"/>
  <c r="C24" i="2"/>
  <c r="C33" i="2"/>
  <c r="E33" i="2"/>
  <c r="F33" i="2"/>
  <c r="H33" i="2"/>
  <c r="I33" i="2"/>
  <c r="C44" i="2"/>
  <c r="E44" i="2"/>
  <c r="F44" i="2"/>
  <c r="H44" i="2"/>
  <c r="I44" i="2"/>
  <c r="C56" i="2"/>
  <c r="E56" i="2"/>
  <c r="F56" i="2"/>
  <c r="H56" i="2"/>
  <c r="I56" i="2"/>
  <c r="C64" i="2"/>
  <c r="E64" i="2"/>
  <c r="H64" i="2"/>
  <c r="I64" i="2"/>
  <c r="C72" i="2"/>
  <c r="E72" i="2"/>
  <c r="F72" i="2"/>
  <c r="H72" i="2"/>
  <c r="I72" i="2"/>
  <c r="C80" i="2"/>
  <c r="E80" i="2"/>
  <c r="F80" i="2"/>
  <c r="H80" i="2"/>
  <c r="I80" i="2"/>
  <c r="C14" i="2"/>
  <c r="E14" i="2"/>
  <c r="F14" i="2"/>
  <c r="H14" i="2"/>
  <c r="I14" i="2"/>
  <c r="B80" i="2"/>
  <c r="B72" i="2"/>
  <c r="B64" i="2"/>
  <c r="B56" i="2"/>
  <c r="B44" i="2"/>
  <c r="B24" i="2"/>
  <c r="B14" i="2"/>
  <c r="T31" i="6" l="1"/>
  <c r="V31" i="6" s="1"/>
  <c r="R17" i="6"/>
  <c r="T17" i="6" s="1"/>
  <c r="V17" i="6" s="1"/>
  <c r="R8" i="6"/>
  <c r="T8" i="6" s="1"/>
  <c r="V8" i="6" s="1"/>
  <c r="V24" i="6"/>
  <c r="T42" i="6"/>
  <c r="V42" i="6" s="1"/>
  <c r="R9" i="6"/>
  <c r="T9" i="6" s="1"/>
  <c r="V9" i="6" s="1"/>
  <c r="K65" i="6"/>
  <c r="H20" i="6"/>
  <c r="K39" i="6"/>
  <c r="K18" i="6"/>
  <c r="K12" i="6"/>
  <c r="K28" i="6"/>
  <c r="E60" i="6"/>
  <c r="K60" i="6" s="1"/>
  <c r="K56" i="6"/>
  <c r="N33" i="6"/>
  <c r="K33" i="6"/>
  <c r="K74" i="6"/>
  <c r="K51" i="6"/>
  <c r="N18" i="6"/>
  <c r="T18" i="6" s="1"/>
  <c r="V18" i="6" s="1"/>
  <c r="D63" i="17"/>
  <c r="H63" i="17"/>
  <c r="J47" i="17"/>
  <c r="G63" i="17"/>
  <c r="G64" i="17" s="1"/>
  <c r="J15" i="17"/>
  <c r="DR40" i="1"/>
  <c r="KL77" i="1"/>
  <c r="KX77" i="1"/>
  <c r="LJ77" i="1"/>
  <c r="LV77" i="1"/>
  <c r="MH77" i="1"/>
  <c r="MT77" i="1"/>
  <c r="NF77" i="1"/>
  <c r="NR77" i="1"/>
  <c r="S44" i="17"/>
  <c r="W44" i="17" s="1"/>
  <c r="HI10" i="1"/>
  <c r="HI19" i="1"/>
  <c r="HF76" i="1"/>
  <c r="KF77" i="1"/>
  <c r="KR77" i="1"/>
  <c r="LD77" i="1"/>
  <c r="LP77" i="1"/>
  <c r="MB77" i="1"/>
  <c r="MN77" i="1"/>
  <c r="MZ77" i="1"/>
  <c r="NL77" i="1"/>
  <c r="NX77" i="1"/>
  <c r="N55" i="17"/>
  <c r="O55" i="17" s="1"/>
  <c r="R55" i="17" s="1"/>
  <c r="W55" i="17" s="1"/>
  <c r="N24" i="17"/>
  <c r="O24" i="17" s="1"/>
  <c r="R24" i="17" s="1"/>
  <c r="W24" i="17" s="1"/>
  <c r="OQ77" i="1"/>
  <c r="OS77" i="1"/>
  <c r="OU77" i="1"/>
  <c r="OR77" i="1"/>
  <c r="OT77" i="1"/>
  <c r="J62" i="17"/>
  <c r="M64" i="17"/>
  <c r="J55" i="17"/>
  <c r="J24" i="17"/>
  <c r="D64" i="17"/>
  <c r="S8" i="17"/>
  <c r="W8" i="17" s="1"/>
  <c r="N39" i="6"/>
  <c r="T39" i="6" s="1"/>
  <c r="V39" i="6" s="1"/>
  <c r="S5" i="17"/>
  <c r="W5" i="17" s="1"/>
  <c r="E64" i="17"/>
  <c r="H64" i="17"/>
  <c r="N12" i="6"/>
  <c r="K24" i="17"/>
  <c r="K37" i="17"/>
  <c r="N56" i="6"/>
  <c r="H40" i="6"/>
  <c r="E40" i="6"/>
  <c r="K62" i="17"/>
  <c r="K55" i="17"/>
  <c r="K47" i="17"/>
  <c r="K15" i="17"/>
  <c r="N62" i="17"/>
  <c r="O62" i="17" s="1"/>
  <c r="R62" i="17" s="1"/>
  <c r="W62" i="17" s="1"/>
  <c r="N47" i="17"/>
  <c r="O47" i="17" s="1"/>
  <c r="R47" i="17" s="1"/>
  <c r="W47" i="17" s="1"/>
  <c r="N15" i="17"/>
  <c r="J37" i="17"/>
  <c r="R75" i="6" l="1"/>
  <c r="T56" i="6"/>
  <c r="V56" i="6" s="1"/>
  <c r="H75" i="6"/>
  <c r="E75" i="6"/>
  <c r="K20" i="6"/>
  <c r="K40" i="6"/>
  <c r="S64" i="17"/>
  <c r="J64" i="17"/>
  <c r="N64" i="17"/>
  <c r="J63" i="17"/>
  <c r="O15" i="17"/>
  <c r="M75" i="6"/>
  <c r="N75" i="6"/>
  <c r="K63" i="17"/>
  <c r="K64" i="17" s="1"/>
  <c r="T7" i="6"/>
  <c r="S75" i="6" l="1"/>
  <c r="T33" i="6"/>
  <c r="V33" i="6" s="1"/>
  <c r="K75" i="6"/>
  <c r="V12" i="6"/>
  <c r="R15" i="17"/>
  <c r="W15" i="17" s="1"/>
  <c r="O64" i="17"/>
  <c r="V7" i="6"/>
  <c r="V75" i="6" l="1"/>
  <c r="T75" i="6"/>
  <c r="R64" i="17"/>
</calcChain>
</file>

<file path=xl/sharedStrings.xml><?xml version="1.0" encoding="utf-8"?>
<sst xmlns="http://schemas.openxmlformats.org/spreadsheetml/2006/main" count="1451" uniqueCount="353">
  <si>
    <t>BV.P/Call</t>
  </si>
  <si>
    <t>Pettah 1</t>
  </si>
  <si>
    <t>Pettah 2</t>
  </si>
  <si>
    <t>Kaduwela</t>
  </si>
  <si>
    <t>Kadawatha</t>
  </si>
  <si>
    <t>Panadura</t>
  </si>
  <si>
    <t>Wellawatte</t>
  </si>
  <si>
    <t>Dilruk</t>
  </si>
  <si>
    <t xml:space="preserve">Kotahena  </t>
  </si>
  <si>
    <t xml:space="preserve">Wattala </t>
  </si>
  <si>
    <t>Nugegoda</t>
  </si>
  <si>
    <t>Kottawa</t>
  </si>
  <si>
    <t>Negambo</t>
  </si>
  <si>
    <t>Nittambuwe</t>
  </si>
  <si>
    <t>Minuwangoda</t>
  </si>
  <si>
    <t>Dinoshan</t>
  </si>
  <si>
    <t>Kurunegala - I</t>
  </si>
  <si>
    <t>Kurunegala - II</t>
  </si>
  <si>
    <t>Anuradhapura - I</t>
  </si>
  <si>
    <t>Anuradhapura - II</t>
  </si>
  <si>
    <t>Puttalam</t>
  </si>
  <si>
    <t>Wariyapola</t>
  </si>
  <si>
    <t xml:space="preserve">Kuliyapitiya </t>
  </si>
  <si>
    <t>Dabulla</t>
  </si>
  <si>
    <t>Chanaka</t>
  </si>
  <si>
    <t>Bandarawela</t>
  </si>
  <si>
    <t>Badulla</t>
  </si>
  <si>
    <t>N-Eliya</t>
  </si>
  <si>
    <t>Hatton</t>
  </si>
  <si>
    <t>Awissawella</t>
  </si>
  <si>
    <t>Ruwanwella</t>
  </si>
  <si>
    <t>Pelmadulla</t>
  </si>
  <si>
    <t>Ratnapura</t>
  </si>
  <si>
    <t>Welimada</t>
  </si>
  <si>
    <t>Athapattu</t>
  </si>
  <si>
    <t>Matugama</t>
  </si>
  <si>
    <t>Aluthgama</t>
  </si>
  <si>
    <t>Galle</t>
  </si>
  <si>
    <t>Ambalangoda</t>
  </si>
  <si>
    <t>Matara</t>
  </si>
  <si>
    <t>Embilipitiya</t>
  </si>
  <si>
    <t>Monaragala - I</t>
  </si>
  <si>
    <t>Tissa</t>
  </si>
  <si>
    <t>Akuressa</t>
  </si>
  <si>
    <t>Rajitha</t>
  </si>
  <si>
    <t>Matale</t>
  </si>
  <si>
    <t>Gampola</t>
  </si>
  <si>
    <t>Katugastota</t>
  </si>
  <si>
    <t>M/mahanuwera</t>
  </si>
  <si>
    <t>Mahiyanganaya</t>
  </si>
  <si>
    <t>Kandy</t>
  </si>
  <si>
    <t>Kegalle</t>
  </si>
  <si>
    <t>James</t>
  </si>
  <si>
    <t>Jaffna</t>
  </si>
  <si>
    <t>Jaffna 2</t>
  </si>
  <si>
    <t>Point Pedro</t>
  </si>
  <si>
    <t>Kilinochchi</t>
  </si>
  <si>
    <t>Vavuniya</t>
  </si>
  <si>
    <t>Anton</t>
  </si>
  <si>
    <t>Batticaloa</t>
  </si>
  <si>
    <t>Chenkaladi</t>
  </si>
  <si>
    <t xml:space="preserve">Kalmunai </t>
  </si>
  <si>
    <t>Ampara</t>
  </si>
  <si>
    <t>Polonnaruwe</t>
  </si>
  <si>
    <t xml:space="preserve">Trinco </t>
  </si>
  <si>
    <t>Muthur</t>
  </si>
  <si>
    <t>WT. C/s</t>
  </si>
  <si>
    <t>Harshana</t>
  </si>
  <si>
    <t>Deepika</t>
  </si>
  <si>
    <t>Jaffna 1</t>
  </si>
  <si>
    <t>BVG C/s</t>
  </si>
  <si>
    <t>ASM</t>
  </si>
  <si>
    <t>Wattala</t>
  </si>
  <si>
    <r>
      <t xml:space="preserve">Jaffna </t>
    </r>
    <r>
      <rPr>
        <sz val="9.5"/>
        <color indexed="8"/>
        <rFont val="Raavi"/>
        <family val="2"/>
      </rPr>
      <t>।</t>
    </r>
  </si>
  <si>
    <r>
      <t xml:space="preserve">Jaffna </t>
    </r>
    <r>
      <rPr>
        <sz val="9.5"/>
        <color indexed="8"/>
        <rFont val="Raavi"/>
        <family val="2"/>
      </rPr>
      <t>॥</t>
    </r>
  </si>
  <si>
    <t>Nagadeepaya</t>
  </si>
  <si>
    <t>Akkareipattu</t>
  </si>
  <si>
    <t>Hanwella</t>
  </si>
  <si>
    <r>
      <t xml:space="preserve">Jaffna </t>
    </r>
    <r>
      <rPr>
        <sz val="9"/>
        <color indexed="8"/>
        <rFont val="Raavi"/>
        <family val="2"/>
      </rPr>
      <t>।</t>
    </r>
  </si>
  <si>
    <r>
      <t xml:space="preserve">Jaffna </t>
    </r>
    <r>
      <rPr>
        <sz val="9"/>
        <color indexed="8"/>
        <rFont val="Raavi"/>
        <family val="2"/>
      </rPr>
      <t>॥</t>
    </r>
  </si>
  <si>
    <t>Senthuran</t>
  </si>
  <si>
    <t>Total</t>
  </si>
  <si>
    <t>BV C/s</t>
  </si>
  <si>
    <t>Area</t>
  </si>
  <si>
    <t>Pettah - I</t>
  </si>
  <si>
    <t>Pettah - II</t>
  </si>
  <si>
    <t>Warakapola</t>
  </si>
  <si>
    <t>Negombo</t>
  </si>
  <si>
    <t>Nittabuwa</t>
  </si>
  <si>
    <t>Pettah - III</t>
  </si>
  <si>
    <t>Panadura - II</t>
  </si>
  <si>
    <t>Dilruk Wikramanayake</t>
  </si>
  <si>
    <t>Chanaka Karunarathna</t>
  </si>
  <si>
    <t>Matara - I</t>
  </si>
  <si>
    <t>Matara - II</t>
  </si>
  <si>
    <t>Deepika Lokuge</t>
  </si>
  <si>
    <t>Rajitha Dammanthota</t>
  </si>
  <si>
    <t>James Stephen</t>
  </si>
  <si>
    <r>
      <t xml:space="preserve">Jaffna </t>
    </r>
    <r>
      <rPr>
        <sz val="11"/>
        <color indexed="8"/>
        <rFont val="Calibri"/>
        <family val="2"/>
        <scheme val="minor"/>
      </rPr>
      <t>।</t>
    </r>
  </si>
  <si>
    <r>
      <t xml:space="preserve">Jaffna </t>
    </r>
    <r>
      <rPr>
        <sz val="11"/>
        <color indexed="8"/>
        <rFont val="Calibri"/>
        <family val="2"/>
        <scheme val="minor"/>
      </rPr>
      <t>॥</t>
    </r>
  </si>
  <si>
    <t>PC</t>
  </si>
  <si>
    <t>W-PC</t>
  </si>
  <si>
    <t>Panadura - I</t>
  </si>
  <si>
    <t>Wellawatta</t>
  </si>
  <si>
    <t>Rajagiriya</t>
  </si>
  <si>
    <t>Harshana Peris</t>
  </si>
  <si>
    <t>Kotahena</t>
  </si>
  <si>
    <t>Ja-Ela</t>
  </si>
  <si>
    <t>Prageeth Perera</t>
  </si>
  <si>
    <t>Awissawella - II</t>
  </si>
  <si>
    <t>Aluthgama - II</t>
  </si>
  <si>
    <t>Jaffna - III</t>
  </si>
  <si>
    <t>Dambulla</t>
  </si>
  <si>
    <t>B/P/C</t>
  </si>
  <si>
    <t>W/P/C</t>
  </si>
  <si>
    <t>Vasantha Kumar</t>
  </si>
  <si>
    <t>January</t>
  </si>
  <si>
    <t>February</t>
  </si>
  <si>
    <t>March</t>
  </si>
  <si>
    <t>April</t>
  </si>
  <si>
    <t>May</t>
  </si>
  <si>
    <t>June</t>
  </si>
  <si>
    <r>
      <t xml:space="preserve">Jaffna </t>
    </r>
    <r>
      <rPr>
        <sz val="10"/>
        <color indexed="8"/>
        <rFont val="Arial Narrow"/>
        <family val="2"/>
      </rPr>
      <t>।</t>
    </r>
  </si>
  <si>
    <r>
      <t xml:space="preserve">Jaffna </t>
    </r>
    <r>
      <rPr>
        <sz val="10"/>
        <color indexed="8"/>
        <rFont val="Arial Narrow"/>
        <family val="2"/>
      </rPr>
      <t>॥</t>
    </r>
  </si>
  <si>
    <t>RGB P/C</t>
  </si>
  <si>
    <t>T/ P.call</t>
  </si>
  <si>
    <t>WT. P/call</t>
  </si>
  <si>
    <t>FEB</t>
  </si>
  <si>
    <t>Mar</t>
  </si>
  <si>
    <t>BV.P/C</t>
  </si>
  <si>
    <t>WT. P/C</t>
  </si>
  <si>
    <t>Apr</t>
  </si>
  <si>
    <t>NO.</t>
  </si>
  <si>
    <t>Oddamavadi</t>
  </si>
  <si>
    <t>Jaffna ।</t>
  </si>
  <si>
    <t>Jaffna ॥</t>
  </si>
  <si>
    <t xml:space="preserve">Water </t>
  </si>
  <si>
    <t>Pet</t>
  </si>
  <si>
    <t>Water</t>
  </si>
  <si>
    <t xml:space="preserve">Total </t>
  </si>
  <si>
    <t>Authorized By</t>
  </si>
  <si>
    <t>………………………………………………………</t>
  </si>
  <si>
    <t xml:space="preserve">Prepared By </t>
  </si>
  <si>
    <t>Cheaked By</t>
  </si>
  <si>
    <t>……………………………………………………</t>
  </si>
  <si>
    <t>Incentives</t>
  </si>
  <si>
    <t>Actual</t>
  </si>
  <si>
    <t>Payments</t>
  </si>
  <si>
    <t>INCENTIVES FOR THE MONTH OF APRIL - 2013 (C.R.S./S.S) ON R/D SALES</t>
  </si>
  <si>
    <t>Dehiwala</t>
  </si>
  <si>
    <t xml:space="preserve">Actual </t>
  </si>
  <si>
    <t>Rathnapura</t>
  </si>
  <si>
    <t>S.S.Incentives</t>
  </si>
  <si>
    <t>Over</t>
  </si>
  <si>
    <t>Less</t>
  </si>
  <si>
    <t>Polonnaruwa</t>
  </si>
  <si>
    <t xml:space="preserve">Negombo </t>
  </si>
  <si>
    <t>……………………………………………….</t>
  </si>
  <si>
    <t>…………………………………………….</t>
  </si>
  <si>
    <t xml:space="preserve"> Cheaked By</t>
  </si>
  <si>
    <t xml:space="preserve">Dehiwala(Kalubovila) </t>
  </si>
  <si>
    <t xml:space="preserve">Pettah </t>
  </si>
  <si>
    <t>Name of the Distributor</t>
  </si>
  <si>
    <t xml:space="preserve">Kurunegala </t>
  </si>
  <si>
    <t xml:space="preserve">Matara </t>
  </si>
  <si>
    <t>Tissa(Hambanthota)</t>
  </si>
  <si>
    <t xml:space="preserve">Kegalle </t>
  </si>
  <si>
    <t>Jaffna 1 &amp; 2</t>
  </si>
  <si>
    <t>Sri Rangan Enterprices</t>
  </si>
  <si>
    <t>Sajath Distributors</t>
  </si>
  <si>
    <t>Mr.S.A.M.S.Aththanayakage</t>
  </si>
  <si>
    <t>Mr.U.L.Wijerathne</t>
  </si>
  <si>
    <t>Mr.R.I.B.Sameera Maduranga</t>
  </si>
  <si>
    <t xml:space="preserve">Mr.Lathif </t>
  </si>
  <si>
    <t>Mr.R.H.Lional</t>
  </si>
  <si>
    <t>Mr.P.A.Neel</t>
  </si>
  <si>
    <t>Mr.T.Sanjeewa</t>
  </si>
  <si>
    <t>Mr.Mr.M.S.M.Shiyam</t>
  </si>
  <si>
    <t>Mr.W.B.P.Mendis</t>
  </si>
  <si>
    <t>Mr.D.U.N.Rajapaksha</t>
  </si>
  <si>
    <t>Mr.A.G.A.Udaya Kumara</t>
  </si>
  <si>
    <t>Mr.L.G.T.Chandana</t>
  </si>
  <si>
    <t>Mr.A.M.Amith Madushanka</t>
  </si>
  <si>
    <t>Mr.K.Ahilendirajah</t>
  </si>
  <si>
    <t>Mr.Vasantha Kumar</t>
  </si>
  <si>
    <t>Mr.I.H.M.Nadun Hasarindu</t>
  </si>
  <si>
    <t>Target</t>
  </si>
  <si>
    <t>Ms.W.M.P.Kumarihamy</t>
  </si>
  <si>
    <t>Meda Maha Nuwara</t>
  </si>
  <si>
    <t>Mr.I.P.Sriyananda</t>
  </si>
  <si>
    <t>Mr.W.A.M.P.K.De Kosta</t>
  </si>
  <si>
    <t>Monaragala - II</t>
  </si>
  <si>
    <t>Monaragala 1</t>
  </si>
  <si>
    <t>Mr.M.N.M.Nisfer</t>
  </si>
  <si>
    <t>Mr.W.K.Premalal</t>
  </si>
  <si>
    <t>%</t>
  </si>
  <si>
    <t>Sonwel Distributor(Mr.Sampath)</t>
  </si>
  <si>
    <t>Mr.L.R.N.J.Bandara</t>
  </si>
  <si>
    <t xml:space="preserve">C.S.R. </t>
  </si>
  <si>
    <t>……………………………….</t>
  </si>
  <si>
    <t>Pettah 01</t>
  </si>
  <si>
    <t>Pettah 02</t>
  </si>
  <si>
    <t>Wijethilaka Distributor</t>
  </si>
  <si>
    <t>CH.R./</t>
  </si>
  <si>
    <t>*</t>
  </si>
  <si>
    <t>CH.R.=Cheques Return</t>
  </si>
  <si>
    <t>CH.P.P.=Cheques Postponed</t>
  </si>
  <si>
    <t>…………………………………….</t>
  </si>
  <si>
    <t>Gampaha</t>
  </si>
  <si>
    <t xml:space="preserve">Mr.Y.S.A.Weerawardena </t>
  </si>
  <si>
    <t>S/S/Co-Ordinator</t>
  </si>
  <si>
    <t>Mr.G.G.S.N.Karunathilaka</t>
  </si>
  <si>
    <t xml:space="preserve">Badulla </t>
  </si>
  <si>
    <t>Incentives  ASM</t>
  </si>
  <si>
    <t>RD Distributor(Mr.Rasika )</t>
  </si>
  <si>
    <t>Maho</t>
  </si>
  <si>
    <t>Hatton(Thalawakele)</t>
  </si>
  <si>
    <t>Royal Distributor</t>
  </si>
  <si>
    <t>Mathugama</t>
  </si>
  <si>
    <t>Reamarks</t>
  </si>
  <si>
    <t>Distributor</t>
  </si>
  <si>
    <t>Value 2%</t>
  </si>
  <si>
    <t xml:space="preserve">Achive- </t>
  </si>
  <si>
    <t>Pet(1c/sx10)</t>
  </si>
  <si>
    <t>Pet 100%</t>
  </si>
  <si>
    <t>Due</t>
  </si>
  <si>
    <t>Mrs.S.Prathanjani</t>
  </si>
  <si>
    <t>Mrs.K.G.U.Chulamani</t>
  </si>
  <si>
    <t>Mr.M.R.M.M.R.Marikkar</t>
  </si>
  <si>
    <t>Mr.P.A.G.S.B.Senewirathna</t>
  </si>
  <si>
    <t>Mr.B.M.T.K.Balasooriya</t>
  </si>
  <si>
    <t>Mr.P. N. Punchihewa</t>
  </si>
  <si>
    <t>Mr.M.Jeewanath</t>
  </si>
  <si>
    <t>Mr.K.Sashi kumar</t>
  </si>
  <si>
    <t>Mr.K.Dayalan</t>
  </si>
  <si>
    <t>Mr.K.Kirubatharan</t>
  </si>
  <si>
    <t>Mr.V.P.M.Jayarathna</t>
  </si>
  <si>
    <t>Mr.A.N.P. Kumara</t>
  </si>
  <si>
    <t>Mr.D.K.H.K.Prasanna</t>
  </si>
  <si>
    <t>Mr.U S. Rohitha</t>
  </si>
  <si>
    <t>Mr.M.K.S.P. Kumara</t>
  </si>
  <si>
    <t>Mr.L.K. R. Dananjaya</t>
  </si>
  <si>
    <t>Mr.P.D.C.Kumara</t>
  </si>
  <si>
    <t>Mr.I.G.M. Prasad</t>
  </si>
  <si>
    <t>Mr.S.Sashikumar</t>
  </si>
  <si>
    <t>Mr.G.G.B.N.Amarasiri</t>
  </si>
  <si>
    <t>Mr.H.G.G.S.Sanjeewa</t>
  </si>
  <si>
    <t>Mr.R.M.S.N.Bulukubura</t>
  </si>
  <si>
    <t>Mr.M.R.M.Shifan</t>
  </si>
  <si>
    <t>Mr.R.M.R.K.Rathnayake</t>
  </si>
  <si>
    <t>Mr.J.M.Irooshan</t>
  </si>
  <si>
    <t>Mr.H.M.C.Lanka</t>
  </si>
  <si>
    <t>Mr.T.P.N.Perera</t>
  </si>
  <si>
    <t>Mr.U.G.Susantha</t>
  </si>
  <si>
    <t>Mr.K.A.G.S.Sampath</t>
  </si>
  <si>
    <t>Mr.U.Wijesooriya</t>
  </si>
  <si>
    <t>Mr.B.Ajith</t>
  </si>
  <si>
    <t>Mr.M.D.Prabudda Sanjaya</t>
  </si>
  <si>
    <t>O.D.=Over Due</t>
  </si>
  <si>
    <t>N.O.D.=No Over Due</t>
  </si>
  <si>
    <t xml:space="preserve">Chenkaladi </t>
  </si>
  <si>
    <t>Mr.M.P.Bandara</t>
  </si>
  <si>
    <t>Mr.K.G.A.K.Kosswaththa</t>
  </si>
  <si>
    <t>Primary Ach: %</t>
  </si>
  <si>
    <t>Primary Achi:</t>
  </si>
  <si>
    <t>Ruby Industries</t>
  </si>
  <si>
    <t>Mr.M .I. S. Perera</t>
  </si>
  <si>
    <t>Mr.K.G. P.Dananjaya</t>
  </si>
  <si>
    <t>Mr.W.M.I.S.Gunarathna</t>
  </si>
  <si>
    <t xml:space="preserve">          </t>
  </si>
  <si>
    <t>CSR Name</t>
  </si>
  <si>
    <t>Mr.U.Gawuthaman</t>
  </si>
  <si>
    <t>Mr.K.Shasikumar</t>
  </si>
  <si>
    <t>Medawachchiya</t>
  </si>
  <si>
    <t>Mrs.J.M.N.Manike</t>
  </si>
  <si>
    <t>CH.P.P./CH.D.</t>
  </si>
  <si>
    <t>CH.D.     =Cheques Delay</t>
  </si>
  <si>
    <t>Anuradhapura</t>
  </si>
  <si>
    <t xml:space="preserve"> Sales </t>
  </si>
  <si>
    <t>………………………………………………….</t>
  </si>
  <si>
    <t>Net Sales Value</t>
  </si>
  <si>
    <t>Monaragala  2</t>
  </si>
  <si>
    <t>Mr.H.M.Indika Hasantha</t>
  </si>
  <si>
    <t>Water 100%</t>
  </si>
  <si>
    <t xml:space="preserve">A'Pura </t>
  </si>
  <si>
    <t>Monaragala -I</t>
  </si>
  <si>
    <t>Mr.S.P.Manamperi</t>
  </si>
  <si>
    <t>Mr.S.Prakash</t>
  </si>
  <si>
    <t xml:space="preserve">Mr.M.G.A.P.Munasinghe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</si>
  <si>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</si>
  <si>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Mr.T.Shashikaran</t>
  </si>
  <si>
    <t>Mr.V.Nivatharan</t>
  </si>
  <si>
    <t>Mr.J.A.S. Chathuranga</t>
  </si>
  <si>
    <t>Mr.K.M.G.L.Sampath</t>
  </si>
  <si>
    <t>Mr.W.G.C.Priyantha</t>
  </si>
  <si>
    <t>Mr.N.L.A. Krishantha</t>
  </si>
  <si>
    <t>Mr.W.W.U.Bandara</t>
  </si>
  <si>
    <t>Mr.T.V.G.C.Rupasinghe</t>
  </si>
  <si>
    <t>S.S.Co-ordinator</t>
  </si>
  <si>
    <t>N.O.D.</t>
  </si>
  <si>
    <t>Mr.J.A.R.J.Arachchi(G.P.D.Group)</t>
  </si>
  <si>
    <t>Mr.K.R.A.N.Kumara(A.N.K.Dis:)</t>
  </si>
  <si>
    <t>Mr.A.K.Ahamed Risly</t>
  </si>
  <si>
    <t>Mr.T .Yathawan</t>
  </si>
  <si>
    <t>Homagama</t>
  </si>
  <si>
    <t>Mr.M.J.J.Udayakantha</t>
  </si>
  <si>
    <t>Mr.Don Anura Kumara</t>
  </si>
  <si>
    <t>Mr.M.S.M.Irfan</t>
  </si>
  <si>
    <t>Mr.A.H.S.Asanka</t>
  </si>
  <si>
    <t>Manjula Distributor</t>
  </si>
  <si>
    <t>Mr.A.P.S.H.Dayarathna</t>
  </si>
  <si>
    <t>Mr.G.M.S.R.Sajith Kumara</t>
  </si>
  <si>
    <t>Mr.B.M.Asela Madushanka</t>
  </si>
  <si>
    <t>Nivithigala</t>
  </si>
  <si>
    <t>Mr.P.V.R.T.Nandathilaka</t>
  </si>
  <si>
    <t>750 C/S)</t>
  </si>
  <si>
    <t>(1 C/S x 10)</t>
  </si>
  <si>
    <t>Mr.N.I.M. De Silva Wijerathna(SS)</t>
  </si>
  <si>
    <t>Mr.R.A.U. Asanka(BDM)</t>
  </si>
  <si>
    <t>Mr.M.W.A. Siddeek(SSS)</t>
  </si>
  <si>
    <t>Mr.H.M.Y.K. Herath(ASM)</t>
  </si>
  <si>
    <t>Mr.S.Kuganeshwaran(SS)</t>
  </si>
  <si>
    <t>Mr.R.R.G.P.M.Ranasinghe(SS)</t>
  </si>
  <si>
    <t>Mr.D.S.Lokuge(BDM)</t>
  </si>
  <si>
    <t xml:space="preserve"> Mr.L.W.A.Galappaththi(BDM)</t>
  </si>
  <si>
    <t>Mr.S.D.Withanaarachchi(SS)</t>
  </si>
  <si>
    <t>Mr. E.P.P.Athapattu(BDM)</t>
  </si>
  <si>
    <t>Mr.V.Vasantha Kumar(ASM)</t>
  </si>
  <si>
    <t>Mrs.P.W.N.Damayanthi</t>
  </si>
  <si>
    <t>Mr.D.C.P.Kumara</t>
  </si>
  <si>
    <t>Chavakachcheri</t>
  </si>
  <si>
    <t>Alex Distributor</t>
  </si>
  <si>
    <t>M/mahanuwara</t>
  </si>
  <si>
    <t>Mr.D.G.Jayasinghe</t>
  </si>
  <si>
    <t>H.S.Enterprises</t>
  </si>
  <si>
    <t>Mr.G.A.A.Jayakody</t>
  </si>
  <si>
    <t>Kandy/Katugastota</t>
  </si>
  <si>
    <t>COSCO Marketing(Mr.A.M.Irshath)</t>
  </si>
  <si>
    <t>Negombo 01</t>
  </si>
  <si>
    <t>Negombo 02</t>
  </si>
  <si>
    <t xml:space="preserve">Mr.G.C.M. Gamage                                               </t>
  </si>
  <si>
    <t>CH.R.</t>
  </si>
  <si>
    <t>INCENTIVES  FOR THE  MONTH  OF JANUARY- 2016 (A.S.M. &amp; DISTRIBUTORS) ON PRIMARY SALES</t>
  </si>
  <si>
    <t xml:space="preserve">Target  </t>
  </si>
  <si>
    <t>Mr.A.T.H.Athukorala</t>
  </si>
  <si>
    <t>O.D</t>
  </si>
  <si>
    <t>RD Achevement</t>
  </si>
  <si>
    <t>(RD Pet Achi:  -</t>
  </si>
  <si>
    <t xml:space="preserve">PET &amp; WARTER INCENTIVES FOR THE MONTH OF JANUARY- 2016 (C.S.R./S.S) ON R/D SALES </t>
  </si>
  <si>
    <t>WATER -BASED ON OVER 300 C/S</t>
  </si>
  <si>
    <t>PET -BASED ON OVER 750 C/S</t>
  </si>
  <si>
    <t>Pet RD</t>
  </si>
  <si>
    <t>Water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</si>
</sst>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5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Verdana"/>
      <family val="2"/>
    </font>
    <font>
      <sz val="8"/>
      <color theme="1"/>
      <name val="Verdana"/>
      <family val="2"/>
    </font>
    <font>
      <sz val="10"/>
      <name val="Verdana"/>
      <family val="2"/>
    </font>
    <font>
      <sz val="8"/>
      <color theme="1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2"/>
      <name val="Arial Narrow"/>
      <family val="2"/>
    </font>
    <font>
      <sz val="9.5"/>
      <color theme="1"/>
      <name val="Arial Narrow"/>
      <family val="2"/>
    </font>
    <font>
      <sz val="10.5"/>
      <color theme="1"/>
      <name val="Arial Narrow"/>
      <family val="2"/>
    </font>
    <font>
      <sz val="10.5"/>
      <name val="Arial Narrow"/>
      <family val="2"/>
    </font>
    <font>
      <b/>
      <sz val="9"/>
      <name val="Calibri"/>
      <family val="2"/>
      <scheme val="minor"/>
    </font>
    <font>
      <sz val="9"/>
      <color theme="1"/>
      <name val="Verdana"/>
      <family val="2"/>
    </font>
    <font>
      <sz val="9"/>
      <name val="Verdana"/>
      <family val="2"/>
    </font>
    <font>
      <sz val="10"/>
      <color rgb="FFFF0000"/>
      <name val="Calibri"/>
      <family val="2"/>
      <scheme val="minor"/>
    </font>
    <font>
      <sz val="10"/>
      <name val="Arial Narrow"/>
      <family val="2"/>
    </font>
    <font>
      <sz val="9.5"/>
      <color indexed="8"/>
      <name val="Raavi"/>
      <family val="2"/>
    </font>
    <font>
      <sz val="10"/>
      <color rgb="FFFF0000"/>
      <name val="Verdana"/>
      <family val="2"/>
    </font>
    <font>
      <sz val="9"/>
      <name val="Arial Narrow"/>
      <family val="2"/>
    </font>
    <font>
      <b/>
      <sz val="11"/>
      <name val="Arial Narrow"/>
      <family val="2"/>
    </font>
    <font>
      <sz val="9"/>
      <color theme="1"/>
      <name val="Arial Narrow"/>
      <family val="2"/>
    </font>
    <font>
      <sz val="9"/>
      <color indexed="8"/>
      <name val="Raavi"/>
      <family val="2"/>
    </font>
    <font>
      <b/>
      <sz val="10.5"/>
      <color rgb="FFFF0000"/>
      <name val="Arial Narrow"/>
      <family val="2"/>
    </font>
    <font>
      <sz val="11"/>
      <name val="Verdana"/>
      <family val="2"/>
    </font>
    <font>
      <sz val="11"/>
      <color theme="1"/>
      <name val="Verdana"/>
      <family val="2"/>
    </font>
    <font>
      <b/>
      <sz val="9.5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 tint="4.9989318521683403E-2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Calibri"/>
      <family val="2"/>
      <scheme val="minor"/>
    </font>
    <font>
      <b/>
      <sz val="12"/>
      <color theme="1" tint="4.9989318521683403E-2"/>
      <name val="Times New Roman"/>
      <family val="1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indexed="8"/>
      <name val="Arial Narrow"/>
      <family val="2"/>
    </font>
    <font>
      <sz val="8"/>
      <color rgb="FFFF0000"/>
      <name val="Verdana"/>
      <family val="2"/>
    </font>
    <font>
      <sz val="8"/>
      <color rgb="FFFF0000"/>
      <name val="Calibri"/>
      <family val="2"/>
      <scheme val="minor"/>
    </font>
    <font>
      <sz val="9"/>
      <color rgb="FFFF0000"/>
      <name val="Verdana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u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2"/>
      <name val="Times New Roman"/>
      <family val="1"/>
    </font>
    <font>
      <b/>
      <sz val="13"/>
      <color theme="1"/>
      <name val="Times New Roman"/>
      <family val="1"/>
    </font>
    <font>
      <b/>
      <sz val="14"/>
      <name val="Times New Roman"/>
      <family val="1"/>
    </font>
    <font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0FEDC"/>
        <bgColor indexed="64"/>
      </patternFill>
    </fill>
  </fills>
  <borders count="98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auto="1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24">
    <xf numFmtId="0" fontId="0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43" fontId="41" fillId="0" borderId="0" applyFont="0" applyFill="0" applyBorder="0" applyAlignment="0" applyProtection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9" fontId="41" fillId="0" borderId="0" applyFont="0" applyFill="0" applyBorder="0" applyAlignment="0" applyProtection="0"/>
    <xf numFmtId="44" fontId="41" fillId="0" borderId="0" applyFont="0" applyFill="0" applyBorder="0" applyAlignment="0" applyProtection="0"/>
  </cellStyleXfs>
  <cellXfs count="1044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4" fillId="2" borderId="2" xfId="0" applyFont="1" applyFill="1" applyBorder="1"/>
    <xf numFmtId="164" fontId="5" fillId="2" borderId="3" xfId="0" applyNumberFormat="1" applyFont="1" applyFill="1" applyBorder="1"/>
    <xf numFmtId="164" fontId="5" fillId="3" borderId="4" xfId="0" applyNumberFormat="1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3" borderId="4" xfId="0" applyFont="1" applyFill="1" applyBorder="1"/>
    <xf numFmtId="164" fontId="4" fillId="2" borderId="5" xfId="1" applyNumberFormat="1" applyFont="1" applyFill="1" applyBorder="1"/>
    <xf numFmtId="0" fontId="5" fillId="2" borderId="6" xfId="0" applyFont="1" applyFill="1" applyBorder="1"/>
    <xf numFmtId="0" fontId="4" fillId="2" borderId="3" xfId="0" applyFont="1" applyFill="1" applyBorder="1"/>
    <xf numFmtId="0" fontId="4" fillId="2" borderId="6" xfId="0" applyFont="1" applyFill="1" applyBorder="1"/>
    <xf numFmtId="0" fontId="7" fillId="0" borderId="7" xfId="2" applyFont="1" applyBorder="1"/>
    <xf numFmtId="164" fontId="8" fillId="0" borderId="8" xfId="1" applyNumberFormat="1" applyFont="1" applyBorder="1" applyAlignment="1">
      <alignment vertical="center"/>
    </xf>
    <xf numFmtId="0" fontId="7" fillId="0" borderId="9" xfId="2" applyFont="1" applyBorder="1"/>
    <xf numFmtId="0" fontId="4" fillId="0" borderId="0" xfId="0" applyFont="1"/>
    <xf numFmtId="164" fontId="8" fillId="0" borderId="8" xfId="1" applyNumberFormat="1" applyFont="1" applyBorder="1" applyAlignment="1">
      <alignment horizontal="left" vertical="center"/>
    </xf>
    <xf numFmtId="0" fontId="7" fillId="0" borderId="0" xfId="2" applyFont="1" applyBorder="1"/>
    <xf numFmtId="164" fontId="9" fillId="0" borderId="0" xfId="1" applyNumberFormat="1" applyFont="1" applyBorder="1"/>
    <xf numFmtId="0" fontId="4" fillId="0" borderId="0" xfId="2" applyFont="1"/>
    <xf numFmtId="164" fontId="9" fillId="0" borderId="0" xfId="1" applyNumberFormat="1" applyFont="1"/>
    <xf numFmtId="164" fontId="9" fillId="0" borderId="0" xfId="1" applyNumberFormat="1" applyFont="1" applyAlignment="1">
      <alignment horizontal="left"/>
    </xf>
    <xf numFmtId="164" fontId="10" fillId="0" borderId="8" xfId="1" applyNumberFormat="1" applyFont="1" applyFill="1" applyBorder="1" applyAlignment="1">
      <alignment vertical="center"/>
    </xf>
    <xf numFmtId="0" fontId="11" fillId="0" borderId="7" xfId="2" applyFont="1" applyFill="1" applyBorder="1"/>
    <xf numFmtId="0" fontId="12" fillId="0" borderId="7" xfId="2" applyFont="1" applyFill="1" applyBorder="1"/>
    <xf numFmtId="0" fontId="11" fillId="0" borderId="9" xfId="2" applyFont="1" applyFill="1" applyBorder="1"/>
    <xf numFmtId="0" fontId="0" fillId="0" borderId="0" xfId="0" applyFill="1"/>
    <xf numFmtId="164" fontId="10" fillId="0" borderId="8" xfId="1" applyNumberFormat="1" applyFont="1" applyFill="1" applyBorder="1" applyAlignment="1">
      <alignment horizontal="left" vertical="center"/>
    </xf>
    <xf numFmtId="0" fontId="12" fillId="0" borderId="0" xfId="2" applyFont="1" applyFill="1" applyBorder="1"/>
    <xf numFmtId="164" fontId="13" fillId="0" borderId="0" xfId="1" applyNumberFormat="1" applyFont="1" applyFill="1" applyBorder="1"/>
    <xf numFmtId="0" fontId="6" fillId="0" borderId="0" xfId="2" applyFill="1"/>
    <xf numFmtId="0" fontId="11" fillId="0" borderId="10" xfId="2" applyFont="1" applyFill="1" applyBorder="1"/>
    <xf numFmtId="164" fontId="13" fillId="0" borderId="0" xfId="1" applyNumberFormat="1" applyFont="1" applyFill="1"/>
    <xf numFmtId="164" fontId="13" fillId="0" borderId="0" xfId="1" applyNumberFormat="1" applyFont="1" applyFill="1" applyAlignment="1">
      <alignment horizontal="left"/>
    </xf>
    <xf numFmtId="3" fontId="14" fillId="0" borderId="1" xfId="0" applyNumberFormat="1" applyFont="1" applyFill="1" applyBorder="1" applyAlignment="1">
      <alignment horizontal="center" vertical="center"/>
    </xf>
    <xf numFmtId="3" fontId="0" fillId="2" borderId="2" xfId="0" applyNumberFormat="1" applyFill="1" applyBorder="1"/>
    <xf numFmtId="3" fontId="15" fillId="2" borderId="3" xfId="0" applyNumberFormat="1" applyFont="1" applyFill="1" applyBorder="1"/>
    <xf numFmtId="3" fontId="15" fillId="3" borderId="11" xfId="0" applyNumberFormat="1" applyFont="1" applyFill="1" applyBorder="1"/>
    <xf numFmtId="3" fontId="15" fillId="3" borderId="4" xfId="0" applyNumberFormat="1" applyFont="1" applyFill="1" applyBorder="1"/>
    <xf numFmtId="3" fontId="15" fillId="2" borderId="2" xfId="0" applyNumberFormat="1" applyFont="1" applyFill="1" applyBorder="1"/>
    <xf numFmtId="3" fontId="16" fillId="2" borderId="3" xfId="1" applyNumberFormat="1" applyFont="1" applyFill="1" applyBorder="1"/>
    <xf numFmtId="3" fontId="15" fillId="2" borderId="6" xfId="0" applyNumberFormat="1" applyFont="1" applyFill="1" applyBorder="1"/>
    <xf numFmtId="3" fontId="16" fillId="2" borderId="3" xfId="0" applyNumberFormat="1" applyFont="1" applyFill="1" applyBorder="1"/>
    <xf numFmtId="3" fontId="16" fillId="2" borderId="6" xfId="0" applyNumberFormat="1" applyFont="1" applyFill="1" applyBorder="1"/>
    <xf numFmtId="3" fontId="0" fillId="0" borderId="0" xfId="0" applyNumberFormat="1"/>
    <xf numFmtId="3" fontId="17" fillId="4" borderId="12" xfId="0" applyNumberFormat="1" applyFont="1" applyFill="1" applyBorder="1"/>
    <xf numFmtId="3" fontId="15" fillId="0" borderId="3" xfId="0" applyNumberFormat="1" applyFont="1" applyFill="1" applyBorder="1"/>
    <xf numFmtId="3" fontId="16" fillId="0" borderId="3" xfId="1" applyNumberFormat="1" applyFont="1" applyFill="1" applyBorder="1"/>
    <xf numFmtId="0" fontId="7" fillId="5" borderId="0" xfId="2" applyFont="1" applyFill="1" applyBorder="1"/>
    <xf numFmtId="0" fontId="12" fillId="5" borderId="0" xfId="2" applyFont="1" applyFill="1" applyBorder="1"/>
    <xf numFmtId="164" fontId="9" fillId="5" borderId="0" xfId="1" applyNumberFormat="1" applyFont="1" applyFill="1" applyBorder="1"/>
    <xf numFmtId="164" fontId="13" fillId="5" borderId="0" xfId="1" applyNumberFormat="1" applyFont="1" applyFill="1" applyBorder="1"/>
    <xf numFmtId="0" fontId="18" fillId="0" borderId="13" xfId="0" applyFont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0" fontId="11" fillId="0" borderId="7" xfId="2" applyFont="1" applyBorder="1"/>
    <xf numFmtId="164" fontId="10" fillId="0" borderId="8" xfId="1" applyNumberFormat="1" applyFont="1" applyBorder="1" applyAlignment="1">
      <alignment horizontal="left" vertical="center"/>
    </xf>
    <xf numFmtId="0" fontId="11" fillId="0" borderId="9" xfId="2" applyFont="1" applyBorder="1"/>
    <xf numFmtId="0" fontId="12" fillId="0" borderId="0" xfId="2" applyFont="1" applyBorder="1"/>
    <xf numFmtId="164" fontId="13" fillId="0" borderId="0" xfId="1" applyNumberFormat="1" applyFont="1" applyBorder="1"/>
    <xf numFmtId="0" fontId="6" fillId="0" borderId="0" xfId="2"/>
    <xf numFmtId="0" fontId="11" fillId="0" borderId="7" xfId="2" applyFont="1" applyBorder="1" applyAlignment="1">
      <alignment horizontal="left" vertical="center"/>
    </xf>
    <xf numFmtId="164" fontId="13" fillId="0" borderId="0" xfId="1" applyNumberFormat="1" applyFont="1"/>
    <xf numFmtId="164" fontId="13" fillId="0" borderId="0" xfId="1" applyNumberFormat="1" applyFont="1" applyAlignment="1">
      <alignment horizontal="left"/>
    </xf>
    <xf numFmtId="0" fontId="21" fillId="0" borderId="13" xfId="0" applyFont="1" applyBorder="1" applyAlignment="1">
      <alignment horizontal="center" vertical="center"/>
    </xf>
    <xf numFmtId="164" fontId="22" fillId="0" borderId="15" xfId="1" applyNumberFormat="1" applyFont="1" applyBorder="1" applyAlignment="1">
      <alignment vertical="center"/>
    </xf>
    <xf numFmtId="0" fontId="23" fillId="0" borderId="16" xfId="2" applyFont="1" applyBorder="1"/>
    <xf numFmtId="0" fontId="23" fillId="0" borderId="17" xfId="2" applyFont="1" applyBorder="1"/>
    <xf numFmtId="0" fontId="0" fillId="3" borderId="13" xfId="0" applyFill="1" applyBorder="1"/>
    <xf numFmtId="164" fontId="22" fillId="0" borderId="18" xfId="1" applyNumberFormat="1" applyFont="1" applyBorder="1" applyAlignment="1">
      <alignment horizontal="left" vertical="center"/>
    </xf>
    <xf numFmtId="0" fontId="12" fillId="3" borderId="13" xfId="2" applyFont="1" applyFill="1" applyBorder="1"/>
    <xf numFmtId="164" fontId="22" fillId="0" borderId="18" xfId="1" applyNumberFormat="1" applyFont="1" applyBorder="1" applyAlignment="1">
      <alignment vertical="center"/>
    </xf>
    <xf numFmtId="164" fontId="13" fillId="3" borderId="13" xfId="1" applyNumberFormat="1" applyFont="1" applyFill="1" applyBorder="1"/>
    <xf numFmtId="0" fontId="6" fillId="3" borderId="13" xfId="2" applyFill="1" applyBorder="1"/>
    <xf numFmtId="0" fontId="23" fillId="0" borderId="16" xfId="2" applyFont="1" applyBorder="1" applyAlignment="1">
      <alignment horizontal="left" vertical="center"/>
    </xf>
    <xf numFmtId="164" fontId="13" fillId="3" borderId="13" xfId="1" applyNumberFormat="1" applyFont="1" applyFill="1" applyBorder="1" applyAlignment="1">
      <alignment horizontal="left"/>
    </xf>
    <xf numFmtId="3" fontId="14" fillId="0" borderId="4" xfId="0" applyNumberFormat="1" applyFont="1" applyFill="1" applyBorder="1" applyAlignment="1">
      <alignment horizontal="center" vertical="center"/>
    </xf>
    <xf numFmtId="3" fontId="26" fillId="2" borderId="2" xfId="0" applyNumberFormat="1" applyFont="1" applyFill="1" applyBorder="1"/>
    <xf numFmtId="3" fontId="27" fillId="2" borderId="2" xfId="0" applyNumberFormat="1" applyFont="1" applyFill="1" applyBorder="1"/>
    <xf numFmtId="3" fontId="26" fillId="0" borderId="3" xfId="1" applyNumberFormat="1" applyFont="1" applyFill="1" applyBorder="1"/>
    <xf numFmtId="0" fontId="0" fillId="0" borderId="0" xfId="0" applyBorder="1"/>
    <xf numFmtId="0" fontId="0" fillId="6" borderId="0" xfId="0" applyFill="1" applyBorder="1"/>
    <xf numFmtId="0" fontId="0" fillId="0" borderId="0" xfId="0" applyFill="1" applyBorder="1"/>
    <xf numFmtId="3" fontId="14" fillId="0" borderId="0" xfId="0" applyNumberFormat="1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vertical="center"/>
    </xf>
    <xf numFmtId="3" fontId="0" fillId="0" borderId="0" xfId="0" applyNumberFormat="1" applyFill="1" applyBorder="1"/>
    <xf numFmtId="0" fontId="11" fillId="0" borderId="0" xfId="2" applyFont="1" applyFill="1" applyBorder="1"/>
    <xf numFmtId="3" fontId="15" fillId="0" borderId="0" xfId="0" applyNumberFormat="1" applyFont="1" applyFill="1" applyBorder="1"/>
    <xf numFmtId="0" fontId="0" fillId="5" borderId="0" xfId="0" applyFill="1" applyBorder="1"/>
    <xf numFmtId="3" fontId="15" fillId="5" borderId="0" xfId="0" applyNumberFormat="1" applyFont="1" applyFill="1" applyBorder="1"/>
    <xf numFmtId="164" fontId="8" fillId="0" borderId="0" xfId="1" applyNumberFormat="1" applyFont="1" applyBorder="1" applyAlignment="1">
      <alignment vertical="center"/>
    </xf>
    <xf numFmtId="0" fontId="4" fillId="5" borderId="0" xfId="0" applyFont="1" applyFill="1" applyBorder="1"/>
    <xf numFmtId="164" fontId="8" fillId="0" borderId="0" xfId="1" applyNumberFormat="1" applyFont="1" applyBorder="1" applyAlignment="1">
      <alignment horizontal="left" vertical="center"/>
    </xf>
    <xf numFmtId="164" fontId="10" fillId="0" borderId="0" xfId="1" applyNumberFormat="1" applyFont="1" applyFill="1" applyBorder="1" applyAlignment="1">
      <alignment horizontal="left" vertical="center"/>
    </xf>
    <xf numFmtId="3" fontId="16" fillId="0" borderId="0" xfId="1" applyNumberFormat="1" applyFont="1" applyFill="1" applyBorder="1"/>
    <xf numFmtId="0" fontId="4" fillId="5" borderId="0" xfId="2" applyFont="1" applyFill="1" applyBorder="1"/>
    <xf numFmtId="0" fontId="6" fillId="5" borderId="0" xfId="2" applyFill="1" applyBorder="1"/>
    <xf numFmtId="3" fontId="16" fillId="0" borderId="0" xfId="0" applyNumberFormat="1" applyFont="1" applyFill="1" applyBorder="1"/>
    <xf numFmtId="0" fontId="6" fillId="0" borderId="0" xfId="2" applyFont="1" applyBorder="1"/>
    <xf numFmtId="3" fontId="20" fillId="0" borderId="0" xfId="0" applyNumberFormat="1" applyFont="1" applyFill="1" applyBorder="1"/>
    <xf numFmtId="164" fontId="9" fillId="5" borderId="0" xfId="1" applyNumberFormat="1" applyFont="1" applyFill="1" applyBorder="1" applyAlignment="1">
      <alignment horizontal="left"/>
    </xf>
    <xf numFmtId="164" fontId="13" fillId="5" borderId="0" xfId="1" applyNumberFormat="1" applyFont="1" applyFill="1" applyBorder="1" applyAlignment="1">
      <alignment horizontal="left"/>
    </xf>
    <xf numFmtId="3" fontId="17" fillId="0" borderId="0" xfId="0" applyNumberFormat="1" applyFont="1" applyFill="1" applyBorder="1"/>
    <xf numFmtId="0" fontId="18" fillId="0" borderId="3" xfId="0" applyFont="1" applyBorder="1" applyAlignment="1">
      <alignment horizontal="center" vertical="center"/>
    </xf>
    <xf numFmtId="3" fontId="14" fillId="0" borderId="3" xfId="0" applyNumberFormat="1" applyFont="1" applyFill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3" fontId="0" fillId="0" borderId="3" xfId="0" applyNumberFormat="1" applyFill="1" applyBorder="1"/>
    <xf numFmtId="0" fontId="11" fillId="0" borderId="3" xfId="2" applyFont="1" applyBorder="1"/>
    <xf numFmtId="0" fontId="0" fillId="0" borderId="3" xfId="0" applyBorder="1"/>
    <xf numFmtId="164" fontId="10" fillId="0" borderId="3" xfId="1" applyNumberFormat="1" applyFont="1" applyBorder="1" applyAlignment="1">
      <alignment horizontal="left" vertical="center"/>
    </xf>
    <xf numFmtId="0" fontId="12" fillId="0" borderId="3" xfId="2" applyFont="1" applyBorder="1"/>
    <xf numFmtId="164" fontId="13" fillId="0" borderId="3" xfId="1" applyNumberFormat="1" applyFont="1" applyBorder="1"/>
    <xf numFmtId="0" fontId="6" fillId="0" borderId="3" xfId="2" applyBorder="1"/>
    <xf numFmtId="0" fontId="11" fillId="0" borderId="3" xfId="2" applyFont="1" applyBorder="1" applyAlignment="1">
      <alignment horizontal="left" vertical="center"/>
    </xf>
    <xf numFmtId="164" fontId="13" fillId="0" borderId="3" xfId="1" applyNumberFormat="1" applyFont="1" applyBorder="1" applyAlignment="1">
      <alignment horizontal="left"/>
    </xf>
    <xf numFmtId="0" fontId="21" fillId="0" borderId="22" xfId="0" applyFont="1" applyBorder="1" applyAlignment="1">
      <alignment horizontal="center" vertical="center"/>
    </xf>
    <xf numFmtId="3" fontId="14" fillId="0" borderId="23" xfId="0" applyNumberFormat="1" applyFont="1" applyFill="1" applyBorder="1" applyAlignment="1">
      <alignment horizontal="center" vertical="center"/>
    </xf>
    <xf numFmtId="0" fontId="0" fillId="0" borderId="23" xfId="0" applyBorder="1"/>
    <xf numFmtId="0" fontId="0" fillId="6" borderId="23" xfId="0" applyFill="1" applyBorder="1"/>
    <xf numFmtId="0" fontId="0" fillId="0" borderId="24" xfId="0" applyBorder="1"/>
    <xf numFmtId="164" fontId="22" fillId="0" borderId="25" xfId="1" applyNumberFormat="1" applyFont="1" applyBorder="1" applyAlignment="1">
      <alignment vertical="center"/>
    </xf>
    <xf numFmtId="3" fontId="26" fillId="0" borderId="3" xfId="0" applyNumberFormat="1" applyFont="1" applyFill="1" applyBorder="1"/>
    <xf numFmtId="0" fontId="0" fillId="6" borderId="3" xfId="0" applyFill="1" applyBorder="1"/>
    <xf numFmtId="0" fontId="0" fillId="0" borderId="26" xfId="0" applyBorder="1"/>
    <xf numFmtId="0" fontId="23" fillId="0" borderId="25" xfId="2" applyFont="1" applyBorder="1"/>
    <xf numFmtId="0" fontId="29" fillId="0" borderId="3" xfId="0" applyFont="1" applyBorder="1" applyAlignment="1">
      <alignment horizontal="left"/>
    </xf>
    <xf numFmtId="0" fontId="0" fillId="5" borderId="3" xfId="0" applyFill="1" applyBorder="1"/>
    <xf numFmtId="0" fontId="29" fillId="0" borderId="3" xfId="0" applyFont="1" applyFill="1" applyBorder="1" applyAlignment="1">
      <alignment horizontal="left"/>
    </xf>
    <xf numFmtId="0" fontId="0" fillId="5" borderId="26" xfId="0" applyFill="1" applyBorder="1"/>
    <xf numFmtId="0" fontId="0" fillId="3" borderId="25" xfId="0" applyFill="1" applyBorder="1"/>
    <xf numFmtId="164" fontId="22" fillId="0" borderId="25" xfId="1" applyNumberFormat="1" applyFont="1" applyBorder="1" applyAlignment="1">
      <alignment horizontal="left" vertical="center"/>
    </xf>
    <xf numFmtId="3" fontId="27" fillId="0" borderId="3" xfId="0" applyNumberFormat="1" applyFont="1" applyFill="1" applyBorder="1"/>
    <xf numFmtId="0" fontId="30" fillId="0" borderId="3" xfId="0" applyFont="1" applyBorder="1" applyAlignment="1">
      <alignment horizontal="center"/>
    </xf>
    <xf numFmtId="0" fontId="29" fillId="0" borderId="3" xfId="2" applyFont="1" applyBorder="1"/>
    <xf numFmtId="0" fontId="12" fillId="3" borderId="25" xfId="2" applyFont="1" applyFill="1" applyBorder="1"/>
    <xf numFmtId="0" fontId="30" fillId="0" borderId="3" xfId="0" applyFont="1" applyBorder="1" applyAlignment="1">
      <alignment horizontal="left"/>
    </xf>
    <xf numFmtId="164" fontId="13" fillId="3" borderId="25" xfId="1" applyNumberFormat="1" applyFont="1" applyFill="1" applyBorder="1"/>
    <xf numFmtId="0" fontId="31" fillId="0" borderId="3" xfId="2" applyFont="1" applyFill="1" applyBorder="1" applyAlignment="1">
      <alignment horizontal="left"/>
    </xf>
    <xf numFmtId="0" fontId="32" fillId="0" borderId="3" xfId="2" applyFont="1" applyBorder="1"/>
    <xf numFmtId="0" fontId="6" fillId="3" borderId="25" xfId="2" applyFill="1" applyBorder="1"/>
    <xf numFmtId="0" fontId="23" fillId="0" borderId="25" xfId="2" applyFont="1" applyBorder="1" applyAlignment="1">
      <alignment horizontal="left" vertical="center"/>
    </xf>
    <xf numFmtId="0" fontId="29" fillId="0" borderId="3" xfId="2" applyFont="1" applyBorder="1" applyAlignment="1">
      <alignment horizontal="left" vertical="center"/>
    </xf>
    <xf numFmtId="164" fontId="13" fillId="3" borderId="25" xfId="1" applyNumberFormat="1" applyFont="1" applyFill="1" applyBorder="1" applyAlignment="1">
      <alignment horizontal="left"/>
    </xf>
    <xf numFmtId="164" fontId="13" fillId="0" borderId="25" xfId="1" applyNumberFormat="1" applyFont="1" applyBorder="1"/>
    <xf numFmtId="164" fontId="25" fillId="7" borderId="25" xfId="1" applyNumberFormat="1" applyFont="1" applyFill="1" applyBorder="1" applyAlignment="1">
      <alignment horizontal="center"/>
    </xf>
    <xf numFmtId="3" fontId="28" fillId="0" borderId="3" xfId="0" applyNumberFormat="1" applyFont="1" applyFill="1" applyBorder="1"/>
    <xf numFmtId="0" fontId="0" fillId="0" borderId="25" xfId="0" applyBorder="1"/>
    <xf numFmtId="0" fontId="0" fillId="0" borderId="3" xfId="0" applyFill="1" applyBorder="1"/>
    <xf numFmtId="0" fontId="0" fillId="5" borderId="25" xfId="0" applyFill="1" applyBorder="1"/>
    <xf numFmtId="0" fontId="29" fillId="0" borderId="3" xfId="2" applyFont="1" applyFill="1" applyBorder="1"/>
    <xf numFmtId="0" fontId="0" fillId="0" borderId="27" xfId="0" applyBorder="1"/>
    <xf numFmtId="0" fontId="0" fillId="0" borderId="28" xfId="0" applyFill="1" applyBorder="1"/>
    <xf numFmtId="0" fontId="0" fillId="0" borderId="28" xfId="0" applyBorder="1"/>
    <xf numFmtId="0" fontId="0" fillId="6" borderId="28" xfId="0" applyFill="1" applyBorder="1"/>
    <xf numFmtId="0" fontId="29" fillId="0" borderId="28" xfId="2" applyFont="1" applyFill="1" applyBorder="1"/>
    <xf numFmtId="0" fontId="0" fillId="0" borderId="29" xfId="0" applyBorder="1"/>
    <xf numFmtId="0" fontId="29" fillId="0" borderId="25" xfId="0" applyFont="1" applyBorder="1" applyAlignment="1">
      <alignment horizontal="left"/>
    </xf>
    <xf numFmtId="0" fontId="31" fillId="0" borderId="25" xfId="0" applyFont="1" applyBorder="1" applyAlignment="1">
      <alignment horizontal="left"/>
    </xf>
    <xf numFmtId="0" fontId="34" fillId="0" borderId="25" xfId="0" applyFont="1" applyBorder="1" applyAlignment="1">
      <alignment horizontal="left"/>
    </xf>
    <xf numFmtId="0" fontId="29" fillId="0" borderId="25" xfId="2" applyFont="1" applyBorder="1"/>
    <xf numFmtId="0" fontId="30" fillId="0" borderId="25" xfId="0" applyFont="1" applyBorder="1" applyAlignment="1">
      <alignment horizontal="left"/>
    </xf>
    <xf numFmtId="0" fontId="32" fillId="0" borderId="25" xfId="2" applyFont="1" applyBorder="1"/>
    <xf numFmtId="0" fontId="31" fillId="0" borderId="25" xfId="2" applyFont="1" applyFill="1" applyBorder="1" applyAlignment="1">
      <alignment horizontal="left"/>
    </xf>
    <xf numFmtId="0" fontId="29" fillId="0" borderId="25" xfId="2" applyFont="1" applyBorder="1" applyAlignment="1">
      <alignment horizontal="left" vertical="center"/>
    </xf>
    <xf numFmtId="0" fontId="29" fillId="0" borderId="25" xfId="2" applyFont="1" applyFill="1" applyBorder="1"/>
    <xf numFmtId="3" fontId="35" fillId="6" borderId="21" xfId="0" applyNumberFormat="1" applyFont="1" applyFill="1" applyBorder="1"/>
    <xf numFmtId="3" fontId="35" fillId="0" borderId="0" xfId="0" applyNumberFormat="1" applyFont="1"/>
    <xf numFmtId="3" fontId="35" fillId="0" borderId="21" xfId="0" applyNumberFormat="1" applyFont="1" applyBorder="1" applyAlignment="1">
      <alignment horizontal="center"/>
    </xf>
    <xf numFmtId="3" fontId="35" fillId="6" borderId="21" xfId="0" applyNumberFormat="1" applyFont="1" applyFill="1" applyBorder="1" applyAlignment="1">
      <alignment horizontal="center"/>
    </xf>
    <xf numFmtId="3" fontId="35" fillId="0" borderId="0" xfId="0" applyNumberFormat="1" applyFont="1" applyAlignment="1">
      <alignment horizontal="center"/>
    </xf>
    <xf numFmtId="3" fontId="36" fillId="0" borderId="0" xfId="0" applyNumberFormat="1" applyFont="1"/>
    <xf numFmtId="3" fontId="35" fillId="0" borderId="30" xfId="0" applyNumberFormat="1" applyFont="1" applyBorder="1" applyAlignment="1">
      <alignment horizontal="left"/>
    </xf>
    <xf numFmtId="3" fontId="35" fillId="0" borderId="30" xfId="0" applyNumberFormat="1" applyFont="1" applyBorder="1"/>
    <xf numFmtId="3" fontId="35" fillId="6" borderId="30" xfId="0" applyNumberFormat="1" applyFont="1" applyFill="1" applyBorder="1"/>
    <xf numFmtId="3" fontId="35" fillId="0" borderId="30" xfId="2" applyNumberFormat="1" applyFont="1" applyBorder="1"/>
    <xf numFmtId="3" fontId="36" fillId="0" borderId="0" xfId="0" applyNumberFormat="1" applyFont="1" applyBorder="1"/>
    <xf numFmtId="3" fontId="36" fillId="0" borderId="0" xfId="2" applyNumberFormat="1" applyFont="1" applyBorder="1"/>
    <xf numFmtId="3" fontId="35" fillId="0" borderId="0" xfId="2" applyNumberFormat="1" applyFont="1" applyFill="1" applyBorder="1" applyAlignment="1">
      <alignment horizontal="left"/>
    </xf>
    <xf numFmtId="3" fontId="36" fillId="0" borderId="0" xfId="2" applyNumberFormat="1" applyFont="1" applyFill="1" applyBorder="1"/>
    <xf numFmtId="3" fontId="35" fillId="0" borderId="21" xfId="0" applyNumberFormat="1" applyFont="1" applyFill="1" applyBorder="1" applyAlignment="1">
      <alignment horizontal="center"/>
    </xf>
    <xf numFmtId="3" fontId="36" fillId="0" borderId="0" xfId="0" applyNumberFormat="1" applyFont="1" applyFill="1"/>
    <xf numFmtId="3" fontId="36" fillId="0" borderId="34" xfId="0" applyNumberFormat="1" applyFont="1" applyBorder="1" applyAlignment="1">
      <alignment horizontal="left"/>
    </xf>
    <xf numFmtId="3" fontId="36" fillId="0" borderId="34" xfId="0" applyNumberFormat="1" applyFont="1" applyBorder="1"/>
    <xf numFmtId="3" fontId="36" fillId="6" borderId="34" xfId="0" applyNumberFormat="1" applyFont="1" applyFill="1" applyBorder="1"/>
    <xf numFmtId="3" fontId="36" fillId="0" borderId="34" xfId="0" applyNumberFormat="1" applyFont="1" applyFill="1" applyBorder="1"/>
    <xf numFmtId="3" fontId="36" fillId="0" borderId="35" xfId="0" applyNumberFormat="1" applyFont="1" applyBorder="1" applyAlignment="1">
      <alignment horizontal="left"/>
    </xf>
    <xf numFmtId="3" fontId="36" fillId="0" borderId="35" xfId="0" applyNumberFormat="1" applyFont="1" applyBorder="1"/>
    <xf numFmtId="3" fontId="36" fillId="6" borderId="35" xfId="0" applyNumberFormat="1" applyFont="1" applyFill="1" applyBorder="1"/>
    <xf numFmtId="3" fontId="36" fillId="0" borderId="35" xfId="0" applyNumberFormat="1" applyFont="1" applyFill="1" applyBorder="1"/>
    <xf numFmtId="3" fontId="35" fillId="0" borderId="36" xfId="0" applyNumberFormat="1" applyFont="1" applyBorder="1" applyAlignment="1">
      <alignment horizontal="left"/>
    </xf>
    <xf numFmtId="3" fontId="35" fillId="0" borderId="36" xfId="0" applyNumberFormat="1" applyFont="1" applyBorder="1"/>
    <xf numFmtId="3" fontId="35" fillId="6" borderId="36" xfId="0" applyNumberFormat="1" applyFont="1" applyFill="1" applyBorder="1"/>
    <xf numFmtId="3" fontId="36" fillId="0" borderId="37" xfId="0" applyNumberFormat="1" applyFont="1" applyBorder="1" applyAlignment="1">
      <alignment horizontal="left"/>
    </xf>
    <xf numFmtId="3" fontId="36" fillId="0" borderId="37" xfId="0" applyNumberFormat="1" applyFont="1" applyBorder="1"/>
    <xf numFmtId="3" fontId="36" fillId="6" borderId="37" xfId="0" applyNumberFormat="1" applyFont="1" applyFill="1" applyBorder="1"/>
    <xf numFmtId="3" fontId="36" fillId="0" borderId="37" xfId="0" applyNumberFormat="1" applyFont="1" applyFill="1" applyBorder="1"/>
    <xf numFmtId="3" fontId="36" fillId="0" borderId="38" xfId="0" applyNumberFormat="1" applyFont="1" applyBorder="1" applyAlignment="1">
      <alignment horizontal="left"/>
    </xf>
    <xf numFmtId="3" fontId="36" fillId="0" borderId="38" xfId="0" applyNumberFormat="1" applyFont="1" applyBorder="1"/>
    <xf numFmtId="3" fontId="36" fillId="6" borderId="38" xfId="0" applyNumberFormat="1" applyFont="1" applyFill="1" applyBorder="1"/>
    <xf numFmtId="3" fontId="36" fillId="0" borderId="38" xfId="0" applyNumberFormat="1" applyFont="1" applyFill="1" applyBorder="1"/>
    <xf numFmtId="3" fontId="36" fillId="0" borderId="37" xfId="2" applyNumberFormat="1" applyFont="1" applyBorder="1"/>
    <xf numFmtId="3" fontId="36" fillId="0" borderId="35" xfId="2" applyNumberFormat="1" applyFont="1" applyBorder="1"/>
    <xf numFmtId="3" fontId="36" fillId="0" borderId="38" xfId="2" applyNumberFormat="1" applyFont="1" applyBorder="1"/>
    <xf numFmtId="3" fontId="36" fillId="0" borderId="37" xfId="2" applyNumberFormat="1" applyFont="1" applyBorder="1" applyAlignment="1">
      <alignment horizontal="left" vertical="center"/>
    </xf>
    <xf numFmtId="3" fontId="36" fillId="0" borderId="35" xfId="2" applyNumberFormat="1" applyFont="1" applyBorder="1" applyAlignment="1">
      <alignment horizontal="left" vertical="center"/>
    </xf>
    <xf numFmtId="0" fontId="9" fillId="8" borderId="19" xfId="3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48" xfId="0" applyFont="1" applyBorder="1"/>
    <xf numFmtId="0" fontId="39" fillId="0" borderId="49" xfId="0" applyFont="1" applyBorder="1" applyAlignment="1"/>
    <xf numFmtId="0" fontId="4" fillId="0" borderId="2" xfId="0" applyFont="1" applyBorder="1"/>
    <xf numFmtId="0" fontId="4" fillId="0" borderId="50" xfId="0" applyFont="1" applyBorder="1"/>
    <xf numFmtId="0" fontId="4" fillId="0" borderId="49" xfId="0" applyFont="1" applyBorder="1"/>
    <xf numFmtId="0" fontId="4" fillId="0" borderId="51" xfId="0" applyFont="1" applyBorder="1"/>
    <xf numFmtId="0" fontId="4" fillId="0" borderId="8" xfId="0" applyFont="1" applyFill="1" applyBorder="1"/>
    <xf numFmtId="0" fontId="4" fillId="2" borderId="48" xfId="0" applyFont="1" applyFill="1" applyBorder="1"/>
    <xf numFmtId="0" fontId="4" fillId="2" borderId="50" xfId="0" applyFont="1" applyFill="1" applyBorder="1"/>
    <xf numFmtId="164" fontId="4" fillId="0" borderId="52" xfId="1" applyNumberFormat="1" applyFont="1" applyBorder="1"/>
    <xf numFmtId="0" fontId="38" fillId="0" borderId="5" xfId="0" applyFont="1" applyBorder="1" applyAlignment="1"/>
    <xf numFmtId="164" fontId="4" fillId="0" borderId="3" xfId="1" applyNumberFormat="1" applyFont="1" applyBorder="1"/>
    <xf numFmtId="164" fontId="4" fillId="0" borderId="53" xfId="1" applyNumberFormat="1" applyFont="1" applyBorder="1"/>
    <xf numFmtId="0" fontId="5" fillId="0" borderId="7" xfId="0" applyFont="1" applyFill="1" applyBorder="1"/>
    <xf numFmtId="164" fontId="5" fillId="2" borderId="52" xfId="0" applyNumberFormat="1" applyFont="1" applyFill="1" applyBorder="1"/>
    <xf numFmtId="164" fontId="5" fillId="2" borderId="53" xfId="0" applyNumberFormat="1" applyFont="1" applyFill="1" applyBorder="1"/>
    <xf numFmtId="0" fontId="38" fillId="0" borderId="54" xfId="0" applyFont="1" applyBorder="1" applyAlignment="1"/>
    <xf numFmtId="164" fontId="5" fillId="3" borderId="55" xfId="0" applyNumberFormat="1" applyFont="1" applyFill="1" applyBorder="1"/>
    <xf numFmtId="0" fontId="38" fillId="3" borderId="11" xfId="0" applyFont="1" applyFill="1" applyBorder="1" applyAlignment="1"/>
    <xf numFmtId="164" fontId="5" fillId="3" borderId="11" xfId="0" applyNumberFormat="1" applyFont="1" applyFill="1" applyBorder="1"/>
    <xf numFmtId="164" fontId="5" fillId="3" borderId="56" xfId="0" applyNumberFormat="1" applyFont="1" applyFill="1" applyBorder="1"/>
    <xf numFmtId="164" fontId="5" fillId="3" borderId="43" xfId="0" applyNumberFormat="1" applyFont="1" applyFill="1" applyBorder="1"/>
    <xf numFmtId="0" fontId="38" fillId="3" borderId="4" xfId="0" applyFont="1" applyFill="1" applyBorder="1" applyAlignment="1"/>
    <xf numFmtId="164" fontId="5" fillId="3" borderId="44" xfId="0" applyNumberFormat="1" applyFont="1" applyFill="1" applyBorder="1"/>
    <xf numFmtId="0" fontId="38" fillId="0" borderId="49" xfId="0" applyFont="1" applyBorder="1" applyAlignment="1"/>
    <xf numFmtId="0" fontId="5" fillId="0" borderId="9" xfId="0" applyFont="1" applyFill="1" applyBorder="1"/>
    <xf numFmtId="0" fontId="38" fillId="3" borderId="14" xfId="0" applyFont="1" applyFill="1" applyBorder="1" applyAlignment="1"/>
    <xf numFmtId="0" fontId="5" fillId="0" borderId="0" xfId="0" applyFont="1" applyFill="1" applyBorder="1"/>
    <xf numFmtId="0" fontId="5" fillId="0" borderId="48" xfId="0" applyFont="1" applyBorder="1"/>
    <xf numFmtId="0" fontId="5" fillId="0" borderId="2" xfId="0" applyFont="1" applyBorder="1"/>
    <xf numFmtId="0" fontId="5" fillId="0" borderId="51" xfId="0" applyFont="1" applyBorder="1"/>
    <xf numFmtId="0" fontId="4" fillId="0" borderId="48" xfId="0" applyFont="1" applyFill="1" applyBorder="1"/>
    <xf numFmtId="0" fontId="4" fillId="0" borderId="2" xfId="0" applyFont="1" applyFill="1" applyBorder="1"/>
    <xf numFmtId="0" fontId="4" fillId="0" borderId="51" xfId="0" applyFont="1" applyFill="1" applyBorder="1"/>
    <xf numFmtId="0" fontId="5" fillId="0" borderId="8" xfId="0" applyFont="1" applyFill="1" applyBorder="1"/>
    <xf numFmtId="0" fontId="5" fillId="2" borderId="48" xfId="0" applyFont="1" applyFill="1" applyBorder="1"/>
    <xf numFmtId="0" fontId="5" fillId="2" borderId="51" xfId="0" applyFont="1" applyFill="1" applyBorder="1"/>
    <xf numFmtId="0" fontId="5" fillId="2" borderId="52" xfId="0" applyFont="1" applyFill="1" applyBorder="1"/>
    <xf numFmtId="0" fontId="5" fillId="3" borderId="55" xfId="0" applyFont="1" applyFill="1" applyBorder="1"/>
    <xf numFmtId="0" fontId="5" fillId="3" borderId="44" xfId="0" applyFont="1" applyFill="1" applyBorder="1"/>
    <xf numFmtId="0" fontId="4" fillId="3" borderId="55" xfId="0" applyFont="1" applyFill="1" applyBorder="1"/>
    <xf numFmtId="0" fontId="4" fillId="3" borderId="4" xfId="0" applyFont="1" applyFill="1" applyBorder="1"/>
    <xf numFmtId="164" fontId="4" fillId="3" borderId="4" xfId="0" applyNumberFormat="1" applyFont="1" applyFill="1" applyBorder="1"/>
    <xf numFmtId="164" fontId="4" fillId="3" borderId="55" xfId="0" applyNumberFormat="1" applyFont="1" applyFill="1" applyBorder="1"/>
    <xf numFmtId="164" fontId="4" fillId="3" borderId="43" xfId="0" applyNumberFormat="1" applyFont="1" applyFill="1" applyBorder="1"/>
    <xf numFmtId="164" fontId="4" fillId="3" borderId="44" xfId="0" applyNumberFormat="1" applyFont="1" applyFill="1" applyBorder="1"/>
    <xf numFmtId="0" fontId="5" fillId="3" borderId="43" xfId="0" applyFont="1" applyFill="1" applyBorder="1"/>
    <xf numFmtId="0" fontId="38" fillId="0" borderId="2" xfId="0" applyFont="1" applyBorder="1"/>
    <xf numFmtId="0" fontId="5" fillId="2" borderId="53" xfId="0" applyFont="1" applyFill="1" applyBorder="1"/>
    <xf numFmtId="164" fontId="4" fillId="0" borderId="52" xfId="1" applyNumberFormat="1" applyFont="1" applyFill="1" applyBorder="1"/>
    <xf numFmtId="0" fontId="38" fillId="0" borderId="5" xfId="0" applyFont="1" applyFill="1" applyBorder="1" applyAlignment="1"/>
    <xf numFmtId="164" fontId="4" fillId="0" borderId="3" xfId="1" applyNumberFormat="1" applyFont="1" applyFill="1" applyBorder="1"/>
    <xf numFmtId="164" fontId="4" fillId="0" borderId="57" xfId="1" applyNumberFormat="1" applyFont="1" applyBorder="1"/>
    <xf numFmtId="164" fontId="4" fillId="2" borderId="52" xfId="1" applyNumberFormat="1" applyFont="1" applyFill="1" applyBorder="1"/>
    <xf numFmtId="164" fontId="4" fillId="2" borderId="3" xfId="1" applyNumberFormat="1" applyFont="1" applyFill="1" applyBorder="1"/>
    <xf numFmtId="164" fontId="4" fillId="2" borderId="53" xfId="1" applyNumberFormat="1" applyFont="1" applyFill="1" applyBorder="1"/>
    <xf numFmtId="0" fontId="38" fillId="3" borderId="46" xfId="0" applyFont="1" applyFill="1" applyBorder="1" applyAlignment="1"/>
    <xf numFmtId="0" fontId="4" fillId="3" borderId="43" xfId="0" applyFont="1" applyFill="1" applyBorder="1"/>
    <xf numFmtId="0" fontId="5" fillId="2" borderId="57" xfId="0" applyFont="1" applyFill="1" applyBorder="1"/>
    <xf numFmtId="0" fontId="4" fillId="3" borderId="44" xfId="0" applyFont="1" applyFill="1" applyBorder="1"/>
    <xf numFmtId="164" fontId="5" fillId="2" borderId="52" xfId="0" applyNumberFormat="1" applyFont="1" applyFill="1" applyBorder="1" applyAlignment="1">
      <alignment horizontal="right"/>
    </xf>
    <xf numFmtId="0" fontId="4" fillId="2" borderId="52" xfId="0" applyFont="1" applyFill="1" applyBorder="1"/>
    <xf numFmtId="0" fontId="4" fillId="2" borderId="53" xfId="0" applyFont="1" applyFill="1" applyBorder="1"/>
    <xf numFmtId="0" fontId="4" fillId="2" borderId="57" xfId="0" applyFont="1" applyFill="1" applyBorder="1"/>
    <xf numFmtId="0" fontId="5" fillId="0" borderId="50" xfId="0" applyFont="1" applyBorder="1"/>
    <xf numFmtId="164" fontId="4" fillId="0" borderId="58" xfId="1" applyNumberFormat="1" applyFont="1" applyBorder="1"/>
    <xf numFmtId="0" fontId="5" fillId="3" borderId="14" xfId="0" applyFont="1" applyFill="1" applyBorder="1"/>
    <xf numFmtId="0" fontId="4" fillId="3" borderId="14" xfId="0" applyFont="1" applyFill="1" applyBorder="1"/>
    <xf numFmtId="164" fontId="4" fillId="3" borderId="14" xfId="0" applyNumberFormat="1" applyFont="1" applyFill="1" applyBorder="1"/>
    <xf numFmtId="0" fontId="5" fillId="0" borderId="59" xfId="0" applyFont="1" applyFill="1" applyBorder="1"/>
    <xf numFmtId="0" fontId="4" fillId="0" borderId="0" xfId="0" applyFont="1" applyFill="1" applyBorder="1"/>
    <xf numFmtId="0" fontId="9" fillId="8" borderId="39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6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45" xfId="0" applyNumberFormat="1" applyFont="1" applyFill="1" applyBorder="1" applyAlignment="1">
      <alignment horizontal="center" vertical="center"/>
    </xf>
    <xf numFmtId="3" fontId="14" fillId="0" borderId="47" xfId="0" applyNumberFormat="1" applyFont="1" applyFill="1" applyBorder="1" applyAlignment="1">
      <alignment horizontal="center" vertical="center"/>
    </xf>
    <xf numFmtId="0" fontId="0" fillId="0" borderId="48" xfId="0" applyBorder="1"/>
    <xf numFmtId="0" fontId="1" fillId="0" borderId="49" xfId="0" applyFont="1" applyBorder="1" applyAlignment="1"/>
    <xf numFmtId="0" fontId="0" fillId="0" borderId="2" xfId="0" applyBorder="1"/>
    <xf numFmtId="0" fontId="0" fillId="0" borderId="50" xfId="0" applyBorder="1"/>
    <xf numFmtId="0" fontId="0" fillId="0" borderId="49" xfId="0" applyBorder="1"/>
    <xf numFmtId="0" fontId="0" fillId="0" borderId="51" xfId="0" applyBorder="1"/>
    <xf numFmtId="0" fontId="0" fillId="0" borderId="8" xfId="0" applyFill="1" applyBorder="1"/>
    <xf numFmtId="3" fontId="0" fillId="2" borderId="48" xfId="0" applyNumberFormat="1" applyFill="1" applyBorder="1"/>
    <xf numFmtId="3" fontId="0" fillId="2" borderId="50" xfId="0" applyNumberFormat="1" applyFill="1" applyBorder="1"/>
    <xf numFmtId="164" fontId="16" fillId="0" borderId="52" xfId="1" applyNumberFormat="1" applyFont="1" applyBorder="1"/>
    <xf numFmtId="0" fontId="40" fillId="0" borderId="5" xfId="0" applyFont="1" applyBorder="1" applyAlignment="1"/>
    <xf numFmtId="164" fontId="16" fillId="0" borderId="3" xfId="1" applyNumberFormat="1" applyFont="1" applyBorder="1"/>
    <xf numFmtId="164" fontId="16" fillId="0" borderId="53" xfId="1" applyNumberFormat="1" applyFont="1" applyBorder="1"/>
    <xf numFmtId="164" fontId="16" fillId="0" borderId="5" xfId="1" applyNumberFormat="1" applyFont="1" applyBorder="1"/>
    <xf numFmtId="0" fontId="15" fillId="0" borderId="7" xfId="0" applyFont="1" applyFill="1" applyBorder="1"/>
    <xf numFmtId="3" fontId="15" fillId="2" borderId="52" xfId="0" applyNumberFormat="1" applyFont="1" applyFill="1" applyBorder="1"/>
    <xf numFmtId="3" fontId="15" fillId="2" borderId="53" xfId="0" applyNumberFormat="1" applyFont="1" applyFill="1" applyBorder="1"/>
    <xf numFmtId="0" fontId="40" fillId="0" borderId="54" xfId="0" applyFont="1" applyBorder="1" applyAlignment="1"/>
    <xf numFmtId="164" fontId="16" fillId="0" borderId="0" xfId="1" applyNumberFormat="1" applyFont="1" applyBorder="1"/>
    <xf numFmtId="0" fontId="40" fillId="0" borderId="0" xfId="0" applyFont="1" applyBorder="1" applyAlignment="1"/>
    <xf numFmtId="164" fontId="16" fillId="0" borderId="20" xfId="1" applyNumberFormat="1" applyFont="1" applyBorder="1"/>
    <xf numFmtId="164" fontId="16" fillId="0" borderId="60" xfId="1" applyNumberFormat="1" applyFont="1" applyBorder="1"/>
    <xf numFmtId="164" fontId="15" fillId="3" borderId="55" xfId="0" applyNumberFormat="1" applyFont="1" applyFill="1" applyBorder="1"/>
    <xf numFmtId="0" fontId="40" fillId="3" borderId="11" xfId="0" applyFont="1" applyFill="1" applyBorder="1" applyAlignment="1"/>
    <xf numFmtId="164" fontId="15" fillId="3" borderId="11" xfId="0" applyNumberFormat="1" applyFont="1" applyFill="1" applyBorder="1"/>
    <xf numFmtId="164" fontId="15" fillId="3" borderId="56" xfId="0" applyNumberFormat="1" applyFont="1" applyFill="1" applyBorder="1"/>
    <xf numFmtId="3" fontId="15" fillId="3" borderId="55" xfId="0" applyNumberFormat="1" applyFont="1" applyFill="1" applyBorder="1"/>
    <xf numFmtId="3" fontId="15" fillId="3" borderId="56" xfId="0" applyNumberFormat="1" applyFont="1" applyFill="1" applyBorder="1"/>
    <xf numFmtId="0" fontId="40" fillId="0" borderId="49" xfId="0" applyFont="1" applyBorder="1" applyAlignment="1"/>
    <xf numFmtId="164" fontId="16" fillId="0" borderId="52" xfId="1" applyNumberFormat="1" applyFont="1" applyFill="1" applyBorder="1"/>
    <xf numFmtId="0" fontId="40" fillId="0" borderId="5" xfId="0" applyFont="1" applyFill="1" applyBorder="1" applyAlignment="1"/>
    <xf numFmtId="164" fontId="16" fillId="0" borderId="3" xfId="1" applyNumberFormat="1" applyFont="1" applyFill="1" applyBorder="1"/>
    <xf numFmtId="164" fontId="16" fillId="0" borderId="53" xfId="1" applyNumberFormat="1" applyFont="1" applyFill="1" applyBorder="1"/>
    <xf numFmtId="0" fontId="15" fillId="0" borderId="9" xfId="0" applyFont="1" applyFill="1" applyBorder="1"/>
    <xf numFmtId="164" fontId="15" fillId="3" borderId="43" xfId="0" applyNumberFormat="1" applyFont="1" applyFill="1" applyBorder="1"/>
    <xf numFmtId="0" fontId="40" fillId="3" borderId="14" xfId="0" applyFont="1" applyFill="1" applyBorder="1" applyAlignment="1"/>
    <xf numFmtId="164" fontId="15" fillId="3" borderId="4" xfId="0" applyNumberFormat="1" applyFont="1" applyFill="1" applyBorder="1"/>
    <xf numFmtId="164" fontId="15" fillId="3" borderId="44" xfId="0" applyNumberFormat="1" applyFont="1" applyFill="1" applyBorder="1"/>
    <xf numFmtId="164" fontId="15" fillId="3" borderId="14" xfId="0" applyNumberFormat="1" applyFont="1" applyFill="1" applyBorder="1"/>
    <xf numFmtId="0" fontId="15" fillId="0" borderId="0" xfId="0" applyFont="1" applyFill="1" applyBorder="1"/>
    <xf numFmtId="3" fontId="15" fillId="3" borderId="43" xfId="0" applyNumberFormat="1" applyFont="1" applyFill="1" applyBorder="1"/>
    <xf numFmtId="0" fontId="15" fillId="0" borderId="48" xfId="0" applyFont="1" applyBorder="1"/>
    <xf numFmtId="0" fontId="15" fillId="0" borderId="2" xfId="0" applyFont="1" applyBorder="1"/>
    <xf numFmtId="0" fontId="15" fillId="0" borderId="51" xfId="0" applyFont="1" applyBorder="1"/>
    <xf numFmtId="0" fontId="16" fillId="0" borderId="48" xfId="0" applyFont="1" applyBorder="1"/>
    <xf numFmtId="0" fontId="16" fillId="0" borderId="2" xfId="0" applyFont="1" applyBorder="1"/>
    <xf numFmtId="0" fontId="16" fillId="0" borderId="51" xfId="0" applyFont="1" applyBorder="1"/>
    <xf numFmtId="0" fontId="16" fillId="0" borderId="48" xfId="0" applyFont="1" applyFill="1" applyBorder="1"/>
    <xf numFmtId="0" fontId="16" fillId="0" borderId="2" xfId="0" applyFont="1" applyFill="1" applyBorder="1"/>
    <xf numFmtId="0" fontId="16" fillId="0" borderId="51" xfId="0" applyFont="1" applyFill="1" applyBorder="1"/>
    <xf numFmtId="0" fontId="15" fillId="0" borderId="49" xfId="0" applyFont="1" applyBorder="1"/>
    <xf numFmtId="0" fontId="15" fillId="0" borderId="8" xfId="0" applyFont="1" applyFill="1" applyBorder="1"/>
    <xf numFmtId="3" fontId="15" fillId="2" borderId="48" xfId="0" applyNumberFormat="1" applyFont="1" applyFill="1" applyBorder="1"/>
    <xf numFmtId="3" fontId="15" fillId="2" borderId="51" xfId="0" applyNumberFormat="1" applyFont="1" applyFill="1" applyBorder="1"/>
    <xf numFmtId="0" fontId="15" fillId="3" borderId="55" xfId="0" applyFont="1" applyFill="1" applyBorder="1"/>
    <xf numFmtId="0" fontId="15" fillId="3" borderId="4" xfId="0" applyFont="1" applyFill="1" applyBorder="1"/>
    <xf numFmtId="0" fontId="15" fillId="3" borderId="44" xfId="0" applyFont="1" applyFill="1" applyBorder="1"/>
    <xf numFmtId="0" fontId="16" fillId="3" borderId="55" xfId="0" applyFont="1" applyFill="1" applyBorder="1"/>
    <xf numFmtId="0" fontId="16" fillId="3" borderId="4" xfId="0" applyFont="1" applyFill="1" applyBorder="1"/>
    <xf numFmtId="164" fontId="16" fillId="3" borderId="55" xfId="0" applyNumberFormat="1" applyFont="1" applyFill="1" applyBorder="1"/>
    <xf numFmtId="0" fontId="15" fillId="3" borderId="11" xfId="0" applyFont="1" applyFill="1" applyBorder="1"/>
    <xf numFmtId="0" fontId="40" fillId="0" borderId="2" xfId="0" applyFont="1" applyBorder="1"/>
    <xf numFmtId="164" fontId="16" fillId="0" borderId="57" xfId="1" applyNumberFormat="1" applyFont="1" applyBorder="1"/>
    <xf numFmtId="3" fontId="16" fillId="2" borderId="52" xfId="1" applyNumberFormat="1" applyFont="1" applyFill="1" applyBorder="1"/>
    <xf numFmtId="3" fontId="16" fillId="2" borderId="5" xfId="1" applyNumberFormat="1" applyFont="1" applyFill="1" applyBorder="1"/>
    <xf numFmtId="3" fontId="16" fillId="2" borderId="53" xfId="1" applyNumberFormat="1" applyFont="1" applyFill="1" applyBorder="1"/>
    <xf numFmtId="0" fontId="15" fillId="3" borderId="43" xfId="0" applyFont="1" applyFill="1" applyBorder="1"/>
    <xf numFmtId="0" fontId="40" fillId="3" borderId="46" xfId="0" applyFont="1" applyFill="1" applyBorder="1" applyAlignment="1"/>
    <xf numFmtId="0" fontId="16" fillId="3" borderId="43" xfId="0" applyFont="1" applyFill="1" applyBorder="1"/>
    <xf numFmtId="164" fontId="16" fillId="3" borderId="4" xfId="0" applyNumberFormat="1" applyFont="1" applyFill="1" applyBorder="1"/>
    <xf numFmtId="164" fontId="16" fillId="3" borderId="43" xfId="0" applyNumberFormat="1" applyFont="1" applyFill="1" applyBorder="1"/>
    <xf numFmtId="164" fontId="16" fillId="3" borderId="44" xfId="0" applyNumberFormat="1" applyFont="1" applyFill="1" applyBorder="1"/>
    <xf numFmtId="0" fontId="15" fillId="3" borderId="14" xfId="0" applyFont="1" applyFill="1" applyBorder="1"/>
    <xf numFmtId="3" fontId="15" fillId="3" borderId="44" xfId="0" applyNumberFormat="1" applyFont="1" applyFill="1" applyBorder="1"/>
    <xf numFmtId="3" fontId="15" fillId="2" borderId="57" xfId="0" applyNumberFormat="1" applyFont="1" applyFill="1" applyBorder="1"/>
    <xf numFmtId="0" fontId="16" fillId="3" borderId="44" xfId="0" applyFont="1" applyFill="1" applyBorder="1"/>
    <xf numFmtId="3" fontId="16" fillId="2" borderId="52" xfId="0" applyNumberFormat="1" applyFont="1" applyFill="1" applyBorder="1"/>
    <xf numFmtId="3" fontId="16" fillId="2" borderId="53" xfId="0" applyNumberFormat="1" applyFont="1" applyFill="1" applyBorder="1"/>
    <xf numFmtId="3" fontId="16" fillId="2" borderId="57" xfId="0" applyNumberFormat="1" applyFont="1" applyFill="1" applyBorder="1"/>
    <xf numFmtId="0" fontId="15" fillId="0" borderId="50" xfId="0" applyFont="1" applyBorder="1"/>
    <xf numFmtId="164" fontId="16" fillId="0" borderId="58" xfId="1" applyNumberFormat="1" applyFont="1" applyBorder="1"/>
    <xf numFmtId="0" fontId="16" fillId="3" borderId="14" xfId="0" applyFont="1" applyFill="1" applyBorder="1"/>
    <xf numFmtId="164" fontId="16" fillId="3" borderId="14" xfId="0" applyNumberFormat="1" applyFont="1" applyFill="1" applyBorder="1"/>
    <xf numFmtId="0" fontId="15" fillId="0" borderId="59" xfId="0" applyFont="1" applyFill="1" applyBorder="1"/>
    <xf numFmtId="0" fontId="0" fillId="0" borderId="60" xfId="0" applyBorder="1"/>
    <xf numFmtId="0" fontId="6" fillId="0" borderId="0" xfId="2" applyFont="1" applyFill="1"/>
    <xf numFmtId="164" fontId="17" fillId="0" borderId="12" xfId="0" applyNumberFormat="1" applyFont="1" applyFill="1" applyBorder="1"/>
    <xf numFmtId="0" fontId="17" fillId="0" borderId="12" xfId="0" applyFont="1" applyFill="1" applyBorder="1"/>
    <xf numFmtId="164" fontId="17" fillId="0" borderId="61" xfId="0" applyNumberFormat="1" applyFont="1" applyFill="1" applyBorder="1"/>
    <xf numFmtId="0" fontId="17" fillId="0" borderId="0" xfId="0" applyFont="1" applyFill="1" applyBorder="1"/>
    <xf numFmtId="3" fontId="14" fillId="0" borderId="44" xfId="0" applyNumberFormat="1" applyFont="1" applyFill="1" applyBorder="1" applyAlignment="1">
      <alignment horizontal="center" vertical="center"/>
    </xf>
    <xf numFmtId="3" fontId="26" fillId="2" borderId="50" xfId="0" applyNumberFormat="1" applyFont="1" applyFill="1" applyBorder="1"/>
    <xf numFmtId="3" fontId="27" fillId="2" borderId="51" xfId="0" applyNumberFormat="1" applyFont="1" applyFill="1" applyBorder="1"/>
    <xf numFmtId="3" fontId="26" fillId="2" borderId="5" xfId="1" applyNumberFormat="1" applyFont="1" applyFill="1" applyBorder="1"/>
    <xf numFmtId="3" fontId="26" fillId="2" borderId="53" xfId="1" applyNumberFormat="1" applyFont="1" applyFill="1" applyBorder="1"/>
    <xf numFmtId="0" fontId="45" fillId="0" borderId="0" xfId="0" applyFont="1" applyFill="1"/>
    <xf numFmtId="0" fontId="46" fillId="0" borderId="0" xfId="0" applyFont="1" applyFill="1"/>
    <xf numFmtId="165" fontId="47" fillId="0" borderId="0" xfId="0" applyNumberFormat="1" applyFont="1" applyFill="1" applyBorder="1" applyAlignment="1">
      <alignment vertical="center"/>
    </xf>
    <xf numFmtId="164" fontId="45" fillId="0" borderId="0" xfId="4" applyNumberFormat="1" applyFont="1" applyFill="1" applyBorder="1" applyAlignment="1"/>
    <xf numFmtId="0" fontId="45" fillId="0" borderId="0" xfId="0" applyFont="1" applyFill="1" applyBorder="1"/>
    <xf numFmtId="43" fontId="45" fillId="0" borderId="0" xfId="4" applyFont="1" applyFill="1"/>
    <xf numFmtId="43" fontId="48" fillId="0" borderId="0" xfId="4" applyFont="1" applyFill="1"/>
    <xf numFmtId="0" fontId="45" fillId="0" borderId="35" xfId="0" applyFont="1" applyFill="1" applyBorder="1" applyAlignment="1">
      <alignment horizontal="center" vertical="center"/>
    </xf>
    <xf numFmtId="0" fontId="47" fillId="0" borderId="35" xfId="0" applyFont="1" applyFill="1" applyBorder="1" applyAlignment="1">
      <alignment horizontal="left" vertical="center"/>
    </xf>
    <xf numFmtId="164" fontId="45" fillId="0" borderId="64" xfId="4" applyNumberFormat="1" applyFont="1" applyFill="1" applyBorder="1" applyAlignment="1">
      <alignment vertical="center"/>
    </xf>
    <xf numFmtId="164" fontId="45" fillId="0" borderId="35" xfId="4" applyNumberFormat="1" applyFont="1" applyFill="1" applyBorder="1" applyAlignment="1">
      <alignment vertical="center"/>
    </xf>
    <xf numFmtId="0" fontId="45" fillId="0" borderId="0" xfId="0" applyFont="1" applyFill="1" applyAlignment="1">
      <alignment vertical="center"/>
    </xf>
    <xf numFmtId="0" fontId="46" fillId="0" borderId="0" xfId="0" applyFont="1" applyFill="1" applyAlignment="1">
      <alignment vertical="center"/>
    </xf>
    <xf numFmtId="1" fontId="45" fillId="0" borderId="35" xfId="0" applyNumberFormat="1" applyFont="1" applyFill="1" applyBorder="1" applyAlignment="1">
      <alignment vertical="center"/>
    </xf>
    <xf numFmtId="43" fontId="45" fillId="0" borderId="35" xfId="4" applyFont="1" applyFill="1" applyBorder="1" applyAlignment="1">
      <alignment vertical="center"/>
    </xf>
    <xf numFmtId="164" fontId="48" fillId="0" borderId="64" xfId="4" applyNumberFormat="1" applyFont="1" applyFill="1" applyBorder="1" applyAlignment="1">
      <alignment vertical="center"/>
    </xf>
    <xf numFmtId="164" fontId="48" fillId="0" borderId="65" xfId="4" applyNumberFormat="1" applyFont="1" applyFill="1" applyBorder="1" applyAlignment="1">
      <alignment vertical="center"/>
    </xf>
    <xf numFmtId="0" fontId="51" fillId="0" borderId="0" xfId="0" applyFont="1" applyFill="1" applyAlignment="1">
      <alignment vertical="center"/>
    </xf>
    <xf numFmtId="164" fontId="45" fillId="0" borderId="35" xfId="4" applyNumberFormat="1" applyFont="1" applyFill="1" applyBorder="1" applyAlignment="1">
      <alignment horizontal="right" vertical="center"/>
    </xf>
    <xf numFmtId="0" fontId="45" fillId="0" borderId="35" xfId="2" applyFont="1" applyFill="1" applyBorder="1" applyAlignment="1">
      <alignment vertical="center"/>
    </xf>
    <xf numFmtId="43" fontId="49" fillId="0" borderId="35" xfId="4" applyFont="1" applyFill="1" applyBorder="1" applyAlignment="1">
      <alignment vertical="center"/>
    </xf>
    <xf numFmtId="0" fontId="32" fillId="0" borderId="35" xfId="0" applyFont="1" applyFill="1" applyBorder="1" applyAlignment="1">
      <alignment horizontal="left"/>
    </xf>
    <xf numFmtId="1" fontId="48" fillId="0" borderId="64" xfId="4" applyNumberFormat="1" applyFont="1" applyFill="1" applyBorder="1" applyAlignment="1">
      <alignment vertical="center"/>
    </xf>
    <xf numFmtId="164" fontId="46" fillId="0" borderId="64" xfId="4" applyNumberFormat="1" applyFont="1" applyFill="1" applyBorder="1" applyAlignment="1">
      <alignment vertical="center"/>
    </xf>
    <xf numFmtId="0" fontId="45" fillId="0" borderId="35" xfId="0" applyFont="1" applyFill="1" applyBorder="1" applyAlignment="1">
      <alignment vertical="center"/>
    </xf>
    <xf numFmtId="1" fontId="48" fillId="0" borderId="64" xfId="0" applyNumberFormat="1" applyFont="1" applyFill="1" applyBorder="1" applyAlignment="1">
      <alignment vertical="center"/>
    </xf>
    <xf numFmtId="43" fontId="48" fillId="0" borderId="65" xfId="4" applyFont="1" applyFill="1" applyBorder="1" applyAlignment="1">
      <alignment vertical="center"/>
    </xf>
    <xf numFmtId="43" fontId="48" fillId="0" borderId="65" xfId="0" applyNumberFormat="1" applyFont="1" applyFill="1" applyBorder="1" applyAlignment="1">
      <alignment vertical="center"/>
    </xf>
    <xf numFmtId="164" fontId="48" fillId="0" borderId="0" xfId="4" applyNumberFormat="1" applyFont="1" applyFill="1" applyBorder="1" applyAlignment="1">
      <alignment vertical="center"/>
    </xf>
    <xf numFmtId="164" fontId="48" fillId="0" borderId="30" xfId="0" applyNumberFormat="1" applyFont="1" applyFill="1" applyBorder="1" applyAlignment="1">
      <alignment vertical="center"/>
    </xf>
    <xf numFmtId="164" fontId="48" fillId="0" borderId="64" xfId="0" applyNumberFormat="1" applyFont="1" applyFill="1" applyBorder="1" applyAlignment="1">
      <alignment vertical="center"/>
    </xf>
    <xf numFmtId="164" fontId="48" fillId="0" borderId="65" xfId="0" applyNumberFormat="1" applyFont="1" applyFill="1" applyBorder="1" applyAlignment="1">
      <alignment vertical="center"/>
    </xf>
    <xf numFmtId="164" fontId="45" fillId="0" borderId="0" xfId="4" applyNumberFormat="1" applyFont="1" applyFill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43" fontId="45" fillId="0" borderId="0" xfId="4" applyFont="1" applyFill="1" applyBorder="1" applyAlignment="1">
      <alignment vertical="center"/>
    </xf>
    <xf numFmtId="43" fontId="45" fillId="0" borderId="0" xfId="4" applyFont="1" applyFill="1" applyAlignment="1">
      <alignment vertical="center"/>
    </xf>
    <xf numFmtId="43" fontId="48" fillId="0" borderId="0" xfId="4" applyFont="1" applyFill="1" applyAlignment="1">
      <alignment vertical="center"/>
    </xf>
    <xf numFmtId="43" fontId="45" fillId="0" borderId="0" xfId="4" applyFont="1" applyFill="1" applyBorder="1"/>
    <xf numFmtId="0" fontId="45" fillId="0" borderId="0" xfId="0" applyFont="1" applyFill="1" applyAlignment="1"/>
    <xf numFmtId="0" fontId="45" fillId="0" borderId="0" xfId="0" applyFont="1" applyFill="1" applyAlignment="1">
      <alignment horizontal="center" vertical="center"/>
    </xf>
    <xf numFmtId="0" fontId="48" fillId="0" borderId="0" xfId="0" applyFont="1" applyFill="1" applyAlignment="1"/>
    <xf numFmtId="0" fontId="48" fillId="0" borderId="0" xfId="0" applyFont="1" applyFill="1"/>
    <xf numFmtId="0" fontId="48" fillId="0" borderId="0" xfId="0" applyFont="1" applyFill="1" applyBorder="1" applyAlignment="1"/>
    <xf numFmtId="0" fontId="45" fillId="0" borderId="0" xfId="0" applyFont="1" applyFill="1" applyBorder="1" applyAlignment="1"/>
    <xf numFmtId="43" fontId="46" fillId="0" borderId="0" xfId="4" applyFont="1" applyFill="1"/>
    <xf numFmtId="43" fontId="51" fillId="0" borderId="0" xfId="4" applyFont="1" applyFill="1"/>
    <xf numFmtId="164" fontId="46" fillId="0" borderId="0" xfId="4" applyNumberFormat="1" applyFont="1" applyFill="1" applyBorder="1" applyAlignment="1"/>
    <xf numFmtId="0" fontId="46" fillId="0" borderId="0" xfId="0" applyFont="1" applyFill="1" applyBorder="1"/>
    <xf numFmtId="0" fontId="46" fillId="0" borderId="64" xfId="0" applyFont="1" applyFill="1" applyBorder="1"/>
    <xf numFmtId="44" fontId="45" fillId="0" borderId="0" xfId="123" applyFont="1" applyFill="1" applyBorder="1"/>
    <xf numFmtId="14" fontId="45" fillId="0" borderId="0" xfId="0" applyNumberFormat="1" applyFont="1" applyFill="1"/>
    <xf numFmtId="43" fontId="46" fillId="0" borderId="0" xfId="4" applyFont="1" applyFill="1" applyBorder="1"/>
    <xf numFmtId="0" fontId="48" fillId="0" borderId="64" xfId="0" applyFont="1" applyFill="1" applyBorder="1" applyAlignment="1">
      <alignment horizontal="center"/>
    </xf>
    <xf numFmtId="43" fontId="48" fillId="0" borderId="66" xfId="4" applyFont="1" applyFill="1" applyBorder="1" applyAlignment="1"/>
    <xf numFmtId="0" fontId="48" fillId="0" borderId="0" xfId="0" applyFont="1" applyFill="1" applyBorder="1" applyAlignment="1">
      <alignment horizontal="center" vertical="center"/>
    </xf>
    <xf numFmtId="43" fontId="48" fillId="0" borderId="68" xfId="4" applyFont="1" applyFill="1" applyBorder="1" applyAlignment="1">
      <alignment horizontal="center"/>
    </xf>
    <xf numFmtId="43" fontId="48" fillId="0" borderId="68" xfId="4" applyFont="1" applyFill="1" applyBorder="1" applyAlignment="1">
      <alignment horizontal="center" vertical="center"/>
    </xf>
    <xf numFmtId="43" fontId="45" fillId="0" borderId="35" xfId="0" applyNumberFormat="1" applyFont="1" applyFill="1" applyBorder="1" applyAlignment="1">
      <alignment vertical="center"/>
    </xf>
    <xf numFmtId="164" fontId="48" fillId="0" borderId="68" xfId="4" applyNumberFormat="1" applyFont="1" applyFill="1" applyBorder="1" applyAlignment="1">
      <alignment vertical="center"/>
    </xf>
    <xf numFmtId="43" fontId="48" fillId="0" borderId="77" xfId="0" applyNumberFormat="1" applyFont="1" applyFill="1" applyBorder="1" applyAlignment="1">
      <alignment vertical="center"/>
    </xf>
    <xf numFmtId="0" fontId="48" fillId="0" borderId="84" xfId="0" applyFont="1" applyFill="1" applyBorder="1" applyAlignment="1">
      <alignment horizontal="center" vertical="center"/>
    </xf>
    <xf numFmtId="0" fontId="48" fillId="0" borderId="75" xfId="0" applyFont="1" applyFill="1" applyBorder="1" applyAlignment="1">
      <alignment horizontal="left" vertical="center"/>
    </xf>
    <xf numFmtId="43" fontId="48" fillId="0" borderId="74" xfId="4" applyFont="1" applyFill="1" applyBorder="1" applyAlignment="1">
      <alignment vertical="center"/>
    </xf>
    <xf numFmtId="43" fontId="48" fillId="0" borderId="68" xfId="4" applyFont="1" applyFill="1" applyBorder="1" applyAlignment="1">
      <alignment vertical="center"/>
    </xf>
    <xf numFmtId="0" fontId="48" fillId="0" borderId="68" xfId="0" applyFont="1" applyFill="1" applyBorder="1" applyAlignment="1">
      <alignment vertical="center"/>
    </xf>
    <xf numFmtId="43" fontId="48" fillId="0" borderId="65" xfId="4" applyFont="1" applyFill="1" applyBorder="1" applyAlignment="1">
      <alignment horizontal="center" vertical="center"/>
    </xf>
    <xf numFmtId="0" fontId="45" fillId="0" borderId="80" xfId="0" applyFont="1" applyFill="1" applyBorder="1" applyAlignment="1">
      <alignment vertical="center"/>
    </xf>
    <xf numFmtId="164" fontId="48" fillId="0" borderId="0" xfId="4" applyNumberFormat="1" applyFont="1" applyFill="1" applyBorder="1" applyAlignment="1"/>
    <xf numFmtId="1" fontId="46" fillId="0" borderId="64" xfId="0" applyNumberFormat="1" applyFont="1" applyFill="1" applyBorder="1" applyAlignment="1">
      <alignment vertical="center"/>
    </xf>
    <xf numFmtId="164" fontId="48" fillId="0" borderId="0" xfId="0" applyNumberFormat="1" applyFont="1" applyFill="1" applyBorder="1" applyAlignment="1">
      <alignment vertical="center"/>
    </xf>
    <xf numFmtId="0" fontId="46" fillId="0" borderId="0" xfId="0" applyFont="1" applyFill="1" applyBorder="1" applyAlignment="1"/>
    <xf numFmtId="0" fontId="46" fillId="0" borderId="36" xfId="0" applyFont="1" applyFill="1" applyBorder="1" applyAlignment="1">
      <alignment horizontal="center"/>
    </xf>
    <xf numFmtId="0" fontId="32" fillId="0" borderId="36" xfId="0" applyFont="1" applyFill="1" applyBorder="1" applyAlignment="1">
      <alignment horizontal="left"/>
    </xf>
    <xf numFmtId="164" fontId="46" fillId="0" borderId="36" xfId="4" applyNumberFormat="1" applyFont="1" applyFill="1" applyBorder="1" applyAlignment="1">
      <alignment vertical="center"/>
    </xf>
    <xf numFmtId="0" fontId="48" fillId="0" borderId="66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164" fontId="48" fillId="0" borderId="76" xfId="4" applyNumberFormat="1" applyFont="1" applyFill="1" applyBorder="1" applyAlignment="1">
      <alignment vertical="center"/>
    </xf>
    <xf numFmtId="9" fontId="48" fillId="0" borderId="64" xfId="0" applyNumberFormat="1" applyFont="1" applyFill="1" applyBorder="1" applyAlignment="1">
      <alignment horizontal="center" vertical="center"/>
    </xf>
    <xf numFmtId="0" fontId="51" fillId="0" borderId="0" xfId="0" applyFont="1" applyFill="1"/>
    <xf numFmtId="0" fontId="48" fillId="0" borderId="80" xfId="0" applyFont="1" applyFill="1" applyBorder="1" applyAlignment="1">
      <alignment vertical="center"/>
    </xf>
    <xf numFmtId="43" fontId="45" fillId="0" borderId="0" xfId="0" applyNumberFormat="1" applyFont="1" applyFill="1"/>
    <xf numFmtId="0" fontId="48" fillId="0" borderId="65" xfId="0" applyFont="1" applyFill="1" applyBorder="1" applyAlignment="1">
      <alignment horizontal="center" vertical="center"/>
    </xf>
    <xf numFmtId="164" fontId="48" fillId="0" borderId="12" xfId="4" applyNumberFormat="1" applyFont="1" applyFill="1" applyBorder="1" applyAlignment="1">
      <alignment vertical="center"/>
    </xf>
    <xf numFmtId="164" fontId="48" fillId="0" borderId="70" xfId="0" applyNumberFormat="1" applyFont="1" applyFill="1" applyBorder="1" applyAlignment="1">
      <alignment vertical="center"/>
    </xf>
    <xf numFmtId="164" fontId="48" fillId="0" borderId="72" xfId="0" applyNumberFormat="1" applyFont="1" applyFill="1" applyBorder="1" applyAlignment="1">
      <alignment vertical="center"/>
    </xf>
    <xf numFmtId="0" fontId="48" fillId="0" borderId="0" xfId="0" applyFont="1" applyFill="1" applyAlignment="1">
      <alignment vertical="center"/>
    </xf>
    <xf numFmtId="9" fontId="48" fillId="0" borderId="66" xfId="4" applyNumberFormat="1" applyFont="1" applyFill="1" applyBorder="1" applyAlignment="1">
      <alignment horizontal="center" vertical="center"/>
    </xf>
    <xf numFmtId="43" fontId="48" fillId="0" borderId="0" xfId="4" applyFont="1" applyFill="1" applyBorder="1" applyAlignment="1">
      <alignment vertical="center"/>
    </xf>
    <xf numFmtId="0" fontId="48" fillId="0" borderId="68" xfId="0" applyFont="1" applyFill="1" applyBorder="1" applyAlignment="1">
      <alignment horizontal="center" vertical="center"/>
    </xf>
    <xf numFmtId="43" fontId="48" fillId="0" borderId="0" xfId="4" applyFont="1" applyFill="1" applyAlignment="1">
      <alignment horizontal="center"/>
    </xf>
    <xf numFmtId="0" fontId="48" fillId="0" borderId="0" xfId="2" applyFont="1" applyFill="1" applyBorder="1" applyAlignment="1">
      <alignment horizontal="left" vertical="center"/>
    </xf>
    <xf numFmtId="43" fontId="48" fillId="0" borderId="0" xfId="4" applyFont="1" applyFill="1" applyBorder="1" applyAlignment="1"/>
    <xf numFmtId="43" fontId="48" fillId="0" borderId="0" xfId="4" applyFont="1" applyFill="1" applyAlignment="1"/>
    <xf numFmtId="0" fontId="46" fillId="0" borderId="35" xfId="2" applyFont="1" applyFill="1" applyBorder="1" applyAlignment="1">
      <alignment vertical="center"/>
    </xf>
    <xf numFmtId="164" fontId="46" fillId="0" borderId="35" xfId="4" applyNumberFormat="1" applyFont="1" applyFill="1" applyBorder="1" applyAlignment="1">
      <alignment vertical="center"/>
    </xf>
    <xf numFmtId="0" fontId="48" fillId="0" borderId="68" xfId="0" applyFont="1" applyFill="1" applyBorder="1" applyAlignment="1">
      <alignment horizontal="center"/>
    </xf>
    <xf numFmtId="9" fontId="48" fillId="0" borderId="68" xfId="0" applyNumberFormat="1" applyFont="1" applyFill="1" applyBorder="1" applyAlignment="1">
      <alignment horizontal="center"/>
    </xf>
    <xf numFmtId="0" fontId="48" fillId="0" borderId="64" xfId="0" applyFont="1" applyFill="1" applyBorder="1" applyAlignment="1">
      <alignment horizontal="center" vertical="center"/>
    </xf>
    <xf numFmtId="0" fontId="46" fillId="0" borderId="35" xfId="0" applyFont="1" applyFill="1" applyBorder="1" applyAlignment="1">
      <alignment horizontal="center" vertical="center"/>
    </xf>
    <xf numFmtId="43" fontId="54" fillId="0" borderId="35" xfId="4" applyFont="1" applyFill="1" applyBorder="1" applyAlignment="1">
      <alignment vertical="top"/>
    </xf>
    <xf numFmtId="43" fontId="54" fillId="0" borderId="36" xfId="4" applyFont="1" applyFill="1" applyBorder="1" applyAlignment="1">
      <alignment vertical="top"/>
    </xf>
    <xf numFmtId="43" fontId="51" fillId="0" borderId="0" xfId="4" applyFont="1" applyFill="1" applyBorder="1"/>
    <xf numFmtId="0" fontId="48" fillId="0" borderId="0" xfId="0" applyFont="1" applyFill="1" applyBorder="1"/>
    <xf numFmtId="0" fontId="48" fillId="0" borderId="66" xfId="0" applyFont="1" applyFill="1" applyBorder="1" applyAlignment="1">
      <alignment horizontal="center"/>
    </xf>
    <xf numFmtId="164" fontId="48" fillId="5" borderId="77" xfId="4" applyNumberFormat="1" applyFont="1" applyFill="1" applyBorder="1" applyAlignment="1">
      <alignment horizontal="center" vertical="center"/>
    </xf>
    <xf numFmtId="164" fontId="48" fillId="5" borderId="64" xfId="4" applyNumberFormat="1" applyFont="1" applyFill="1" applyBorder="1" applyAlignment="1">
      <alignment vertical="center"/>
    </xf>
    <xf numFmtId="164" fontId="48" fillId="5" borderId="77" xfId="4" applyNumberFormat="1" applyFont="1" applyFill="1" applyBorder="1" applyAlignment="1">
      <alignment vertical="center"/>
    </xf>
    <xf numFmtId="1" fontId="48" fillId="5" borderId="64" xfId="4" applyNumberFormat="1" applyFont="1" applyFill="1" applyBorder="1" applyAlignment="1">
      <alignment vertical="center"/>
    </xf>
    <xf numFmtId="43" fontId="48" fillId="5" borderId="77" xfId="4" applyFont="1" applyFill="1" applyBorder="1" applyAlignment="1">
      <alignment vertical="center"/>
    </xf>
    <xf numFmtId="0" fontId="48" fillId="5" borderId="77" xfId="0" applyFont="1" applyFill="1" applyBorder="1" applyAlignment="1">
      <alignment horizontal="center" vertical="center"/>
    </xf>
    <xf numFmtId="164" fontId="48" fillId="5" borderId="65" xfId="4" applyNumberFormat="1" applyFont="1" applyFill="1" applyBorder="1" applyAlignment="1">
      <alignment vertical="center"/>
    </xf>
    <xf numFmtId="1" fontId="48" fillId="5" borderId="64" xfId="0" applyNumberFormat="1" applyFont="1" applyFill="1" applyBorder="1" applyAlignment="1">
      <alignment vertical="center"/>
    </xf>
    <xf numFmtId="43" fontId="48" fillId="5" borderId="77" xfId="0" applyNumberFormat="1" applyFont="1" applyFill="1" applyBorder="1" applyAlignment="1">
      <alignment vertical="center"/>
    </xf>
    <xf numFmtId="43" fontId="49" fillId="0" borderId="67" xfId="4" applyFont="1" applyFill="1" applyBorder="1" applyAlignment="1">
      <alignment vertical="center"/>
    </xf>
    <xf numFmtId="0" fontId="48" fillId="5" borderId="77" xfId="0" applyFont="1" applyFill="1" applyBorder="1" applyAlignment="1">
      <alignment vertical="center"/>
    </xf>
    <xf numFmtId="43" fontId="48" fillId="0" borderId="66" xfId="4" applyFont="1" applyFill="1" applyBorder="1" applyAlignment="1">
      <alignment vertical="center"/>
    </xf>
    <xf numFmtId="43" fontId="48" fillId="0" borderId="86" xfId="4" applyFont="1" applyFill="1" applyBorder="1" applyAlignment="1">
      <alignment vertical="center"/>
    </xf>
    <xf numFmtId="43" fontId="48" fillId="0" borderId="86" xfId="4" applyFont="1" applyFill="1" applyBorder="1" applyAlignment="1">
      <alignment horizontal="center"/>
    </xf>
    <xf numFmtId="43" fontId="48" fillId="0" borderId="66" xfId="4" applyFont="1" applyFill="1" applyBorder="1" applyAlignment="1">
      <alignment horizontal="center"/>
    </xf>
    <xf numFmtId="49" fontId="48" fillId="0" borderId="86" xfId="0" applyNumberFormat="1" applyFont="1" applyFill="1" applyBorder="1" applyAlignment="1">
      <alignment horizontal="center" vertical="center"/>
    </xf>
    <xf numFmtId="9" fontId="48" fillId="0" borderId="86" xfId="4" applyNumberFormat="1" applyFont="1" applyFill="1" applyBorder="1" applyAlignment="1">
      <alignment horizontal="center" vertical="center"/>
    </xf>
    <xf numFmtId="164" fontId="48" fillId="5" borderId="0" xfId="4" applyNumberFormat="1" applyFont="1" applyFill="1" applyBorder="1" applyAlignment="1">
      <alignment vertical="center"/>
    </xf>
    <xf numFmtId="43" fontId="48" fillId="5" borderId="79" xfId="4" applyNumberFormat="1" applyFont="1" applyFill="1" applyBorder="1" applyAlignment="1">
      <alignment vertical="center"/>
    </xf>
    <xf numFmtId="0" fontId="52" fillId="0" borderId="92" xfId="0" applyFont="1" applyFill="1" applyBorder="1" applyAlignment="1">
      <alignment horizontal="left" vertical="center"/>
    </xf>
    <xf numFmtId="164" fontId="48" fillId="0" borderId="86" xfId="4" applyNumberFormat="1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48" fillId="0" borderId="0" xfId="2" applyFont="1" applyFill="1" applyBorder="1" applyAlignment="1">
      <alignment horizontal="right" vertical="center"/>
    </xf>
    <xf numFmtId="164" fontId="48" fillId="0" borderId="0" xfId="4" applyNumberFormat="1" applyFont="1" applyFill="1" applyAlignment="1">
      <alignment vertical="center"/>
    </xf>
    <xf numFmtId="164" fontId="48" fillId="0" borderId="30" xfId="4" applyNumberFormat="1" applyFont="1" applyFill="1" applyBorder="1" applyAlignment="1">
      <alignment vertical="center"/>
    </xf>
    <xf numFmtId="164" fontId="49" fillId="0" borderId="35" xfId="4" applyNumberFormat="1" applyFont="1" applyFill="1" applyBorder="1" applyAlignment="1">
      <alignment horizontal="right" vertical="center"/>
    </xf>
    <xf numFmtId="0" fontId="48" fillId="0" borderId="66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center"/>
    </xf>
    <xf numFmtId="0" fontId="46" fillId="0" borderId="0" xfId="0" applyFont="1" applyFill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48" fillId="0" borderId="0" xfId="0" applyFont="1" applyFill="1" applyBorder="1" applyAlignment="1">
      <alignment horizontal="center"/>
    </xf>
    <xf numFmtId="0" fontId="48" fillId="0" borderId="0" xfId="0" applyFont="1" applyFill="1" applyAlignment="1">
      <alignment horizontal="center"/>
    </xf>
    <xf numFmtId="0" fontId="48" fillId="0" borderId="77" xfId="2" applyFont="1" applyFill="1" applyBorder="1" applyAlignment="1">
      <alignment horizontal="left" vertical="center"/>
    </xf>
    <xf numFmtId="0" fontId="44" fillId="0" borderId="0" xfId="0" applyFont="1" applyFill="1" applyAlignment="1">
      <alignment horizontal="center"/>
    </xf>
    <xf numFmtId="43" fontId="48" fillId="0" borderId="66" xfId="4" applyFont="1" applyFill="1" applyBorder="1" applyAlignment="1">
      <alignment horizontal="center" vertical="center"/>
    </xf>
    <xf numFmtId="0" fontId="48" fillId="5" borderId="77" xfId="0" applyFont="1" applyFill="1" applyBorder="1" applyAlignment="1">
      <alignment horizontal="left"/>
    </xf>
    <xf numFmtId="164" fontId="48" fillId="5" borderId="79" xfId="4" applyNumberFormat="1" applyFont="1" applyFill="1" applyBorder="1" applyAlignment="1">
      <alignment vertical="center"/>
    </xf>
    <xf numFmtId="0" fontId="48" fillId="5" borderId="12" xfId="2" applyFont="1" applyFill="1" applyBorder="1" applyAlignment="1">
      <alignment horizontal="left" vertical="center"/>
    </xf>
    <xf numFmtId="164" fontId="48" fillId="5" borderId="30" xfId="4" applyNumberFormat="1" applyFont="1" applyFill="1" applyBorder="1" applyAlignment="1">
      <alignment vertical="center"/>
    </xf>
    <xf numFmtId="164" fontId="48" fillId="5" borderId="69" xfId="4" applyNumberFormat="1" applyFont="1" applyFill="1" applyBorder="1" applyAlignment="1">
      <alignment vertical="center"/>
    </xf>
    <xf numFmtId="0" fontId="48" fillId="5" borderId="78" xfId="2" applyFont="1" applyFill="1" applyBorder="1" applyAlignment="1"/>
    <xf numFmtId="164" fontId="48" fillId="5" borderId="77" xfId="4" applyNumberFormat="1" applyFont="1" applyFill="1" applyBorder="1" applyAlignment="1"/>
    <xf numFmtId="164" fontId="48" fillId="5" borderId="64" xfId="4" applyNumberFormat="1" applyFont="1" applyFill="1" applyBorder="1" applyAlignment="1"/>
    <xf numFmtId="164" fontId="48" fillId="5" borderId="64" xfId="2" applyNumberFormat="1" applyFont="1" applyFill="1" applyBorder="1" applyAlignment="1"/>
    <xf numFmtId="164" fontId="46" fillId="0" borderId="67" xfId="4" applyNumberFormat="1" applyFont="1" applyFill="1" applyBorder="1" applyAlignment="1">
      <alignment vertical="center"/>
    </xf>
    <xf numFmtId="0" fontId="46" fillId="0" borderId="0" xfId="0" applyFont="1" applyFill="1" applyAlignment="1">
      <alignment horizontal="center"/>
    </xf>
    <xf numFmtId="0" fontId="48" fillId="0" borderId="77" xfId="0" applyFont="1" applyFill="1" applyBorder="1" applyAlignment="1">
      <alignment vertical="center"/>
    </xf>
    <xf numFmtId="0" fontId="45" fillId="0" borderId="74" xfId="0" applyFont="1" applyFill="1" applyBorder="1"/>
    <xf numFmtId="0" fontId="48" fillId="5" borderId="77" xfId="2" applyFont="1" applyFill="1" applyBorder="1" applyAlignment="1">
      <alignment horizontal="left" vertical="center"/>
    </xf>
    <xf numFmtId="0" fontId="45" fillId="0" borderId="0" xfId="0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43" fontId="48" fillId="0" borderId="66" xfId="4" applyFont="1" applyFill="1" applyBorder="1" applyAlignment="1">
      <alignment horizontal="center" vertical="center"/>
    </xf>
    <xf numFmtId="43" fontId="48" fillId="0" borderId="86" xfId="4" applyFont="1" applyFill="1" applyBorder="1" applyAlignment="1">
      <alignment horizontal="center" vertical="center"/>
    </xf>
    <xf numFmtId="0" fontId="48" fillId="0" borderId="66" xfId="0" applyFont="1" applyFill="1" applyBorder="1" applyAlignment="1">
      <alignment horizontal="center" vertical="center"/>
    </xf>
    <xf numFmtId="0" fontId="48" fillId="0" borderId="86" xfId="0" applyFont="1" applyFill="1" applyBorder="1" applyAlignment="1">
      <alignment horizontal="center" vertical="center"/>
    </xf>
    <xf numFmtId="1" fontId="50" fillId="5" borderId="71" xfId="100" applyNumberFormat="1" applyFont="1" applyFill="1" applyBorder="1" applyAlignment="1">
      <alignment horizontal="right" vertical="center"/>
    </xf>
    <xf numFmtId="164" fontId="48" fillId="5" borderId="73" xfId="4" applyNumberFormat="1" applyFont="1" applyFill="1" applyBorder="1" applyAlignment="1">
      <alignment vertical="center"/>
    </xf>
    <xf numFmtId="43" fontId="50" fillId="5" borderId="77" xfId="4" applyFont="1" applyFill="1" applyBorder="1" applyAlignment="1">
      <alignment vertical="center"/>
    </xf>
    <xf numFmtId="1" fontId="48" fillId="5" borderId="77" xfId="4" applyNumberFormat="1" applyFont="1" applyFill="1" applyBorder="1" applyAlignment="1">
      <alignment vertical="center"/>
    </xf>
    <xf numFmtId="43" fontId="48" fillId="5" borderId="77" xfId="0" applyNumberFormat="1" applyFont="1" applyFill="1" applyBorder="1" applyAlignment="1">
      <alignment horizontal="right" vertical="center"/>
    </xf>
    <xf numFmtId="0" fontId="48" fillId="5" borderId="0" xfId="0" applyFont="1" applyFill="1" applyAlignment="1">
      <alignment vertical="center"/>
    </xf>
    <xf numFmtId="0" fontId="48" fillId="5" borderId="63" xfId="2" applyFont="1" applyFill="1" applyBorder="1" applyAlignment="1">
      <alignment horizontal="left" vertical="center"/>
    </xf>
    <xf numFmtId="164" fontId="48" fillId="5" borderId="72" xfId="4" applyNumberFormat="1" applyFont="1" applyFill="1" applyBorder="1" applyAlignment="1">
      <alignment vertical="center"/>
    </xf>
    <xf numFmtId="164" fontId="48" fillId="5" borderId="74" xfId="4" applyNumberFormat="1" applyFont="1" applyFill="1" applyBorder="1" applyAlignment="1">
      <alignment vertical="center"/>
    </xf>
    <xf numFmtId="43" fontId="48" fillId="5" borderId="65" xfId="4" applyFont="1" applyFill="1" applyBorder="1" applyAlignment="1">
      <alignment vertical="center"/>
    </xf>
    <xf numFmtId="0" fontId="48" fillId="5" borderId="65" xfId="0" applyFont="1" applyFill="1" applyBorder="1" applyAlignment="1">
      <alignment horizontal="center" vertical="center"/>
    </xf>
    <xf numFmtId="43" fontId="48" fillId="5" borderId="65" xfId="0" applyNumberFormat="1" applyFont="1" applyFill="1" applyBorder="1" applyAlignment="1">
      <alignment vertical="center"/>
    </xf>
    <xf numFmtId="164" fontId="48" fillId="5" borderId="77" xfId="4" applyNumberFormat="1" applyFont="1" applyFill="1" applyBorder="1" applyAlignment="1">
      <alignment horizontal="right" vertical="center"/>
    </xf>
    <xf numFmtId="1" fontId="48" fillId="5" borderId="64" xfId="4" applyNumberFormat="1" applyFont="1" applyFill="1" applyBorder="1" applyAlignment="1">
      <alignment horizontal="right" vertical="center"/>
    </xf>
    <xf numFmtId="1" fontId="50" fillId="5" borderId="71" xfId="118" applyNumberFormat="1" applyFont="1" applyFill="1" applyBorder="1" applyAlignment="1">
      <alignment horizontal="right" vertical="center"/>
    </xf>
    <xf numFmtId="164" fontId="50" fillId="5" borderId="77" xfId="4" applyNumberFormat="1" applyFont="1" applyFill="1" applyBorder="1" applyAlignment="1">
      <alignment horizontal="right" vertical="center"/>
    </xf>
    <xf numFmtId="164" fontId="48" fillId="5" borderId="81" xfId="4" applyNumberFormat="1" applyFont="1" applyFill="1" applyBorder="1" applyAlignment="1">
      <alignment vertical="center"/>
    </xf>
    <xf numFmtId="164" fontId="48" fillId="5" borderId="65" xfId="4" applyNumberFormat="1" applyFont="1" applyFill="1" applyBorder="1" applyAlignment="1">
      <alignment horizontal="center" vertical="center"/>
    </xf>
    <xf numFmtId="164" fontId="48" fillId="5" borderId="72" xfId="4" applyNumberFormat="1" applyFont="1" applyFill="1" applyBorder="1" applyAlignment="1">
      <alignment horizontal="center" vertical="center"/>
    </xf>
    <xf numFmtId="164" fontId="48" fillId="5" borderId="64" xfId="4" applyNumberFormat="1" applyFont="1" applyFill="1" applyBorder="1" applyAlignment="1">
      <alignment horizontal="center" vertical="center"/>
    </xf>
    <xf numFmtId="0" fontId="51" fillId="5" borderId="77" xfId="2" applyFont="1" applyFill="1" applyBorder="1" applyAlignment="1">
      <alignment vertical="center"/>
    </xf>
    <xf numFmtId="0" fontId="51" fillId="5" borderId="65" xfId="2" applyFont="1" applyFill="1" applyBorder="1" applyAlignment="1">
      <alignment vertical="center"/>
    </xf>
    <xf numFmtId="0" fontId="48" fillId="0" borderId="0" xfId="0" applyFont="1" applyFill="1" applyAlignment="1">
      <alignment horizontal="center"/>
    </xf>
    <xf numFmtId="0" fontId="48" fillId="0" borderId="0" xfId="0" applyFont="1" applyFill="1" applyBorder="1" applyAlignment="1">
      <alignment horizontal="center"/>
    </xf>
    <xf numFmtId="43" fontId="48" fillId="0" borderId="0" xfId="4" applyFont="1" applyFill="1" applyBorder="1"/>
    <xf numFmtId="0" fontId="48" fillId="5" borderId="77" xfId="2" applyFont="1" applyFill="1" applyBorder="1" applyAlignment="1">
      <alignment horizontal="left" vertical="center"/>
    </xf>
    <xf numFmtId="1" fontId="54" fillId="0" borderId="35" xfId="51" applyNumberFormat="1" applyFont="1" applyFill="1" applyBorder="1" applyAlignment="1">
      <alignment horizontal="center" vertical="top"/>
    </xf>
    <xf numFmtId="0" fontId="46" fillId="0" borderId="64" xfId="0" applyFont="1" applyFill="1" applyBorder="1" applyAlignment="1">
      <alignment vertical="center"/>
    </xf>
    <xf numFmtId="43" fontId="46" fillId="0" borderId="35" xfId="4" applyFont="1" applyFill="1" applyBorder="1" applyAlignment="1">
      <alignment vertical="center"/>
    </xf>
    <xf numFmtId="1" fontId="46" fillId="0" borderId="64" xfId="4" applyNumberFormat="1" applyFont="1" applyFill="1" applyBorder="1" applyAlignment="1">
      <alignment vertical="center"/>
    </xf>
    <xf numFmtId="164" fontId="45" fillId="0" borderId="86" xfId="4" applyNumberFormat="1" applyFont="1" applyFill="1" applyBorder="1" applyAlignment="1">
      <alignment vertical="center"/>
    </xf>
    <xf numFmtId="43" fontId="45" fillId="0" borderId="86" xfId="0" applyNumberFormat="1" applyFont="1" applyFill="1" applyBorder="1" applyAlignment="1">
      <alignment horizontal="center" vertical="center"/>
    </xf>
    <xf numFmtId="164" fontId="49" fillId="0" borderId="35" xfId="92" applyNumberFormat="1" applyFont="1" applyFill="1" applyBorder="1" applyAlignment="1">
      <alignment horizontal="right" vertical="center"/>
    </xf>
    <xf numFmtId="1" fontId="49" fillId="0" borderId="64" xfId="92" applyNumberFormat="1" applyFont="1" applyFill="1" applyBorder="1" applyAlignment="1">
      <alignment horizontal="right" vertical="center"/>
    </xf>
    <xf numFmtId="43" fontId="45" fillId="0" borderId="35" xfId="0" applyNumberFormat="1" applyFont="1" applyFill="1" applyBorder="1" applyAlignment="1">
      <alignment horizontal="right" vertical="center"/>
    </xf>
    <xf numFmtId="0" fontId="48" fillId="5" borderId="77" xfId="2" applyFont="1" applyFill="1" applyBorder="1" applyAlignment="1">
      <alignment horizontal="left" vertical="center"/>
    </xf>
    <xf numFmtId="1" fontId="32" fillId="0" borderId="64" xfId="0" applyNumberFormat="1" applyFont="1" applyFill="1" applyBorder="1" applyAlignment="1">
      <alignment vertical="center"/>
    </xf>
    <xf numFmtId="164" fontId="32" fillId="0" borderId="64" xfId="4" applyNumberFormat="1" applyFont="1" applyFill="1" applyBorder="1" applyAlignment="1">
      <alignment vertical="center"/>
    </xf>
    <xf numFmtId="164" fontId="32" fillId="0" borderId="35" xfId="4" applyNumberFormat="1" applyFont="1" applyFill="1" applyBorder="1" applyAlignment="1">
      <alignment vertical="center"/>
    </xf>
    <xf numFmtId="0" fontId="32" fillId="0" borderId="0" xfId="0" applyFont="1" applyFill="1" applyAlignment="1">
      <alignment vertical="center"/>
    </xf>
    <xf numFmtId="43" fontId="32" fillId="0" borderId="35" xfId="4" applyFont="1" applyFill="1" applyBorder="1" applyAlignment="1">
      <alignment vertical="center"/>
    </xf>
    <xf numFmtId="43" fontId="32" fillId="0" borderId="35" xfId="4" applyFont="1" applyFill="1" applyBorder="1" applyAlignment="1">
      <alignment vertical="top"/>
    </xf>
    <xf numFmtId="43" fontId="32" fillId="0" borderId="35" xfId="0" applyNumberFormat="1" applyFont="1" applyFill="1" applyBorder="1" applyAlignment="1">
      <alignment vertical="center"/>
    </xf>
    <xf numFmtId="1" fontId="32" fillId="0" borderId="64" xfId="4" applyNumberFormat="1" applyFont="1" applyFill="1" applyBorder="1" applyAlignment="1">
      <alignment vertical="center"/>
    </xf>
    <xf numFmtId="43" fontId="32" fillId="0" borderId="87" xfId="4" applyFont="1" applyFill="1" applyBorder="1" applyAlignment="1">
      <alignment vertical="center"/>
    </xf>
    <xf numFmtId="0" fontId="51" fillId="5" borderId="77" xfId="0" applyFont="1" applyFill="1" applyBorder="1"/>
    <xf numFmtId="0" fontId="51" fillId="5" borderId="66" xfId="0" applyFont="1" applyFill="1" applyBorder="1"/>
    <xf numFmtId="0" fontId="51" fillId="5" borderId="34" xfId="0" applyFont="1" applyFill="1" applyBorder="1"/>
    <xf numFmtId="0" fontId="51" fillId="5" borderId="86" xfId="0" applyFont="1" applyFill="1" applyBorder="1"/>
    <xf numFmtId="0" fontId="48" fillId="0" borderId="93" xfId="0" applyFont="1" applyFill="1" applyBorder="1" applyAlignment="1">
      <alignment horizontal="left" vertical="center"/>
    </xf>
    <xf numFmtId="0" fontId="48" fillId="5" borderId="81" xfId="0" applyFont="1" applyFill="1" applyBorder="1" applyAlignment="1">
      <alignment vertical="center"/>
    </xf>
    <xf numFmtId="164" fontId="45" fillId="0" borderId="35" xfId="4" applyNumberFormat="1" applyFont="1" applyFill="1" applyBorder="1" applyAlignment="1">
      <alignment horizontal="center" vertical="center"/>
    </xf>
    <xf numFmtId="1" fontId="45" fillId="0" borderId="35" xfId="0" applyNumberFormat="1" applyFont="1" applyFill="1" applyBorder="1" applyAlignment="1">
      <alignment horizontal="right" vertical="center"/>
    </xf>
    <xf numFmtId="0" fontId="45" fillId="0" borderId="35" xfId="2" applyFont="1" applyFill="1" applyBorder="1" applyAlignment="1">
      <alignment horizontal="left" vertical="center"/>
    </xf>
    <xf numFmtId="1" fontId="49" fillId="0" borderId="64" xfId="117" applyNumberFormat="1" applyFont="1" applyFill="1" applyBorder="1" applyAlignment="1">
      <alignment horizontal="right" vertical="center"/>
    </xf>
    <xf numFmtId="43" fontId="45" fillId="0" borderId="35" xfId="4" applyFont="1" applyFill="1" applyBorder="1" applyAlignment="1">
      <alignment horizontal="right" vertical="center"/>
    </xf>
    <xf numFmtId="43" fontId="46" fillId="0" borderId="35" xfId="4" applyNumberFormat="1" applyFont="1" applyFill="1" applyBorder="1" applyAlignment="1">
      <alignment vertical="center"/>
    </xf>
    <xf numFmtId="0" fontId="32" fillId="0" borderId="35" xfId="0" applyFont="1" applyFill="1" applyBorder="1" applyAlignment="1">
      <alignment horizontal="center" vertical="center"/>
    </xf>
    <xf numFmtId="0" fontId="32" fillId="0" borderId="35" xfId="2" applyFont="1" applyFill="1" applyBorder="1" applyAlignment="1">
      <alignment vertical="center"/>
    </xf>
    <xf numFmtId="1" fontId="32" fillId="0" borderId="64" xfId="122" applyNumberFormat="1" applyFont="1" applyFill="1" applyBorder="1" applyAlignment="1">
      <alignment vertical="center"/>
    </xf>
    <xf numFmtId="43" fontId="45" fillId="0" borderId="35" xfId="4" applyFont="1" applyFill="1" applyBorder="1" applyAlignment="1">
      <alignment horizontal="center" vertical="center"/>
    </xf>
    <xf numFmtId="164" fontId="49" fillId="0" borderId="35" xfId="100" applyNumberFormat="1" applyFont="1" applyFill="1" applyBorder="1" applyAlignment="1">
      <alignment horizontal="right" vertical="center"/>
    </xf>
    <xf numFmtId="1" fontId="49" fillId="0" borderId="64" xfId="100" applyNumberFormat="1" applyFont="1" applyFill="1" applyBorder="1" applyAlignment="1">
      <alignment horizontal="right" vertical="center"/>
    </xf>
    <xf numFmtId="0" fontId="45" fillId="0" borderId="67" xfId="0" applyFont="1" applyFill="1" applyBorder="1" applyAlignment="1">
      <alignment vertical="center"/>
    </xf>
    <xf numFmtId="0" fontId="47" fillId="0" borderId="35" xfId="0" applyFont="1" applyFill="1" applyBorder="1" applyAlignment="1">
      <alignment horizontal="left"/>
    </xf>
    <xf numFmtId="43" fontId="45" fillId="0" borderId="86" xfId="4" applyFont="1" applyFill="1" applyBorder="1" applyAlignment="1">
      <alignment horizontal="center"/>
    </xf>
    <xf numFmtId="164" fontId="49" fillId="0" borderId="35" xfId="69" applyNumberFormat="1" applyFont="1" applyFill="1" applyBorder="1" applyAlignment="1">
      <alignment horizontal="right" vertical="center"/>
    </xf>
    <xf numFmtId="1" fontId="49" fillId="0" borderId="64" xfId="69" applyNumberFormat="1" applyFont="1" applyFill="1" applyBorder="1" applyAlignment="1">
      <alignment horizontal="right" vertical="center"/>
    </xf>
    <xf numFmtId="43" fontId="46" fillId="0" borderId="35" xfId="0" applyNumberFormat="1" applyFont="1" applyFill="1" applyBorder="1" applyAlignment="1">
      <alignment horizontal="center" vertical="center"/>
    </xf>
    <xf numFmtId="164" fontId="32" fillId="0" borderId="36" xfId="4" applyNumberFormat="1" applyFont="1" applyFill="1" applyBorder="1" applyAlignment="1">
      <alignment vertical="center"/>
    </xf>
    <xf numFmtId="0" fontId="32" fillId="0" borderId="36" xfId="0" applyFont="1" applyFill="1" applyBorder="1" applyAlignment="1">
      <alignment horizontal="center" vertical="center"/>
    </xf>
    <xf numFmtId="0" fontId="32" fillId="0" borderId="36" xfId="2" applyFont="1" applyFill="1" applyBorder="1" applyAlignment="1">
      <alignment horizontal="left" vertical="center"/>
    </xf>
    <xf numFmtId="0" fontId="32" fillId="0" borderId="36" xfId="0" applyFont="1" applyFill="1" applyBorder="1" applyAlignment="1">
      <alignment vertical="center"/>
    </xf>
    <xf numFmtId="43" fontId="48" fillId="5" borderId="71" xfId="4" applyFont="1" applyFill="1" applyBorder="1" applyAlignment="1">
      <alignment vertical="center"/>
    </xf>
    <xf numFmtId="43" fontId="45" fillId="0" borderId="86" xfId="4" applyFont="1" applyFill="1" applyBorder="1" applyAlignment="1">
      <alignment horizontal="center" vertical="center"/>
    </xf>
    <xf numFmtId="0" fontId="45" fillId="0" borderId="35" xfId="0" applyFont="1" applyFill="1" applyBorder="1" applyAlignment="1">
      <alignment horizontal="left" vertical="center"/>
    </xf>
    <xf numFmtId="164" fontId="45" fillId="0" borderId="35" xfId="67" applyNumberFormat="1" applyFont="1" applyFill="1" applyBorder="1" applyAlignment="1">
      <alignment horizontal="right" vertical="center"/>
    </xf>
    <xf numFmtId="1" fontId="45" fillId="0" borderId="64" xfId="67" applyNumberFormat="1" applyFont="1" applyFill="1" applyBorder="1" applyAlignment="1">
      <alignment horizontal="right" vertical="center"/>
    </xf>
    <xf numFmtId="164" fontId="45" fillId="0" borderId="35" xfId="78" applyNumberFormat="1" applyFont="1" applyFill="1" applyBorder="1" applyAlignment="1">
      <alignment horizontal="right" vertical="center"/>
    </xf>
    <xf numFmtId="1" fontId="45" fillId="0" borderId="64" xfId="78" applyNumberFormat="1" applyFont="1" applyFill="1" applyBorder="1" applyAlignment="1">
      <alignment horizontal="right" vertical="center"/>
    </xf>
    <xf numFmtId="164" fontId="49" fillId="0" borderId="35" xfId="101" applyNumberFormat="1" applyFont="1" applyFill="1" applyBorder="1" applyAlignment="1">
      <alignment horizontal="right" vertical="center"/>
    </xf>
    <xf numFmtId="1" fontId="49" fillId="0" borderId="64" xfId="101" applyNumberFormat="1" applyFont="1" applyFill="1" applyBorder="1" applyAlignment="1">
      <alignment horizontal="right" vertical="center"/>
    </xf>
    <xf numFmtId="164" fontId="49" fillId="0" borderId="35" xfId="102" applyNumberFormat="1" applyFont="1" applyFill="1" applyBorder="1" applyAlignment="1">
      <alignment vertical="center"/>
    </xf>
    <xf numFmtId="1" fontId="49" fillId="0" borderId="64" xfId="102" applyNumberFormat="1" applyFont="1" applyFill="1" applyBorder="1" applyAlignment="1">
      <alignment vertical="center"/>
    </xf>
    <xf numFmtId="43" fontId="45" fillId="0" borderId="67" xfId="4" applyFont="1" applyFill="1" applyBorder="1" applyAlignment="1">
      <alignment horizontal="center"/>
    </xf>
    <xf numFmtId="0" fontId="48" fillId="9" borderId="35" xfId="0" applyFont="1" applyFill="1" applyBorder="1" applyAlignment="1">
      <alignment horizontal="center" vertical="center"/>
    </xf>
    <xf numFmtId="0" fontId="48" fillId="9" borderId="35" xfId="2" applyFont="1" applyFill="1" applyBorder="1" applyAlignment="1">
      <alignment vertical="center"/>
    </xf>
    <xf numFmtId="0" fontId="48" fillId="9" borderId="35" xfId="0" applyFont="1" applyFill="1" applyBorder="1" applyAlignment="1">
      <alignment horizontal="left" vertical="center"/>
    </xf>
    <xf numFmtId="164" fontId="48" fillId="9" borderId="35" xfId="4" applyNumberFormat="1" applyFont="1" applyFill="1" applyBorder="1" applyAlignment="1">
      <alignment vertical="center"/>
    </xf>
    <xf numFmtId="164" fontId="48" fillId="9" borderId="64" xfId="4" applyNumberFormat="1" applyFont="1" applyFill="1" applyBorder="1" applyAlignment="1">
      <alignment vertical="center"/>
    </xf>
    <xf numFmtId="164" fontId="48" fillId="9" borderId="35" xfId="65" applyNumberFormat="1" applyFont="1" applyFill="1" applyBorder="1" applyAlignment="1">
      <alignment horizontal="right" vertical="center"/>
    </xf>
    <xf numFmtId="1" fontId="48" fillId="9" borderId="64" xfId="65" applyNumberFormat="1" applyFont="1" applyFill="1" applyBorder="1" applyAlignment="1">
      <alignment horizontal="right" vertical="center"/>
    </xf>
    <xf numFmtId="164" fontId="48" fillId="9" borderId="35" xfId="4" applyNumberFormat="1" applyFont="1" applyFill="1" applyBorder="1" applyAlignment="1">
      <alignment horizontal="right" vertical="center"/>
    </xf>
    <xf numFmtId="43" fontId="48" fillId="9" borderId="35" xfId="4" applyFont="1" applyFill="1" applyBorder="1" applyAlignment="1">
      <alignment vertical="center"/>
    </xf>
    <xf numFmtId="1" fontId="48" fillId="9" borderId="35" xfId="0" applyNumberFormat="1" applyFont="1" applyFill="1" applyBorder="1" applyAlignment="1">
      <alignment vertical="center"/>
    </xf>
    <xf numFmtId="43" fontId="48" fillId="9" borderId="35" xfId="0" applyNumberFormat="1" applyFont="1" applyFill="1" applyBorder="1" applyAlignment="1">
      <alignment horizontal="right" vertical="center"/>
    </xf>
    <xf numFmtId="0" fontId="48" fillId="9" borderId="3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164" fontId="48" fillId="9" borderId="35" xfId="66" applyNumberFormat="1" applyFont="1" applyFill="1" applyBorder="1" applyAlignment="1">
      <alignment horizontal="right" vertical="center"/>
    </xf>
    <xf numFmtId="1" fontId="48" fillId="9" borderId="64" xfId="66" applyNumberFormat="1" applyFont="1" applyFill="1" applyBorder="1" applyAlignment="1">
      <alignment horizontal="right" vertical="center"/>
    </xf>
    <xf numFmtId="43" fontId="48" fillId="9" borderId="0" xfId="0" applyNumberFormat="1" applyFont="1" applyFill="1" applyAlignment="1">
      <alignment vertical="center"/>
    </xf>
    <xf numFmtId="164" fontId="48" fillId="9" borderId="35" xfId="79" applyNumberFormat="1" applyFont="1" applyFill="1" applyBorder="1" applyAlignment="1">
      <alignment horizontal="right" vertical="center"/>
    </xf>
    <xf numFmtId="1" fontId="48" fillId="9" borderId="64" xfId="79" applyNumberFormat="1" applyFont="1" applyFill="1" applyBorder="1" applyAlignment="1">
      <alignment horizontal="right" vertical="center"/>
    </xf>
    <xf numFmtId="164" fontId="48" fillId="9" borderId="35" xfId="4" applyNumberFormat="1" applyFont="1" applyFill="1" applyBorder="1" applyAlignment="1">
      <alignment horizontal="center" vertical="center"/>
    </xf>
    <xf numFmtId="164" fontId="48" fillId="9" borderId="35" xfId="97" applyNumberFormat="1" applyFont="1" applyFill="1" applyBorder="1" applyAlignment="1">
      <alignment horizontal="right" vertical="center"/>
    </xf>
    <xf numFmtId="1" fontId="48" fillId="9" borderId="64" xfId="97" applyNumberFormat="1" applyFont="1" applyFill="1" applyBorder="1" applyAlignment="1">
      <alignment vertical="center"/>
    </xf>
    <xf numFmtId="43" fontId="48" fillId="9" borderId="35" xfId="4" applyFont="1" applyFill="1" applyBorder="1" applyAlignment="1">
      <alignment horizontal="center" vertical="center"/>
    </xf>
    <xf numFmtId="1" fontId="48" fillId="9" borderId="35" xfId="0" applyNumberFormat="1" applyFont="1" applyFill="1" applyBorder="1" applyAlignment="1">
      <alignment horizontal="right" vertical="center"/>
    </xf>
    <xf numFmtId="43" fontId="48" fillId="9" borderId="35" xfId="0" applyNumberFormat="1" applyFont="1" applyFill="1" applyBorder="1" applyAlignment="1">
      <alignment vertical="center"/>
    </xf>
    <xf numFmtId="164" fontId="48" fillId="9" borderId="35" xfId="100" applyNumberFormat="1" applyFont="1" applyFill="1" applyBorder="1" applyAlignment="1">
      <alignment horizontal="right" vertical="center"/>
    </xf>
    <xf numFmtId="1" fontId="48" fillId="9" borderId="64" xfId="100" applyNumberFormat="1" applyFont="1" applyFill="1" applyBorder="1" applyAlignment="1">
      <alignment horizontal="right" vertical="center"/>
    </xf>
    <xf numFmtId="43" fontId="48" fillId="9" borderId="35" xfId="4" applyFont="1" applyFill="1" applyBorder="1" applyAlignment="1">
      <alignment horizontal="center"/>
    </xf>
    <xf numFmtId="0" fontId="48" fillId="9" borderId="36" xfId="0" applyFont="1" applyFill="1" applyBorder="1" applyAlignment="1">
      <alignment horizontal="center" vertical="center"/>
    </xf>
    <xf numFmtId="0" fontId="48" fillId="9" borderId="36" xfId="2" applyFont="1" applyFill="1" applyBorder="1" applyAlignment="1">
      <alignment vertical="center"/>
    </xf>
    <xf numFmtId="0" fontId="52" fillId="9" borderId="36" xfId="0" applyFont="1" applyFill="1" applyBorder="1" applyAlignment="1">
      <alignment horizontal="left"/>
    </xf>
    <xf numFmtId="164" fontId="48" fillId="9" borderId="36" xfId="4" applyNumberFormat="1" applyFont="1" applyFill="1" applyBorder="1" applyAlignment="1">
      <alignment vertical="center"/>
    </xf>
    <xf numFmtId="164" fontId="48" fillId="9" borderId="36" xfId="0" applyNumberFormat="1" applyFont="1" applyFill="1" applyBorder="1" applyAlignment="1">
      <alignment horizontal="right" vertical="center"/>
    </xf>
    <xf numFmtId="1" fontId="48" fillId="9" borderId="64" xfId="0" applyNumberFormat="1" applyFont="1" applyFill="1" applyBorder="1" applyAlignment="1">
      <alignment horizontal="right" vertical="center"/>
    </xf>
    <xf numFmtId="164" fontId="50" fillId="9" borderId="36" xfId="4" applyNumberFormat="1" applyFont="1" applyFill="1" applyBorder="1" applyAlignment="1">
      <alignment horizontal="right" vertical="center"/>
    </xf>
    <xf numFmtId="43" fontId="48" fillId="9" borderId="36" xfId="4" applyFont="1" applyFill="1" applyBorder="1" applyAlignment="1">
      <alignment vertical="center"/>
    </xf>
    <xf numFmtId="43" fontId="50" fillId="9" borderId="67" xfId="4" applyFont="1" applyFill="1" applyBorder="1" applyAlignment="1">
      <alignment vertical="center"/>
    </xf>
    <xf numFmtId="1" fontId="48" fillId="9" borderId="36" xfId="0" applyNumberFormat="1" applyFont="1" applyFill="1" applyBorder="1" applyAlignment="1">
      <alignment vertical="center"/>
    </xf>
    <xf numFmtId="0" fontId="48" fillId="9" borderId="67" xfId="0" applyFont="1" applyFill="1" applyBorder="1" applyAlignment="1">
      <alignment vertical="center"/>
    </xf>
    <xf numFmtId="0" fontId="48" fillId="9" borderId="37" xfId="0" applyFont="1" applyFill="1" applyBorder="1" applyAlignment="1">
      <alignment horizontal="center" vertical="center"/>
    </xf>
    <xf numFmtId="0" fontId="48" fillId="9" borderId="37" xfId="2" applyFont="1" applyFill="1" applyBorder="1" applyAlignment="1">
      <alignment vertical="center"/>
    </xf>
    <xf numFmtId="0" fontId="52" fillId="9" borderId="37" xfId="0" applyFont="1" applyFill="1" applyBorder="1" applyAlignment="1">
      <alignment horizontal="left"/>
    </xf>
    <xf numFmtId="164" fontId="48" fillId="9" borderId="37" xfId="4" applyNumberFormat="1" applyFont="1" applyFill="1" applyBorder="1" applyAlignment="1">
      <alignment vertical="center"/>
    </xf>
    <xf numFmtId="164" fontId="50" fillId="9" borderId="37" xfId="113" applyNumberFormat="1" applyFont="1" applyFill="1" applyBorder="1" applyAlignment="1">
      <alignment vertical="center"/>
    </xf>
    <xf numFmtId="1" fontId="50" fillId="9" borderId="64" xfId="113" applyNumberFormat="1" applyFont="1" applyFill="1" applyBorder="1" applyAlignment="1">
      <alignment vertical="center"/>
    </xf>
    <xf numFmtId="164" fontId="50" fillId="9" borderId="37" xfId="4" applyNumberFormat="1" applyFont="1" applyFill="1" applyBorder="1" applyAlignment="1">
      <alignment horizontal="right" vertical="center"/>
    </xf>
    <xf numFmtId="43" fontId="48" fillId="9" borderId="37" xfId="4" applyFont="1" applyFill="1" applyBorder="1" applyAlignment="1">
      <alignment vertical="center"/>
    </xf>
    <xf numFmtId="43" fontId="50" fillId="9" borderId="86" xfId="4" applyFont="1" applyFill="1" applyBorder="1" applyAlignment="1">
      <alignment vertical="center"/>
    </xf>
    <xf numFmtId="1" fontId="48" fillId="9" borderId="37" xfId="0" applyNumberFormat="1" applyFont="1" applyFill="1" applyBorder="1" applyAlignment="1">
      <alignment vertical="center"/>
    </xf>
    <xf numFmtId="43" fontId="48" fillId="9" borderId="71" xfId="0" applyNumberFormat="1" applyFont="1" applyFill="1" applyBorder="1" applyAlignment="1">
      <alignment vertical="center"/>
    </xf>
    <xf numFmtId="0" fontId="48" fillId="9" borderId="86" xfId="0" applyFont="1" applyFill="1" applyBorder="1" applyAlignment="1">
      <alignment vertical="center"/>
    </xf>
    <xf numFmtId="0" fontId="52" fillId="9" borderId="35" xfId="0" applyFont="1" applyFill="1" applyBorder="1" applyAlignment="1">
      <alignment horizontal="left"/>
    </xf>
    <xf numFmtId="164" fontId="50" fillId="9" borderId="35" xfId="73" applyNumberFormat="1" applyFont="1" applyFill="1" applyBorder="1" applyAlignment="1">
      <alignment vertical="center"/>
    </xf>
    <xf numFmtId="1" fontId="50" fillId="9" borderId="64" xfId="73" applyNumberFormat="1" applyFont="1" applyFill="1" applyBorder="1" applyAlignment="1">
      <alignment vertical="center"/>
    </xf>
    <xf numFmtId="164" fontId="50" fillId="9" borderId="35" xfId="4" applyNumberFormat="1" applyFont="1" applyFill="1" applyBorder="1" applyAlignment="1">
      <alignment horizontal="right" vertical="center"/>
    </xf>
    <xf numFmtId="43" fontId="50" fillId="9" borderId="35" xfId="4" applyFont="1" applyFill="1" applyBorder="1" applyAlignment="1">
      <alignment vertical="center"/>
    </xf>
    <xf numFmtId="164" fontId="50" fillId="9" borderId="35" xfId="74" applyNumberFormat="1" applyFont="1" applyFill="1" applyBorder="1" applyAlignment="1">
      <alignment vertical="center"/>
    </xf>
    <xf numFmtId="1" fontId="50" fillId="9" borderId="64" xfId="74" applyNumberFormat="1" applyFont="1" applyFill="1" applyBorder="1" applyAlignment="1">
      <alignment vertical="center"/>
    </xf>
    <xf numFmtId="164" fontId="50" fillId="9" borderId="35" xfId="68" applyNumberFormat="1" applyFont="1" applyFill="1" applyBorder="1" applyAlignment="1">
      <alignment vertical="center"/>
    </xf>
    <xf numFmtId="1" fontId="50" fillId="9" borderId="64" xfId="68" applyNumberFormat="1" applyFont="1" applyFill="1" applyBorder="1" applyAlignment="1">
      <alignment vertical="center"/>
    </xf>
    <xf numFmtId="164" fontId="50" fillId="9" borderId="35" xfId="113" applyNumberFormat="1" applyFont="1" applyFill="1" applyBorder="1" applyAlignment="1">
      <alignment vertical="center"/>
    </xf>
    <xf numFmtId="43" fontId="48" fillId="9" borderId="86" xfId="4" applyFont="1" applyFill="1" applyBorder="1" applyAlignment="1">
      <alignment horizontal="center"/>
    </xf>
    <xf numFmtId="43" fontId="52" fillId="9" borderId="35" xfId="0" applyNumberFormat="1" applyFont="1" applyFill="1" applyBorder="1" applyAlignment="1">
      <alignment horizontal="left"/>
    </xf>
    <xf numFmtId="164" fontId="50" fillId="9" borderId="35" xfId="106" applyNumberFormat="1" applyFont="1" applyFill="1" applyBorder="1" applyAlignment="1">
      <alignment vertical="center"/>
    </xf>
    <xf numFmtId="1" fontId="50" fillId="9" borderId="64" xfId="106" applyNumberFormat="1" applyFont="1" applyFill="1" applyBorder="1" applyAlignment="1">
      <alignment vertical="center"/>
    </xf>
    <xf numFmtId="164" fontId="50" fillId="9" borderId="36" xfId="116" applyNumberFormat="1" applyFont="1" applyFill="1" applyBorder="1" applyAlignment="1">
      <alignment vertical="center"/>
    </xf>
    <xf numFmtId="1" fontId="50" fillId="9" borderId="64" xfId="116" applyNumberFormat="1" applyFont="1" applyFill="1" applyBorder="1" applyAlignment="1">
      <alignment vertical="center"/>
    </xf>
    <xf numFmtId="0" fontId="48" fillId="9" borderId="67" xfId="0" applyFont="1" applyFill="1" applyBorder="1" applyAlignment="1">
      <alignment horizontal="center" vertical="center"/>
    </xf>
    <xf numFmtId="43" fontId="48" fillId="9" borderId="36" xfId="4" applyFont="1" applyFill="1" applyBorder="1" applyAlignment="1">
      <alignment horizontal="center" vertical="center"/>
    </xf>
    <xf numFmtId="0" fontId="48" fillId="5" borderId="77" xfId="0" applyFont="1" applyFill="1" applyBorder="1" applyAlignment="1">
      <alignment horizontal="left" vertical="center"/>
    </xf>
    <xf numFmtId="0" fontId="48" fillId="9" borderId="37" xfId="0" applyFont="1" applyFill="1" applyBorder="1" applyAlignment="1">
      <alignment horizontal="left" vertical="center"/>
    </xf>
    <xf numFmtId="164" fontId="48" fillId="9" borderId="37" xfId="4" applyNumberFormat="1" applyFont="1" applyFill="1" applyBorder="1" applyAlignment="1">
      <alignment horizontal="center" vertical="center"/>
    </xf>
    <xf numFmtId="164" fontId="48" fillId="9" borderId="86" xfId="4" applyNumberFormat="1" applyFont="1" applyFill="1" applyBorder="1" applyAlignment="1">
      <alignment vertical="center"/>
    </xf>
    <xf numFmtId="164" fontId="48" fillId="9" borderId="86" xfId="110" applyNumberFormat="1" applyFont="1" applyFill="1" applyBorder="1" applyAlignment="1">
      <alignment horizontal="right" vertical="center"/>
    </xf>
    <xf numFmtId="1" fontId="48" fillId="9" borderId="64" xfId="110" applyNumberFormat="1" applyFont="1" applyFill="1" applyBorder="1" applyAlignment="1">
      <alignment horizontal="right" vertical="center"/>
    </xf>
    <xf numFmtId="164" fontId="48" fillId="9" borderId="37" xfId="4" applyNumberFormat="1" applyFont="1" applyFill="1" applyBorder="1" applyAlignment="1">
      <alignment horizontal="right" vertical="center"/>
    </xf>
    <xf numFmtId="43" fontId="48" fillId="9" borderId="37" xfId="4" applyFont="1" applyFill="1" applyBorder="1" applyAlignment="1">
      <alignment horizontal="center" vertical="center"/>
    </xf>
    <xf numFmtId="43" fontId="48" fillId="9" borderId="37" xfId="0" applyNumberFormat="1" applyFont="1" applyFill="1" applyBorder="1" applyAlignment="1">
      <alignment horizontal="right" vertical="center"/>
    </xf>
    <xf numFmtId="43" fontId="48" fillId="9" borderId="86" xfId="0" applyNumberFormat="1" applyFont="1" applyFill="1" applyBorder="1" applyAlignment="1">
      <alignment vertical="center"/>
    </xf>
    <xf numFmtId="0" fontId="52" fillId="9" borderId="35" xfId="0" applyFont="1" applyFill="1" applyBorder="1" applyAlignment="1">
      <alignment horizontal="left" vertical="center"/>
    </xf>
    <xf numFmtId="164" fontId="50" fillId="9" borderId="35" xfId="110" applyNumberFormat="1" applyFont="1" applyFill="1" applyBorder="1" applyAlignment="1">
      <alignment horizontal="right" vertical="center"/>
    </xf>
    <xf numFmtId="1" fontId="50" fillId="9" borderId="64" xfId="110" applyNumberFormat="1" applyFont="1" applyFill="1" applyBorder="1" applyAlignment="1">
      <alignment horizontal="right" vertical="center"/>
    </xf>
    <xf numFmtId="1" fontId="50" fillId="9" borderId="64" xfId="91" applyNumberFormat="1" applyFont="1" applyFill="1" applyBorder="1" applyAlignment="1">
      <alignment vertical="center"/>
    </xf>
    <xf numFmtId="43" fontId="50" fillId="9" borderId="35" xfId="4" applyFont="1" applyFill="1" applyBorder="1" applyAlignment="1">
      <alignment horizontal="center" vertical="center"/>
    </xf>
    <xf numFmtId="0" fontId="48" fillId="9" borderId="67" xfId="0" applyFont="1" applyFill="1" applyBorder="1" applyAlignment="1">
      <alignment horizontal="left" vertical="center"/>
    </xf>
    <xf numFmtId="0" fontId="52" fillId="9" borderId="67" xfId="0" applyFont="1" applyFill="1" applyBorder="1" applyAlignment="1">
      <alignment horizontal="left" vertical="center"/>
    </xf>
    <xf numFmtId="164" fontId="48" fillId="9" borderId="67" xfId="4" applyNumberFormat="1" applyFont="1" applyFill="1" applyBorder="1" applyAlignment="1">
      <alignment vertical="center"/>
    </xf>
    <xf numFmtId="43" fontId="48" fillId="9" borderId="67" xfId="4" applyFont="1" applyFill="1" applyBorder="1" applyAlignment="1">
      <alignment vertical="center"/>
    </xf>
    <xf numFmtId="164" fontId="50" fillId="9" borderId="35" xfId="104" applyNumberFormat="1" applyFont="1" applyFill="1" applyBorder="1" applyAlignment="1">
      <alignment vertical="center"/>
    </xf>
    <xf numFmtId="1" fontId="50" fillId="9" borderId="64" xfId="104" applyNumberFormat="1" applyFont="1" applyFill="1" applyBorder="1" applyAlignment="1">
      <alignment vertical="center"/>
    </xf>
    <xf numFmtId="164" fontId="48" fillId="9" borderId="35" xfId="0" applyNumberFormat="1" applyFont="1" applyFill="1" applyBorder="1" applyAlignment="1">
      <alignment vertical="center"/>
    </xf>
    <xf numFmtId="164" fontId="50" fillId="9" borderId="35" xfId="118" applyNumberFormat="1" applyFont="1" applyFill="1" applyBorder="1" applyAlignment="1">
      <alignment horizontal="right" vertical="center"/>
    </xf>
    <xf numFmtId="1" fontId="50" fillId="9" borderId="64" xfId="118" applyNumberFormat="1" applyFont="1" applyFill="1" applyBorder="1" applyAlignment="1">
      <alignment horizontal="right" vertical="center"/>
    </xf>
    <xf numFmtId="0" fontId="48" fillId="9" borderId="0" xfId="0" applyFont="1" applyFill="1" applyBorder="1" applyAlignment="1">
      <alignment vertical="center"/>
    </xf>
    <xf numFmtId="0" fontId="48" fillId="9" borderId="33" xfId="0" applyFont="1" applyFill="1" applyBorder="1" applyAlignment="1">
      <alignment vertical="center"/>
    </xf>
    <xf numFmtId="164" fontId="48" fillId="9" borderId="67" xfId="4" applyNumberFormat="1" applyFont="1" applyFill="1" applyBorder="1" applyAlignment="1">
      <alignment horizontal="right" vertical="center"/>
    </xf>
    <xf numFmtId="164" fontId="50" fillId="9" borderId="67" xfId="118" applyNumberFormat="1" applyFont="1" applyFill="1" applyBorder="1" applyAlignment="1">
      <alignment horizontal="right" vertical="center"/>
    </xf>
    <xf numFmtId="1" fontId="48" fillId="9" borderId="67" xfId="0" applyNumberFormat="1" applyFont="1" applyFill="1" applyBorder="1" applyAlignment="1">
      <alignment vertical="center"/>
    </xf>
    <xf numFmtId="0" fontId="48" fillId="9" borderId="37" xfId="2" applyFont="1" applyFill="1" applyBorder="1" applyAlignment="1">
      <alignment horizontal="left" vertical="center"/>
    </xf>
    <xf numFmtId="164" fontId="48" fillId="9" borderId="86" xfId="4" applyNumberFormat="1" applyFont="1" applyFill="1" applyBorder="1" applyAlignment="1">
      <alignment horizontal="center" vertical="center"/>
    </xf>
    <xf numFmtId="164" fontId="48" fillId="9" borderId="34" xfId="4" applyNumberFormat="1" applyFont="1" applyFill="1" applyBorder="1" applyAlignment="1">
      <alignment horizontal="right" vertical="center"/>
    </xf>
    <xf numFmtId="0" fontId="48" fillId="9" borderId="64" xfId="0" applyFont="1" applyFill="1" applyBorder="1" applyAlignment="1">
      <alignment vertical="center"/>
    </xf>
    <xf numFmtId="164" fontId="50" fillId="9" borderId="86" xfId="4" applyNumberFormat="1" applyFont="1" applyFill="1" applyBorder="1" applyAlignment="1">
      <alignment horizontal="right" vertical="center"/>
    </xf>
    <xf numFmtId="43" fontId="48" fillId="9" borderId="86" xfId="4" applyFont="1" applyFill="1" applyBorder="1" applyAlignment="1">
      <alignment vertical="center"/>
    </xf>
    <xf numFmtId="1" fontId="48" fillId="9" borderId="86" xfId="0" applyNumberFormat="1" applyFont="1" applyFill="1" applyBorder="1" applyAlignment="1">
      <alignment vertical="center"/>
    </xf>
    <xf numFmtId="43" fontId="48" fillId="9" borderId="86" xfId="4" applyFont="1" applyFill="1" applyBorder="1" applyAlignment="1">
      <alignment horizontal="center" vertical="center"/>
    </xf>
    <xf numFmtId="0" fontId="48" fillId="9" borderId="86" xfId="0" applyFont="1" applyFill="1" applyBorder="1" applyAlignment="1">
      <alignment horizontal="center" vertical="center"/>
    </xf>
    <xf numFmtId="43" fontId="48" fillId="9" borderId="86" xfId="0" applyNumberFormat="1" applyFont="1" applyFill="1" applyBorder="1" applyAlignment="1">
      <alignment horizontal="right" vertical="center"/>
    </xf>
    <xf numFmtId="1" fontId="50" fillId="9" borderId="64" xfId="112" applyNumberFormat="1" applyFont="1" applyFill="1" applyBorder="1" applyAlignment="1">
      <alignment horizontal="right" vertical="center"/>
    </xf>
    <xf numFmtId="0" fontId="52" fillId="9" borderId="37" xfId="0" applyFont="1" applyFill="1" applyBorder="1" applyAlignment="1">
      <alignment horizontal="left" vertical="center"/>
    </xf>
    <xf numFmtId="164" fontId="48" fillId="9" borderId="64" xfId="4" applyNumberFormat="1" applyFont="1" applyFill="1" applyBorder="1" applyAlignment="1">
      <alignment horizontal="center" vertical="center"/>
    </xf>
    <xf numFmtId="164" fontId="48" fillId="9" borderId="35" xfId="0" applyNumberFormat="1" applyFont="1" applyFill="1" applyBorder="1" applyAlignment="1">
      <alignment horizontal="right" vertical="center"/>
    </xf>
    <xf numFmtId="164" fontId="48" fillId="9" borderId="71" xfId="4" applyNumberFormat="1" applyFont="1" applyFill="1" applyBorder="1" applyAlignment="1">
      <alignment vertical="center"/>
    </xf>
    <xf numFmtId="43" fontId="48" fillId="9" borderId="37" xfId="4" applyFont="1" applyFill="1" applyBorder="1" applyAlignment="1">
      <alignment horizontal="right" vertical="center"/>
    </xf>
    <xf numFmtId="164" fontId="50" fillId="9" borderId="35" xfId="72" applyNumberFormat="1" applyFont="1" applyFill="1" applyBorder="1" applyAlignment="1">
      <alignment horizontal="right" vertical="center"/>
    </xf>
    <xf numFmtId="1" fontId="50" fillId="9" borderId="64" xfId="72" applyNumberFormat="1" applyFont="1" applyFill="1" applyBorder="1" applyAlignment="1">
      <alignment horizontal="right" vertical="center"/>
    </xf>
    <xf numFmtId="0" fontId="48" fillId="9" borderId="35" xfId="2" applyFont="1" applyFill="1" applyBorder="1" applyAlignment="1">
      <alignment horizontal="left" vertical="center"/>
    </xf>
    <xf numFmtId="1" fontId="48" fillId="9" borderId="64" xfId="4" applyNumberFormat="1" applyFont="1" applyFill="1" applyBorder="1" applyAlignment="1">
      <alignment horizontal="right" vertical="center"/>
    </xf>
    <xf numFmtId="1" fontId="48" fillId="9" borderId="35" xfId="4" applyNumberFormat="1" applyFont="1" applyFill="1" applyBorder="1" applyAlignment="1">
      <alignment vertical="center"/>
    </xf>
    <xf numFmtId="0" fontId="48" fillId="9" borderId="35" xfId="0" applyFont="1" applyFill="1" applyBorder="1"/>
    <xf numFmtId="164" fontId="48" fillId="9" borderId="35" xfId="82" applyNumberFormat="1" applyFont="1" applyFill="1" applyBorder="1" applyAlignment="1">
      <alignment horizontal="right" vertical="center"/>
    </xf>
    <xf numFmtId="1" fontId="48" fillId="9" borderId="64" xfId="82" applyNumberFormat="1" applyFont="1" applyFill="1" applyBorder="1" applyAlignment="1">
      <alignment horizontal="right" vertical="center"/>
    </xf>
    <xf numFmtId="164" fontId="50" fillId="9" borderId="35" xfId="109" applyNumberFormat="1" applyFont="1" applyFill="1" applyBorder="1" applyAlignment="1">
      <alignment horizontal="right" vertical="center"/>
    </xf>
    <xf numFmtId="1" fontId="50" fillId="9" borderId="64" xfId="109" applyNumberFormat="1" applyFont="1" applyFill="1" applyBorder="1" applyAlignment="1">
      <alignment horizontal="right" vertical="center"/>
    </xf>
    <xf numFmtId="164" fontId="50" fillId="9" borderId="35" xfId="115" applyNumberFormat="1" applyFont="1" applyFill="1" applyBorder="1" applyAlignment="1">
      <alignment horizontal="right" vertical="center"/>
    </xf>
    <xf numFmtId="1" fontId="50" fillId="9" borderId="64" xfId="115" applyNumberFormat="1" applyFont="1" applyFill="1" applyBorder="1" applyAlignment="1">
      <alignment horizontal="right" vertical="center"/>
    </xf>
    <xf numFmtId="0" fontId="48" fillId="9" borderId="67" xfId="2" applyFont="1" applyFill="1" applyBorder="1" applyAlignment="1">
      <alignment vertical="center"/>
    </xf>
    <xf numFmtId="164" fontId="50" fillId="9" borderId="67" xfId="115" applyNumberFormat="1" applyFont="1" applyFill="1" applyBorder="1" applyAlignment="1">
      <alignment horizontal="right" vertical="center"/>
    </xf>
    <xf numFmtId="43" fontId="48" fillId="9" borderId="67" xfId="0" applyNumberFormat="1" applyFont="1" applyFill="1" applyBorder="1" applyAlignment="1">
      <alignment vertical="center"/>
    </xf>
    <xf numFmtId="0" fontId="52" fillId="9" borderId="36" xfId="0" applyFont="1" applyFill="1" applyBorder="1"/>
    <xf numFmtId="0" fontId="48" fillId="0" borderId="66" xfId="0" applyFont="1" applyFill="1" applyBorder="1" applyAlignment="1">
      <alignment horizontal="center" vertical="center"/>
    </xf>
    <xf numFmtId="0" fontId="48" fillId="0" borderId="0" xfId="0" applyFont="1" applyFill="1" applyAlignment="1">
      <alignment horizontal="center"/>
    </xf>
    <xf numFmtId="0" fontId="48" fillId="0" borderId="0" xfId="0" applyFont="1" applyFill="1" applyBorder="1" applyAlignment="1">
      <alignment horizontal="center"/>
    </xf>
    <xf numFmtId="0" fontId="48" fillId="0" borderId="21" xfId="0" applyFont="1" applyFill="1" applyBorder="1" applyAlignment="1">
      <alignment horizontal="center" vertical="center"/>
    </xf>
    <xf numFmtId="0" fontId="48" fillId="0" borderId="32" xfId="0" applyFont="1" applyFill="1" applyBorder="1" applyAlignment="1">
      <alignment horizontal="center"/>
    </xf>
    <xf numFmtId="0" fontId="48" fillId="0" borderId="21" xfId="0" applyFont="1" applyFill="1" applyBorder="1" applyAlignment="1">
      <alignment horizontal="center"/>
    </xf>
    <xf numFmtId="0" fontId="48" fillId="5" borderId="77" xfId="2" applyFont="1" applyFill="1" applyBorder="1" applyAlignment="1">
      <alignment horizontal="left" vertical="center"/>
    </xf>
    <xf numFmtId="0" fontId="48" fillId="5" borderId="78" xfId="2" applyFont="1" applyFill="1" applyBorder="1" applyAlignment="1">
      <alignment horizontal="left" vertical="center"/>
    </xf>
    <xf numFmtId="164" fontId="50" fillId="9" borderId="35" xfId="69" applyNumberFormat="1" applyFont="1" applyFill="1" applyBorder="1" applyAlignment="1">
      <alignment horizontal="right" vertical="center"/>
    </xf>
    <xf numFmtId="1" fontId="50" fillId="9" borderId="64" xfId="69" applyNumberFormat="1" applyFont="1" applyFill="1" applyBorder="1" applyAlignment="1">
      <alignment horizontal="right" vertical="center"/>
    </xf>
    <xf numFmtId="1" fontId="48" fillId="9" borderId="37" xfId="0" applyNumberFormat="1" applyFont="1" applyFill="1" applyBorder="1" applyAlignment="1">
      <alignment horizontal="right" vertical="center"/>
    </xf>
    <xf numFmtId="43" fontId="48" fillId="9" borderId="37" xfId="0" applyNumberFormat="1" applyFont="1" applyFill="1" applyBorder="1" applyAlignment="1">
      <alignment horizontal="center" vertical="center"/>
    </xf>
    <xf numFmtId="0" fontId="48" fillId="9" borderId="86" xfId="2" applyFont="1" applyFill="1" applyBorder="1" applyAlignment="1">
      <alignment horizontal="left" vertical="center"/>
    </xf>
    <xf numFmtId="0" fontId="48" fillId="9" borderId="86" xfId="0" applyFont="1" applyFill="1" applyBorder="1" applyAlignment="1">
      <alignment horizontal="left" vertical="center"/>
    </xf>
    <xf numFmtId="164" fontId="48" fillId="9" borderId="35" xfId="69" applyNumberFormat="1" applyFont="1" applyFill="1" applyBorder="1" applyAlignment="1">
      <alignment horizontal="right" vertical="center"/>
    </xf>
    <xf numFmtId="1" fontId="48" fillId="9" borderId="64" xfId="69" applyNumberFormat="1" applyFont="1" applyFill="1" applyBorder="1" applyAlignment="1">
      <alignment horizontal="right" vertical="center"/>
    </xf>
    <xf numFmtId="1" fontId="48" fillId="9" borderId="86" xfId="0" applyNumberFormat="1" applyFont="1" applyFill="1" applyBorder="1" applyAlignment="1">
      <alignment horizontal="right" vertical="center"/>
    </xf>
    <xf numFmtId="43" fontId="48" fillId="9" borderId="86" xfId="0" applyNumberFormat="1" applyFont="1" applyFill="1" applyBorder="1" applyAlignment="1">
      <alignment horizontal="center" vertical="center"/>
    </xf>
    <xf numFmtId="164" fontId="50" fillId="9" borderId="35" xfId="93" applyNumberFormat="1" applyFont="1" applyFill="1" applyBorder="1" applyAlignment="1">
      <alignment vertical="center"/>
    </xf>
    <xf numFmtId="1" fontId="50" fillId="9" borderId="64" xfId="93" applyNumberFormat="1" applyFont="1" applyFill="1" applyBorder="1" applyAlignment="1">
      <alignment vertical="center"/>
    </xf>
    <xf numFmtId="164" fontId="50" fillId="9" borderId="35" xfId="119" applyNumberFormat="1" applyFont="1" applyFill="1" applyBorder="1" applyAlignment="1">
      <alignment horizontal="right" vertical="center"/>
    </xf>
    <xf numFmtId="1" fontId="50" fillId="9" borderId="64" xfId="119" applyNumberFormat="1" applyFont="1" applyFill="1" applyBorder="1" applyAlignment="1">
      <alignment horizontal="right" vertical="center"/>
    </xf>
    <xf numFmtId="164" fontId="50" fillId="9" borderId="35" xfId="92" applyNumberFormat="1" applyFont="1" applyFill="1" applyBorder="1" applyAlignment="1">
      <alignment horizontal="right" vertical="center"/>
    </xf>
    <xf numFmtId="1" fontId="50" fillId="9" borderId="64" xfId="92" applyNumberFormat="1" applyFont="1" applyFill="1" applyBorder="1" applyAlignment="1">
      <alignment horizontal="right" vertical="center"/>
    </xf>
    <xf numFmtId="164" fontId="50" fillId="9" borderId="86" xfId="81" applyNumberFormat="1" applyFont="1" applyFill="1" applyBorder="1" applyAlignment="1">
      <alignment vertical="center"/>
    </xf>
    <xf numFmtId="1" fontId="50" fillId="9" borderId="64" xfId="81" applyNumberFormat="1" applyFont="1" applyFill="1" applyBorder="1" applyAlignment="1">
      <alignment vertical="center"/>
    </xf>
    <xf numFmtId="164" fontId="50" fillId="9" borderId="71" xfId="4" applyNumberFormat="1" applyFont="1" applyFill="1" applyBorder="1" applyAlignment="1">
      <alignment horizontal="right" vertical="center"/>
    </xf>
    <xf numFmtId="164" fontId="48" fillId="9" borderId="64" xfId="4" applyNumberFormat="1" applyFont="1" applyFill="1" applyBorder="1" applyAlignment="1">
      <alignment horizontal="right" vertical="center"/>
    </xf>
    <xf numFmtId="164" fontId="50" fillId="9" borderId="35" xfId="99" applyNumberFormat="1" applyFont="1" applyFill="1" applyBorder="1" applyAlignment="1">
      <alignment horizontal="right" vertical="center"/>
    </xf>
    <xf numFmtId="1" fontId="50" fillId="9" borderId="64" xfId="99" applyNumberFormat="1" applyFont="1" applyFill="1" applyBorder="1" applyAlignment="1">
      <alignment horizontal="right" vertical="center"/>
    </xf>
    <xf numFmtId="43" fontId="48" fillId="9" borderId="35" xfId="4" applyFont="1" applyFill="1" applyBorder="1" applyAlignment="1">
      <alignment horizontal="right" vertical="center"/>
    </xf>
    <xf numFmtId="164" fontId="50" fillId="9" borderId="35" xfId="99" applyNumberFormat="1" applyFont="1" applyFill="1" applyBorder="1" applyAlignment="1">
      <alignment vertical="center"/>
    </xf>
    <xf numFmtId="1" fontId="50" fillId="9" borderId="64" xfId="99" applyNumberFormat="1" applyFont="1" applyFill="1" applyBorder="1" applyAlignment="1">
      <alignment vertical="center"/>
    </xf>
    <xf numFmtId="164" fontId="48" fillId="9" borderId="86" xfId="4" applyNumberFormat="1" applyFont="1" applyFill="1" applyBorder="1" applyAlignment="1">
      <alignment horizontal="right" vertical="center"/>
    </xf>
    <xf numFmtId="164" fontId="50" fillId="9" borderId="35" xfId="95" applyNumberFormat="1" applyFont="1" applyFill="1" applyBorder="1" applyAlignment="1">
      <alignment vertical="center"/>
    </xf>
    <xf numFmtId="1" fontId="50" fillId="9" borderId="64" xfId="95" applyNumberFormat="1" applyFont="1" applyFill="1" applyBorder="1" applyAlignment="1">
      <alignment vertical="center"/>
    </xf>
    <xf numFmtId="0" fontId="52" fillId="9" borderId="36" xfId="0" applyFont="1" applyFill="1" applyBorder="1" applyAlignment="1">
      <alignment horizontal="left" vertical="center"/>
    </xf>
    <xf numFmtId="164" fontId="50" fillId="9" borderId="36" xfId="87" applyNumberFormat="1" applyFont="1" applyFill="1" applyBorder="1" applyAlignment="1">
      <alignment vertical="center"/>
    </xf>
    <xf numFmtId="1" fontId="50" fillId="9" borderId="64" xfId="87" applyNumberFormat="1" applyFont="1" applyFill="1" applyBorder="1" applyAlignment="1">
      <alignment vertical="center"/>
    </xf>
    <xf numFmtId="43" fontId="48" fillId="9" borderId="36" xfId="0" applyNumberFormat="1" applyFont="1" applyFill="1" applyBorder="1" applyAlignment="1">
      <alignment horizontal="right" vertical="center"/>
    </xf>
    <xf numFmtId="0" fontId="45" fillId="0" borderId="67" xfId="0" applyFont="1" applyFill="1" applyBorder="1" applyAlignment="1">
      <alignment horizontal="center" vertical="center"/>
    </xf>
    <xf numFmtId="0" fontId="45" fillId="0" borderId="67" xfId="0" applyFont="1" applyFill="1" applyBorder="1" applyAlignment="1">
      <alignment horizontal="left" vertical="center"/>
    </xf>
    <xf numFmtId="0" fontId="47" fillId="0" borderId="67" xfId="0" applyFont="1" applyFill="1" applyBorder="1" applyAlignment="1">
      <alignment horizontal="left" vertical="center"/>
    </xf>
    <xf numFmtId="164" fontId="45" fillId="0" borderId="67" xfId="4" applyNumberFormat="1" applyFont="1" applyFill="1" applyBorder="1" applyAlignment="1">
      <alignment horizontal="center" vertical="center"/>
    </xf>
    <xf numFmtId="164" fontId="45" fillId="0" borderId="67" xfId="4" applyNumberFormat="1" applyFont="1" applyFill="1" applyBorder="1" applyAlignment="1">
      <alignment vertical="center"/>
    </xf>
    <xf numFmtId="1" fontId="49" fillId="0" borderId="64" xfId="91" applyNumberFormat="1" applyFont="1" applyFill="1" applyBorder="1" applyAlignment="1">
      <alignment vertical="center"/>
    </xf>
    <xf numFmtId="164" fontId="49" fillId="0" borderId="67" xfId="4" applyNumberFormat="1" applyFont="1" applyFill="1" applyBorder="1" applyAlignment="1">
      <alignment horizontal="right" vertical="center"/>
    </xf>
    <xf numFmtId="43" fontId="49" fillId="0" borderId="67" xfId="4" applyFont="1" applyFill="1" applyBorder="1" applyAlignment="1">
      <alignment horizontal="center" vertical="center"/>
    </xf>
    <xf numFmtId="0" fontId="45" fillId="0" borderId="67" xfId="0" applyNumberFormat="1" applyFont="1" applyFill="1" applyBorder="1" applyAlignment="1">
      <alignment vertical="center"/>
    </xf>
    <xf numFmtId="43" fontId="45" fillId="0" borderId="67" xfId="4" applyFont="1" applyFill="1" applyBorder="1" applyAlignment="1">
      <alignment vertical="center"/>
    </xf>
    <xf numFmtId="43" fontId="45" fillId="0" borderId="67" xfId="4" applyFont="1" applyFill="1" applyBorder="1" applyAlignment="1">
      <alignment horizontal="center" vertical="center"/>
    </xf>
    <xf numFmtId="0" fontId="45" fillId="0" borderId="64" xfId="0" applyFont="1" applyFill="1" applyBorder="1" applyAlignment="1">
      <alignment horizontal="center" vertical="center"/>
    </xf>
    <xf numFmtId="43" fontId="45" fillId="0" borderId="67" xfId="0" applyNumberFormat="1" applyFont="1" applyFill="1" applyBorder="1" applyAlignment="1">
      <alignment horizontal="right" vertical="center"/>
    </xf>
    <xf numFmtId="43" fontId="48" fillId="9" borderId="71" xfId="4" applyFont="1" applyFill="1" applyBorder="1" applyAlignment="1">
      <alignment horizontal="center" vertical="center"/>
    </xf>
    <xf numFmtId="43" fontId="48" fillId="9" borderId="67" xfId="4" applyFont="1" applyFill="1" applyBorder="1" applyAlignment="1">
      <alignment horizontal="center"/>
    </xf>
    <xf numFmtId="164" fontId="46" fillId="0" borderId="0" xfId="4" applyNumberFormat="1" applyFont="1" applyFill="1" applyBorder="1" applyAlignment="1">
      <alignment vertical="center"/>
    </xf>
    <xf numFmtId="0" fontId="46" fillId="0" borderId="89" xfId="0" applyFont="1" applyFill="1" applyBorder="1" applyAlignment="1">
      <alignment horizontal="left"/>
    </xf>
    <xf numFmtId="43" fontId="46" fillId="0" borderId="67" xfId="4" applyFont="1" applyFill="1" applyBorder="1" applyAlignment="1">
      <alignment vertical="center"/>
    </xf>
    <xf numFmtId="43" fontId="46" fillId="0" borderId="36" xfId="4" applyFont="1" applyFill="1" applyBorder="1" applyAlignment="1">
      <alignment vertical="center"/>
    </xf>
    <xf numFmtId="1" fontId="54" fillId="0" borderId="86" xfId="51" applyNumberFormat="1" applyFont="1" applyFill="1" applyBorder="1" applyAlignment="1">
      <alignment horizontal="center" vertical="top"/>
    </xf>
    <xf numFmtId="1" fontId="54" fillId="0" borderId="67" xfId="51" applyNumberFormat="1" applyFont="1" applyFill="1" applyBorder="1" applyAlignment="1">
      <alignment horizontal="center" vertical="top"/>
    </xf>
    <xf numFmtId="43" fontId="46" fillId="0" borderId="35" xfId="0" applyNumberFormat="1" applyFont="1" applyFill="1" applyBorder="1" applyAlignment="1">
      <alignment horizontal="right" vertical="center"/>
    </xf>
    <xf numFmtId="1" fontId="54" fillId="5" borderId="77" xfId="51" applyNumberFormat="1" applyFont="1" applyFill="1" applyBorder="1" applyAlignment="1">
      <alignment horizontal="center" vertical="top"/>
    </xf>
    <xf numFmtId="164" fontId="48" fillId="0" borderId="75" xfId="4" applyNumberFormat="1" applyFont="1" applyFill="1" applyBorder="1" applyAlignment="1">
      <alignment vertical="center"/>
    </xf>
    <xf numFmtId="0" fontId="32" fillId="0" borderId="35" xfId="0" applyFont="1" applyFill="1" applyBorder="1" applyAlignment="1">
      <alignment horizontal="right"/>
    </xf>
    <xf numFmtId="0" fontId="32" fillId="0" borderId="36" xfId="0" applyFont="1" applyFill="1" applyBorder="1" applyAlignment="1">
      <alignment horizontal="right" vertical="center"/>
    </xf>
    <xf numFmtId="0" fontId="46" fillId="0" borderId="64" xfId="0" applyFont="1" applyFill="1" applyBorder="1" applyAlignment="1">
      <alignment horizontal="right" vertical="center"/>
    </xf>
    <xf numFmtId="43" fontId="54" fillId="0" borderId="67" xfId="4" applyFont="1" applyFill="1" applyBorder="1" applyAlignment="1">
      <alignment horizontal="center" vertical="top"/>
    </xf>
    <xf numFmtId="0" fontId="48" fillId="0" borderId="64" xfId="0" applyFont="1" applyFill="1" applyBorder="1" applyAlignment="1">
      <alignment vertical="center"/>
    </xf>
    <xf numFmtId="164" fontId="46" fillId="5" borderId="77" xfId="4" applyNumberFormat="1" applyFont="1" applyFill="1" applyBorder="1" applyAlignment="1">
      <alignment vertical="center"/>
    </xf>
    <xf numFmtId="0" fontId="51" fillId="9" borderId="34" xfId="0" applyFont="1" applyFill="1" applyBorder="1" applyAlignment="1">
      <alignment horizontal="left"/>
    </xf>
    <xf numFmtId="164" fontId="51" fillId="9" borderId="34" xfId="4" applyNumberFormat="1" applyFont="1" applyFill="1" applyBorder="1" applyAlignment="1">
      <alignment vertical="center"/>
    </xf>
    <xf numFmtId="164" fontId="51" fillId="9" borderId="75" xfId="4" applyNumberFormat="1" applyFont="1" applyFill="1" applyBorder="1" applyAlignment="1">
      <alignment vertical="center"/>
    </xf>
    <xf numFmtId="1" fontId="51" fillId="9" borderId="64" xfId="0" applyNumberFormat="1" applyFont="1" applyFill="1" applyBorder="1" applyAlignment="1">
      <alignment vertical="center"/>
    </xf>
    <xf numFmtId="164" fontId="51" fillId="9" borderId="64" xfId="4" applyNumberFormat="1" applyFont="1" applyFill="1" applyBorder="1" applyAlignment="1">
      <alignment vertical="center"/>
    </xf>
    <xf numFmtId="43" fontId="51" fillId="9" borderId="34" xfId="4" applyFont="1" applyFill="1" applyBorder="1" applyAlignment="1">
      <alignment vertical="center"/>
    </xf>
    <xf numFmtId="1" fontId="51" fillId="9" borderId="64" xfId="122" applyNumberFormat="1" applyFont="1" applyFill="1" applyBorder="1" applyAlignment="1">
      <alignment vertical="center"/>
    </xf>
    <xf numFmtId="0" fontId="51" fillId="9" borderId="0" xfId="0" applyFont="1" applyFill="1" applyAlignment="1">
      <alignment vertical="center"/>
    </xf>
    <xf numFmtId="0" fontId="51" fillId="9" borderId="35" xfId="0" applyFont="1" applyFill="1" applyBorder="1" applyAlignment="1">
      <alignment horizontal="center"/>
    </xf>
    <xf numFmtId="0" fontId="51" fillId="9" borderId="35" xfId="0" applyFont="1" applyFill="1" applyBorder="1" applyAlignment="1">
      <alignment horizontal="left"/>
    </xf>
    <xf numFmtId="0" fontId="55" fillId="9" borderId="35" xfId="0" applyFont="1" applyFill="1" applyBorder="1" applyAlignment="1">
      <alignment horizontal="left"/>
    </xf>
    <xf numFmtId="164" fontId="51" fillId="9" borderId="35" xfId="4" applyNumberFormat="1" applyFont="1" applyFill="1" applyBorder="1" applyAlignment="1">
      <alignment vertical="center"/>
    </xf>
    <xf numFmtId="1" fontId="56" fillId="9" borderId="35" xfId="51" applyNumberFormat="1" applyFont="1" applyFill="1" applyBorder="1" applyAlignment="1">
      <alignment horizontal="center" vertical="top"/>
    </xf>
    <xf numFmtId="43" fontId="51" fillId="9" borderId="35" xfId="4" applyFont="1" applyFill="1" applyBorder="1" applyAlignment="1">
      <alignment vertical="center"/>
    </xf>
    <xf numFmtId="43" fontId="51" fillId="9" borderId="35" xfId="4" applyNumberFormat="1" applyFont="1" applyFill="1" applyBorder="1" applyAlignment="1">
      <alignment vertical="center"/>
    </xf>
    <xf numFmtId="43" fontId="56" fillId="9" borderId="87" xfId="4" applyFont="1" applyFill="1" applyBorder="1" applyAlignment="1">
      <alignment vertical="top"/>
    </xf>
    <xf numFmtId="43" fontId="51" fillId="9" borderId="35" xfId="0" applyNumberFormat="1" applyFont="1" applyFill="1" applyBorder="1" applyAlignment="1">
      <alignment vertical="center"/>
    </xf>
    <xf numFmtId="1" fontId="51" fillId="9" borderId="64" xfId="4" applyNumberFormat="1" applyFont="1" applyFill="1" applyBorder="1" applyAlignment="1">
      <alignment vertical="center"/>
    </xf>
    <xf numFmtId="43" fontId="56" fillId="9" borderId="35" xfId="4" applyFont="1" applyFill="1" applyBorder="1" applyAlignment="1">
      <alignment vertical="top"/>
    </xf>
    <xf numFmtId="0" fontId="51" fillId="9" borderId="67" xfId="0" applyFont="1" applyFill="1" applyBorder="1" applyAlignment="1">
      <alignment horizontal="left"/>
    </xf>
    <xf numFmtId="164" fontId="51" fillId="9" borderId="0" xfId="4" applyNumberFormat="1" applyFont="1" applyFill="1" applyBorder="1" applyAlignment="1">
      <alignment vertical="center"/>
    </xf>
    <xf numFmtId="43" fontId="51" fillId="9" borderId="35" xfId="0" applyNumberFormat="1" applyFont="1" applyFill="1" applyBorder="1" applyAlignment="1">
      <alignment horizontal="center" vertical="center"/>
    </xf>
    <xf numFmtId="1" fontId="56" fillId="5" borderId="77" xfId="51" applyNumberFormat="1" applyFont="1" applyFill="1" applyBorder="1" applyAlignment="1">
      <alignment horizontal="center" vertical="top"/>
    </xf>
    <xf numFmtId="164" fontId="51" fillId="5" borderId="77" xfId="4" applyNumberFormat="1" applyFont="1" applyFill="1" applyBorder="1" applyAlignment="1">
      <alignment vertical="center"/>
    </xf>
    <xf numFmtId="0" fontId="51" fillId="9" borderId="37" xfId="0" applyFont="1" applyFill="1" applyBorder="1" applyAlignment="1">
      <alignment horizontal="center"/>
    </xf>
    <xf numFmtId="0" fontId="51" fillId="9" borderId="37" xfId="0" applyFont="1" applyFill="1" applyBorder="1" applyAlignment="1">
      <alignment horizontal="left"/>
    </xf>
    <xf numFmtId="0" fontId="55" fillId="9" borderId="90" xfId="0" applyFont="1" applyFill="1" applyBorder="1" applyAlignment="1">
      <alignment horizontal="left"/>
    </xf>
    <xf numFmtId="0" fontId="55" fillId="9" borderId="96" xfId="0" applyFont="1" applyFill="1" applyBorder="1" applyAlignment="1">
      <alignment horizontal="right"/>
    </xf>
    <xf numFmtId="164" fontId="51" fillId="9" borderId="37" xfId="4" applyNumberFormat="1" applyFont="1" applyFill="1" applyBorder="1" applyAlignment="1">
      <alignment vertical="center"/>
    </xf>
    <xf numFmtId="164" fontId="51" fillId="9" borderId="86" xfId="4" applyNumberFormat="1" applyFont="1" applyFill="1" applyBorder="1" applyAlignment="1">
      <alignment vertical="center"/>
    </xf>
    <xf numFmtId="1" fontId="56" fillId="9" borderId="86" xfId="51" applyNumberFormat="1" applyFont="1" applyFill="1" applyBorder="1" applyAlignment="1">
      <alignment horizontal="center" vertical="top"/>
    </xf>
    <xf numFmtId="43" fontId="51" fillId="9" borderId="86" xfId="4" applyFont="1" applyFill="1" applyBorder="1" applyAlignment="1">
      <alignment vertical="center"/>
    </xf>
    <xf numFmtId="43" fontId="51" fillId="9" borderId="71" xfId="4" applyNumberFormat="1" applyFont="1" applyFill="1" applyBorder="1" applyAlignment="1">
      <alignment vertical="center"/>
    </xf>
    <xf numFmtId="43" fontId="56" fillId="9" borderId="94" xfId="4" applyFont="1" applyFill="1" applyBorder="1" applyAlignment="1">
      <alignment vertical="top"/>
    </xf>
    <xf numFmtId="43" fontId="51" fillId="9" borderId="71" xfId="4" applyFont="1" applyFill="1" applyBorder="1" applyAlignment="1">
      <alignment vertical="center"/>
    </xf>
    <xf numFmtId="0" fontId="51" fillId="9" borderId="86" xfId="0" applyFont="1" applyFill="1" applyBorder="1" applyAlignment="1">
      <alignment horizontal="center"/>
    </xf>
    <xf numFmtId="0" fontId="51" fillId="9" borderId="86" xfId="0" applyFont="1" applyFill="1" applyBorder="1" applyAlignment="1">
      <alignment horizontal="left"/>
    </xf>
    <xf numFmtId="0" fontId="55" fillId="9" borderId="0" xfId="0" applyFont="1" applyFill="1"/>
    <xf numFmtId="0" fontId="55" fillId="9" borderId="35" xfId="0" applyFont="1" applyFill="1" applyBorder="1" applyAlignment="1">
      <alignment horizontal="right"/>
    </xf>
    <xf numFmtId="0" fontId="55" fillId="9" borderId="95" xfId="0" applyFont="1" applyFill="1" applyBorder="1" applyAlignment="1">
      <alignment horizontal="left"/>
    </xf>
    <xf numFmtId="0" fontId="55" fillId="9" borderId="97" xfId="0" applyFont="1" applyFill="1" applyBorder="1" applyAlignment="1">
      <alignment horizontal="right"/>
    </xf>
    <xf numFmtId="1" fontId="55" fillId="9" borderId="64" xfId="0" applyNumberFormat="1" applyFont="1" applyFill="1" applyBorder="1" applyAlignment="1">
      <alignment vertical="center"/>
    </xf>
    <xf numFmtId="1" fontId="56" fillId="9" borderId="67" xfId="51" applyNumberFormat="1" applyFont="1" applyFill="1" applyBorder="1" applyAlignment="1">
      <alignment horizontal="center" vertical="top"/>
    </xf>
    <xf numFmtId="164" fontId="55" fillId="9" borderId="64" xfId="4" applyNumberFormat="1" applyFont="1" applyFill="1" applyBorder="1" applyAlignment="1">
      <alignment vertical="center"/>
    </xf>
    <xf numFmtId="164" fontId="51" fillId="9" borderId="67" xfId="4" applyNumberFormat="1" applyFont="1" applyFill="1" applyBorder="1" applyAlignment="1">
      <alignment vertical="center"/>
    </xf>
    <xf numFmtId="0" fontId="55" fillId="9" borderId="0" xfId="0" applyFont="1" applyFill="1" applyAlignment="1">
      <alignment vertical="center"/>
    </xf>
    <xf numFmtId="0" fontId="51" fillId="9" borderId="86" xfId="0" applyFont="1" applyFill="1" applyBorder="1" applyAlignment="1">
      <alignment horizontal="center" vertical="center"/>
    </xf>
    <xf numFmtId="0" fontId="51" fillId="9" borderId="86" xfId="2" applyFont="1" applyFill="1" applyBorder="1" applyAlignment="1">
      <alignment vertical="center"/>
    </xf>
    <xf numFmtId="0" fontId="51" fillId="9" borderId="86" xfId="0" applyFont="1" applyFill="1" applyBorder="1" applyAlignment="1">
      <alignment horizontal="right"/>
    </xf>
    <xf numFmtId="43" fontId="51" fillId="9" borderId="86" xfId="4" applyFont="1" applyFill="1" applyBorder="1" applyAlignment="1">
      <alignment vertical="top"/>
    </xf>
    <xf numFmtId="43" fontId="51" fillId="9" borderId="86" xfId="0" applyNumberFormat="1" applyFont="1" applyFill="1" applyBorder="1" applyAlignment="1">
      <alignment vertical="center"/>
    </xf>
    <xf numFmtId="0" fontId="55" fillId="9" borderId="35" xfId="0" applyFont="1" applyFill="1" applyBorder="1" applyAlignment="1">
      <alignment horizontal="center" vertical="center"/>
    </xf>
    <xf numFmtId="0" fontId="55" fillId="9" borderId="35" xfId="2" applyFont="1" applyFill="1" applyBorder="1" applyAlignment="1">
      <alignment vertical="center"/>
    </xf>
    <xf numFmtId="164" fontId="55" fillId="9" borderId="35" xfId="4" applyNumberFormat="1" applyFont="1" applyFill="1" applyBorder="1" applyAlignment="1">
      <alignment vertical="center"/>
    </xf>
    <xf numFmtId="43" fontId="55" fillId="9" borderId="35" xfId="4" applyFont="1" applyFill="1" applyBorder="1" applyAlignment="1">
      <alignment vertical="center"/>
    </xf>
    <xf numFmtId="43" fontId="55" fillId="9" borderId="35" xfId="4" applyFont="1" applyFill="1" applyBorder="1" applyAlignment="1">
      <alignment vertical="top"/>
    </xf>
    <xf numFmtId="43" fontId="55" fillId="9" borderId="35" xfId="0" applyNumberFormat="1" applyFont="1" applyFill="1" applyBorder="1" applyAlignment="1">
      <alignment vertical="center"/>
    </xf>
    <xf numFmtId="43" fontId="56" fillId="9" borderId="35" xfId="4" applyFont="1" applyFill="1" applyBorder="1" applyAlignment="1">
      <alignment horizontal="center" vertical="top"/>
    </xf>
    <xf numFmtId="1" fontId="55" fillId="9" borderId="64" xfId="4" applyNumberFormat="1" applyFont="1" applyFill="1" applyBorder="1" applyAlignment="1">
      <alignment vertical="center"/>
    </xf>
    <xf numFmtId="0" fontId="55" fillId="9" borderId="67" xfId="0" applyFont="1" applyFill="1" applyBorder="1" applyAlignment="1">
      <alignment horizontal="left"/>
    </xf>
    <xf numFmtId="0" fontId="55" fillId="9" borderId="67" xfId="0" applyFont="1" applyFill="1" applyBorder="1" applyAlignment="1">
      <alignment horizontal="right"/>
    </xf>
    <xf numFmtId="0" fontId="51" fillId="9" borderId="37" xfId="0" applyFont="1" applyFill="1" applyBorder="1" applyAlignment="1">
      <alignment horizontal="center" vertical="center"/>
    </xf>
    <xf numFmtId="0" fontId="51" fillId="9" borderId="37" xfId="2" applyFont="1" applyFill="1" applyBorder="1" applyAlignment="1">
      <alignment vertical="center"/>
    </xf>
    <xf numFmtId="0" fontId="55" fillId="9" borderId="37" xfId="0" applyFont="1" applyFill="1" applyBorder="1" applyAlignment="1">
      <alignment horizontal="left"/>
    </xf>
    <xf numFmtId="0" fontId="55" fillId="9" borderId="37" xfId="0" applyFont="1" applyFill="1" applyBorder="1" applyAlignment="1">
      <alignment horizontal="right"/>
    </xf>
    <xf numFmtId="43" fontId="51" fillId="9" borderId="37" xfId="4" applyNumberFormat="1" applyFont="1" applyFill="1" applyBorder="1" applyAlignment="1">
      <alignment vertical="center"/>
    </xf>
    <xf numFmtId="43" fontId="56" fillId="9" borderId="37" xfId="4" applyFont="1" applyFill="1" applyBorder="1" applyAlignment="1">
      <alignment vertical="top"/>
    </xf>
    <xf numFmtId="43" fontId="51" fillId="9" borderId="37" xfId="4" applyFont="1" applyFill="1" applyBorder="1" applyAlignment="1">
      <alignment vertical="center"/>
    </xf>
    <xf numFmtId="43" fontId="51" fillId="9" borderId="37" xfId="0" applyNumberFormat="1" applyFont="1" applyFill="1" applyBorder="1" applyAlignment="1">
      <alignment vertical="center"/>
    </xf>
    <xf numFmtId="0" fontId="51" fillId="9" borderId="35" xfId="0" applyFont="1" applyFill="1" applyBorder="1" applyAlignment="1">
      <alignment horizontal="center" vertical="center"/>
    </xf>
    <xf numFmtId="0" fontId="51" fillId="9" borderId="35" xfId="2" applyFont="1" applyFill="1" applyBorder="1" applyAlignment="1">
      <alignment vertical="center"/>
    </xf>
    <xf numFmtId="0" fontId="51" fillId="9" borderId="36" xfId="0" applyFont="1" applyFill="1" applyBorder="1" applyAlignment="1">
      <alignment horizontal="center" vertical="center"/>
    </xf>
    <xf numFmtId="0" fontId="51" fillId="9" borderId="36" xfId="2" applyFont="1" applyFill="1" applyBorder="1" applyAlignment="1">
      <alignment vertical="center"/>
    </xf>
    <xf numFmtId="0" fontId="55" fillId="9" borderId="36" xfId="0" applyFont="1" applyFill="1" applyBorder="1" applyAlignment="1">
      <alignment horizontal="left"/>
    </xf>
    <xf numFmtId="0" fontId="55" fillId="9" borderId="36" xfId="0" applyFont="1" applyFill="1" applyBorder="1" applyAlignment="1">
      <alignment horizontal="right"/>
    </xf>
    <xf numFmtId="164" fontId="51" fillId="9" borderId="36" xfId="4" applyNumberFormat="1" applyFont="1" applyFill="1" applyBorder="1" applyAlignment="1">
      <alignment vertical="center"/>
    </xf>
    <xf numFmtId="43" fontId="51" fillId="9" borderId="67" xfId="4" applyNumberFormat="1" applyFont="1" applyFill="1" applyBorder="1" applyAlignment="1">
      <alignment vertical="center"/>
    </xf>
    <xf numFmtId="43" fontId="51" fillId="9" borderId="36" xfId="4" applyFont="1" applyFill="1" applyBorder="1" applyAlignment="1">
      <alignment vertical="center"/>
    </xf>
    <xf numFmtId="43" fontId="56" fillId="9" borderId="36" xfId="4" applyFont="1" applyFill="1" applyBorder="1" applyAlignment="1">
      <alignment vertical="top"/>
    </xf>
    <xf numFmtId="43" fontId="51" fillId="9" borderId="36" xfId="0" applyNumberFormat="1" applyFont="1" applyFill="1" applyBorder="1" applyAlignment="1">
      <alignment vertical="center"/>
    </xf>
    <xf numFmtId="43" fontId="51" fillId="9" borderId="86" xfId="4" applyNumberFormat="1" applyFont="1" applyFill="1" applyBorder="1" applyAlignment="1">
      <alignment vertical="center"/>
    </xf>
    <xf numFmtId="0" fontId="51" fillId="9" borderId="67" xfId="0" applyFont="1" applyFill="1" applyBorder="1" applyAlignment="1">
      <alignment horizontal="center" vertical="center"/>
    </xf>
    <xf numFmtId="0" fontId="51" fillId="9" borderId="67" xfId="2" applyFont="1" applyFill="1" applyBorder="1" applyAlignment="1">
      <alignment vertical="center"/>
    </xf>
    <xf numFmtId="43" fontId="51" fillId="9" borderId="67" xfId="4" applyFont="1" applyFill="1" applyBorder="1" applyAlignment="1">
      <alignment vertical="center"/>
    </xf>
    <xf numFmtId="43" fontId="56" fillId="9" borderId="67" xfId="4" applyFont="1" applyFill="1" applyBorder="1" applyAlignment="1">
      <alignment vertical="top"/>
    </xf>
    <xf numFmtId="43" fontId="51" fillId="9" borderId="67" xfId="0" applyNumberFormat="1" applyFont="1" applyFill="1" applyBorder="1" applyAlignment="1">
      <alignment vertical="center"/>
    </xf>
    <xf numFmtId="43" fontId="51" fillId="9" borderId="36" xfId="4" applyNumberFormat="1" applyFont="1" applyFill="1" applyBorder="1" applyAlignment="1">
      <alignment vertical="center"/>
    </xf>
    <xf numFmtId="43" fontId="51" fillId="9" borderId="35" xfId="0" applyNumberFormat="1" applyFont="1" applyFill="1" applyBorder="1" applyAlignment="1">
      <alignment horizontal="right" vertical="center"/>
    </xf>
    <xf numFmtId="43" fontId="51" fillId="9" borderId="36" xfId="0" applyNumberFormat="1" applyFont="1" applyFill="1" applyBorder="1" applyAlignment="1">
      <alignment horizontal="center" vertical="center"/>
    </xf>
    <xf numFmtId="164" fontId="51" fillId="9" borderId="74" xfId="4" applyNumberFormat="1" applyFont="1" applyFill="1" applyBorder="1" applyAlignment="1">
      <alignment vertical="center"/>
    </xf>
    <xf numFmtId="1" fontId="51" fillId="9" borderId="75" xfId="0" applyNumberFormat="1" applyFont="1" applyFill="1" applyBorder="1" applyAlignment="1">
      <alignment vertical="center"/>
    </xf>
    <xf numFmtId="0" fontId="51" fillId="9" borderId="0" xfId="0" applyFont="1" applyFill="1" applyBorder="1" applyAlignment="1">
      <alignment vertical="center"/>
    </xf>
    <xf numFmtId="43" fontId="51" fillId="9" borderId="75" xfId="4" applyNumberFormat="1" applyFont="1" applyFill="1" applyBorder="1" applyAlignment="1">
      <alignment vertical="center"/>
    </xf>
    <xf numFmtId="43" fontId="51" fillId="9" borderId="64" xfId="4" applyNumberFormat="1" applyFont="1" applyFill="1" applyBorder="1" applyAlignment="1">
      <alignment vertical="center"/>
    </xf>
    <xf numFmtId="43" fontId="56" fillId="9" borderId="64" xfId="4" applyFont="1" applyFill="1" applyBorder="1" applyAlignment="1">
      <alignment vertical="top"/>
    </xf>
    <xf numFmtId="43" fontId="51" fillId="9" borderId="64" xfId="4" applyFont="1" applyFill="1" applyBorder="1" applyAlignment="1">
      <alignment vertical="center"/>
    </xf>
    <xf numFmtId="0" fontId="51" fillId="9" borderId="37" xfId="0" applyFont="1" applyFill="1" applyBorder="1" applyAlignment="1">
      <alignment vertical="center"/>
    </xf>
    <xf numFmtId="0" fontId="51" fillId="9" borderId="37" xfId="0" applyFont="1" applyFill="1" applyBorder="1" applyAlignment="1">
      <alignment horizontal="right" vertical="center"/>
    </xf>
    <xf numFmtId="0" fontId="55" fillId="9" borderId="86" xfId="0" applyFont="1" applyFill="1" applyBorder="1" applyAlignment="1">
      <alignment horizontal="left"/>
    </xf>
    <xf numFmtId="0" fontId="55" fillId="9" borderId="86" xfId="0" applyFont="1" applyFill="1" applyBorder="1" applyAlignment="1">
      <alignment horizontal="right"/>
    </xf>
    <xf numFmtId="0" fontId="51" fillId="9" borderId="35" xfId="0" applyFont="1" applyFill="1" applyBorder="1" applyAlignment="1">
      <alignment vertical="center"/>
    </xf>
    <xf numFmtId="0" fontId="51" fillId="9" borderId="35" xfId="0" applyFont="1" applyFill="1" applyBorder="1" applyAlignment="1">
      <alignment horizontal="right" vertical="center"/>
    </xf>
    <xf numFmtId="0" fontId="48" fillId="5" borderId="77" xfId="2" applyFont="1" applyFill="1" applyBorder="1" applyAlignment="1">
      <alignment horizontal="left" vertical="center"/>
    </xf>
    <xf numFmtId="0" fontId="51" fillId="5" borderId="0" xfId="0" applyFont="1" applyFill="1" applyAlignment="1">
      <alignment vertical="center"/>
    </xf>
    <xf numFmtId="1" fontId="56" fillId="0" borderId="65" xfId="51" applyNumberFormat="1" applyFont="1" applyFill="1" applyBorder="1" applyAlignment="1">
      <alignment horizontal="center" vertical="center"/>
    </xf>
    <xf numFmtId="0" fontId="51" fillId="9" borderId="34" xfId="0" applyFont="1" applyFill="1" applyBorder="1" applyAlignment="1">
      <alignment horizontal="center"/>
    </xf>
    <xf numFmtId="0" fontId="55" fillId="9" borderId="34" xfId="0" applyFont="1" applyFill="1" applyBorder="1" applyAlignment="1">
      <alignment horizontal="left"/>
    </xf>
    <xf numFmtId="1" fontId="56" fillId="9" borderId="34" xfId="51" applyNumberFormat="1" applyFont="1" applyFill="1" applyBorder="1" applyAlignment="1">
      <alignment horizontal="center" vertical="top"/>
    </xf>
    <xf numFmtId="43" fontId="51" fillId="9" borderId="34" xfId="4" applyNumberFormat="1" applyFont="1" applyFill="1" applyBorder="1" applyAlignment="1">
      <alignment vertical="center"/>
    </xf>
    <xf numFmtId="43" fontId="56" fillId="9" borderId="91" xfId="4" applyFont="1" applyFill="1" applyBorder="1" applyAlignment="1">
      <alignment vertical="top"/>
    </xf>
    <xf numFmtId="43" fontId="51" fillId="9" borderId="34" xfId="0" applyNumberFormat="1" applyFont="1" applyFill="1" applyBorder="1" applyAlignment="1">
      <alignment vertical="center"/>
    </xf>
    <xf numFmtId="0" fontId="48" fillId="5" borderId="77" xfId="0" applyFont="1" applyFill="1" applyBorder="1" applyAlignment="1">
      <alignment horizontal="center"/>
    </xf>
    <xf numFmtId="0" fontId="52" fillId="5" borderId="77" xfId="0" applyFont="1" applyFill="1" applyBorder="1" applyAlignment="1">
      <alignment horizontal="left"/>
    </xf>
    <xf numFmtId="43" fontId="48" fillId="5" borderId="79" xfId="4" applyFont="1" applyFill="1" applyBorder="1" applyAlignment="1">
      <alignment vertical="center"/>
    </xf>
    <xf numFmtId="43" fontId="50" fillId="5" borderId="77" xfId="4" applyFont="1" applyFill="1" applyBorder="1" applyAlignment="1">
      <alignment vertical="top"/>
    </xf>
    <xf numFmtId="0" fontId="55" fillId="9" borderId="36" xfId="0" applyFont="1" applyFill="1" applyBorder="1" applyAlignment="1">
      <alignment horizontal="center"/>
    </xf>
    <xf numFmtId="0" fontId="55" fillId="9" borderId="89" xfId="0" applyFont="1" applyFill="1" applyBorder="1" applyAlignment="1">
      <alignment horizontal="left"/>
    </xf>
    <xf numFmtId="0" fontId="55" fillId="9" borderId="82" xfId="0" applyFont="1" applyFill="1" applyBorder="1" applyAlignment="1">
      <alignment horizontal="right"/>
    </xf>
    <xf numFmtId="164" fontId="55" fillId="9" borderId="88" xfId="4" applyNumberFormat="1" applyFont="1" applyFill="1" applyBorder="1" applyAlignment="1">
      <alignment vertical="center"/>
    </xf>
    <xf numFmtId="164" fontId="55" fillId="9" borderId="75" xfId="4" applyNumberFormat="1" applyFont="1" applyFill="1" applyBorder="1" applyAlignment="1">
      <alignment vertical="center"/>
    </xf>
    <xf numFmtId="164" fontId="55" fillId="9" borderId="36" xfId="4" applyNumberFormat="1" applyFont="1" applyFill="1" applyBorder="1" applyAlignment="1">
      <alignment vertical="center"/>
    </xf>
    <xf numFmtId="1" fontId="55" fillId="9" borderId="64" xfId="122" applyNumberFormat="1" applyFont="1" applyFill="1" applyBorder="1" applyAlignment="1">
      <alignment vertical="center"/>
    </xf>
    <xf numFmtId="43" fontId="55" fillId="9" borderId="35" xfId="4" applyNumberFormat="1" applyFont="1" applyFill="1" applyBorder="1" applyAlignment="1">
      <alignment vertical="center"/>
    </xf>
    <xf numFmtId="43" fontId="55" fillId="9" borderId="88" xfId="4" applyFont="1" applyFill="1" applyBorder="1" applyAlignment="1">
      <alignment vertical="top"/>
    </xf>
    <xf numFmtId="43" fontId="55" fillId="9" borderId="36" xfId="4" applyFont="1" applyFill="1" applyBorder="1" applyAlignment="1">
      <alignment vertical="center"/>
    </xf>
    <xf numFmtId="43" fontId="55" fillId="9" borderId="36" xfId="0" applyNumberFormat="1" applyFont="1" applyFill="1" applyBorder="1" applyAlignment="1">
      <alignment vertical="center"/>
    </xf>
    <xf numFmtId="0" fontId="52" fillId="5" borderId="79" xfId="0" applyFont="1" applyFill="1" applyBorder="1" applyAlignment="1">
      <alignment horizontal="left"/>
    </xf>
    <xf numFmtId="43" fontId="48" fillId="5" borderId="77" xfId="4" applyNumberFormat="1" applyFont="1" applyFill="1" applyBorder="1" applyAlignment="1">
      <alignment vertical="center"/>
    </xf>
    <xf numFmtId="43" fontId="51" fillId="5" borderId="0" xfId="0" applyNumberFormat="1" applyFont="1" applyFill="1" applyAlignment="1">
      <alignment vertical="center"/>
    </xf>
    <xf numFmtId="0" fontId="51" fillId="9" borderId="35" xfId="2" applyFont="1" applyFill="1" applyBorder="1" applyAlignment="1">
      <alignment horizontal="left" vertical="center"/>
    </xf>
    <xf numFmtId="0" fontId="55" fillId="9" borderId="35" xfId="2" applyFont="1" applyFill="1" applyBorder="1" applyAlignment="1">
      <alignment horizontal="left" vertical="center"/>
    </xf>
    <xf numFmtId="0" fontId="55" fillId="9" borderId="67" xfId="0" applyFont="1" applyFill="1" applyBorder="1" applyAlignment="1">
      <alignment horizontal="center" vertical="center"/>
    </xf>
    <xf numFmtId="0" fontId="55" fillId="9" borderId="67" xfId="2" applyFont="1" applyFill="1" applyBorder="1" applyAlignment="1">
      <alignment horizontal="left" vertical="center"/>
    </xf>
    <xf numFmtId="164" fontId="55" fillId="9" borderId="67" xfId="4" applyNumberFormat="1" applyFont="1" applyFill="1" applyBorder="1" applyAlignment="1">
      <alignment vertical="center"/>
    </xf>
    <xf numFmtId="43" fontId="55" fillId="9" borderId="87" xfId="4" applyFont="1" applyFill="1" applyBorder="1" applyAlignment="1">
      <alignment vertical="center"/>
    </xf>
    <xf numFmtId="0" fontId="51" fillId="5" borderId="35" xfId="0" applyFont="1" applyFill="1" applyBorder="1" applyAlignment="1">
      <alignment vertical="center"/>
    </xf>
    <xf numFmtId="0" fontId="51" fillId="9" borderId="37" xfId="2" applyFont="1" applyFill="1" applyBorder="1" applyAlignment="1">
      <alignment horizontal="left" vertical="center"/>
    </xf>
    <xf numFmtId="43" fontId="51" fillId="9" borderId="75" xfId="4" applyFont="1" applyFill="1" applyBorder="1" applyAlignment="1">
      <alignment vertical="center"/>
    </xf>
    <xf numFmtId="43" fontId="51" fillId="9" borderId="64" xfId="0" applyNumberFormat="1" applyFont="1" applyFill="1" applyBorder="1" applyAlignment="1">
      <alignment vertical="center"/>
    </xf>
    <xf numFmtId="0" fontId="46" fillId="9" borderId="67" xfId="0" applyFont="1" applyFill="1" applyBorder="1" applyAlignment="1">
      <alignment horizontal="center" vertical="center"/>
    </xf>
    <xf numFmtId="0" fontId="46" fillId="9" borderId="67" xfId="2" applyFont="1" applyFill="1" applyBorder="1" applyAlignment="1">
      <alignment horizontal="left" vertical="center"/>
    </xf>
    <xf numFmtId="0" fontId="32" fillId="9" borderId="67" xfId="0" applyFont="1" applyFill="1" applyBorder="1" applyAlignment="1">
      <alignment horizontal="left"/>
    </xf>
    <xf numFmtId="0" fontId="32" fillId="9" borderId="67" xfId="0" applyFont="1" applyFill="1" applyBorder="1" applyAlignment="1">
      <alignment horizontal="right"/>
    </xf>
    <xf numFmtId="164" fontId="46" fillId="9" borderId="67" xfId="4" applyNumberFormat="1" applyFont="1" applyFill="1" applyBorder="1" applyAlignment="1">
      <alignment vertical="center"/>
    </xf>
    <xf numFmtId="164" fontId="46" fillId="9" borderId="64" xfId="4" applyNumberFormat="1" applyFont="1" applyFill="1" applyBorder="1" applyAlignment="1">
      <alignment vertical="center"/>
    </xf>
    <xf numFmtId="164" fontId="46" fillId="9" borderId="35" xfId="4" applyNumberFormat="1" applyFont="1" applyFill="1" applyBorder="1" applyAlignment="1">
      <alignment vertical="center"/>
    </xf>
    <xf numFmtId="1" fontId="46" fillId="9" borderId="64" xfId="0" applyNumberFormat="1" applyFont="1" applyFill="1" applyBorder="1" applyAlignment="1">
      <alignment vertical="center"/>
    </xf>
    <xf numFmtId="1" fontId="54" fillId="9" borderId="67" xfId="51" applyNumberFormat="1" applyFont="1" applyFill="1" applyBorder="1" applyAlignment="1">
      <alignment horizontal="center" vertical="top"/>
    </xf>
    <xf numFmtId="43" fontId="46" fillId="9" borderId="35" xfId="4" applyFont="1" applyFill="1" applyBorder="1" applyAlignment="1">
      <alignment vertical="center"/>
    </xf>
    <xf numFmtId="1" fontId="46" fillId="9" borderId="64" xfId="4" applyNumberFormat="1" applyFont="1" applyFill="1" applyBorder="1" applyAlignment="1">
      <alignment vertical="center"/>
    </xf>
    <xf numFmtId="43" fontId="54" fillId="9" borderId="35" xfId="4" applyFont="1" applyFill="1" applyBorder="1" applyAlignment="1">
      <alignment vertical="top"/>
    </xf>
    <xf numFmtId="43" fontId="46" fillId="9" borderId="35" xfId="0" applyNumberFormat="1" applyFont="1" applyFill="1" applyBorder="1" applyAlignment="1">
      <alignment vertical="center"/>
    </xf>
    <xf numFmtId="0" fontId="46" fillId="9" borderId="0" xfId="0" applyFont="1" applyFill="1" applyAlignment="1">
      <alignment vertical="center"/>
    </xf>
    <xf numFmtId="0" fontId="51" fillId="9" borderId="67" xfId="0" applyFont="1" applyFill="1" applyBorder="1" applyAlignment="1">
      <alignment vertical="center"/>
    </xf>
    <xf numFmtId="0" fontId="51" fillId="9" borderId="67" xfId="0" applyFont="1" applyFill="1" applyBorder="1" applyAlignment="1">
      <alignment horizontal="right" vertical="center"/>
    </xf>
    <xf numFmtId="0" fontId="38" fillId="8" borderId="40" xfId="3" applyFont="1" applyFill="1" applyBorder="1" applyAlignment="1">
      <alignment horizontal="center"/>
    </xf>
    <xf numFmtId="0" fontId="38" fillId="8" borderId="41" xfId="3" applyFont="1" applyFill="1" applyBorder="1" applyAlignment="1">
      <alignment horizontal="center"/>
    </xf>
    <xf numFmtId="0" fontId="38" fillId="8" borderId="42" xfId="3" applyFont="1" applyFill="1" applyBorder="1" applyAlignment="1">
      <alignment horizontal="center"/>
    </xf>
    <xf numFmtId="0" fontId="4" fillId="8" borderId="40" xfId="3" applyFont="1" applyFill="1" applyBorder="1" applyAlignment="1">
      <alignment horizontal="center"/>
    </xf>
    <xf numFmtId="0" fontId="4" fillId="8" borderId="41" xfId="3" applyFont="1" applyFill="1" applyBorder="1" applyAlignment="1">
      <alignment horizontal="center"/>
    </xf>
    <xf numFmtId="0" fontId="4" fillId="8" borderId="42" xfId="3" applyFont="1" applyFill="1" applyBorder="1" applyAlignment="1">
      <alignment horizontal="center"/>
    </xf>
    <xf numFmtId="0" fontId="2" fillId="0" borderId="2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8" borderId="39" xfId="0" applyFont="1" applyFill="1" applyBorder="1" applyAlignment="1">
      <alignment horizontal="center" vertical="center"/>
    </xf>
    <xf numFmtId="3" fontId="35" fillId="0" borderId="31" xfId="0" applyNumberFormat="1" applyFont="1" applyBorder="1" applyAlignment="1">
      <alignment horizontal="center"/>
    </xf>
    <xf numFmtId="3" fontId="35" fillId="0" borderId="33" xfId="0" applyNumberFormat="1" applyFont="1" applyBorder="1" applyAlignment="1">
      <alignment horizontal="center"/>
    </xf>
    <xf numFmtId="3" fontId="35" fillId="0" borderId="32" xfId="0" applyNumberFormat="1" applyFont="1" applyBorder="1" applyAlignment="1">
      <alignment horizontal="center"/>
    </xf>
    <xf numFmtId="3" fontId="35" fillId="0" borderId="21" xfId="0" applyNumberFormat="1" applyFont="1" applyBorder="1" applyAlignment="1">
      <alignment horizontal="center" vertical="center"/>
    </xf>
    <xf numFmtId="3" fontId="35" fillId="0" borderId="21" xfId="0" applyNumberFormat="1" applyFont="1" applyBorder="1" applyAlignment="1">
      <alignment horizontal="center"/>
    </xf>
    <xf numFmtId="0" fontId="48" fillId="0" borderId="66" xfId="0" applyFont="1" applyFill="1" applyBorder="1" applyAlignment="1">
      <alignment horizontal="center" vertical="center"/>
    </xf>
    <xf numFmtId="0" fontId="48" fillId="0" borderId="86" xfId="0" applyFont="1" applyFill="1" applyBorder="1" applyAlignment="1">
      <alignment horizontal="center" vertical="center"/>
    </xf>
    <xf numFmtId="43" fontId="48" fillId="0" borderId="21" xfId="4" applyFont="1" applyFill="1" applyBorder="1" applyAlignment="1">
      <alignment horizontal="center"/>
    </xf>
    <xf numFmtId="0" fontId="48" fillId="0" borderId="0" xfId="0" applyFont="1" applyFill="1" applyAlignment="1">
      <alignment horizontal="center"/>
    </xf>
    <xf numFmtId="0" fontId="48" fillId="5" borderId="62" xfId="2" applyFont="1" applyFill="1" applyBorder="1" applyAlignment="1">
      <alignment horizontal="left" vertical="center"/>
    </xf>
    <xf numFmtId="0" fontId="48" fillId="5" borderId="63" xfId="2" applyFont="1" applyFill="1" applyBorder="1" applyAlignment="1">
      <alignment horizontal="left" vertical="center"/>
    </xf>
    <xf numFmtId="0" fontId="48" fillId="0" borderId="0" xfId="0" applyFont="1" applyFill="1" applyBorder="1" applyAlignment="1">
      <alignment horizontal="center"/>
    </xf>
    <xf numFmtId="0" fontId="48" fillId="0" borderId="34" xfId="0" applyFont="1" applyFill="1" applyBorder="1" applyAlignment="1">
      <alignment horizontal="center" vertical="center"/>
    </xf>
    <xf numFmtId="0" fontId="48" fillId="0" borderId="35" xfId="0" applyFont="1" applyFill="1" applyBorder="1" applyAlignment="1">
      <alignment horizontal="center" vertical="center"/>
    </xf>
    <xf numFmtId="44" fontId="48" fillId="0" borderId="34" xfId="123" applyFont="1" applyFill="1" applyBorder="1" applyAlignment="1">
      <alignment horizontal="center" vertical="center"/>
    </xf>
    <xf numFmtId="44" fontId="48" fillId="0" borderId="35" xfId="123" applyFont="1" applyFill="1" applyBorder="1" applyAlignment="1">
      <alignment horizontal="center" vertical="center"/>
    </xf>
    <xf numFmtId="0" fontId="48" fillId="0" borderId="21" xfId="0" applyFont="1" applyFill="1" applyBorder="1" applyAlignment="1">
      <alignment horizontal="center" vertical="center"/>
    </xf>
    <xf numFmtId="0" fontId="48" fillId="0" borderId="31" xfId="0" applyFont="1" applyFill="1" applyBorder="1" applyAlignment="1">
      <alignment horizontal="center"/>
    </xf>
    <xf numFmtId="0" fontId="48" fillId="0" borderId="32" xfId="0" applyFont="1" applyFill="1" applyBorder="1" applyAlignment="1">
      <alignment horizontal="center"/>
    </xf>
    <xf numFmtId="0" fontId="48" fillId="0" borderId="21" xfId="0" applyFont="1" applyFill="1" applyBorder="1" applyAlignment="1">
      <alignment horizontal="center"/>
    </xf>
    <xf numFmtId="43" fontId="48" fillId="0" borderId="66" xfId="4" applyFont="1" applyFill="1" applyBorder="1" applyAlignment="1">
      <alignment horizontal="center" vertical="center"/>
    </xf>
    <xf numFmtId="43" fontId="48" fillId="0" borderId="86" xfId="4" applyFont="1" applyFill="1" applyBorder="1" applyAlignment="1">
      <alignment horizontal="center" vertical="center"/>
    </xf>
    <xf numFmtId="0" fontId="48" fillId="0" borderId="0" xfId="0" applyFont="1" applyFill="1" applyBorder="1" applyAlignment="1">
      <alignment horizontal="center" wrapText="1"/>
    </xf>
    <xf numFmtId="0" fontId="44" fillId="0" borderId="0" xfId="0" applyFont="1" applyFill="1" applyAlignment="1">
      <alignment horizontal="center"/>
    </xf>
    <xf numFmtId="0" fontId="48" fillId="5" borderId="85" xfId="2" applyFont="1" applyFill="1" applyBorder="1" applyAlignment="1">
      <alignment horizontal="left" vertical="center"/>
    </xf>
    <xf numFmtId="0" fontId="48" fillId="5" borderId="77" xfId="2" applyFont="1" applyFill="1" applyBorder="1" applyAlignment="1">
      <alignment horizontal="left" vertical="center"/>
    </xf>
    <xf numFmtId="0" fontId="48" fillId="5" borderId="81" xfId="2" applyFont="1" applyFill="1" applyBorder="1" applyAlignment="1">
      <alignment horizontal="left" vertical="center"/>
    </xf>
    <xf numFmtId="0" fontId="48" fillId="5" borderId="79" xfId="2" applyFont="1" applyFill="1" applyBorder="1" applyAlignment="1">
      <alignment horizontal="left" vertical="center"/>
    </xf>
    <xf numFmtId="0" fontId="48" fillId="5" borderId="83" xfId="2" applyFont="1" applyFill="1" applyBorder="1" applyAlignment="1">
      <alignment horizontal="left" vertical="center"/>
    </xf>
    <xf numFmtId="0" fontId="48" fillId="5" borderId="78" xfId="2" applyFont="1" applyFill="1" applyBorder="1" applyAlignment="1">
      <alignment horizontal="left" vertical="center"/>
    </xf>
    <xf numFmtId="0" fontId="48" fillId="5" borderId="81" xfId="0" applyFont="1" applyFill="1" applyBorder="1" applyAlignment="1">
      <alignment horizontal="left" vertical="center"/>
    </xf>
    <xf numFmtId="0" fontId="48" fillId="5" borderId="79" xfId="0" applyFont="1" applyFill="1" applyBorder="1" applyAlignment="1">
      <alignment horizontal="left" vertical="center"/>
    </xf>
    <xf numFmtId="0" fontId="48" fillId="0" borderId="81" xfId="2" applyFont="1" applyFill="1" applyBorder="1" applyAlignment="1">
      <alignment horizontal="left" vertical="center"/>
    </xf>
    <xf numFmtId="0" fontId="48" fillId="0" borderId="79" xfId="2" applyFont="1" applyFill="1" applyBorder="1" applyAlignment="1">
      <alignment horizontal="left" vertical="center"/>
    </xf>
    <xf numFmtId="0" fontId="53" fillId="0" borderId="66" xfId="0" applyFont="1" applyFill="1" applyBorder="1" applyAlignment="1">
      <alignment horizontal="center" vertical="center"/>
    </xf>
    <xf numFmtId="0" fontId="53" fillId="0" borderId="64" xfId="0" applyFont="1" applyFill="1" applyBorder="1" applyAlignment="1">
      <alignment horizontal="center" vertical="center"/>
    </xf>
    <xf numFmtId="0" fontId="48" fillId="0" borderId="31" xfId="0" applyFont="1" applyFill="1" applyBorder="1" applyAlignment="1">
      <alignment horizontal="center" vertical="center"/>
    </xf>
    <xf numFmtId="0" fontId="48" fillId="0" borderId="32" xfId="0" applyFont="1" applyFill="1" applyBorder="1" applyAlignment="1">
      <alignment horizontal="center" vertical="center"/>
    </xf>
    <xf numFmtId="0" fontId="48" fillId="0" borderId="72" xfId="2" applyFont="1" applyFill="1" applyBorder="1" applyAlignment="1">
      <alignment horizontal="left" vertical="center"/>
    </xf>
    <xf numFmtId="0" fontId="53" fillId="0" borderId="12" xfId="2" applyFont="1" applyFill="1" applyBorder="1" applyAlignment="1">
      <alignment horizontal="left" vertical="center"/>
    </xf>
    <xf numFmtId="164" fontId="48" fillId="0" borderId="0" xfId="4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left" vertical="center"/>
    </xf>
  </cellXfs>
  <cellStyles count="124">
    <cellStyle name="Comma" xfId="4" builtinId="3"/>
    <cellStyle name="Comma 2" xfId="1"/>
    <cellStyle name="Currency" xfId="123" builtinId="4"/>
    <cellStyle name="Normal" xfId="0" builtinId="0"/>
    <cellStyle name="Normal 2" xfId="2"/>
    <cellStyle name="Normal 2 10" xfId="13"/>
    <cellStyle name="Normal 2 100" xfId="103"/>
    <cellStyle name="Normal 2 101" xfId="104"/>
    <cellStyle name="Normal 2 102" xfId="105"/>
    <cellStyle name="Normal 2 103" xfId="106"/>
    <cellStyle name="Normal 2 104" xfId="107"/>
    <cellStyle name="Normal 2 105" xfId="108"/>
    <cellStyle name="Normal 2 106" xfId="109"/>
    <cellStyle name="Normal 2 107" xfId="110"/>
    <cellStyle name="Normal 2 108" xfId="111"/>
    <cellStyle name="Normal 2 109" xfId="112"/>
    <cellStyle name="Normal 2 11" xfId="14"/>
    <cellStyle name="Normal 2 110" xfId="113"/>
    <cellStyle name="Normal 2 111" xfId="114"/>
    <cellStyle name="Normal 2 112" xfId="115"/>
    <cellStyle name="Normal 2 113" xfId="116"/>
    <cellStyle name="Normal 2 114" xfId="117"/>
    <cellStyle name="Normal 2 115" xfId="118"/>
    <cellStyle name="Normal 2 116" xfId="119"/>
    <cellStyle name="Normal 2 117" xfId="120"/>
    <cellStyle name="Normal 2 118" xfId="121"/>
    <cellStyle name="Normal 2 12" xfId="15"/>
    <cellStyle name="Normal 2 13" xfId="16"/>
    <cellStyle name="Normal 2 14" xfId="17"/>
    <cellStyle name="Normal 2 15" xfId="18"/>
    <cellStyle name="Normal 2 16" xfId="19"/>
    <cellStyle name="Normal 2 17" xfId="20"/>
    <cellStyle name="Normal 2 18" xfId="21"/>
    <cellStyle name="Normal 2 19" xfId="22"/>
    <cellStyle name="Normal 2 2" xfId="5"/>
    <cellStyle name="Normal 2 20" xfId="23"/>
    <cellStyle name="Normal 2 21" xfId="24"/>
    <cellStyle name="Normal 2 22" xfId="25"/>
    <cellStyle name="Normal 2 23" xfId="26"/>
    <cellStyle name="Normal 2 24" xfId="27"/>
    <cellStyle name="Normal 2 25" xfId="28"/>
    <cellStyle name="Normal 2 26" xfId="29"/>
    <cellStyle name="Normal 2 27" xfId="30"/>
    <cellStyle name="Normal 2 28" xfId="31"/>
    <cellStyle name="Normal 2 29" xfId="32"/>
    <cellStyle name="Normal 2 3" xfId="6"/>
    <cellStyle name="Normal 2 30" xfId="33"/>
    <cellStyle name="Normal 2 31" xfId="34"/>
    <cellStyle name="Normal 2 32" xfId="35"/>
    <cellStyle name="Normal 2 33" xfId="36"/>
    <cellStyle name="Normal 2 34" xfId="37"/>
    <cellStyle name="Normal 2 35" xfId="38"/>
    <cellStyle name="Normal 2 36" xfId="39"/>
    <cellStyle name="Normal 2 37" xfId="40"/>
    <cellStyle name="Normal 2 38" xfId="41"/>
    <cellStyle name="Normal 2 39" xfId="42"/>
    <cellStyle name="Normal 2 4" xfId="7"/>
    <cellStyle name="Normal 2 40" xfId="43"/>
    <cellStyle name="Normal 2 41" xfId="44"/>
    <cellStyle name="Normal 2 42" xfId="45"/>
    <cellStyle name="Normal 2 43" xfId="46"/>
    <cellStyle name="Normal 2 44" xfId="47"/>
    <cellStyle name="Normal 2 45" xfId="48"/>
    <cellStyle name="Normal 2 46" xfId="49"/>
    <cellStyle name="Normal 2 47" xfId="50"/>
    <cellStyle name="Normal 2 48" xfId="51"/>
    <cellStyle name="Normal 2 49" xfId="52"/>
    <cellStyle name="Normal 2 5" xfId="8"/>
    <cellStyle name="Normal 2 50" xfId="53"/>
    <cellStyle name="Normal 2 51" xfId="54"/>
    <cellStyle name="Normal 2 52" xfId="55"/>
    <cellStyle name="Normal 2 53" xfId="56"/>
    <cellStyle name="Normal 2 54" xfId="57"/>
    <cellStyle name="Normal 2 55" xfId="58"/>
    <cellStyle name="Normal 2 56" xfId="59"/>
    <cellStyle name="Normal 2 57" xfId="60"/>
    <cellStyle name="Normal 2 58" xfId="61"/>
    <cellStyle name="Normal 2 59" xfId="62"/>
    <cellStyle name="Normal 2 6" xfId="9"/>
    <cellStyle name="Normal 2 60" xfId="63"/>
    <cellStyle name="Normal 2 61" xfId="64"/>
    <cellStyle name="Normal 2 62" xfId="65"/>
    <cellStyle name="Normal 2 63" xfId="66"/>
    <cellStyle name="Normal 2 64" xfId="67"/>
    <cellStyle name="Normal 2 65" xfId="68"/>
    <cellStyle name="Normal 2 66" xfId="69"/>
    <cellStyle name="Normal 2 67" xfId="70"/>
    <cellStyle name="Normal 2 68" xfId="71"/>
    <cellStyle name="Normal 2 69" xfId="72"/>
    <cellStyle name="Normal 2 7" xfId="10"/>
    <cellStyle name="Normal 2 70" xfId="73"/>
    <cellStyle name="Normal 2 71" xfId="74"/>
    <cellStyle name="Normal 2 72" xfId="75"/>
    <cellStyle name="Normal 2 73" xfId="76"/>
    <cellStyle name="Normal 2 74" xfId="77"/>
    <cellStyle name="Normal 2 75" xfId="78"/>
    <cellStyle name="Normal 2 76" xfId="79"/>
    <cellStyle name="Normal 2 77" xfId="80"/>
    <cellStyle name="Normal 2 78" xfId="81"/>
    <cellStyle name="Normal 2 79" xfId="82"/>
    <cellStyle name="Normal 2 8" xfId="11"/>
    <cellStyle name="Normal 2 80" xfId="83"/>
    <cellStyle name="Normal 2 81" xfId="84"/>
    <cellStyle name="Normal 2 82" xfId="85"/>
    <cellStyle name="Normal 2 83" xfId="86"/>
    <cellStyle name="Normal 2 84" xfId="87"/>
    <cellStyle name="Normal 2 85" xfId="88"/>
    <cellStyle name="Normal 2 86" xfId="89"/>
    <cellStyle name="Normal 2 87" xfId="90"/>
    <cellStyle name="Normal 2 88" xfId="91"/>
    <cellStyle name="Normal 2 89" xfId="92"/>
    <cellStyle name="Normal 2 9" xfId="12"/>
    <cellStyle name="Normal 2 90" xfId="93"/>
    <cellStyle name="Normal 2 91" xfId="94"/>
    <cellStyle name="Normal 2 92" xfId="95"/>
    <cellStyle name="Normal 2 93" xfId="96"/>
    <cellStyle name="Normal 2 94" xfId="97"/>
    <cellStyle name="Normal 2 95" xfId="98"/>
    <cellStyle name="Normal 2 96" xfId="99"/>
    <cellStyle name="Normal 2 97" xfId="100"/>
    <cellStyle name="Normal 2 98" xfId="101"/>
    <cellStyle name="Normal 2 99" xfId="102"/>
    <cellStyle name="Normal 3" xfId="3"/>
    <cellStyle name="Percent" xfId="122" builtinId="5"/>
  </cellStyles>
  <dxfs count="0"/>
  <tableStyles count="0" defaultTableStyle="TableStyleMedium9" defaultPivotStyle="PivotStyleLight16"/>
  <colors>
    <mruColors>
      <color rgb="FFD0FEDC"/>
      <color rgb="FFCC0000"/>
      <color rgb="FF111BDD"/>
      <color rgb="FF0508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eetha\Desktop\Target%20%20Achievements%20%2030.01.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eetha\Desktop\2016%20January%20Primary\customerwise%20sales%20analysis%20january%20201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o%20Suneetha\Discount%20-%202013%20&amp;%202014%20&amp;%202015\2015\Discount%20Summary%202015\Account%20Department\Total%20%20Discount%20Summary%20November%20%20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rea%20Address\Letters%20Send%20Month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eetha\Desktop\RD-%20PET%20&amp;%20WATER%20-%20JANUARY-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eetha\Desktop\To%20Suneetha\Rd%20Sales%20Details%20JAnuary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6">
          <cell r="F6">
            <v>1400</v>
          </cell>
          <cell r="H6">
            <v>1589</v>
          </cell>
          <cell r="K6">
            <v>50</v>
          </cell>
          <cell r="L6">
            <v>117</v>
          </cell>
        </row>
        <row r="7">
          <cell r="F7">
            <v>1525</v>
          </cell>
          <cell r="H7">
            <v>1700</v>
          </cell>
          <cell r="K7">
            <v>75</v>
          </cell>
          <cell r="L7">
            <v>435</v>
          </cell>
        </row>
        <row r="8">
          <cell r="F8">
            <v>1100</v>
          </cell>
          <cell r="H8">
            <v>900</v>
          </cell>
          <cell r="K8">
            <v>25</v>
          </cell>
          <cell r="L8">
            <v>5</v>
          </cell>
        </row>
        <row r="9">
          <cell r="F9">
            <v>1050</v>
          </cell>
          <cell r="H9">
            <v>1250</v>
          </cell>
          <cell r="K9">
            <v>75</v>
          </cell>
          <cell r="L9">
            <v>75</v>
          </cell>
        </row>
        <row r="10">
          <cell r="F10">
            <v>1350</v>
          </cell>
          <cell r="H10">
            <v>1513</v>
          </cell>
          <cell r="K10">
            <v>100</v>
          </cell>
          <cell r="L10">
            <v>175</v>
          </cell>
        </row>
        <row r="11">
          <cell r="F11">
            <v>1100</v>
          </cell>
          <cell r="H11">
            <v>875</v>
          </cell>
          <cell r="K11">
            <v>25</v>
          </cell>
          <cell r="L11">
            <v>20</v>
          </cell>
        </row>
        <row r="12">
          <cell r="F12">
            <v>1098</v>
          </cell>
          <cell r="H12">
            <v>1400</v>
          </cell>
          <cell r="K12">
            <v>25</v>
          </cell>
          <cell r="L12">
            <v>40</v>
          </cell>
        </row>
        <row r="13">
          <cell r="F13">
            <v>1100</v>
          </cell>
          <cell r="H13">
            <v>1090</v>
          </cell>
          <cell r="K13">
            <v>50</v>
          </cell>
          <cell r="L13">
            <v>25</v>
          </cell>
        </row>
        <row r="14">
          <cell r="F14">
            <v>1227</v>
          </cell>
          <cell r="H14">
            <v>952</v>
          </cell>
          <cell r="K14">
            <v>100</v>
          </cell>
          <cell r="L14">
            <v>25</v>
          </cell>
        </row>
        <row r="15">
          <cell r="F15">
            <v>750</v>
          </cell>
          <cell r="H15">
            <v>950</v>
          </cell>
          <cell r="K15">
            <v>75</v>
          </cell>
          <cell r="L15">
            <v>60</v>
          </cell>
        </row>
        <row r="18">
          <cell r="F18">
            <v>800</v>
          </cell>
          <cell r="H18">
            <v>1010</v>
          </cell>
          <cell r="K18">
            <v>50</v>
          </cell>
        </row>
        <row r="19">
          <cell r="F19">
            <v>850</v>
          </cell>
          <cell r="H19">
            <v>1050</v>
          </cell>
          <cell r="K19">
            <v>100</v>
          </cell>
          <cell r="L19">
            <v>225</v>
          </cell>
        </row>
        <row r="20">
          <cell r="F20">
            <v>750</v>
          </cell>
          <cell r="H20">
            <v>750</v>
          </cell>
          <cell r="K20">
            <v>100</v>
          </cell>
          <cell r="L20">
            <v>50</v>
          </cell>
        </row>
        <row r="23">
          <cell r="F23">
            <v>550</v>
          </cell>
          <cell r="H23">
            <v>610</v>
          </cell>
          <cell r="K23">
            <v>50</v>
          </cell>
          <cell r="L23">
            <v>60</v>
          </cell>
        </row>
        <row r="24">
          <cell r="F24">
            <v>750</v>
          </cell>
          <cell r="H24">
            <v>770</v>
          </cell>
          <cell r="K24">
            <v>50</v>
          </cell>
          <cell r="L24">
            <v>77</v>
          </cell>
        </row>
        <row r="25">
          <cell r="F25">
            <v>800</v>
          </cell>
          <cell r="H25">
            <v>1199</v>
          </cell>
          <cell r="K25">
            <v>150</v>
          </cell>
          <cell r="L25">
            <v>310</v>
          </cell>
        </row>
        <row r="26">
          <cell r="F26">
            <v>550</v>
          </cell>
          <cell r="H26">
            <v>255</v>
          </cell>
          <cell r="K26">
            <v>100</v>
          </cell>
        </row>
        <row r="28">
          <cell r="F28">
            <v>550</v>
          </cell>
          <cell r="H28">
            <v>605</v>
          </cell>
          <cell r="K28">
            <v>100</v>
          </cell>
        </row>
        <row r="31">
          <cell r="F31">
            <v>1350</v>
          </cell>
          <cell r="H31">
            <v>2075</v>
          </cell>
          <cell r="K31">
            <v>400</v>
          </cell>
          <cell r="L31">
            <v>650</v>
          </cell>
        </row>
        <row r="32">
          <cell r="F32">
            <v>700</v>
          </cell>
          <cell r="H32">
            <v>1500</v>
          </cell>
          <cell r="K32">
            <v>200</v>
          </cell>
          <cell r="L32">
            <v>620</v>
          </cell>
        </row>
        <row r="33">
          <cell r="F33">
            <v>700</v>
          </cell>
          <cell r="H33">
            <v>1025</v>
          </cell>
          <cell r="K33">
            <v>100</v>
          </cell>
          <cell r="L33">
            <v>180</v>
          </cell>
        </row>
        <row r="35">
          <cell r="F35">
            <v>250</v>
          </cell>
          <cell r="H35">
            <v>350</v>
          </cell>
          <cell r="K35">
            <v>100</v>
          </cell>
          <cell r="L35">
            <v>55</v>
          </cell>
        </row>
        <row r="38">
          <cell r="F38">
            <v>700</v>
          </cell>
          <cell r="H38">
            <v>755</v>
          </cell>
          <cell r="K38">
            <v>150</v>
          </cell>
          <cell r="L38">
            <v>155</v>
          </cell>
        </row>
        <row r="40">
          <cell r="F40">
            <v>900</v>
          </cell>
          <cell r="H40">
            <v>1823</v>
          </cell>
          <cell r="K40">
            <v>200</v>
          </cell>
          <cell r="L40">
            <v>121</v>
          </cell>
        </row>
        <row r="41">
          <cell r="F41">
            <v>700</v>
          </cell>
          <cell r="H41">
            <v>860</v>
          </cell>
          <cell r="K41">
            <v>50</v>
          </cell>
          <cell r="L41">
            <v>100</v>
          </cell>
        </row>
        <row r="42">
          <cell r="F42">
            <v>700</v>
          </cell>
          <cell r="H42">
            <v>925</v>
          </cell>
          <cell r="K42">
            <v>100</v>
          </cell>
          <cell r="L42">
            <v>187</v>
          </cell>
        </row>
        <row r="45">
          <cell r="F45">
            <v>1250</v>
          </cell>
          <cell r="H45">
            <v>1440</v>
          </cell>
          <cell r="K45">
            <v>1000</v>
          </cell>
          <cell r="L45">
            <v>1450</v>
          </cell>
        </row>
        <row r="46">
          <cell r="F46">
            <v>750</v>
          </cell>
          <cell r="H46">
            <v>760</v>
          </cell>
          <cell r="K46">
            <v>300</v>
          </cell>
          <cell r="L46">
            <v>390</v>
          </cell>
        </row>
        <row r="47">
          <cell r="F47">
            <v>300</v>
          </cell>
          <cell r="H47">
            <v>100</v>
          </cell>
          <cell r="K47">
            <v>100</v>
          </cell>
        </row>
        <row r="53">
          <cell r="F53">
            <v>1300</v>
          </cell>
          <cell r="H53">
            <v>1300</v>
          </cell>
          <cell r="K53">
            <v>75</v>
          </cell>
          <cell r="L53">
            <v>60</v>
          </cell>
        </row>
        <row r="54">
          <cell r="F54">
            <v>1300</v>
          </cell>
          <cell r="H54">
            <v>1300</v>
          </cell>
          <cell r="K54">
            <v>75</v>
          </cell>
          <cell r="L54">
            <v>125</v>
          </cell>
        </row>
        <row r="55">
          <cell r="F55">
            <v>1300</v>
          </cell>
          <cell r="H55">
            <v>1301</v>
          </cell>
          <cell r="K55">
            <v>50</v>
          </cell>
          <cell r="L55">
            <v>60</v>
          </cell>
        </row>
        <row r="57">
          <cell r="F57">
            <v>2100</v>
          </cell>
          <cell r="H57">
            <v>2216</v>
          </cell>
          <cell r="K57">
            <v>50</v>
          </cell>
          <cell r="L57">
            <v>125</v>
          </cell>
        </row>
        <row r="58">
          <cell r="F58">
            <v>1400</v>
          </cell>
          <cell r="H58">
            <v>1500</v>
          </cell>
          <cell r="K58">
            <v>75</v>
          </cell>
          <cell r="L58">
            <v>280</v>
          </cell>
        </row>
        <row r="59">
          <cell r="F59">
            <v>1050</v>
          </cell>
          <cell r="H59">
            <v>1176</v>
          </cell>
          <cell r="K59">
            <v>50</v>
          </cell>
          <cell r="L59">
            <v>40</v>
          </cell>
        </row>
        <row r="60">
          <cell r="F60">
            <v>1250</v>
          </cell>
          <cell r="H60">
            <v>1290</v>
          </cell>
          <cell r="K60">
            <v>100</v>
          </cell>
          <cell r="L60">
            <v>100</v>
          </cell>
        </row>
        <row r="61">
          <cell r="F61">
            <v>1950</v>
          </cell>
          <cell r="H61">
            <v>2145</v>
          </cell>
          <cell r="K61">
            <v>50</v>
          </cell>
          <cell r="L61">
            <v>40</v>
          </cell>
        </row>
        <row r="62">
          <cell r="F62">
            <v>1850</v>
          </cell>
          <cell r="H62">
            <v>1864</v>
          </cell>
          <cell r="K62">
            <v>75</v>
          </cell>
          <cell r="L62">
            <v>70</v>
          </cell>
        </row>
        <row r="66">
          <cell r="F66">
            <v>600</v>
          </cell>
          <cell r="H66">
            <v>760</v>
          </cell>
          <cell r="K66">
            <v>200</v>
          </cell>
          <cell r="L66">
            <v>165</v>
          </cell>
        </row>
        <row r="68">
          <cell r="F68">
            <v>350</v>
          </cell>
          <cell r="H68">
            <v>560</v>
          </cell>
          <cell r="K68">
            <v>50</v>
          </cell>
          <cell r="L68">
            <v>230</v>
          </cell>
        </row>
        <row r="69">
          <cell r="F69">
            <v>600</v>
          </cell>
          <cell r="H69">
            <v>753</v>
          </cell>
          <cell r="K69">
            <v>100</v>
          </cell>
          <cell r="L69">
            <v>169</v>
          </cell>
        </row>
        <row r="70">
          <cell r="F70">
            <v>600</v>
          </cell>
          <cell r="H70">
            <v>755</v>
          </cell>
          <cell r="K70">
            <v>100</v>
          </cell>
          <cell r="L70">
            <v>75</v>
          </cell>
        </row>
        <row r="71">
          <cell r="F71">
            <v>400</v>
          </cell>
          <cell r="H71">
            <v>600</v>
          </cell>
          <cell r="K71">
            <v>75</v>
          </cell>
          <cell r="L71">
            <v>40</v>
          </cell>
        </row>
        <row r="72">
          <cell r="F72">
            <v>500</v>
          </cell>
          <cell r="H72">
            <v>800</v>
          </cell>
          <cell r="K72">
            <v>25</v>
          </cell>
          <cell r="L72">
            <v>24</v>
          </cell>
        </row>
        <row r="73">
          <cell r="F73">
            <v>450</v>
          </cell>
          <cell r="H73">
            <v>260</v>
          </cell>
          <cell r="K73">
            <v>50</v>
          </cell>
        </row>
        <row r="77">
          <cell r="F77">
            <v>1150</v>
          </cell>
          <cell r="H77">
            <v>1310</v>
          </cell>
          <cell r="K77">
            <v>125</v>
          </cell>
          <cell r="L77">
            <v>200</v>
          </cell>
        </row>
        <row r="78">
          <cell r="F78">
            <v>1650</v>
          </cell>
          <cell r="H78">
            <v>1666</v>
          </cell>
          <cell r="K78">
            <v>250</v>
          </cell>
          <cell r="L78">
            <v>330</v>
          </cell>
        </row>
        <row r="79">
          <cell r="F79">
            <v>900</v>
          </cell>
          <cell r="H79">
            <v>1000</v>
          </cell>
          <cell r="K79">
            <v>100</v>
          </cell>
          <cell r="L79">
            <v>100</v>
          </cell>
        </row>
        <row r="80">
          <cell r="F80">
            <v>1400</v>
          </cell>
          <cell r="H80">
            <v>1530</v>
          </cell>
          <cell r="K80">
            <v>150</v>
          </cell>
          <cell r="L80">
            <v>200</v>
          </cell>
        </row>
        <row r="81">
          <cell r="F81">
            <v>1400</v>
          </cell>
          <cell r="H81">
            <v>1550</v>
          </cell>
          <cell r="K81">
            <v>75</v>
          </cell>
          <cell r="L81">
            <v>154</v>
          </cell>
        </row>
        <row r="83">
          <cell r="F83">
            <v>900</v>
          </cell>
          <cell r="H83">
            <v>950</v>
          </cell>
          <cell r="K83">
            <v>100</v>
          </cell>
          <cell r="L83">
            <v>70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1617719.6500000001</v>
          </cell>
        </row>
        <row r="7">
          <cell r="F7">
            <v>1604073.03</v>
          </cell>
        </row>
        <row r="9">
          <cell r="F9">
            <v>1513274.93</v>
          </cell>
        </row>
        <row r="11">
          <cell r="F11">
            <v>1070522.8500000001</v>
          </cell>
        </row>
        <row r="13">
          <cell r="F13">
            <v>1359761.68</v>
          </cell>
        </row>
        <row r="15">
          <cell r="F15">
            <v>963813.35</v>
          </cell>
        </row>
        <row r="17">
          <cell r="F17">
            <v>892863.58000000007</v>
          </cell>
        </row>
        <row r="19">
          <cell r="F19">
            <v>871814.27</v>
          </cell>
        </row>
        <row r="21">
          <cell r="F21">
            <v>1286371.4000000001</v>
          </cell>
        </row>
        <row r="23">
          <cell r="F23">
            <v>916902.40000000002</v>
          </cell>
        </row>
        <row r="25">
          <cell r="F25">
            <v>1824304.75</v>
          </cell>
        </row>
        <row r="27">
          <cell r="F27">
            <v>2075519.29</v>
          </cell>
        </row>
        <row r="29">
          <cell r="F29">
            <v>867429.35</v>
          </cell>
        </row>
        <row r="31">
          <cell r="F31">
            <v>1630486.45</v>
          </cell>
        </row>
        <row r="33">
          <cell r="F33">
            <v>875303.65</v>
          </cell>
        </row>
        <row r="35">
          <cell r="F35">
            <v>1071793.02</v>
          </cell>
        </row>
        <row r="37">
          <cell r="F37">
            <v>385012.23</v>
          </cell>
        </row>
        <row r="39">
          <cell r="F39">
            <v>720217.34</v>
          </cell>
        </row>
        <row r="41">
          <cell r="F41">
            <v>1014878.9500000001</v>
          </cell>
        </row>
        <row r="43">
          <cell r="F43">
            <v>256285.30000000002</v>
          </cell>
        </row>
        <row r="45">
          <cell r="F45">
            <v>588998.07000000007</v>
          </cell>
        </row>
        <row r="47">
          <cell r="F47">
            <v>711219.97</v>
          </cell>
        </row>
        <row r="50">
          <cell r="F50">
            <v>622173.84</v>
          </cell>
        </row>
        <row r="52">
          <cell r="F52">
            <v>1010708.2000000001</v>
          </cell>
        </row>
        <row r="54">
          <cell r="F54">
            <v>1164182.74</v>
          </cell>
        </row>
        <row r="56">
          <cell r="F56">
            <v>1390887.3800000001</v>
          </cell>
        </row>
        <row r="58">
          <cell r="F58">
            <v>102386.99</v>
          </cell>
        </row>
        <row r="60">
          <cell r="F60">
            <v>787810.11</v>
          </cell>
        </row>
        <row r="62">
          <cell r="F62">
            <v>1244710.8500000001</v>
          </cell>
        </row>
        <row r="64">
          <cell r="F64">
            <v>2036058.32</v>
          </cell>
        </row>
        <row r="66">
          <cell r="F66">
            <v>1803397.72</v>
          </cell>
        </row>
        <row r="68">
          <cell r="F68">
            <v>1133572.67</v>
          </cell>
        </row>
        <row r="70">
          <cell r="F70">
            <v>1274707.49</v>
          </cell>
        </row>
        <row r="72">
          <cell r="F72">
            <v>1244598.98</v>
          </cell>
        </row>
        <row r="74">
          <cell r="F74">
            <v>2124591.75</v>
          </cell>
        </row>
        <row r="76">
          <cell r="F76">
            <v>1234959.7</v>
          </cell>
        </row>
        <row r="78">
          <cell r="F78">
            <v>1444025.3800000001</v>
          </cell>
        </row>
        <row r="80">
          <cell r="F80">
            <v>591043.37</v>
          </cell>
        </row>
        <row r="82">
          <cell r="F82">
            <v>798844.21</v>
          </cell>
        </row>
        <row r="84">
          <cell r="F84">
            <v>252432.23</v>
          </cell>
        </row>
        <row r="86">
          <cell r="F86">
            <v>768884.92</v>
          </cell>
        </row>
        <row r="88">
          <cell r="F88">
            <v>775841.4</v>
          </cell>
        </row>
        <row r="90">
          <cell r="F90">
            <v>816592.04</v>
          </cell>
        </row>
        <row r="92">
          <cell r="F92">
            <v>570022.78</v>
          </cell>
        </row>
        <row r="94">
          <cell r="F94">
            <v>767829.33</v>
          </cell>
        </row>
        <row r="96">
          <cell r="F96">
            <v>1262634.21</v>
          </cell>
        </row>
        <row r="99">
          <cell r="F99">
            <v>929392.72</v>
          </cell>
        </row>
        <row r="101">
          <cell r="F101">
            <v>1517198.1500000001</v>
          </cell>
        </row>
        <row r="103">
          <cell r="F103">
            <v>1455987.51</v>
          </cell>
        </row>
        <row r="105">
          <cell r="F105">
            <v>987994.23</v>
          </cell>
        </row>
        <row r="107">
          <cell r="F107">
            <v>1604117.26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ount October 2015"/>
    </sheetNames>
    <sheetDataSet>
      <sheetData sheetId="0">
        <row r="51">
          <cell r="B51" t="str">
            <v>Mr.M.T.M.Riyas(ALMT Dis:)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2014"/>
      <sheetName val="October"/>
    </sheetNames>
    <sheetDataSet>
      <sheetData sheetId="0"/>
      <sheetData sheetId="1">
        <row r="28">
          <cell r="B28" t="str">
            <v>Mr.K.D.S.Feranando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Summary"/>
      <sheetName val="Gra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6">
          <cell r="C6">
            <v>700</v>
          </cell>
        </row>
        <row r="7">
          <cell r="C7">
            <v>650</v>
          </cell>
        </row>
        <row r="8">
          <cell r="C8">
            <v>700</v>
          </cell>
        </row>
        <row r="9">
          <cell r="C9">
            <v>700</v>
          </cell>
        </row>
        <row r="10">
          <cell r="C10">
            <v>250</v>
          </cell>
        </row>
        <row r="15">
          <cell r="C15">
            <v>700</v>
          </cell>
        </row>
        <row r="16">
          <cell r="C16">
            <v>700</v>
          </cell>
        </row>
        <row r="17">
          <cell r="C17">
            <v>200</v>
          </cell>
        </row>
        <row r="18">
          <cell r="C18">
            <v>700</v>
          </cell>
        </row>
        <row r="19">
          <cell r="C19">
            <v>700</v>
          </cell>
        </row>
        <row r="24">
          <cell r="C24">
            <v>600</v>
          </cell>
        </row>
        <row r="25">
          <cell r="C25">
            <v>500</v>
          </cell>
        </row>
        <row r="26">
          <cell r="C26">
            <v>450</v>
          </cell>
        </row>
        <row r="27">
          <cell r="C27">
            <v>600</v>
          </cell>
        </row>
        <row r="28">
          <cell r="C28">
            <v>600</v>
          </cell>
        </row>
        <row r="29">
          <cell r="C29">
            <v>400</v>
          </cell>
        </row>
        <row r="33">
          <cell r="C33">
            <v>350</v>
          </cell>
        </row>
        <row r="35">
          <cell r="C35">
            <v>1300</v>
          </cell>
        </row>
        <row r="36">
          <cell r="C36">
            <v>1300</v>
          </cell>
        </row>
        <row r="37">
          <cell r="C37">
            <v>1400</v>
          </cell>
        </row>
        <row r="38">
          <cell r="C38">
            <v>2100</v>
          </cell>
        </row>
        <row r="39">
          <cell r="C39">
            <v>1300</v>
          </cell>
        </row>
        <row r="40">
          <cell r="C40">
            <v>1850</v>
          </cell>
        </row>
        <row r="41">
          <cell r="C41">
            <v>1250</v>
          </cell>
        </row>
        <row r="42">
          <cell r="C42">
            <v>1950</v>
          </cell>
        </row>
        <row r="43">
          <cell r="C43">
            <v>1050</v>
          </cell>
        </row>
        <row r="45">
          <cell r="C45">
            <v>1098</v>
          </cell>
        </row>
        <row r="46">
          <cell r="C46">
            <v>1525</v>
          </cell>
        </row>
        <row r="47">
          <cell r="C47">
            <v>1050</v>
          </cell>
        </row>
        <row r="48">
          <cell r="C48">
            <v>1100</v>
          </cell>
        </row>
        <row r="49">
          <cell r="C49">
            <v>1350</v>
          </cell>
        </row>
        <row r="50">
          <cell r="C50">
            <v>1100</v>
          </cell>
        </row>
        <row r="51">
          <cell r="C51">
            <v>1100</v>
          </cell>
        </row>
        <row r="52">
          <cell r="C52">
            <v>1227</v>
          </cell>
        </row>
        <row r="53">
          <cell r="C53">
            <v>750</v>
          </cell>
        </row>
        <row r="54">
          <cell r="C54">
            <v>1400</v>
          </cell>
        </row>
        <row r="56">
          <cell r="C56">
            <v>1400</v>
          </cell>
        </row>
        <row r="57">
          <cell r="C57">
            <v>1150</v>
          </cell>
        </row>
        <row r="58">
          <cell r="C58">
            <v>900</v>
          </cell>
        </row>
        <row r="59">
          <cell r="C59">
            <v>900</v>
          </cell>
        </row>
        <row r="60">
          <cell r="C60">
            <v>900</v>
          </cell>
        </row>
        <row r="61">
          <cell r="C61">
            <v>750</v>
          </cell>
        </row>
        <row r="62">
          <cell r="C62">
            <v>1400</v>
          </cell>
        </row>
        <row r="65">
          <cell r="C65">
            <v>500</v>
          </cell>
        </row>
        <row r="66">
          <cell r="C66">
            <v>750</v>
          </cell>
        </row>
        <row r="67">
          <cell r="C67">
            <v>300</v>
          </cell>
        </row>
        <row r="68">
          <cell r="C68">
            <v>750</v>
          </cell>
        </row>
        <row r="72">
          <cell r="C72">
            <v>850</v>
          </cell>
        </row>
        <row r="73">
          <cell r="C73">
            <v>750</v>
          </cell>
        </row>
        <row r="74">
          <cell r="C74">
            <v>800</v>
          </cell>
        </row>
        <row r="75">
          <cell r="C75">
            <v>800</v>
          </cell>
        </row>
        <row r="76">
          <cell r="C76">
            <v>550</v>
          </cell>
        </row>
        <row r="77">
          <cell r="C77">
            <v>550</v>
          </cell>
        </row>
        <row r="78">
          <cell r="C78">
            <v>550</v>
          </cell>
        </row>
        <row r="79">
          <cell r="C79">
            <v>750</v>
          </cell>
        </row>
      </sheetData>
      <sheetData sheetId="3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4">
          <cell r="H4">
            <v>1230</v>
          </cell>
          <cell r="M4">
            <v>405</v>
          </cell>
        </row>
        <row r="5">
          <cell r="H5">
            <v>1127</v>
          </cell>
          <cell r="M5">
            <v>308</v>
          </cell>
        </row>
        <row r="6">
          <cell r="M6">
            <v>475</v>
          </cell>
        </row>
        <row r="7">
          <cell r="H7">
            <v>1077</v>
          </cell>
          <cell r="M7">
            <v>150</v>
          </cell>
        </row>
        <row r="8">
          <cell r="H8">
            <v>440</v>
          </cell>
          <cell r="M8">
            <v>58</v>
          </cell>
        </row>
        <row r="10">
          <cell r="H10">
            <v>1070</v>
          </cell>
          <cell r="M10">
            <v>14</v>
          </cell>
        </row>
        <row r="11">
          <cell r="H11">
            <v>1210</v>
          </cell>
          <cell r="M11">
            <v>54</v>
          </cell>
        </row>
        <row r="12">
          <cell r="H12">
            <v>1235</v>
          </cell>
          <cell r="M12">
            <v>90</v>
          </cell>
        </row>
        <row r="13">
          <cell r="H13">
            <v>829</v>
          </cell>
          <cell r="M13">
            <v>81</v>
          </cell>
        </row>
        <row r="14">
          <cell r="H14">
            <v>1080</v>
          </cell>
          <cell r="M14">
            <v>334</v>
          </cell>
        </row>
        <row r="16">
          <cell r="H16">
            <v>778</v>
          </cell>
          <cell r="M16">
            <v>0</v>
          </cell>
        </row>
        <row r="17">
          <cell r="H17">
            <v>995</v>
          </cell>
          <cell r="M17">
            <v>62</v>
          </cell>
        </row>
        <row r="18">
          <cell r="H18">
            <v>369</v>
          </cell>
          <cell r="M18">
            <v>22</v>
          </cell>
        </row>
        <row r="19">
          <cell r="H19">
            <v>786</v>
          </cell>
          <cell r="M19">
            <v>329</v>
          </cell>
        </row>
        <row r="20">
          <cell r="H20">
            <v>567</v>
          </cell>
          <cell r="M20">
            <v>313</v>
          </cell>
        </row>
        <row r="21">
          <cell r="M21">
            <v>315</v>
          </cell>
        </row>
        <row r="22">
          <cell r="H22">
            <v>396</v>
          </cell>
          <cell r="M22">
            <v>0</v>
          </cell>
        </row>
        <row r="24">
          <cell r="H24">
            <v>1418</v>
          </cell>
          <cell r="M24">
            <v>98</v>
          </cell>
        </row>
        <row r="25">
          <cell r="H25">
            <v>1392</v>
          </cell>
          <cell r="M25">
            <v>54</v>
          </cell>
        </row>
        <row r="26">
          <cell r="H26">
            <v>1730</v>
          </cell>
          <cell r="M26">
            <v>309</v>
          </cell>
        </row>
        <row r="27">
          <cell r="H27">
            <v>2370</v>
          </cell>
          <cell r="M27">
            <v>141</v>
          </cell>
        </row>
        <row r="28">
          <cell r="H28">
            <v>1572</v>
          </cell>
          <cell r="M28">
            <v>54</v>
          </cell>
        </row>
        <row r="29">
          <cell r="M29">
            <v>36</v>
          </cell>
        </row>
        <row r="30">
          <cell r="H30">
            <v>1463</v>
          </cell>
          <cell r="M30">
            <v>92</v>
          </cell>
        </row>
        <row r="31">
          <cell r="H31">
            <v>2338</v>
          </cell>
          <cell r="M31">
            <v>33</v>
          </cell>
        </row>
        <row r="32">
          <cell r="H32">
            <v>2119</v>
          </cell>
          <cell r="M32">
            <v>64</v>
          </cell>
        </row>
        <row r="34">
          <cell r="H34">
            <v>1526</v>
          </cell>
          <cell r="M34">
            <v>111</v>
          </cell>
        </row>
        <row r="35">
          <cell r="H35">
            <v>1793</v>
          </cell>
          <cell r="M35">
            <v>371</v>
          </cell>
        </row>
        <row r="36">
          <cell r="H36">
            <v>1021</v>
          </cell>
          <cell r="M36">
            <v>6</v>
          </cell>
        </row>
        <row r="38">
          <cell r="H38">
            <v>1293</v>
          </cell>
          <cell r="M38">
            <v>91</v>
          </cell>
        </row>
        <row r="39">
          <cell r="H39">
            <v>1560</v>
          </cell>
          <cell r="M39">
            <v>146</v>
          </cell>
        </row>
        <row r="40">
          <cell r="H40">
            <v>1328</v>
          </cell>
          <cell r="M40">
            <v>30</v>
          </cell>
        </row>
        <row r="41">
          <cell r="H41">
            <v>1461</v>
          </cell>
          <cell r="M41">
            <v>65</v>
          </cell>
        </row>
        <row r="42">
          <cell r="H42">
            <v>1135</v>
          </cell>
          <cell r="M42">
            <v>42</v>
          </cell>
        </row>
        <row r="43">
          <cell r="H43">
            <v>1024</v>
          </cell>
          <cell r="M43">
            <v>56</v>
          </cell>
        </row>
        <row r="45">
          <cell r="H45">
            <v>604</v>
          </cell>
          <cell r="M45">
            <v>761</v>
          </cell>
        </row>
        <row r="46">
          <cell r="H46">
            <v>763</v>
          </cell>
          <cell r="M46">
            <v>764</v>
          </cell>
        </row>
        <row r="48">
          <cell r="H48">
            <v>192</v>
          </cell>
          <cell r="M48">
            <v>3</v>
          </cell>
        </row>
        <row r="50">
          <cell r="H50">
            <v>1574</v>
          </cell>
          <cell r="M50">
            <v>185</v>
          </cell>
        </row>
        <row r="51">
          <cell r="H51">
            <v>808</v>
          </cell>
          <cell r="M51">
            <v>111</v>
          </cell>
        </row>
        <row r="52">
          <cell r="H52">
            <v>1024</v>
          </cell>
          <cell r="M52">
            <v>131</v>
          </cell>
        </row>
        <row r="53">
          <cell r="H53">
            <v>1059</v>
          </cell>
          <cell r="M53">
            <v>108</v>
          </cell>
        </row>
        <row r="54">
          <cell r="H54">
            <v>1336</v>
          </cell>
          <cell r="M54">
            <v>176</v>
          </cell>
        </row>
        <row r="55">
          <cell r="H55">
            <v>1633</v>
          </cell>
          <cell r="M55">
            <v>171</v>
          </cell>
        </row>
        <row r="56">
          <cell r="H56">
            <v>921</v>
          </cell>
          <cell r="M56">
            <v>52</v>
          </cell>
        </row>
        <row r="58">
          <cell r="H58">
            <v>874</v>
          </cell>
          <cell r="M58">
            <v>5</v>
          </cell>
        </row>
        <row r="59">
          <cell r="H59">
            <v>612</v>
          </cell>
          <cell r="M59">
            <v>22</v>
          </cell>
        </row>
        <row r="60">
          <cell r="H60">
            <v>1214</v>
          </cell>
          <cell r="M60">
            <v>140</v>
          </cell>
        </row>
        <row r="61">
          <cell r="H61">
            <v>775</v>
          </cell>
          <cell r="M61">
            <v>0</v>
          </cell>
        </row>
        <row r="62">
          <cell r="H62">
            <v>271</v>
          </cell>
          <cell r="M62">
            <v>309</v>
          </cell>
        </row>
        <row r="63">
          <cell r="H63">
            <v>1224</v>
          </cell>
          <cell r="M63">
            <v>310</v>
          </cell>
        </row>
        <row r="64">
          <cell r="H64">
            <v>759</v>
          </cell>
          <cell r="M64">
            <v>30</v>
          </cell>
        </row>
        <row r="65">
          <cell r="H65">
            <v>636</v>
          </cell>
          <cell r="M65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C96"/>
  <sheetViews>
    <sheetView topLeftCell="Y1" workbookViewId="0">
      <selection activeCell="HG25" sqref="HG25"/>
    </sheetView>
  </sheetViews>
  <sheetFormatPr defaultRowHeight="15" x14ac:dyDescent="0.25"/>
  <cols>
    <col min="1" max="1" width="0" style="79" hidden="1" customWidth="1"/>
    <col min="2" max="2" width="9.140625" style="79" hidden="1" customWidth="1"/>
    <col min="3" max="3" width="0" style="79" hidden="1" customWidth="1"/>
    <col min="4" max="4" width="2.85546875" style="80" hidden="1" customWidth="1"/>
    <col min="5" max="5" width="0" style="79" hidden="1" customWidth="1"/>
    <col min="6" max="7" width="0" style="81" hidden="1" customWidth="1"/>
    <col min="8" max="8" width="3.5703125" style="80" hidden="1" customWidth="1"/>
    <col min="9" max="9" width="11.42578125" style="79" hidden="1" customWidth="1"/>
    <col min="10" max="11" width="0" style="81" hidden="1" customWidth="1"/>
    <col min="12" max="12" width="3.5703125" style="80" hidden="1" customWidth="1"/>
    <col min="13" max="13" width="0" style="79" hidden="1" customWidth="1"/>
    <col min="14" max="14" width="0" style="81" hidden="1" customWidth="1"/>
    <col min="15" max="15" width="0" style="79" hidden="1" customWidth="1"/>
    <col min="16" max="16" width="3" style="80" hidden="1" customWidth="1"/>
    <col min="17" max="17" width="3" style="79" hidden="1" customWidth="1"/>
    <col min="18" max="18" width="13.28515625" style="79" hidden="1" customWidth="1"/>
    <col min="19" max="19" width="6" style="79" hidden="1" customWidth="1"/>
    <col min="20" max="20" width="0" style="79" hidden="1" customWidth="1"/>
    <col min="21" max="21" width="3.7109375" style="80" hidden="1" customWidth="1"/>
    <col min="22" max="22" width="12.5703125" style="79" hidden="1" customWidth="1"/>
    <col min="23" max="24" width="0" style="79" hidden="1" customWidth="1"/>
    <col min="25" max="25" width="9.140625" style="79"/>
    <col min="26" max="214" width="0" style="79" hidden="1" customWidth="1"/>
    <col min="215" max="215" width="9.140625" style="79"/>
    <col min="216" max="216" width="0" style="79" hidden="1" customWidth="1"/>
    <col min="217" max="217" width="9.140625" style="79"/>
    <col min="218" max="218" width="1.5703125" style="79" customWidth="1"/>
    <col min="219" max="219" width="16.140625" style="79" customWidth="1"/>
    <col min="220" max="408" width="0" style="79" hidden="1" customWidth="1"/>
    <col min="409" max="409" width="9.140625" style="79"/>
    <col min="410" max="410" width="0" style="79" hidden="1" customWidth="1"/>
    <col min="411" max="411" width="9.140625" style="79"/>
    <col min="412" max="412" width="1" style="79" customWidth="1"/>
    <col min="413" max="415" width="9.140625" style="79"/>
    <col min="416" max="416" width="1" style="79" customWidth="1"/>
    <col min="417" max="16384" width="9.140625" style="79"/>
  </cols>
  <sheetData>
    <row r="1" spans="1:419" ht="15.75" thickBot="1" x14ac:dyDescent="0.3">
      <c r="B1" s="79" t="s">
        <v>0</v>
      </c>
      <c r="C1" s="79" t="s">
        <v>66</v>
      </c>
      <c r="F1" s="82" t="s">
        <v>70</v>
      </c>
      <c r="G1" s="82" t="s">
        <v>66</v>
      </c>
      <c r="I1" s="102" t="s">
        <v>71</v>
      </c>
      <c r="J1" s="103" t="s">
        <v>70</v>
      </c>
      <c r="K1" s="103" t="s">
        <v>66</v>
      </c>
      <c r="M1" s="114" t="s">
        <v>71</v>
      </c>
      <c r="N1" s="115" t="s">
        <v>82</v>
      </c>
      <c r="O1" s="116" t="s">
        <v>66</v>
      </c>
      <c r="P1" s="117"/>
      <c r="Q1" s="116"/>
      <c r="R1" s="999" t="s">
        <v>83</v>
      </c>
      <c r="S1" s="116"/>
      <c r="T1" s="118"/>
      <c r="V1" s="997" t="s">
        <v>83</v>
      </c>
      <c r="W1" s="116"/>
      <c r="X1" s="118"/>
      <c r="Y1" s="285" t="s">
        <v>116</v>
      </c>
      <c r="Z1" s="991"/>
      <c r="AA1" s="992"/>
      <c r="AB1" s="992"/>
      <c r="AC1" s="992"/>
      <c r="AD1" s="992"/>
      <c r="AE1" s="993"/>
      <c r="AF1" s="994"/>
      <c r="AG1" s="995"/>
      <c r="AH1" s="995"/>
      <c r="AI1" s="995"/>
      <c r="AJ1" s="995"/>
      <c r="AK1" s="996"/>
      <c r="AL1" s="994"/>
      <c r="AM1" s="995"/>
      <c r="AN1" s="995"/>
      <c r="AO1" s="995"/>
      <c r="AP1" s="995"/>
      <c r="AQ1" s="996"/>
      <c r="AR1" s="994"/>
      <c r="AS1" s="995"/>
      <c r="AT1" s="995"/>
      <c r="AU1" s="995"/>
      <c r="AV1" s="995"/>
      <c r="AW1" s="996"/>
      <c r="AX1" s="994"/>
      <c r="AY1" s="995"/>
      <c r="AZ1" s="995"/>
      <c r="BA1" s="995"/>
      <c r="BB1" s="995"/>
      <c r="BC1" s="996"/>
      <c r="BD1" s="994"/>
      <c r="BE1" s="995"/>
      <c r="BF1" s="995"/>
      <c r="BG1" s="995"/>
      <c r="BH1" s="995"/>
      <c r="BI1" s="996"/>
      <c r="BJ1" s="994"/>
      <c r="BK1" s="995"/>
      <c r="BL1" s="995"/>
      <c r="BM1" s="995"/>
      <c r="BN1" s="995"/>
      <c r="BO1" s="996"/>
      <c r="BP1" s="991"/>
      <c r="BQ1" s="992"/>
      <c r="BR1" s="992"/>
      <c r="BS1" s="992"/>
      <c r="BT1" s="992"/>
      <c r="BU1" s="993"/>
      <c r="BV1" s="994"/>
      <c r="BW1" s="995"/>
      <c r="BX1" s="995"/>
      <c r="BY1" s="995"/>
      <c r="BZ1" s="995"/>
      <c r="CA1" s="996"/>
      <c r="CB1" s="994"/>
      <c r="CC1" s="995"/>
      <c r="CD1" s="995"/>
      <c r="CE1" s="995"/>
      <c r="CF1" s="995"/>
      <c r="CG1" s="996"/>
      <c r="CH1" s="994"/>
      <c r="CI1" s="995"/>
      <c r="CJ1" s="995"/>
      <c r="CK1" s="995"/>
      <c r="CL1" s="995"/>
      <c r="CM1" s="996"/>
      <c r="CN1" s="994"/>
      <c r="CO1" s="995"/>
      <c r="CP1" s="995"/>
      <c r="CQ1" s="995"/>
      <c r="CR1" s="995"/>
      <c r="CS1" s="996"/>
      <c r="CT1" s="994"/>
      <c r="CU1" s="995"/>
      <c r="CV1" s="995"/>
      <c r="CW1" s="995"/>
      <c r="CX1" s="995"/>
      <c r="CY1" s="996"/>
      <c r="CZ1" s="994"/>
      <c r="DA1" s="995"/>
      <c r="DB1" s="995"/>
      <c r="DC1" s="995"/>
      <c r="DD1" s="995"/>
      <c r="DE1" s="996"/>
      <c r="DF1" s="991"/>
      <c r="DG1" s="992"/>
      <c r="DH1" s="992"/>
      <c r="DI1" s="992"/>
      <c r="DJ1" s="992"/>
      <c r="DK1" s="993"/>
      <c r="DL1" s="994"/>
      <c r="DM1" s="995"/>
      <c r="DN1" s="995"/>
      <c r="DO1" s="995"/>
      <c r="DP1" s="995"/>
      <c r="DQ1" s="996"/>
      <c r="DR1" s="994"/>
      <c r="DS1" s="995"/>
      <c r="DT1" s="995"/>
      <c r="DU1" s="995"/>
      <c r="DV1" s="995"/>
      <c r="DW1" s="996"/>
      <c r="DX1" s="994"/>
      <c r="DY1" s="995"/>
      <c r="DZ1" s="995"/>
      <c r="EA1" s="995"/>
      <c r="EB1" s="995"/>
      <c r="EC1" s="996"/>
      <c r="ED1" s="994"/>
      <c r="EE1" s="995"/>
      <c r="EF1" s="995"/>
      <c r="EG1" s="995"/>
      <c r="EH1" s="995"/>
      <c r="EI1" s="996"/>
      <c r="EJ1" s="994"/>
      <c r="EK1" s="995"/>
      <c r="EL1" s="995"/>
      <c r="EM1" s="995"/>
      <c r="EN1" s="995"/>
      <c r="EO1" s="996"/>
      <c r="EP1" s="994"/>
      <c r="EQ1" s="995"/>
      <c r="ER1" s="995"/>
      <c r="ES1" s="995"/>
      <c r="ET1" s="995"/>
      <c r="EU1" s="996"/>
      <c r="EV1" s="991"/>
      <c r="EW1" s="992"/>
      <c r="EX1" s="992"/>
      <c r="EY1" s="992"/>
      <c r="EZ1" s="992"/>
      <c r="FA1" s="993"/>
      <c r="FB1" s="994"/>
      <c r="FC1" s="995"/>
      <c r="FD1" s="995"/>
      <c r="FE1" s="995"/>
      <c r="FF1" s="995"/>
      <c r="FG1" s="996"/>
      <c r="FH1" s="994"/>
      <c r="FI1" s="995"/>
      <c r="FJ1" s="995"/>
      <c r="FK1" s="995"/>
      <c r="FL1" s="995"/>
      <c r="FM1" s="996"/>
      <c r="FN1" s="994"/>
      <c r="FO1" s="995"/>
      <c r="FP1" s="995"/>
      <c r="FQ1" s="995"/>
      <c r="FR1" s="995"/>
      <c r="FS1" s="996"/>
      <c r="FT1" s="994"/>
      <c r="FU1" s="995"/>
      <c r="FV1" s="995"/>
      <c r="FW1" s="995"/>
      <c r="FX1" s="995"/>
      <c r="FY1" s="996"/>
      <c r="FZ1" s="994"/>
      <c r="GA1" s="995"/>
      <c r="GB1" s="995"/>
      <c r="GC1" s="995"/>
      <c r="GD1" s="995"/>
      <c r="GE1" s="996"/>
      <c r="GF1" s="994"/>
      <c r="GG1" s="995"/>
      <c r="GH1" s="995"/>
      <c r="GI1" s="995"/>
      <c r="GJ1" s="995"/>
      <c r="GK1" s="996"/>
      <c r="GL1" s="991"/>
      <c r="GM1" s="992"/>
      <c r="GN1" s="992"/>
      <c r="GO1" s="992"/>
      <c r="GP1" s="992"/>
      <c r="GQ1" s="993"/>
      <c r="GR1" s="994"/>
      <c r="GS1" s="995"/>
      <c r="GT1" s="995"/>
      <c r="GU1" s="995"/>
      <c r="GV1" s="995"/>
      <c r="GW1" s="996"/>
      <c r="GX1" s="994"/>
      <c r="GY1" s="995"/>
      <c r="GZ1" s="995"/>
      <c r="HA1" s="995"/>
      <c r="HB1" s="995"/>
      <c r="HC1" s="996"/>
      <c r="HD1" s="204"/>
      <c r="HE1" s="1001"/>
      <c r="HF1" s="1001"/>
      <c r="HG1" s="1001"/>
      <c r="HH1" s="1001"/>
      <c r="HI1" s="1001"/>
      <c r="HK1" s="79" t="s">
        <v>127</v>
      </c>
      <c r="OW1" s="79" t="s">
        <v>128</v>
      </c>
      <c r="PA1" s="79" t="s">
        <v>131</v>
      </c>
    </row>
    <row r="2" spans="1:419" ht="17.25" thickBot="1" x14ac:dyDescent="0.3">
      <c r="E2" s="83" t="s">
        <v>67</v>
      </c>
      <c r="F2" s="84"/>
      <c r="G2" s="84"/>
      <c r="I2" s="104" t="s">
        <v>67</v>
      </c>
      <c r="J2" s="105"/>
      <c r="K2" s="105"/>
      <c r="M2" s="119" t="s">
        <v>67</v>
      </c>
      <c r="N2" s="120"/>
      <c r="O2" s="107"/>
      <c r="P2" s="121"/>
      <c r="Q2" s="107"/>
      <c r="R2" s="1000"/>
      <c r="S2" s="107" t="s">
        <v>100</v>
      </c>
      <c r="T2" s="122" t="s">
        <v>101</v>
      </c>
      <c r="V2" s="998"/>
      <c r="W2" s="107" t="s">
        <v>100</v>
      </c>
      <c r="X2" s="122" t="s">
        <v>101</v>
      </c>
      <c r="Y2" s="205" t="s">
        <v>71</v>
      </c>
      <c r="Z2" s="206" t="s">
        <v>125</v>
      </c>
      <c r="AA2" s="207"/>
      <c r="AB2" s="208" t="s">
        <v>70</v>
      </c>
      <c r="AC2" s="208" t="s">
        <v>0</v>
      </c>
      <c r="AD2" s="208" t="s">
        <v>66</v>
      </c>
      <c r="AE2" s="209" t="s">
        <v>126</v>
      </c>
      <c r="AF2" s="206" t="s">
        <v>125</v>
      </c>
      <c r="AG2" s="207"/>
      <c r="AH2" s="208" t="s">
        <v>70</v>
      </c>
      <c r="AI2" s="208" t="s">
        <v>0</v>
      </c>
      <c r="AJ2" s="208" t="s">
        <v>66</v>
      </c>
      <c r="AK2" s="209" t="s">
        <v>126</v>
      </c>
      <c r="AL2" s="206" t="s">
        <v>125</v>
      </c>
      <c r="AM2" s="207"/>
      <c r="AN2" s="208" t="s">
        <v>70</v>
      </c>
      <c r="AO2" s="208" t="s">
        <v>0</v>
      </c>
      <c r="AP2" s="208" t="s">
        <v>66</v>
      </c>
      <c r="AQ2" s="209" t="s">
        <v>126</v>
      </c>
      <c r="AR2" s="206" t="s">
        <v>125</v>
      </c>
      <c r="AS2" s="207"/>
      <c r="AT2" s="208" t="s">
        <v>70</v>
      </c>
      <c r="AU2" s="208" t="s">
        <v>0</v>
      </c>
      <c r="AV2" s="208" t="s">
        <v>66</v>
      </c>
      <c r="AW2" s="209" t="s">
        <v>126</v>
      </c>
      <c r="AX2" s="206" t="s">
        <v>125</v>
      </c>
      <c r="AY2" s="207"/>
      <c r="AZ2" s="208" t="s">
        <v>70</v>
      </c>
      <c r="BA2" s="208" t="s">
        <v>0</v>
      </c>
      <c r="BB2" s="208" t="s">
        <v>66</v>
      </c>
      <c r="BC2" s="209" t="s">
        <v>126</v>
      </c>
      <c r="BD2" s="210" t="s">
        <v>125</v>
      </c>
      <c r="BE2" s="211"/>
      <c r="BF2" s="1" t="s">
        <v>70</v>
      </c>
      <c r="BG2" s="1" t="s">
        <v>0</v>
      </c>
      <c r="BH2" s="1" t="s">
        <v>66</v>
      </c>
      <c r="BI2" s="212" t="s">
        <v>126</v>
      </c>
      <c r="BJ2" s="210" t="s">
        <v>125</v>
      </c>
      <c r="BK2" s="211"/>
      <c r="BL2" s="1" t="s">
        <v>70</v>
      </c>
      <c r="BM2" s="1" t="s">
        <v>0</v>
      </c>
      <c r="BN2" s="1" t="s">
        <v>66</v>
      </c>
      <c r="BO2" s="212" t="s">
        <v>126</v>
      </c>
      <c r="BP2" s="210" t="s">
        <v>125</v>
      </c>
      <c r="BQ2" s="211"/>
      <c r="BR2" s="1" t="s">
        <v>70</v>
      </c>
      <c r="BS2" s="1" t="s">
        <v>0</v>
      </c>
      <c r="BT2" s="1" t="s">
        <v>66</v>
      </c>
      <c r="BU2" s="212" t="s">
        <v>126</v>
      </c>
      <c r="BV2" s="210" t="s">
        <v>125</v>
      </c>
      <c r="BW2" s="211"/>
      <c r="BX2" s="1" t="s">
        <v>70</v>
      </c>
      <c r="BY2" s="1" t="s">
        <v>0</v>
      </c>
      <c r="BZ2" s="1" t="s">
        <v>66</v>
      </c>
      <c r="CA2" s="212" t="s">
        <v>126</v>
      </c>
      <c r="CB2" s="210" t="s">
        <v>125</v>
      </c>
      <c r="CC2" s="211"/>
      <c r="CD2" s="1" t="s">
        <v>70</v>
      </c>
      <c r="CE2" s="1" t="s">
        <v>0</v>
      </c>
      <c r="CF2" s="1" t="s">
        <v>66</v>
      </c>
      <c r="CG2" s="212" t="s">
        <v>126</v>
      </c>
      <c r="CH2" s="210" t="s">
        <v>125</v>
      </c>
      <c r="CI2" s="211"/>
      <c r="CJ2" s="1" t="s">
        <v>70</v>
      </c>
      <c r="CK2" s="1" t="s">
        <v>0</v>
      </c>
      <c r="CL2" s="1" t="s">
        <v>66</v>
      </c>
      <c r="CM2" s="212" t="s">
        <v>126</v>
      </c>
      <c r="CN2" s="210" t="s">
        <v>125</v>
      </c>
      <c r="CO2" s="211"/>
      <c r="CP2" s="1" t="s">
        <v>70</v>
      </c>
      <c r="CQ2" s="1" t="s">
        <v>0</v>
      </c>
      <c r="CR2" s="1" t="s">
        <v>66</v>
      </c>
      <c r="CS2" s="212" t="s">
        <v>126</v>
      </c>
      <c r="CT2" s="210" t="s">
        <v>125</v>
      </c>
      <c r="CU2" s="211"/>
      <c r="CV2" s="1" t="s">
        <v>70</v>
      </c>
      <c r="CW2" s="1" t="s">
        <v>0</v>
      </c>
      <c r="CX2" s="1" t="s">
        <v>66</v>
      </c>
      <c r="CY2" s="212" t="s">
        <v>126</v>
      </c>
      <c r="CZ2" s="210" t="s">
        <v>125</v>
      </c>
      <c r="DA2" s="211"/>
      <c r="DB2" s="1" t="s">
        <v>70</v>
      </c>
      <c r="DC2" s="1" t="s">
        <v>0</v>
      </c>
      <c r="DD2" s="1" t="s">
        <v>66</v>
      </c>
      <c r="DE2" s="212" t="s">
        <v>126</v>
      </c>
      <c r="DF2" s="210" t="s">
        <v>125</v>
      </c>
      <c r="DG2" s="211"/>
      <c r="DH2" s="1" t="s">
        <v>70</v>
      </c>
      <c r="DI2" s="1" t="s">
        <v>0</v>
      </c>
      <c r="DJ2" s="1" t="s">
        <v>66</v>
      </c>
      <c r="DK2" s="212" t="s">
        <v>126</v>
      </c>
      <c r="DL2" s="210" t="s">
        <v>125</v>
      </c>
      <c r="DM2" s="211"/>
      <c r="DN2" s="1" t="s">
        <v>70</v>
      </c>
      <c r="DO2" s="1" t="s">
        <v>0</v>
      </c>
      <c r="DP2" s="1" t="s">
        <v>66</v>
      </c>
      <c r="DQ2" s="212" t="s">
        <v>126</v>
      </c>
      <c r="DR2" s="210" t="s">
        <v>125</v>
      </c>
      <c r="DS2" s="211"/>
      <c r="DT2" s="1" t="s">
        <v>70</v>
      </c>
      <c r="DU2" s="1" t="s">
        <v>0</v>
      </c>
      <c r="DV2" s="1" t="s">
        <v>66</v>
      </c>
      <c r="DW2" s="212" t="s">
        <v>126</v>
      </c>
      <c r="DX2" s="210" t="s">
        <v>125</v>
      </c>
      <c r="DY2" s="211"/>
      <c r="DZ2" s="1" t="s">
        <v>70</v>
      </c>
      <c r="EA2" s="1" t="s">
        <v>0</v>
      </c>
      <c r="EB2" s="1" t="s">
        <v>66</v>
      </c>
      <c r="EC2" s="212" t="s">
        <v>126</v>
      </c>
      <c r="ED2" s="210" t="s">
        <v>125</v>
      </c>
      <c r="EE2" s="211"/>
      <c r="EF2" s="1" t="s">
        <v>70</v>
      </c>
      <c r="EG2" s="1" t="s">
        <v>0</v>
      </c>
      <c r="EH2" s="1" t="s">
        <v>66</v>
      </c>
      <c r="EI2" s="212" t="s">
        <v>126</v>
      </c>
      <c r="EJ2" s="210" t="s">
        <v>125</v>
      </c>
      <c r="EK2" s="211"/>
      <c r="EL2" s="1" t="s">
        <v>70</v>
      </c>
      <c r="EM2" s="1" t="s">
        <v>0</v>
      </c>
      <c r="EN2" s="1" t="s">
        <v>66</v>
      </c>
      <c r="EO2" s="212" t="s">
        <v>126</v>
      </c>
      <c r="EP2" s="210" t="s">
        <v>125</v>
      </c>
      <c r="EQ2" s="211"/>
      <c r="ER2" s="1" t="s">
        <v>70</v>
      </c>
      <c r="ES2" s="1" t="s">
        <v>0</v>
      </c>
      <c r="ET2" s="1" t="s">
        <v>66</v>
      </c>
      <c r="EU2" s="212" t="s">
        <v>126</v>
      </c>
      <c r="EV2" s="210" t="s">
        <v>125</v>
      </c>
      <c r="EW2" s="211"/>
      <c r="EX2" s="1" t="s">
        <v>70</v>
      </c>
      <c r="EY2" s="1" t="s">
        <v>0</v>
      </c>
      <c r="EZ2" s="1" t="s">
        <v>66</v>
      </c>
      <c r="FA2" s="212" t="s">
        <v>126</v>
      </c>
      <c r="FB2" s="210" t="s">
        <v>125</v>
      </c>
      <c r="FC2" s="211"/>
      <c r="FD2" s="1" t="s">
        <v>70</v>
      </c>
      <c r="FE2" s="1" t="s">
        <v>0</v>
      </c>
      <c r="FF2" s="1" t="s">
        <v>66</v>
      </c>
      <c r="FG2" s="212" t="s">
        <v>126</v>
      </c>
      <c r="FH2" s="210" t="s">
        <v>125</v>
      </c>
      <c r="FI2" s="211"/>
      <c r="FJ2" s="1" t="s">
        <v>70</v>
      </c>
      <c r="FK2" s="1" t="s">
        <v>0</v>
      </c>
      <c r="FL2" s="1" t="s">
        <v>66</v>
      </c>
      <c r="FM2" s="212" t="s">
        <v>126</v>
      </c>
      <c r="FN2" s="210" t="s">
        <v>125</v>
      </c>
      <c r="FO2" s="211"/>
      <c r="FP2" s="1" t="s">
        <v>70</v>
      </c>
      <c r="FQ2" s="1" t="s">
        <v>0</v>
      </c>
      <c r="FR2" s="1" t="s">
        <v>66</v>
      </c>
      <c r="FS2" s="212" t="s">
        <v>126</v>
      </c>
      <c r="FT2" s="210" t="s">
        <v>125</v>
      </c>
      <c r="FU2" s="211"/>
      <c r="FV2" s="1" t="s">
        <v>70</v>
      </c>
      <c r="FW2" s="1" t="s">
        <v>0</v>
      </c>
      <c r="FX2" s="1" t="s">
        <v>66</v>
      </c>
      <c r="FY2" s="212" t="s">
        <v>126</v>
      </c>
      <c r="FZ2" s="210" t="s">
        <v>125</v>
      </c>
      <c r="GA2" s="211"/>
      <c r="GB2" s="1" t="s">
        <v>70</v>
      </c>
      <c r="GC2" s="1" t="s">
        <v>0</v>
      </c>
      <c r="GD2" s="1" t="s">
        <v>66</v>
      </c>
      <c r="GE2" s="212" t="s">
        <v>126</v>
      </c>
      <c r="GF2" s="210" t="s">
        <v>125</v>
      </c>
      <c r="GG2" s="211"/>
      <c r="GH2" s="1" t="s">
        <v>70</v>
      </c>
      <c r="GI2" s="1" t="s">
        <v>0</v>
      </c>
      <c r="GJ2" s="1" t="s">
        <v>66</v>
      </c>
      <c r="GK2" s="212" t="s">
        <v>126</v>
      </c>
      <c r="GL2" s="210" t="s">
        <v>125</v>
      </c>
      <c r="GM2" s="211"/>
      <c r="GN2" s="1" t="s">
        <v>70</v>
      </c>
      <c r="GO2" s="1" t="s">
        <v>0</v>
      </c>
      <c r="GP2" s="1" t="s">
        <v>66</v>
      </c>
      <c r="GQ2" s="212" t="s">
        <v>126</v>
      </c>
      <c r="GR2" s="210" t="s">
        <v>125</v>
      </c>
      <c r="GS2" s="211"/>
      <c r="GT2" s="1" t="s">
        <v>70</v>
      </c>
      <c r="GU2" s="1" t="s">
        <v>0</v>
      </c>
      <c r="GV2" s="1" t="s">
        <v>66</v>
      </c>
      <c r="GW2" s="212" t="s">
        <v>126</v>
      </c>
      <c r="GX2" s="210" t="s">
        <v>125</v>
      </c>
      <c r="GY2" s="211"/>
      <c r="GZ2" s="1" t="s">
        <v>70</v>
      </c>
      <c r="HA2" s="1" t="s">
        <v>0</v>
      </c>
      <c r="HB2" s="208" t="s">
        <v>66</v>
      </c>
      <c r="HC2" s="209" t="s">
        <v>126</v>
      </c>
      <c r="HD2" s="213"/>
      <c r="HE2" s="210" t="s">
        <v>125</v>
      </c>
      <c r="HF2" s="1" t="s">
        <v>70</v>
      </c>
      <c r="HG2" s="1" t="s">
        <v>0</v>
      </c>
      <c r="HH2" s="1" t="s">
        <v>66</v>
      </c>
      <c r="HI2" s="212" t="s">
        <v>126</v>
      </c>
      <c r="HK2" s="286" t="s">
        <v>71</v>
      </c>
      <c r="HL2" s="287" t="s">
        <v>125</v>
      </c>
      <c r="HM2" s="288"/>
      <c r="HN2" s="289" t="s">
        <v>70</v>
      </c>
      <c r="HO2" s="289" t="s">
        <v>0</v>
      </c>
      <c r="HP2" s="289" t="s">
        <v>66</v>
      </c>
      <c r="HQ2" s="290" t="s">
        <v>126</v>
      </c>
      <c r="HR2" s="287" t="s">
        <v>125</v>
      </c>
      <c r="HS2" s="288"/>
      <c r="HT2" s="289" t="s">
        <v>70</v>
      </c>
      <c r="HU2" s="289" t="s">
        <v>0</v>
      </c>
      <c r="HV2" s="289" t="s">
        <v>66</v>
      </c>
      <c r="HW2" s="290" t="s">
        <v>126</v>
      </c>
      <c r="HX2" s="287" t="s">
        <v>125</v>
      </c>
      <c r="HY2" s="288"/>
      <c r="HZ2" s="289" t="s">
        <v>70</v>
      </c>
      <c r="IA2" s="289" t="s">
        <v>0</v>
      </c>
      <c r="IB2" s="289" t="s">
        <v>66</v>
      </c>
      <c r="IC2" s="290" t="s">
        <v>126</v>
      </c>
      <c r="ID2" s="287" t="s">
        <v>125</v>
      </c>
      <c r="IE2" s="288"/>
      <c r="IF2" s="289" t="s">
        <v>70</v>
      </c>
      <c r="IG2" s="289" t="s">
        <v>0</v>
      </c>
      <c r="IH2" s="289" t="s">
        <v>66</v>
      </c>
      <c r="II2" s="290" t="s">
        <v>126</v>
      </c>
      <c r="IJ2" s="287" t="s">
        <v>125</v>
      </c>
      <c r="IK2" s="288"/>
      <c r="IL2" s="289" t="s">
        <v>70</v>
      </c>
      <c r="IM2" s="289" t="s">
        <v>0</v>
      </c>
      <c r="IN2" s="289" t="s">
        <v>66</v>
      </c>
      <c r="IO2" s="290" t="s">
        <v>126</v>
      </c>
      <c r="IP2" s="291" t="s">
        <v>125</v>
      </c>
      <c r="IQ2" s="292"/>
      <c r="IR2" s="293" t="s">
        <v>70</v>
      </c>
      <c r="IS2" s="293" t="s">
        <v>0</v>
      </c>
      <c r="IT2" s="293" t="s">
        <v>66</v>
      </c>
      <c r="IU2" s="294" t="s">
        <v>126</v>
      </c>
      <c r="IV2" s="291" t="s">
        <v>125</v>
      </c>
      <c r="IW2" s="292"/>
      <c r="IX2" s="293" t="s">
        <v>70</v>
      </c>
      <c r="IY2" s="293" t="s">
        <v>0</v>
      </c>
      <c r="IZ2" s="293" t="s">
        <v>66</v>
      </c>
      <c r="JA2" s="294" t="s">
        <v>126</v>
      </c>
      <c r="JB2" s="291" t="s">
        <v>125</v>
      </c>
      <c r="JC2" s="292"/>
      <c r="JD2" s="293" t="s">
        <v>70</v>
      </c>
      <c r="JE2" s="293" t="s">
        <v>0</v>
      </c>
      <c r="JF2" s="293" t="s">
        <v>66</v>
      </c>
      <c r="JG2" s="294" t="s">
        <v>126</v>
      </c>
      <c r="JH2" s="291" t="s">
        <v>125</v>
      </c>
      <c r="JI2" s="292"/>
      <c r="JJ2" s="293" t="s">
        <v>70</v>
      </c>
      <c r="JK2" s="293" t="s">
        <v>0</v>
      </c>
      <c r="JL2" s="293" t="s">
        <v>66</v>
      </c>
      <c r="JM2" s="294" t="s">
        <v>126</v>
      </c>
      <c r="JN2" s="291" t="s">
        <v>125</v>
      </c>
      <c r="JO2" s="292"/>
      <c r="JP2" s="293" t="s">
        <v>70</v>
      </c>
      <c r="JQ2" s="293" t="s">
        <v>0</v>
      </c>
      <c r="JR2" s="293" t="s">
        <v>66</v>
      </c>
      <c r="JS2" s="294" t="s">
        <v>126</v>
      </c>
      <c r="JT2" s="291" t="s">
        <v>125</v>
      </c>
      <c r="JU2" s="292"/>
      <c r="JV2" s="293" t="s">
        <v>70</v>
      </c>
      <c r="JW2" s="293" t="s">
        <v>0</v>
      </c>
      <c r="JX2" s="293" t="s">
        <v>66</v>
      </c>
      <c r="JY2" s="294" t="s">
        <v>126</v>
      </c>
      <c r="JZ2" s="291" t="s">
        <v>125</v>
      </c>
      <c r="KA2" s="292"/>
      <c r="KB2" s="293" t="s">
        <v>70</v>
      </c>
      <c r="KC2" s="293" t="s">
        <v>0</v>
      </c>
      <c r="KD2" s="293" t="s">
        <v>66</v>
      </c>
      <c r="KE2" s="294" t="s">
        <v>126</v>
      </c>
      <c r="KF2" s="291" t="s">
        <v>125</v>
      </c>
      <c r="KG2" s="292"/>
      <c r="KH2" s="293" t="s">
        <v>70</v>
      </c>
      <c r="KI2" s="293" t="s">
        <v>0</v>
      </c>
      <c r="KJ2" s="293" t="s">
        <v>66</v>
      </c>
      <c r="KK2" s="294" t="s">
        <v>126</v>
      </c>
      <c r="KL2" s="291" t="s">
        <v>125</v>
      </c>
      <c r="KM2" s="292"/>
      <c r="KN2" s="293" t="s">
        <v>70</v>
      </c>
      <c r="KO2" s="293" t="s">
        <v>0</v>
      </c>
      <c r="KP2" s="293" t="s">
        <v>66</v>
      </c>
      <c r="KQ2" s="294" t="s">
        <v>126</v>
      </c>
      <c r="KR2" s="291" t="s">
        <v>125</v>
      </c>
      <c r="KS2" s="292"/>
      <c r="KT2" s="293" t="s">
        <v>70</v>
      </c>
      <c r="KU2" s="293" t="s">
        <v>0</v>
      </c>
      <c r="KV2" s="293" t="s">
        <v>66</v>
      </c>
      <c r="KW2" s="294" t="s">
        <v>126</v>
      </c>
      <c r="KX2" s="291" t="s">
        <v>125</v>
      </c>
      <c r="KY2" s="292"/>
      <c r="KZ2" s="293" t="s">
        <v>70</v>
      </c>
      <c r="LA2" s="293" t="s">
        <v>0</v>
      </c>
      <c r="LB2" s="293" t="s">
        <v>66</v>
      </c>
      <c r="LC2" s="294" t="s">
        <v>126</v>
      </c>
      <c r="LD2" s="291" t="s">
        <v>125</v>
      </c>
      <c r="LE2" s="292"/>
      <c r="LF2" s="293" t="s">
        <v>70</v>
      </c>
      <c r="LG2" s="293" t="s">
        <v>0</v>
      </c>
      <c r="LH2" s="293" t="s">
        <v>66</v>
      </c>
      <c r="LI2" s="294" t="s">
        <v>126</v>
      </c>
      <c r="LJ2" s="291" t="s">
        <v>125</v>
      </c>
      <c r="LK2" s="292"/>
      <c r="LL2" s="293" t="s">
        <v>70</v>
      </c>
      <c r="LM2" s="293" t="s">
        <v>0</v>
      </c>
      <c r="LN2" s="293" t="s">
        <v>66</v>
      </c>
      <c r="LO2" s="294" t="s">
        <v>126</v>
      </c>
      <c r="LP2" s="291" t="s">
        <v>125</v>
      </c>
      <c r="LQ2" s="292"/>
      <c r="LR2" s="293" t="s">
        <v>70</v>
      </c>
      <c r="LS2" s="293" t="s">
        <v>0</v>
      </c>
      <c r="LT2" s="293" t="s">
        <v>66</v>
      </c>
      <c r="LU2" s="294" t="s">
        <v>126</v>
      </c>
      <c r="LV2" s="291" t="s">
        <v>125</v>
      </c>
      <c r="LW2" s="292"/>
      <c r="LX2" s="293" t="s">
        <v>70</v>
      </c>
      <c r="LY2" s="293" t="s">
        <v>0</v>
      </c>
      <c r="LZ2" s="293" t="s">
        <v>66</v>
      </c>
      <c r="MA2" s="294" t="s">
        <v>126</v>
      </c>
      <c r="MB2" s="291" t="s">
        <v>125</v>
      </c>
      <c r="MC2" s="292"/>
      <c r="MD2" s="293" t="s">
        <v>70</v>
      </c>
      <c r="ME2" s="293" t="s">
        <v>0</v>
      </c>
      <c r="MF2" s="293" t="s">
        <v>66</v>
      </c>
      <c r="MG2" s="294" t="s">
        <v>126</v>
      </c>
      <c r="MH2" s="291" t="s">
        <v>125</v>
      </c>
      <c r="MI2" s="292"/>
      <c r="MJ2" s="293" t="s">
        <v>70</v>
      </c>
      <c r="MK2" s="293" t="s">
        <v>0</v>
      </c>
      <c r="ML2" s="293" t="s">
        <v>66</v>
      </c>
      <c r="MM2" s="294" t="s">
        <v>126</v>
      </c>
      <c r="MN2" s="291" t="s">
        <v>125</v>
      </c>
      <c r="MO2" s="292"/>
      <c r="MP2" s="293" t="s">
        <v>70</v>
      </c>
      <c r="MQ2" s="293" t="s">
        <v>0</v>
      </c>
      <c r="MR2" s="293" t="s">
        <v>66</v>
      </c>
      <c r="MS2" s="294" t="s">
        <v>126</v>
      </c>
      <c r="MT2" s="291" t="s">
        <v>125</v>
      </c>
      <c r="MU2" s="292"/>
      <c r="MV2" s="293" t="s">
        <v>70</v>
      </c>
      <c r="MW2" s="293" t="s">
        <v>0</v>
      </c>
      <c r="MX2" s="293" t="s">
        <v>66</v>
      </c>
      <c r="MY2" s="294" t="s">
        <v>126</v>
      </c>
      <c r="MZ2" s="291" t="s">
        <v>125</v>
      </c>
      <c r="NA2" s="292"/>
      <c r="NB2" s="293" t="s">
        <v>70</v>
      </c>
      <c r="NC2" s="293" t="s">
        <v>0</v>
      </c>
      <c r="ND2" s="293" t="s">
        <v>66</v>
      </c>
      <c r="NE2" s="294" t="s">
        <v>126</v>
      </c>
      <c r="NF2" s="291" t="s">
        <v>125</v>
      </c>
      <c r="NG2" s="292"/>
      <c r="NH2" s="293" t="s">
        <v>70</v>
      </c>
      <c r="NI2" s="293" t="s">
        <v>0</v>
      </c>
      <c r="NJ2" s="293" t="s">
        <v>66</v>
      </c>
      <c r="NK2" s="294" t="s">
        <v>126</v>
      </c>
      <c r="NL2" s="291" t="s">
        <v>125</v>
      </c>
      <c r="NM2" s="292"/>
      <c r="NN2" s="293" t="s">
        <v>70</v>
      </c>
      <c r="NO2" s="293" t="s">
        <v>0</v>
      </c>
      <c r="NP2" s="293" t="s">
        <v>66</v>
      </c>
      <c r="NQ2" s="294" t="s">
        <v>126</v>
      </c>
      <c r="NR2" s="291" t="s">
        <v>125</v>
      </c>
      <c r="NS2" s="292"/>
      <c r="NT2" s="293" t="s">
        <v>70</v>
      </c>
      <c r="NU2" s="293" t="s">
        <v>0</v>
      </c>
      <c r="NV2" s="293" t="s">
        <v>66</v>
      </c>
      <c r="NW2" s="294" t="s">
        <v>126</v>
      </c>
      <c r="NX2" s="291" t="s">
        <v>125</v>
      </c>
      <c r="NY2" s="292"/>
      <c r="NZ2" s="293" t="s">
        <v>70</v>
      </c>
      <c r="OA2" s="293" t="s">
        <v>0</v>
      </c>
      <c r="OB2" s="293" t="s">
        <v>66</v>
      </c>
      <c r="OC2" s="290" t="s">
        <v>126</v>
      </c>
      <c r="OD2" s="292" t="s">
        <v>125</v>
      </c>
      <c r="OE2" s="292"/>
      <c r="OF2" s="293" t="s">
        <v>70</v>
      </c>
      <c r="OG2" s="293" t="s">
        <v>0</v>
      </c>
      <c r="OH2" s="293" t="s">
        <v>66</v>
      </c>
      <c r="OI2" s="294" t="s">
        <v>126</v>
      </c>
      <c r="OJ2" s="291" t="s">
        <v>125</v>
      </c>
      <c r="OK2" s="292"/>
      <c r="OL2" s="293" t="s">
        <v>70</v>
      </c>
      <c r="OM2" s="293" t="s">
        <v>0</v>
      </c>
      <c r="ON2" s="289" t="s">
        <v>66</v>
      </c>
      <c r="OO2" s="290" t="s">
        <v>126</v>
      </c>
      <c r="OP2" s="295"/>
      <c r="OQ2" s="296" t="s">
        <v>125</v>
      </c>
      <c r="OR2" s="34" t="s">
        <v>70</v>
      </c>
      <c r="OS2" s="34" t="s">
        <v>0</v>
      </c>
      <c r="OT2" s="34" t="s">
        <v>66</v>
      </c>
      <c r="OU2" s="297" t="s">
        <v>126</v>
      </c>
      <c r="OW2" s="52" t="s">
        <v>71</v>
      </c>
      <c r="OX2" s="34" t="s">
        <v>0</v>
      </c>
      <c r="OY2" s="297" t="s">
        <v>126</v>
      </c>
      <c r="PA2" s="63" t="s">
        <v>71</v>
      </c>
      <c r="PB2" s="75" t="s">
        <v>129</v>
      </c>
      <c r="PC2" s="388" t="s">
        <v>130</v>
      </c>
    </row>
    <row r="3" spans="1:419" ht="16.5" x14ac:dyDescent="0.25">
      <c r="A3" s="17" t="s">
        <v>1</v>
      </c>
      <c r="B3" s="79">
        <v>132</v>
      </c>
      <c r="C3" s="79">
        <v>233</v>
      </c>
      <c r="E3" s="85" t="s">
        <v>1</v>
      </c>
      <c r="F3" s="86">
        <v>555</v>
      </c>
      <c r="G3" s="86">
        <v>295</v>
      </c>
      <c r="I3" s="106" t="s">
        <v>1</v>
      </c>
      <c r="J3" s="46">
        <v>709</v>
      </c>
      <c r="K3" s="46">
        <v>268</v>
      </c>
      <c r="M3" s="123" t="s">
        <v>1</v>
      </c>
      <c r="N3" s="46">
        <v>705</v>
      </c>
      <c r="O3" s="107">
        <v>165</v>
      </c>
      <c r="P3" s="121"/>
      <c r="Q3" s="107"/>
      <c r="R3" s="124" t="s">
        <v>84</v>
      </c>
      <c r="S3" s="107">
        <v>96</v>
      </c>
      <c r="T3" s="122">
        <v>64</v>
      </c>
      <c r="V3" s="155" t="s">
        <v>84</v>
      </c>
      <c r="W3" s="107">
        <v>81</v>
      </c>
      <c r="X3" s="122">
        <v>31</v>
      </c>
      <c r="Y3" s="13" t="s">
        <v>67</v>
      </c>
      <c r="Z3" s="214"/>
      <c r="AA3" s="215"/>
      <c r="AB3" s="216"/>
      <c r="AC3" s="216"/>
      <c r="AD3" s="216"/>
      <c r="AE3" s="217"/>
      <c r="AF3" s="214"/>
      <c r="AG3" s="218"/>
      <c r="AH3" s="216"/>
      <c r="AI3" s="216"/>
      <c r="AJ3" s="216"/>
      <c r="AK3" s="219"/>
      <c r="AL3" s="214"/>
      <c r="AM3" s="218"/>
      <c r="AN3" s="216"/>
      <c r="AO3" s="216"/>
      <c r="AP3" s="216"/>
      <c r="AQ3" s="219"/>
      <c r="AR3" s="214"/>
      <c r="AS3" s="218"/>
      <c r="AT3" s="216"/>
      <c r="AU3" s="216"/>
      <c r="AV3" s="216"/>
      <c r="AW3" s="219"/>
      <c r="AX3" s="214"/>
      <c r="AY3" s="218"/>
      <c r="AZ3" s="216"/>
      <c r="BA3" s="216"/>
      <c r="BB3" s="216"/>
      <c r="BC3" s="219"/>
      <c r="BD3" s="214"/>
      <c r="BE3" s="218"/>
      <c r="BF3" s="216"/>
      <c r="BG3" s="216"/>
      <c r="BH3" s="216"/>
      <c r="BI3" s="219"/>
      <c r="BJ3" s="214"/>
      <c r="BK3" s="218"/>
      <c r="BL3" s="216"/>
      <c r="BM3" s="216"/>
      <c r="BN3" s="216"/>
      <c r="BO3" s="219"/>
      <c r="BP3" s="214"/>
      <c r="BQ3" s="218"/>
      <c r="BR3" s="216"/>
      <c r="BS3" s="216"/>
      <c r="BT3" s="216"/>
      <c r="BU3" s="219"/>
      <c r="BV3" s="214"/>
      <c r="BW3" s="218"/>
      <c r="BX3" s="216"/>
      <c r="BY3" s="216"/>
      <c r="BZ3" s="216"/>
      <c r="CA3" s="219"/>
      <c r="CB3" s="214"/>
      <c r="CC3" s="218"/>
      <c r="CD3" s="216"/>
      <c r="CE3" s="216"/>
      <c r="CF3" s="216"/>
      <c r="CG3" s="219"/>
      <c r="CH3" s="214"/>
      <c r="CI3" s="218"/>
      <c r="CJ3" s="216"/>
      <c r="CK3" s="216"/>
      <c r="CL3" s="216"/>
      <c r="CM3" s="219"/>
      <c r="CN3" s="214"/>
      <c r="CO3" s="218"/>
      <c r="CP3" s="216"/>
      <c r="CQ3" s="216"/>
      <c r="CR3" s="216"/>
      <c r="CS3" s="219"/>
      <c r="CT3" s="214"/>
      <c r="CU3" s="218"/>
      <c r="CV3" s="216"/>
      <c r="CW3" s="216"/>
      <c r="CX3" s="216"/>
      <c r="CY3" s="219"/>
      <c r="CZ3" s="214"/>
      <c r="DA3" s="218"/>
      <c r="DB3" s="216"/>
      <c r="DC3" s="216"/>
      <c r="DD3" s="216"/>
      <c r="DE3" s="219"/>
      <c r="DF3" s="214"/>
      <c r="DG3" s="218"/>
      <c r="DH3" s="216"/>
      <c r="DI3" s="216"/>
      <c r="DJ3" s="216"/>
      <c r="DK3" s="219"/>
      <c r="DL3" s="214"/>
      <c r="DM3" s="218"/>
      <c r="DN3" s="216"/>
      <c r="DO3" s="216"/>
      <c r="DP3" s="216"/>
      <c r="DQ3" s="219"/>
      <c r="DR3" s="214"/>
      <c r="DS3" s="218"/>
      <c r="DT3" s="216"/>
      <c r="DU3" s="216"/>
      <c r="DV3" s="216"/>
      <c r="DW3" s="219"/>
      <c r="DX3" s="214"/>
      <c r="DY3" s="218"/>
      <c r="DZ3" s="216"/>
      <c r="EA3" s="216"/>
      <c r="EB3" s="216"/>
      <c r="EC3" s="219"/>
      <c r="ED3" s="214"/>
      <c r="EE3" s="218"/>
      <c r="EF3" s="216"/>
      <c r="EG3" s="216"/>
      <c r="EH3" s="216"/>
      <c r="EI3" s="219"/>
      <c r="EJ3" s="214"/>
      <c r="EK3" s="218"/>
      <c r="EL3" s="216"/>
      <c r="EM3" s="216"/>
      <c r="EN3" s="216"/>
      <c r="EO3" s="219"/>
      <c r="EP3" s="214"/>
      <c r="EQ3" s="218"/>
      <c r="ER3" s="216"/>
      <c r="ES3" s="216"/>
      <c r="ET3" s="216"/>
      <c r="EU3" s="219"/>
      <c r="EV3" s="214"/>
      <c r="EW3" s="218"/>
      <c r="EX3" s="216"/>
      <c r="EY3" s="216"/>
      <c r="EZ3" s="216"/>
      <c r="FA3" s="219"/>
      <c r="FB3" s="214"/>
      <c r="FC3" s="218"/>
      <c r="FD3" s="216"/>
      <c r="FE3" s="216"/>
      <c r="FF3" s="216"/>
      <c r="FG3" s="219"/>
      <c r="FH3" s="214"/>
      <c r="FI3" s="218"/>
      <c r="FJ3" s="216"/>
      <c r="FK3" s="216"/>
      <c r="FL3" s="216"/>
      <c r="FM3" s="219"/>
      <c r="FN3" s="214"/>
      <c r="FO3" s="218"/>
      <c r="FP3" s="216"/>
      <c r="FQ3" s="216"/>
      <c r="FR3" s="216"/>
      <c r="FS3" s="219"/>
      <c r="FT3" s="214"/>
      <c r="FU3" s="218"/>
      <c r="FV3" s="216"/>
      <c r="FW3" s="216"/>
      <c r="FX3" s="216"/>
      <c r="FY3" s="219"/>
      <c r="FZ3" s="214"/>
      <c r="GA3" s="218"/>
      <c r="GB3" s="216"/>
      <c r="GC3" s="216"/>
      <c r="GD3" s="216"/>
      <c r="GE3" s="219"/>
      <c r="GF3" s="214"/>
      <c r="GG3" s="218"/>
      <c r="GH3" s="216"/>
      <c r="GI3" s="216"/>
      <c r="GJ3" s="216"/>
      <c r="GK3" s="219"/>
      <c r="GL3" s="214"/>
      <c r="GM3" s="218"/>
      <c r="GN3" s="216"/>
      <c r="GO3" s="216"/>
      <c r="GP3" s="216"/>
      <c r="GQ3" s="219"/>
      <c r="GR3" s="214"/>
      <c r="GS3" s="218"/>
      <c r="GT3" s="216"/>
      <c r="GU3" s="216"/>
      <c r="GV3" s="216"/>
      <c r="GW3" s="219"/>
      <c r="GX3" s="214"/>
      <c r="GY3" s="218"/>
      <c r="GZ3" s="216"/>
      <c r="HA3" s="216"/>
      <c r="HB3" s="216"/>
      <c r="HC3" s="219"/>
      <c r="HD3" s="220"/>
      <c r="HE3" s="221"/>
      <c r="HF3" s="2"/>
      <c r="HG3" s="2"/>
      <c r="HH3" s="2"/>
      <c r="HI3" s="222"/>
      <c r="HK3" s="22" t="s">
        <v>67</v>
      </c>
      <c r="HL3" s="298"/>
      <c r="HM3" s="299"/>
      <c r="HN3" s="300"/>
      <c r="HO3" s="300"/>
      <c r="HP3" s="300"/>
      <c r="HQ3" s="301"/>
      <c r="HR3" s="298"/>
      <c r="HS3" s="302"/>
      <c r="HT3" s="300"/>
      <c r="HU3" s="300"/>
      <c r="HV3" s="300"/>
      <c r="HW3" s="303"/>
      <c r="HX3" s="298"/>
      <c r="HY3" s="302"/>
      <c r="HZ3" s="300"/>
      <c r="IA3" s="300"/>
      <c r="IB3" s="300"/>
      <c r="IC3" s="303"/>
      <c r="ID3" s="298"/>
      <c r="IE3" s="302"/>
      <c r="IF3" s="300"/>
      <c r="IG3" s="300"/>
      <c r="IH3" s="300"/>
      <c r="II3" s="303"/>
      <c r="IJ3" s="298"/>
      <c r="IK3" s="302"/>
      <c r="IL3" s="300"/>
      <c r="IM3" s="300"/>
      <c r="IN3" s="300"/>
      <c r="IO3" s="303"/>
      <c r="IP3" s="298"/>
      <c r="IQ3" s="302"/>
      <c r="IR3" s="300"/>
      <c r="IS3" s="300"/>
      <c r="IT3" s="300"/>
      <c r="IU3" s="303"/>
      <c r="IV3" s="298"/>
      <c r="IW3" s="302"/>
      <c r="IX3" s="300"/>
      <c r="IY3" s="300"/>
      <c r="IZ3" s="300"/>
      <c r="JA3" s="303"/>
      <c r="JB3" s="298"/>
      <c r="JC3" s="302"/>
      <c r="JD3" s="300"/>
      <c r="JE3" s="300"/>
      <c r="JF3" s="300"/>
      <c r="JG3" s="303"/>
      <c r="JH3" s="298"/>
      <c r="JI3" s="302"/>
      <c r="JJ3" s="300"/>
      <c r="JK3" s="300"/>
      <c r="JL3" s="300"/>
      <c r="JM3" s="303"/>
      <c r="JN3" s="298"/>
      <c r="JO3" s="302"/>
      <c r="JP3" s="300"/>
      <c r="JQ3" s="300"/>
      <c r="JR3" s="300"/>
      <c r="JS3" s="303"/>
      <c r="JT3" s="298"/>
      <c r="JU3" s="302"/>
      <c r="JV3" s="300"/>
      <c r="JW3" s="300"/>
      <c r="JX3" s="300"/>
      <c r="JY3" s="303"/>
      <c r="JZ3" s="298"/>
      <c r="KA3" s="302"/>
      <c r="KB3" s="300"/>
      <c r="KC3" s="300"/>
      <c r="KD3" s="300"/>
      <c r="KE3" s="303"/>
      <c r="KF3" s="298"/>
      <c r="KG3" s="302"/>
      <c r="KH3" s="300"/>
      <c r="KI3" s="300"/>
      <c r="KJ3" s="300"/>
      <c r="KK3" s="303"/>
      <c r="KL3" s="298"/>
      <c r="KM3" s="302"/>
      <c r="KN3" s="300"/>
      <c r="KO3" s="300"/>
      <c r="KP3" s="300"/>
      <c r="KQ3" s="303"/>
      <c r="KR3" s="298"/>
      <c r="KS3" s="302"/>
      <c r="KT3" s="300"/>
      <c r="KU3" s="300"/>
      <c r="KV3" s="300"/>
      <c r="KW3" s="303"/>
      <c r="KX3" s="298"/>
      <c r="KY3" s="302"/>
      <c r="KZ3" s="300"/>
      <c r="LA3" s="300"/>
      <c r="LB3" s="300"/>
      <c r="LC3" s="303"/>
      <c r="LD3" s="298"/>
      <c r="LE3" s="302"/>
      <c r="LF3" s="300"/>
      <c r="LG3" s="300"/>
      <c r="LH3" s="300"/>
      <c r="LI3" s="303"/>
      <c r="LJ3" s="298"/>
      <c r="LK3" s="302"/>
      <c r="LL3" s="300"/>
      <c r="LM3" s="300"/>
      <c r="LN3" s="300"/>
      <c r="LO3" s="303"/>
      <c r="LP3" s="298"/>
      <c r="LQ3" s="302"/>
      <c r="LR3" s="300"/>
      <c r="LS3" s="300"/>
      <c r="LT3" s="300"/>
      <c r="LU3" s="303"/>
      <c r="LV3" s="298"/>
      <c r="LW3" s="302"/>
      <c r="LX3" s="300"/>
      <c r="LY3" s="300"/>
      <c r="LZ3" s="300"/>
      <c r="MA3" s="303"/>
      <c r="MB3" s="298"/>
      <c r="MC3" s="302"/>
      <c r="MD3" s="300"/>
      <c r="ME3" s="300"/>
      <c r="MF3" s="300"/>
      <c r="MG3" s="303"/>
      <c r="MH3" s="298"/>
      <c r="MI3" s="302"/>
      <c r="MJ3" s="300"/>
      <c r="MK3" s="300"/>
      <c r="ML3" s="300"/>
      <c r="MM3" s="303"/>
      <c r="MN3" s="298"/>
      <c r="MO3" s="302"/>
      <c r="MP3" s="300"/>
      <c r="MQ3" s="300"/>
      <c r="MR3" s="300"/>
      <c r="MS3" s="303"/>
      <c r="MT3" s="298"/>
      <c r="MU3" s="302"/>
      <c r="MV3" s="300"/>
      <c r="MW3" s="300"/>
      <c r="MX3" s="300"/>
      <c r="MY3" s="303"/>
      <c r="MZ3" s="298"/>
      <c r="NA3" s="302"/>
      <c r="NB3" s="300"/>
      <c r="NC3" s="300"/>
      <c r="ND3" s="300"/>
      <c r="NE3" s="303"/>
      <c r="NF3" s="298"/>
      <c r="NG3" s="302"/>
      <c r="NH3" s="300"/>
      <c r="NI3" s="300"/>
      <c r="NJ3" s="300"/>
      <c r="NK3" s="303"/>
      <c r="NL3" s="298"/>
      <c r="NM3" s="302"/>
      <c r="NN3" s="300"/>
      <c r="NO3" s="300"/>
      <c r="NP3" s="300"/>
      <c r="NQ3" s="303"/>
      <c r="NR3" s="298"/>
      <c r="NS3" s="302"/>
      <c r="NT3" s="300"/>
      <c r="NU3" s="300"/>
      <c r="NV3" s="300"/>
      <c r="NW3" s="303"/>
      <c r="NX3" s="298"/>
      <c r="NY3" s="302"/>
      <c r="NZ3" s="300"/>
      <c r="OA3" s="300"/>
      <c r="OB3" s="300"/>
      <c r="OC3" s="303"/>
      <c r="OD3" s="302"/>
      <c r="OE3" s="302"/>
      <c r="OF3" s="300"/>
      <c r="OG3" s="300"/>
      <c r="OH3" s="300"/>
      <c r="OI3" s="303"/>
      <c r="OJ3" s="298"/>
      <c r="OK3" s="302"/>
      <c r="OL3" s="300"/>
      <c r="OM3" s="300"/>
      <c r="ON3" s="300"/>
      <c r="OO3" s="303"/>
      <c r="OP3" s="304"/>
      <c r="OQ3" s="305"/>
      <c r="OR3" s="35"/>
      <c r="OS3" s="35"/>
      <c r="OT3" s="35"/>
      <c r="OU3" s="306"/>
      <c r="OW3" s="53" t="s">
        <v>67</v>
      </c>
      <c r="OX3" s="35"/>
      <c r="OY3" s="306"/>
      <c r="PA3" s="64" t="s">
        <v>67</v>
      </c>
      <c r="PB3" s="76"/>
      <c r="PC3" s="389"/>
    </row>
    <row r="4" spans="1:419" x14ac:dyDescent="0.25">
      <c r="A4" s="17" t="s">
        <v>2</v>
      </c>
      <c r="B4" s="79">
        <v>142</v>
      </c>
      <c r="C4" s="79">
        <v>792</v>
      </c>
      <c r="E4" s="85" t="s">
        <v>2</v>
      </c>
      <c r="F4" s="86">
        <v>488</v>
      </c>
      <c r="G4" s="86">
        <v>606</v>
      </c>
      <c r="I4" s="106" t="s">
        <v>2</v>
      </c>
      <c r="J4" s="46">
        <v>441</v>
      </c>
      <c r="K4" s="46">
        <v>1104</v>
      </c>
      <c r="M4" s="123" t="s">
        <v>2</v>
      </c>
      <c r="N4" s="46">
        <v>289</v>
      </c>
      <c r="O4" s="107">
        <v>794</v>
      </c>
      <c r="P4" s="121"/>
      <c r="Q4" s="107"/>
      <c r="R4" s="124" t="s">
        <v>85</v>
      </c>
      <c r="S4" s="107">
        <v>144</v>
      </c>
      <c r="T4" s="122">
        <v>155</v>
      </c>
      <c r="V4" s="155" t="s">
        <v>85</v>
      </c>
      <c r="W4" s="107">
        <v>127</v>
      </c>
      <c r="X4" s="122">
        <v>159</v>
      </c>
      <c r="Y4" s="12" t="s">
        <v>1</v>
      </c>
      <c r="Z4" s="223">
        <v>0</v>
      </c>
      <c r="AA4" s="224" t="b">
        <f>IF(Z4&gt;0.5,"1")</f>
        <v>0</v>
      </c>
      <c r="AB4" s="225">
        <v>0</v>
      </c>
      <c r="AC4" s="225">
        <v>0</v>
      </c>
      <c r="AD4" s="225">
        <v>0</v>
      </c>
      <c r="AE4" s="226">
        <v>0</v>
      </c>
      <c r="AF4" s="223">
        <v>7</v>
      </c>
      <c r="AG4" s="224" t="str">
        <f>IF(AF4&gt;0.5,"1")</f>
        <v>1</v>
      </c>
      <c r="AH4" s="225">
        <v>4</v>
      </c>
      <c r="AI4" s="225">
        <v>4</v>
      </c>
      <c r="AJ4" s="225">
        <v>5</v>
      </c>
      <c r="AK4" s="226">
        <v>3</v>
      </c>
      <c r="AL4" s="223">
        <v>9</v>
      </c>
      <c r="AM4" s="224" t="str">
        <f>IF(AL4&gt;0.5,"1")</f>
        <v>1</v>
      </c>
      <c r="AN4" s="225">
        <v>22</v>
      </c>
      <c r="AO4" s="225">
        <v>3</v>
      </c>
      <c r="AP4" s="225">
        <v>12</v>
      </c>
      <c r="AQ4" s="226">
        <v>6</v>
      </c>
      <c r="AR4" s="223">
        <v>4</v>
      </c>
      <c r="AS4" s="224" t="str">
        <f>IF(AR4&gt;0.5,"1")</f>
        <v>1</v>
      </c>
      <c r="AT4" s="225">
        <v>2</v>
      </c>
      <c r="AU4" s="225">
        <v>2</v>
      </c>
      <c r="AV4" s="225">
        <v>2</v>
      </c>
      <c r="AW4" s="226">
        <v>2</v>
      </c>
      <c r="AX4" s="223">
        <v>14</v>
      </c>
      <c r="AY4" s="224" t="str">
        <f>IF(AX4&gt;0.5,"1")</f>
        <v>1</v>
      </c>
      <c r="AZ4" s="225">
        <v>22</v>
      </c>
      <c r="BA4" s="225">
        <v>11</v>
      </c>
      <c r="BB4" s="225">
        <v>22</v>
      </c>
      <c r="BC4" s="226">
        <v>3</v>
      </c>
      <c r="BD4" s="223">
        <v>15</v>
      </c>
      <c r="BE4" s="224" t="str">
        <f>IF(BD4&gt;0.5,"1")</f>
        <v>1</v>
      </c>
      <c r="BF4" s="225">
        <v>22</v>
      </c>
      <c r="BG4" s="225">
        <v>12</v>
      </c>
      <c r="BH4" s="225">
        <v>7</v>
      </c>
      <c r="BI4" s="226">
        <v>5</v>
      </c>
      <c r="BJ4" s="223">
        <v>10</v>
      </c>
      <c r="BK4" s="224" t="str">
        <f>IF(BJ4&gt;0.5,"1")</f>
        <v>1</v>
      </c>
      <c r="BL4" s="225">
        <v>10</v>
      </c>
      <c r="BM4" s="225">
        <v>7</v>
      </c>
      <c r="BN4" s="225">
        <v>5</v>
      </c>
      <c r="BO4" s="226">
        <v>4</v>
      </c>
      <c r="BP4" s="223">
        <v>0</v>
      </c>
      <c r="BQ4" s="224" t="b">
        <f>IF(BP4&gt;0.5,"1")</f>
        <v>0</v>
      </c>
      <c r="BR4" s="225">
        <v>0</v>
      </c>
      <c r="BS4" s="225">
        <v>0</v>
      </c>
      <c r="BT4" s="225">
        <v>0</v>
      </c>
      <c r="BU4" s="226">
        <v>0</v>
      </c>
      <c r="BV4" s="223">
        <v>10</v>
      </c>
      <c r="BW4" s="224" t="str">
        <f>IF(BV4&gt;0.5,"1")</f>
        <v>1</v>
      </c>
      <c r="BX4" s="225">
        <v>1</v>
      </c>
      <c r="BY4" s="225">
        <v>1</v>
      </c>
      <c r="BZ4" s="225">
        <v>18</v>
      </c>
      <c r="CA4" s="226">
        <v>9</v>
      </c>
      <c r="CB4" s="223">
        <v>7</v>
      </c>
      <c r="CC4" s="224" t="str">
        <f>IF(CB4&gt;0.5,"1")</f>
        <v>1</v>
      </c>
      <c r="CD4" s="225">
        <v>12</v>
      </c>
      <c r="CE4" s="225">
        <v>7</v>
      </c>
      <c r="CF4" s="225">
        <v>0</v>
      </c>
      <c r="CG4" s="226">
        <v>0</v>
      </c>
      <c r="CH4" s="223">
        <v>7</v>
      </c>
      <c r="CI4" s="224" t="str">
        <f>IF(CH4&gt;0.5,"1")</f>
        <v>1</v>
      </c>
      <c r="CJ4" s="225">
        <v>12</v>
      </c>
      <c r="CK4" s="225">
        <v>6</v>
      </c>
      <c r="CL4" s="225">
        <v>2</v>
      </c>
      <c r="CM4" s="226">
        <v>1</v>
      </c>
      <c r="CN4" s="223">
        <v>8</v>
      </c>
      <c r="CO4" s="224" t="str">
        <f>IF(CN4&gt;0.5,"1")</f>
        <v>1</v>
      </c>
      <c r="CP4" s="225">
        <v>9</v>
      </c>
      <c r="CQ4" s="225">
        <v>6</v>
      </c>
      <c r="CR4" s="225">
        <v>4</v>
      </c>
      <c r="CS4" s="225">
        <v>2</v>
      </c>
      <c r="CT4" s="223">
        <v>7</v>
      </c>
      <c r="CU4" s="224" t="str">
        <f>IF(CT4&gt;0.5,"1")</f>
        <v>1</v>
      </c>
      <c r="CV4" s="225">
        <v>5</v>
      </c>
      <c r="CW4" s="225">
        <v>4</v>
      </c>
      <c r="CX4" s="225">
        <v>26</v>
      </c>
      <c r="CY4" s="225">
        <v>3</v>
      </c>
      <c r="CZ4" s="223">
        <v>8</v>
      </c>
      <c r="DA4" s="224" t="str">
        <f>IF(CZ4&gt;0.5,"1")</f>
        <v>1</v>
      </c>
      <c r="DB4" s="225">
        <v>16</v>
      </c>
      <c r="DC4" s="225">
        <v>5</v>
      </c>
      <c r="DD4" s="225">
        <v>7</v>
      </c>
      <c r="DE4" s="225">
        <v>3</v>
      </c>
      <c r="DF4" s="223">
        <v>0</v>
      </c>
      <c r="DG4" s="224" t="b">
        <f>IF(DF4&gt;0.5,"1")</f>
        <v>0</v>
      </c>
      <c r="DH4" s="225">
        <v>0</v>
      </c>
      <c r="DI4" s="225">
        <v>0</v>
      </c>
      <c r="DJ4" s="225">
        <v>0</v>
      </c>
      <c r="DK4" s="225">
        <v>0</v>
      </c>
      <c r="DL4" s="223">
        <v>9</v>
      </c>
      <c r="DM4" s="224" t="str">
        <f>IF(DL4&gt;0.5,"1")</f>
        <v>1</v>
      </c>
      <c r="DN4" s="225">
        <v>13</v>
      </c>
      <c r="DO4" s="225">
        <v>5</v>
      </c>
      <c r="DP4" s="225">
        <v>10</v>
      </c>
      <c r="DQ4" s="225">
        <v>4</v>
      </c>
      <c r="DR4" s="223">
        <v>10</v>
      </c>
      <c r="DS4" s="224" t="str">
        <f>IF(DR4&gt;0.5,"1")</f>
        <v>1</v>
      </c>
      <c r="DT4" s="225">
        <v>15</v>
      </c>
      <c r="DU4" s="225">
        <v>6</v>
      </c>
      <c r="DV4" s="225">
        <v>6</v>
      </c>
      <c r="DW4" s="225">
        <v>4</v>
      </c>
      <c r="DX4" s="223">
        <v>5</v>
      </c>
      <c r="DY4" s="224" t="str">
        <f>IF(DX4&gt;0.5,"1")</f>
        <v>1</v>
      </c>
      <c r="DZ4" s="225">
        <v>13</v>
      </c>
      <c r="EA4" s="225">
        <v>3</v>
      </c>
      <c r="EB4" s="225">
        <v>4</v>
      </c>
      <c r="EC4" s="225">
        <v>2</v>
      </c>
      <c r="ED4" s="223">
        <v>6</v>
      </c>
      <c r="EE4" s="224" t="str">
        <f>IF(ED4&gt;0.5,"1")</f>
        <v>1</v>
      </c>
      <c r="EF4" s="225">
        <v>37</v>
      </c>
      <c r="EG4" s="225">
        <v>5</v>
      </c>
      <c r="EH4" s="225">
        <v>2</v>
      </c>
      <c r="EI4" s="225">
        <v>1</v>
      </c>
      <c r="EJ4" s="223">
        <v>7</v>
      </c>
      <c r="EK4" s="224" t="str">
        <f>IF(EJ4&gt;0.5,"1")</f>
        <v>1</v>
      </c>
      <c r="EL4" s="225">
        <v>18</v>
      </c>
      <c r="EM4" s="225">
        <v>4</v>
      </c>
      <c r="EN4" s="225">
        <v>18</v>
      </c>
      <c r="EO4" s="225">
        <v>3</v>
      </c>
      <c r="EP4" s="223">
        <v>8</v>
      </c>
      <c r="EQ4" s="224" t="str">
        <f>IF(EP4&gt;0.5,"1")</f>
        <v>1</v>
      </c>
      <c r="ER4" s="225">
        <v>7</v>
      </c>
      <c r="ES4" s="225">
        <v>4</v>
      </c>
      <c r="ET4" s="225">
        <v>17</v>
      </c>
      <c r="EU4" s="225">
        <v>4</v>
      </c>
      <c r="EV4" s="223">
        <v>0</v>
      </c>
      <c r="EW4" s="224" t="b">
        <f>IF(EV4&gt;0.5,"1")</f>
        <v>0</v>
      </c>
      <c r="EX4" s="225">
        <v>0</v>
      </c>
      <c r="EY4" s="225">
        <v>0</v>
      </c>
      <c r="EZ4" s="225">
        <v>0</v>
      </c>
      <c r="FA4" s="225">
        <v>0</v>
      </c>
      <c r="FB4" s="223">
        <v>5</v>
      </c>
      <c r="FC4" s="224" t="str">
        <f t="shared" ref="FC4:FC9" si="0">IF(FB4&gt;0.5,"1")</f>
        <v>1</v>
      </c>
      <c r="FD4" s="225">
        <v>8</v>
      </c>
      <c r="FE4" s="225">
        <v>4</v>
      </c>
      <c r="FF4" s="225">
        <v>2</v>
      </c>
      <c r="FG4" s="225">
        <v>1</v>
      </c>
      <c r="FH4" s="223">
        <v>5</v>
      </c>
      <c r="FI4" s="224" t="str">
        <f>IF(FH4&gt;0.5,"1")</f>
        <v>1</v>
      </c>
      <c r="FJ4" s="225">
        <v>4</v>
      </c>
      <c r="FK4" s="225">
        <v>3</v>
      </c>
      <c r="FL4" s="225">
        <v>4</v>
      </c>
      <c r="FM4" s="225">
        <v>2</v>
      </c>
      <c r="FN4" s="223">
        <v>5</v>
      </c>
      <c r="FO4" s="224" t="str">
        <f>IF(FN4&gt;0.5,"1")</f>
        <v>1</v>
      </c>
      <c r="FP4" s="225">
        <v>17</v>
      </c>
      <c r="FQ4" s="225">
        <v>4</v>
      </c>
      <c r="FR4" s="225">
        <v>1</v>
      </c>
      <c r="FS4" s="225">
        <v>1</v>
      </c>
      <c r="FT4" s="223">
        <v>7</v>
      </c>
      <c r="FU4" s="224" t="str">
        <f>IF(FT4&gt;0.5,"1")</f>
        <v>1</v>
      </c>
      <c r="FV4" s="225">
        <v>4</v>
      </c>
      <c r="FW4" s="225">
        <v>3</v>
      </c>
      <c r="FX4" s="225">
        <v>17</v>
      </c>
      <c r="FY4" s="225">
        <v>4</v>
      </c>
      <c r="FZ4" s="223">
        <v>7</v>
      </c>
      <c r="GA4" s="224" t="str">
        <f>IF(FZ4&gt;0.5,"1")</f>
        <v>1</v>
      </c>
      <c r="GB4" s="225">
        <v>10</v>
      </c>
      <c r="GC4" s="225">
        <v>5</v>
      </c>
      <c r="GD4" s="225">
        <v>4</v>
      </c>
      <c r="GE4" s="225">
        <v>2</v>
      </c>
      <c r="GF4" s="223">
        <v>9</v>
      </c>
      <c r="GG4" s="224" t="str">
        <f>IF(GF4&gt;0.5,"1")</f>
        <v>1</v>
      </c>
      <c r="GH4" s="225">
        <v>23</v>
      </c>
      <c r="GI4" s="225">
        <v>6</v>
      </c>
      <c r="GJ4" s="225">
        <v>13</v>
      </c>
      <c r="GK4" s="225">
        <v>3</v>
      </c>
      <c r="GL4" s="223">
        <v>0</v>
      </c>
      <c r="GM4" s="224" t="b">
        <f>IF(GL4&gt;0.5,"1")</f>
        <v>0</v>
      </c>
      <c r="GN4" s="225">
        <v>0</v>
      </c>
      <c r="GO4" s="225">
        <v>0</v>
      </c>
      <c r="GP4" s="225">
        <v>0</v>
      </c>
      <c r="GQ4" s="225">
        <v>0</v>
      </c>
      <c r="GR4" s="223">
        <v>10</v>
      </c>
      <c r="GS4" s="224" t="str">
        <f>IF(GR4&gt;0.5,"1")</f>
        <v>1</v>
      </c>
      <c r="GT4" s="225">
        <v>12</v>
      </c>
      <c r="GU4" s="225">
        <v>6</v>
      </c>
      <c r="GV4" s="225">
        <v>23</v>
      </c>
      <c r="GW4" s="225">
        <v>4</v>
      </c>
      <c r="GX4" s="223">
        <v>7</v>
      </c>
      <c r="GY4" s="224" t="str">
        <f>IF(GX4&gt;0.5,"1")</f>
        <v>1</v>
      </c>
      <c r="GZ4" s="225">
        <v>16</v>
      </c>
      <c r="HA4" s="225">
        <v>6</v>
      </c>
      <c r="HB4" s="225">
        <v>2</v>
      </c>
      <c r="HC4" s="226">
        <v>1</v>
      </c>
      <c r="HD4" s="227"/>
      <c r="HE4" s="228">
        <f t="shared" ref="HE4:HE18" si="1">Z4+AF4+AL4+AR4+AX4+BD4+BJ4+BP4+BV4+CB4+CH4+CN4+CT4+CZ4+DF4+DL4+DR4+DX4+ED4+EJ4+EP4+EV4+FB4+FH4+FN4+FT4+FZ4+GF4+GL4+GR4+GX4</f>
        <v>206</v>
      </c>
      <c r="HF4" s="3">
        <f t="shared" ref="HF4:HF18" si="2">AB4+AH4+AN4+AT4+AZ4+BF4+BL4+BR4+BX4+CD4+CJ4+CP4+CV4+DB4+DH4+DN4+DT4+DZ4+EF4+EL4+ER4+EX4+FD4+FJ4+FP4+FV4+GB4+GH4+GN4+GT4+GZ4</f>
        <v>334</v>
      </c>
      <c r="HG4" s="3">
        <f t="shared" ref="HG4:HI9" si="3">AC4+AI4+AO4+AU4+BA4+BG4+BM4+BS4+BY4+CE4+CK4+CQ4+CW4+DC4+DI4+DO4+DU4+EA4+EG4+EM4+ES4+EY4+FE4+FK4+FQ4+FW4+GC4+GI4+GO4+GU4+HA4</f>
        <v>132</v>
      </c>
      <c r="HH4" s="3">
        <f t="shared" si="3"/>
        <v>233</v>
      </c>
      <c r="HI4" s="229">
        <f t="shared" si="3"/>
        <v>77</v>
      </c>
      <c r="HK4" s="23" t="s">
        <v>1</v>
      </c>
      <c r="HL4" s="307">
        <v>8</v>
      </c>
      <c r="HM4" s="308" t="str">
        <f>IF(HL4&gt;0.5,"1")</f>
        <v>1</v>
      </c>
      <c r="HN4" s="309">
        <v>17</v>
      </c>
      <c r="HO4" s="309">
        <v>5</v>
      </c>
      <c r="HP4" s="309">
        <v>7</v>
      </c>
      <c r="HQ4" s="310">
        <v>3</v>
      </c>
      <c r="HR4" s="307">
        <v>11</v>
      </c>
      <c r="HS4" s="308" t="str">
        <f>IF(HR4&gt;0.5,"1")</f>
        <v>1</v>
      </c>
      <c r="HT4" s="309">
        <v>10</v>
      </c>
      <c r="HU4" s="309">
        <v>7</v>
      </c>
      <c r="HV4" s="309">
        <v>35</v>
      </c>
      <c r="HW4" s="310">
        <v>4</v>
      </c>
      <c r="HX4" s="307">
        <v>13</v>
      </c>
      <c r="HY4" s="308" t="str">
        <f>IF(HX4&gt;0.5,"1")</f>
        <v>1</v>
      </c>
      <c r="HZ4" s="309">
        <v>20</v>
      </c>
      <c r="IA4" s="309">
        <v>7</v>
      </c>
      <c r="IB4" s="309">
        <v>46</v>
      </c>
      <c r="IC4" s="310">
        <v>6</v>
      </c>
      <c r="ID4" s="307">
        <v>0</v>
      </c>
      <c r="IE4" s="308" t="b">
        <f>IF(ID4&gt;0.5,"1")</f>
        <v>0</v>
      </c>
      <c r="IF4" s="309">
        <v>0</v>
      </c>
      <c r="IG4" s="309">
        <v>0</v>
      </c>
      <c r="IH4" s="309">
        <v>0</v>
      </c>
      <c r="II4" s="310">
        <v>0</v>
      </c>
      <c r="IJ4" s="307">
        <v>0</v>
      </c>
      <c r="IK4" s="308" t="b">
        <f>IF(IJ4&gt;0.5,"1")</f>
        <v>0</v>
      </c>
      <c r="IL4" s="309">
        <v>0</v>
      </c>
      <c r="IM4" s="309">
        <v>0</v>
      </c>
      <c r="IN4" s="309">
        <v>0</v>
      </c>
      <c r="IO4" s="310">
        <v>0</v>
      </c>
      <c r="IP4" s="307">
        <v>7</v>
      </c>
      <c r="IQ4" s="308" t="str">
        <f>IF(IP4&gt;0.5,"1")</f>
        <v>1</v>
      </c>
      <c r="IR4" s="309">
        <v>25</v>
      </c>
      <c r="IS4" s="309">
        <v>5</v>
      </c>
      <c r="IT4" s="309">
        <v>8</v>
      </c>
      <c r="IU4" s="310">
        <v>2</v>
      </c>
      <c r="IV4" s="307">
        <v>0</v>
      </c>
      <c r="IW4" s="308" t="b">
        <f>IF(IV4&gt;0.5,"1")</f>
        <v>0</v>
      </c>
      <c r="IX4" s="309">
        <v>0</v>
      </c>
      <c r="IY4" s="309">
        <v>0</v>
      </c>
      <c r="IZ4" s="309">
        <v>0</v>
      </c>
      <c r="JA4" s="310">
        <v>0</v>
      </c>
      <c r="JB4" s="307">
        <v>7</v>
      </c>
      <c r="JC4" s="308" t="str">
        <f>IF(JB4&gt;0.5,"1")</f>
        <v>1</v>
      </c>
      <c r="JD4" s="309">
        <v>32</v>
      </c>
      <c r="JE4" s="309">
        <v>7</v>
      </c>
      <c r="JF4" s="309">
        <v>0</v>
      </c>
      <c r="JG4" s="310">
        <v>0</v>
      </c>
      <c r="JH4" s="307">
        <v>10</v>
      </c>
      <c r="JI4" s="308" t="str">
        <f>IF(JH4&gt;0.5,"1")</f>
        <v>1</v>
      </c>
      <c r="JJ4" s="309">
        <v>28</v>
      </c>
      <c r="JK4" s="309">
        <v>7</v>
      </c>
      <c r="JL4" s="309">
        <v>7</v>
      </c>
      <c r="JM4" s="310">
        <v>3</v>
      </c>
      <c r="JN4" s="307">
        <v>8</v>
      </c>
      <c r="JO4" s="308" t="str">
        <f>IF(JN4&gt;0.5,"1")</f>
        <v>1</v>
      </c>
      <c r="JP4" s="309">
        <v>21</v>
      </c>
      <c r="JQ4" s="309">
        <v>6</v>
      </c>
      <c r="JR4" s="309">
        <v>5</v>
      </c>
      <c r="JS4" s="310">
        <v>2</v>
      </c>
      <c r="JT4" s="307">
        <v>11</v>
      </c>
      <c r="JU4" s="308" t="str">
        <f>IF(JT4&gt;0.5,"1")</f>
        <v>1</v>
      </c>
      <c r="JV4" s="309">
        <v>38</v>
      </c>
      <c r="JW4" s="309">
        <v>10</v>
      </c>
      <c r="JX4" s="309">
        <v>1</v>
      </c>
      <c r="JY4" s="310">
        <v>1</v>
      </c>
      <c r="JZ4" s="307">
        <v>0</v>
      </c>
      <c r="KA4" s="308" t="b">
        <f>IF(JZ4&gt;0.5,"1")</f>
        <v>0</v>
      </c>
      <c r="KB4" s="309">
        <v>0</v>
      </c>
      <c r="KC4" s="309">
        <v>0</v>
      </c>
      <c r="KD4" s="309">
        <v>0</v>
      </c>
      <c r="KE4" s="309">
        <v>0</v>
      </c>
      <c r="KF4" s="307">
        <v>10</v>
      </c>
      <c r="KG4" s="308" t="str">
        <f>IF(KF4&gt;0.5,"1")</f>
        <v>1</v>
      </c>
      <c r="KH4" s="309">
        <v>16</v>
      </c>
      <c r="KI4" s="309">
        <v>6</v>
      </c>
      <c r="KJ4" s="309">
        <v>10</v>
      </c>
      <c r="KK4" s="309">
        <v>4</v>
      </c>
      <c r="KL4" s="307">
        <v>9</v>
      </c>
      <c r="KM4" s="308" t="str">
        <f>IF(KL4&gt;0.5,"1")</f>
        <v>1</v>
      </c>
      <c r="KN4" s="309">
        <v>23</v>
      </c>
      <c r="KO4" s="309">
        <v>6</v>
      </c>
      <c r="KP4" s="309">
        <v>5</v>
      </c>
      <c r="KQ4" s="309">
        <v>3</v>
      </c>
      <c r="KR4" s="307">
        <v>0</v>
      </c>
      <c r="KS4" s="308" t="b">
        <f>IF(KR4&gt;0.5,"1")</f>
        <v>0</v>
      </c>
      <c r="KT4" s="309">
        <v>0</v>
      </c>
      <c r="KU4" s="309">
        <v>0</v>
      </c>
      <c r="KV4" s="309">
        <v>0</v>
      </c>
      <c r="KW4" s="309">
        <v>0</v>
      </c>
      <c r="KX4" s="307">
        <v>14</v>
      </c>
      <c r="KY4" s="308" t="str">
        <f>IF(KX4&gt;0.5,"1")</f>
        <v>1</v>
      </c>
      <c r="KZ4" s="309">
        <v>20</v>
      </c>
      <c r="LA4" s="309">
        <v>9</v>
      </c>
      <c r="LB4" s="309">
        <v>27</v>
      </c>
      <c r="LC4" s="309">
        <v>5</v>
      </c>
      <c r="LD4" s="307">
        <v>7</v>
      </c>
      <c r="LE4" s="308" t="str">
        <f>IF(LD4&gt;0.5,"1")</f>
        <v>1</v>
      </c>
      <c r="LF4" s="309">
        <v>31</v>
      </c>
      <c r="LG4" s="309">
        <v>6</v>
      </c>
      <c r="LH4" s="309">
        <v>2</v>
      </c>
      <c r="LI4" s="309">
        <v>1</v>
      </c>
      <c r="LJ4" s="307">
        <v>9</v>
      </c>
      <c r="LK4" s="308" t="str">
        <f>IF(LJ4&gt;0.5,"1")</f>
        <v>1</v>
      </c>
      <c r="LL4" s="309">
        <v>6</v>
      </c>
      <c r="LM4" s="309">
        <v>5</v>
      </c>
      <c r="LN4" s="309">
        <v>40</v>
      </c>
      <c r="LO4" s="309">
        <v>4</v>
      </c>
      <c r="LP4" s="307">
        <v>0</v>
      </c>
      <c r="LQ4" s="308" t="b">
        <f>IF(LP4&gt;0.5,"1")</f>
        <v>0</v>
      </c>
      <c r="LR4" s="309">
        <v>0</v>
      </c>
      <c r="LS4" s="309">
        <v>0</v>
      </c>
      <c r="LT4" s="309">
        <v>0</v>
      </c>
      <c r="LU4" s="309">
        <v>0</v>
      </c>
      <c r="LV4" s="307">
        <v>10</v>
      </c>
      <c r="LW4" s="308" t="str">
        <f>IF(LV4&gt;0.5,"1")</f>
        <v>1</v>
      </c>
      <c r="LX4" s="309">
        <v>15</v>
      </c>
      <c r="LY4" s="309">
        <v>5</v>
      </c>
      <c r="LZ4" s="309">
        <v>4</v>
      </c>
      <c r="MA4" s="309">
        <v>5</v>
      </c>
      <c r="MB4" s="307">
        <v>9</v>
      </c>
      <c r="MC4" s="308" t="str">
        <f>IF(MB4&gt;0.5,"1")</f>
        <v>1</v>
      </c>
      <c r="MD4" s="309">
        <v>32</v>
      </c>
      <c r="ME4" s="309">
        <v>5</v>
      </c>
      <c r="MF4" s="309">
        <v>17</v>
      </c>
      <c r="MG4" s="309">
        <v>4</v>
      </c>
      <c r="MH4" s="307">
        <v>7</v>
      </c>
      <c r="MI4" s="308" t="str">
        <f>IF(MH4&gt;0.5,"1")</f>
        <v>1</v>
      </c>
      <c r="MJ4" s="309">
        <v>32</v>
      </c>
      <c r="MK4" s="309">
        <v>6</v>
      </c>
      <c r="ML4" s="309">
        <v>2</v>
      </c>
      <c r="MM4" s="309">
        <v>1</v>
      </c>
      <c r="MN4" s="307">
        <v>12</v>
      </c>
      <c r="MO4" s="308" t="str">
        <f t="shared" ref="MO4:MO17" si="4">IF(MN4&gt;0.5,"1")</f>
        <v>1</v>
      </c>
      <c r="MP4" s="309">
        <v>28</v>
      </c>
      <c r="MQ4" s="309">
        <v>10</v>
      </c>
      <c r="MR4" s="309">
        <v>6</v>
      </c>
      <c r="MS4" s="309">
        <v>2</v>
      </c>
      <c r="MT4" s="307">
        <v>11</v>
      </c>
      <c r="MU4" s="308" t="str">
        <f>IF(MT4&gt;0.5,"1")</f>
        <v>1</v>
      </c>
      <c r="MV4" s="309">
        <v>40</v>
      </c>
      <c r="MW4" s="309">
        <v>8</v>
      </c>
      <c r="MX4" s="309">
        <v>44</v>
      </c>
      <c r="MY4" s="309">
        <v>3</v>
      </c>
      <c r="MZ4" s="307">
        <v>8</v>
      </c>
      <c r="NA4" s="308" t="str">
        <f>IF(MZ4&gt;0.5,"1")</f>
        <v>1</v>
      </c>
      <c r="NB4" s="309">
        <v>36</v>
      </c>
      <c r="NC4" s="309">
        <v>7</v>
      </c>
      <c r="ND4" s="309">
        <v>2</v>
      </c>
      <c r="NE4" s="309">
        <v>1</v>
      </c>
      <c r="NF4" s="307">
        <v>0</v>
      </c>
      <c r="NG4" s="308" t="b">
        <f>IF(NF4&gt;0.5,"1")</f>
        <v>0</v>
      </c>
      <c r="NH4" s="309">
        <v>0</v>
      </c>
      <c r="NI4" s="309">
        <v>0</v>
      </c>
      <c r="NJ4" s="309">
        <v>0</v>
      </c>
      <c r="NK4" s="309">
        <v>0</v>
      </c>
      <c r="NL4" s="307">
        <v>6</v>
      </c>
      <c r="NM4" s="308" t="str">
        <f>IF(NL4&gt;0.5,"1")</f>
        <v>1</v>
      </c>
      <c r="NN4" s="309">
        <v>31</v>
      </c>
      <c r="NO4" s="309">
        <v>5</v>
      </c>
      <c r="NP4" s="309">
        <v>2</v>
      </c>
      <c r="NQ4" s="309">
        <v>1</v>
      </c>
      <c r="NR4" s="307">
        <v>7</v>
      </c>
      <c r="NS4" s="308" t="str">
        <f>IF(NR4&gt;0.5,"1")</f>
        <v>1</v>
      </c>
      <c r="NT4" s="309">
        <v>29</v>
      </c>
      <c r="NU4" s="309">
        <v>5</v>
      </c>
      <c r="NV4" s="309">
        <v>20</v>
      </c>
      <c r="NW4" s="309">
        <v>3</v>
      </c>
      <c r="NX4" s="307">
        <v>7</v>
      </c>
      <c r="NY4" s="308" t="str">
        <f>IF(NX4&gt;0.5,"1")</f>
        <v>1</v>
      </c>
      <c r="NZ4" s="309">
        <v>25</v>
      </c>
      <c r="OA4" s="309">
        <v>5</v>
      </c>
      <c r="OB4" s="309">
        <v>5</v>
      </c>
      <c r="OC4" s="310">
        <v>2</v>
      </c>
      <c r="OD4" s="311">
        <v>0</v>
      </c>
      <c r="OE4" s="308" t="b">
        <f>IF(OD4&gt;0.5,"1")</f>
        <v>0</v>
      </c>
      <c r="OF4" s="309">
        <v>0</v>
      </c>
      <c r="OG4" s="309">
        <v>0</v>
      </c>
      <c r="OH4" s="309">
        <v>0</v>
      </c>
      <c r="OI4" s="309">
        <v>0</v>
      </c>
      <c r="OJ4" s="307">
        <v>0</v>
      </c>
      <c r="OK4" s="308" t="b">
        <f>IF(OJ4&gt;0.5,"1")</f>
        <v>0</v>
      </c>
      <c r="OL4" s="309">
        <v>0</v>
      </c>
      <c r="OM4" s="309">
        <v>0</v>
      </c>
      <c r="ON4" s="309">
        <v>0</v>
      </c>
      <c r="OO4" s="310">
        <v>0</v>
      </c>
      <c r="OP4" s="312"/>
      <c r="OQ4" s="313">
        <f t="shared" ref="OQ4:OQ17" si="5">HL4+HR4+HX4+ID4+IJ4+IP4+IV4+JB4+JH4+JN4+JT4+JZ4+KF4+KL4+KR4+KX4+LD4+LJ4+LP4+LV4+MB4+MH4+MN4+MT4+MZ4+NF4+NL4+NR4+NX4+OD4+OJ4</f>
        <v>201</v>
      </c>
      <c r="OR4" s="36">
        <f t="shared" ref="OR4:OU17" si="6">HN4+HT4+HZ4+IF4+IL4+IR4+IX4+JD4+JJ4+JP4+JV4+KB4+KH4+KN4+KT4+KZ4+LF4+LL4+LR4+LX4+MD4+MJ4+MP4+MV4+NB4+NH4+NN4+NT4+NZ4+OF4+OL4</f>
        <v>555</v>
      </c>
      <c r="OS4" s="36">
        <f t="shared" si="6"/>
        <v>142</v>
      </c>
      <c r="OT4" s="36">
        <f t="shared" si="6"/>
        <v>295</v>
      </c>
      <c r="OU4" s="314">
        <f t="shared" si="6"/>
        <v>60</v>
      </c>
      <c r="OW4" s="54" t="s">
        <v>1</v>
      </c>
      <c r="OX4" s="36">
        <v>110</v>
      </c>
      <c r="OY4" s="314">
        <v>62</v>
      </c>
      <c r="PA4" s="65" t="s">
        <v>1</v>
      </c>
      <c r="PB4" s="36">
        <v>103</v>
      </c>
      <c r="PC4" s="314">
        <v>45</v>
      </c>
    </row>
    <row r="5" spans="1:419" x14ac:dyDescent="0.25">
      <c r="A5" s="17" t="s">
        <v>3</v>
      </c>
      <c r="B5" s="79">
        <v>364</v>
      </c>
      <c r="C5" s="79">
        <v>84</v>
      </c>
      <c r="E5" s="85" t="s">
        <v>3</v>
      </c>
      <c r="F5" s="86">
        <v>406</v>
      </c>
      <c r="G5" s="86">
        <v>53</v>
      </c>
      <c r="I5" s="106" t="s">
        <v>3</v>
      </c>
      <c r="J5" s="46">
        <v>504</v>
      </c>
      <c r="K5" s="46">
        <v>83</v>
      </c>
      <c r="M5" s="123" t="s">
        <v>3</v>
      </c>
      <c r="N5" s="46">
        <v>641</v>
      </c>
      <c r="O5" s="107">
        <v>51</v>
      </c>
      <c r="P5" s="121"/>
      <c r="Q5" s="107"/>
      <c r="R5" s="124" t="s">
        <v>77</v>
      </c>
      <c r="S5" s="107">
        <v>311</v>
      </c>
      <c r="T5" s="122">
        <v>5</v>
      </c>
      <c r="V5" s="155" t="s">
        <v>89</v>
      </c>
      <c r="W5" s="107">
        <v>55</v>
      </c>
      <c r="X5" s="122">
        <v>51</v>
      </c>
      <c r="Y5" s="12" t="s">
        <v>2</v>
      </c>
      <c r="Z5" s="223">
        <v>0</v>
      </c>
      <c r="AA5" s="224" t="b">
        <f t="shared" ref="AA5:AA18" si="7">IF(Z5&gt;0.5,"1")</f>
        <v>0</v>
      </c>
      <c r="AB5" s="225">
        <v>0</v>
      </c>
      <c r="AC5" s="225">
        <v>0</v>
      </c>
      <c r="AD5" s="225">
        <v>0</v>
      </c>
      <c r="AE5" s="226">
        <v>0</v>
      </c>
      <c r="AF5" s="223">
        <v>10</v>
      </c>
      <c r="AG5" s="224" t="str">
        <f t="shared" ref="AG5:AG18" si="8">IF(AF5&gt;0.5,"1")</f>
        <v>1</v>
      </c>
      <c r="AH5" s="225">
        <v>3</v>
      </c>
      <c r="AI5" s="225">
        <v>2</v>
      </c>
      <c r="AJ5" s="225">
        <v>22</v>
      </c>
      <c r="AK5" s="226">
        <v>8</v>
      </c>
      <c r="AL5" s="223">
        <v>12</v>
      </c>
      <c r="AM5" s="224" t="str">
        <f t="shared" ref="AM5:AM18" si="9">IF(AL5&gt;0.5,"1")</f>
        <v>1</v>
      </c>
      <c r="AN5" s="225">
        <v>4</v>
      </c>
      <c r="AO5" s="225">
        <v>3</v>
      </c>
      <c r="AP5" s="225">
        <v>34</v>
      </c>
      <c r="AQ5" s="226">
        <v>9</v>
      </c>
      <c r="AR5" s="223">
        <v>13</v>
      </c>
      <c r="AS5" s="224" t="str">
        <f t="shared" ref="AS5:AS18" si="10">IF(AR5&gt;0.5,"1")</f>
        <v>1</v>
      </c>
      <c r="AT5" s="225">
        <v>6</v>
      </c>
      <c r="AU5" s="225">
        <v>6</v>
      </c>
      <c r="AV5" s="225">
        <v>31</v>
      </c>
      <c r="AW5" s="226">
        <v>7</v>
      </c>
      <c r="AX5" s="223">
        <v>11</v>
      </c>
      <c r="AY5" s="224" t="str">
        <f t="shared" ref="AY5:AY18" si="11">IF(AX5&gt;0.5,"1")</f>
        <v>1</v>
      </c>
      <c r="AZ5" s="225">
        <v>11</v>
      </c>
      <c r="BA5" s="225">
        <v>2</v>
      </c>
      <c r="BB5" s="225">
        <v>19</v>
      </c>
      <c r="BC5" s="226">
        <v>9</v>
      </c>
      <c r="BD5" s="223">
        <v>13</v>
      </c>
      <c r="BE5" s="224" t="str">
        <f t="shared" ref="BE5:BE18" si="12">IF(BD5&gt;0.5,"1")</f>
        <v>1</v>
      </c>
      <c r="BF5" s="225">
        <v>5</v>
      </c>
      <c r="BG5" s="225">
        <v>6</v>
      </c>
      <c r="BH5" s="225">
        <v>42</v>
      </c>
      <c r="BI5" s="226">
        <v>9</v>
      </c>
      <c r="BJ5" s="223">
        <v>7</v>
      </c>
      <c r="BK5" s="224" t="str">
        <f t="shared" ref="BK5:BK18" si="13">IF(BJ5&gt;0.5,"1")</f>
        <v>1</v>
      </c>
      <c r="BL5" s="225">
        <v>7</v>
      </c>
      <c r="BM5" s="225">
        <v>7</v>
      </c>
      <c r="BN5" s="225">
        <v>28</v>
      </c>
      <c r="BO5" s="226">
        <v>7</v>
      </c>
      <c r="BP5" s="223">
        <v>0</v>
      </c>
      <c r="BQ5" s="224" t="b">
        <f t="shared" ref="BQ5:BQ18" si="14">IF(BP5&gt;0.5,"1")</f>
        <v>0</v>
      </c>
      <c r="BR5" s="225">
        <v>0</v>
      </c>
      <c r="BS5" s="225">
        <v>0</v>
      </c>
      <c r="BT5" s="225">
        <v>0</v>
      </c>
      <c r="BU5" s="226">
        <v>0</v>
      </c>
      <c r="BV5" s="223">
        <v>12</v>
      </c>
      <c r="BW5" s="224" t="str">
        <f t="shared" ref="BW5:BW18" si="15">IF(BV5&gt;0.5,"1")</f>
        <v>1</v>
      </c>
      <c r="BX5" s="225">
        <v>22</v>
      </c>
      <c r="BY5" s="225">
        <v>3</v>
      </c>
      <c r="BZ5" s="225">
        <v>19</v>
      </c>
      <c r="CA5" s="226">
        <v>9</v>
      </c>
      <c r="CB5" s="223">
        <v>13</v>
      </c>
      <c r="CC5" s="224" t="str">
        <f t="shared" ref="CC5:CC18" si="16">IF(CB5&gt;0.5,"1")</f>
        <v>1</v>
      </c>
      <c r="CD5" s="225">
        <v>7</v>
      </c>
      <c r="CE5" s="225">
        <v>5</v>
      </c>
      <c r="CF5" s="225">
        <v>36</v>
      </c>
      <c r="CG5" s="226">
        <v>9</v>
      </c>
      <c r="CH5" s="223">
        <v>15</v>
      </c>
      <c r="CI5" s="224" t="str">
        <f t="shared" ref="CI5:CI18" si="17">IF(CH5&gt;0.5,"1")</f>
        <v>1</v>
      </c>
      <c r="CJ5" s="225">
        <v>8</v>
      </c>
      <c r="CK5" s="225">
        <v>6</v>
      </c>
      <c r="CL5" s="225">
        <v>20</v>
      </c>
      <c r="CM5" s="226">
        <v>11</v>
      </c>
      <c r="CN5" s="223">
        <v>12</v>
      </c>
      <c r="CO5" s="224" t="str">
        <f t="shared" ref="CO5:CO18" si="18">IF(CN5&gt;0.5,"1")</f>
        <v>1</v>
      </c>
      <c r="CP5" s="225">
        <v>10</v>
      </c>
      <c r="CQ5" s="225">
        <v>5</v>
      </c>
      <c r="CR5" s="225">
        <v>26</v>
      </c>
      <c r="CS5" s="225">
        <v>8</v>
      </c>
      <c r="CT5" s="223">
        <v>10</v>
      </c>
      <c r="CU5" s="224" t="str">
        <f t="shared" ref="CU5:CU18" si="19">IF(CT5&gt;0.5,"1")</f>
        <v>1</v>
      </c>
      <c r="CV5" s="225">
        <v>11</v>
      </c>
      <c r="CW5" s="225">
        <v>3</v>
      </c>
      <c r="CX5" s="225">
        <v>13</v>
      </c>
      <c r="CY5" s="225">
        <v>8</v>
      </c>
      <c r="CZ5" s="223">
        <v>12</v>
      </c>
      <c r="DA5" s="224" t="str">
        <f t="shared" ref="DA5:DA18" si="20">IF(CZ5&gt;0.5,"1")</f>
        <v>1</v>
      </c>
      <c r="DB5" s="225">
        <v>12</v>
      </c>
      <c r="DC5" s="225">
        <v>6</v>
      </c>
      <c r="DD5" s="225">
        <v>16</v>
      </c>
      <c r="DE5" s="225">
        <v>6</v>
      </c>
      <c r="DF5" s="223">
        <v>0</v>
      </c>
      <c r="DG5" s="224" t="b">
        <f t="shared" ref="DG5:DG18" si="21">IF(DF5&gt;0.5,"1")</f>
        <v>0</v>
      </c>
      <c r="DH5" s="225">
        <v>0</v>
      </c>
      <c r="DI5" s="225">
        <v>0</v>
      </c>
      <c r="DJ5" s="225">
        <v>0</v>
      </c>
      <c r="DK5" s="225">
        <v>0</v>
      </c>
      <c r="DL5" s="223">
        <v>11</v>
      </c>
      <c r="DM5" s="224" t="str">
        <f t="shared" ref="DM5:DM18" si="22">IF(DL5&gt;0.5,"1")</f>
        <v>1</v>
      </c>
      <c r="DN5" s="225">
        <v>14</v>
      </c>
      <c r="DO5" s="225">
        <v>5</v>
      </c>
      <c r="DP5" s="225">
        <v>19</v>
      </c>
      <c r="DQ5" s="225">
        <v>8</v>
      </c>
      <c r="DR5" s="223">
        <v>13</v>
      </c>
      <c r="DS5" s="224" t="str">
        <f t="shared" ref="DS5:DS18" si="23">IF(DR5&gt;0.5,"1")</f>
        <v>1</v>
      </c>
      <c r="DT5" s="225">
        <v>12</v>
      </c>
      <c r="DU5" s="225">
        <v>12</v>
      </c>
      <c r="DV5" s="225">
        <v>17</v>
      </c>
      <c r="DW5" s="225">
        <v>8</v>
      </c>
      <c r="DX5" s="223">
        <v>14</v>
      </c>
      <c r="DY5" s="224" t="str">
        <f t="shared" ref="DY5:DY18" si="24">IF(DX5&gt;0.5,"1")</f>
        <v>1</v>
      </c>
      <c r="DZ5" s="225">
        <v>5</v>
      </c>
      <c r="EA5" s="225">
        <v>5</v>
      </c>
      <c r="EB5" s="225">
        <v>38</v>
      </c>
      <c r="EC5" s="225">
        <v>10</v>
      </c>
      <c r="ED5" s="223">
        <v>12</v>
      </c>
      <c r="EE5" s="224" t="str">
        <f t="shared" ref="EE5:EE18" si="25">IF(ED5&gt;0.5,"1")</f>
        <v>1</v>
      </c>
      <c r="EF5" s="225">
        <v>7</v>
      </c>
      <c r="EG5" s="225">
        <v>7</v>
      </c>
      <c r="EH5" s="225">
        <v>34</v>
      </c>
      <c r="EI5" s="225">
        <v>8</v>
      </c>
      <c r="EJ5" s="223">
        <v>16</v>
      </c>
      <c r="EK5" s="224" t="str">
        <f t="shared" ref="EK5:EK18" si="26">IF(EJ5&gt;0.5,"1")</f>
        <v>1</v>
      </c>
      <c r="EL5" s="225">
        <v>13</v>
      </c>
      <c r="EM5" s="225">
        <v>12</v>
      </c>
      <c r="EN5" s="225">
        <v>59</v>
      </c>
      <c r="EO5" s="225">
        <v>9</v>
      </c>
      <c r="EP5" s="223">
        <v>13</v>
      </c>
      <c r="EQ5" s="224" t="str">
        <f t="shared" ref="EQ5:EQ18" si="27">IF(EP5&gt;0.5,"1")</f>
        <v>1</v>
      </c>
      <c r="ER5" s="225">
        <v>7</v>
      </c>
      <c r="ES5" s="225">
        <v>7</v>
      </c>
      <c r="ET5" s="225">
        <v>46</v>
      </c>
      <c r="EU5" s="225">
        <v>8</v>
      </c>
      <c r="EV5" s="223">
        <v>0</v>
      </c>
      <c r="EW5" s="224" t="b">
        <f t="shared" ref="EW5:EW18" si="28">IF(EV5&gt;0.5,"1")</f>
        <v>0</v>
      </c>
      <c r="EX5" s="225">
        <v>0</v>
      </c>
      <c r="EY5" s="225">
        <v>0</v>
      </c>
      <c r="EZ5" s="225">
        <v>0</v>
      </c>
      <c r="FA5" s="225">
        <v>0</v>
      </c>
      <c r="FB5" s="223">
        <v>15</v>
      </c>
      <c r="FC5" s="224" t="str">
        <f t="shared" si="0"/>
        <v>1</v>
      </c>
      <c r="FD5" s="225">
        <v>12</v>
      </c>
      <c r="FE5" s="225">
        <v>9</v>
      </c>
      <c r="FF5" s="225">
        <v>27</v>
      </c>
      <c r="FG5" s="225">
        <v>11</v>
      </c>
      <c r="FH5" s="223">
        <v>12</v>
      </c>
      <c r="FI5" s="224" t="str">
        <f t="shared" ref="FI5:FI18" si="29">IF(FH5&gt;0.5,"1")</f>
        <v>1</v>
      </c>
      <c r="FJ5" s="225">
        <v>13</v>
      </c>
      <c r="FK5" s="225">
        <v>3</v>
      </c>
      <c r="FL5" s="225">
        <v>31</v>
      </c>
      <c r="FM5" s="225">
        <v>8</v>
      </c>
      <c r="FN5" s="223">
        <v>0</v>
      </c>
      <c r="FO5" s="224" t="b">
        <f t="shared" ref="FO5:FO18" si="30">IF(FN5&gt;0.5,"1")</f>
        <v>0</v>
      </c>
      <c r="FP5" s="225">
        <v>0</v>
      </c>
      <c r="FQ5" s="225">
        <v>0</v>
      </c>
      <c r="FR5" s="225">
        <v>0</v>
      </c>
      <c r="FS5" s="225">
        <v>0</v>
      </c>
      <c r="FT5" s="223">
        <v>10</v>
      </c>
      <c r="FU5" s="224" t="str">
        <f t="shared" ref="FU5:FU18" si="31">IF(FT5&gt;0.5,"1")</f>
        <v>1</v>
      </c>
      <c r="FV5" s="225">
        <v>12</v>
      </c>
      <c r="FW5" s="225">
        <v>3</v>
      </c>
      <c r="FX5" s="225">
        <v>55</v>
      </c>
      <c r="FY5" s="225">
        <v>8</v>
      </c>
      <c r="FZ5" s="223">
        <v>16</v>
      </c>
      <c r="GA5" s="224" t="str">
        <f t="shared" ref="GA5:GA18" si="32">IF(FZ5&gt;0.5,"1")</f>
        <v>1</v>
      </c>
      <c r="GB5" s="225">
        <v>13</v>
      </c>
      <c r="GC5" s="225">
        <v>12</v>
      </c>
      <c r="GD5" s="225">
        <v>22</v>
      </c>
      <c r="GE5" s="225">
        <v>6</v>
      </c>
      <c r="GF5" s="223">
        <v>14</v>
      </c>
      <c r="GG5" s="224" t="str">
        <f t="shared" ref="GG5:GG18" si="33">IF(GF5&gt;0.5,"1")</f>
        <v>1</v>
      </c>
      <c r="GH5" s="225">
        <v>12</v>
      </c>
      <c r="GI5" s="225">
        <v>3</v>
      </c>
      <c r="GJ5" s="225">
        <v>38</v>
      </c>
      <c r="GK5" s="225">
        <v>11</v>
      </c>
      <c r="GL5" s="223">
        <v>0</v>
      </c>
      <c r="GM5" s="224" t="b">
        <f t="shared" ref="GM5:GM18" si="34">IF(GL5&gt;0.5,"1")</f>
        <v>0</v>
      </c>
      <c r="GN5" s="225">
        <v>0</v>
      </c>
      <c r="GO5" s="225">
        <v>0</v>
      </c>
      <c r="GP5" s="225">
        <v>0</v>
      </c>
      <c r="GQ5" s="225">
        <v>0</v>
      </c>
      <c r="GR5" s="223">
        <v>12</v>
      </c>
      <c r="GS5" s="224" t="str">
        <f t="shared" ref="GS5:GS18" si="35">IF(GR5&gt;0.5,"1")</f>
        <v>1</v>
      </c>
      <c r="GT5" s="225">
        <v>11</v>
      </c>
      <c r="GU5" s="225">
        <v>8</v>
      </c>
      <c r="GV5" s="225">
        <v>42</v>
      </c>
      <c r="GW5" s="225">
        <v>6</v>
      </c>
      <c r="GX5" s="223">
        <v>14</v>
      </c>
      <c r="GY5" s="224" t="str">
        <f t="shared" ref="GY5:GY18" si="36">IF(GX5&gt;0.5,"1")</f>
        <v>1</v>
      </c>
      <c r="GZ5" s="225">
        <v>11</v>
      </c>
      <c r="HA5" s="225">
        <v>2</v>
      </c>
      <c r="HB5" s="225">
        <v>58</v>
      </c>
      <c r="HC5" s="226">
        <v>12</v>
      </c>
      <c r="HD5" s="227"/>
      <c r="HE5" s="228">
        <f t="shared" si="1"/>
        <v>312</v>
      </c>
      <c r="HF5" s="3">
        <f t="shared" si="2"/>
        <v>248</v>
      </c>
      <c r="HG5" s="3">
        <f t="shared" si="3"/>
        <v>142</v>
      </c>
      <c r="HH5" s="3">
        <f t="shared" si="3"/>
        <v>792</v>
      </c>
      <c r="HI5" s="229">
        <f t="shared" si="3"/>
        <v>213</v>
      </c>
      <c r="HK5" s="23" t="s">
        <v>2</v>
      </c>
      <c r="HL5" s="307">
        <v>12</v>
      </c>
      <c r="HM5" s="308" t="str">
        <f t="shared" ref="HM5:HM17" si="37">IF(HL5&gt;0.5,"1")</f>
        <v>1</v>
      </c>
      <c r="HN5" s="309">
        <v>13</v>
      </c>
      <c r="HO5" s="309">
        <v>5</v>
      </c>
      <c r="HP5" s="309">
        <v>25</v>
      </c>
      <c r="HQ5" s="310">
        <v>9</v>
      </c>
      <c r="HR5" s="307">
        <v>13</v>
      </c>
      <c r="HS5" s="308" t="str">
        <f t="shared" ref="HS5:HS17" si="38">IF(HR5&gt;0.5,"1")</f>
        <v>1</v>
      </c>
      <c r="HT5" s="309">
        <v>9</v>
      </c>
      <c r="HU5" s="309">
        <v>9</v>
      </c>
      <c r="HV5" s="309">
        <v>18</v>
      </c>
      <c r="HW5" s="310">
        <v>6</v>
      </c>
      <c r="HX5" s="307">
        <v>16</v>
      </c>
      <c r="HY5" s="308" t="str">
        <f t="shared" ref="HY5:HY17" si="39">IF(HX5&gt;0.5,"1")</f>
        <v>1</v>
      </c>
      <c r="HZ5" s="309">
        <v>11</v>
      </c>
      <c r="IA5" s="309">
        <v>10</v>
      </c>
      <c r="IB5" s="309">
        <v>25</v>
      </c>
      <c r="IC5" s="310">
        <v>7</v>
      </c>
      <c r="ID5" s="307">
        <v>0</v>
      </c>
      <c r="IE5" s="308" t="b">
        <f t="shared" ref="IE5:IE17" si="40">IF(ID5&gt;0.5,"1")</f>
        <v>0</v>
      </c>
      <c r="IF5" s="309">
        <v>0</v>
      </c>
      <c r="IG5" s="309">
        <v>0</v>
      </c>
      <c r="IH5" s="309">
        <v>0</v>
      </c>
      <c r="II5" s="310">
        <v>0</v>
      </c>
      <c r="IJ5" s="307">
        <v>0</v>
      </c>
      <c r="IK5" s="308" t="b">
        <f t="shared" ref="IK5:IK17" si="41">IF(IJ5&gt;0.5,"1")</f>
        <v>0</v>
      </c>
      <c r="IL5" s="309">
        <v>0</v>
      </c>
      <c r="IM5" s="309">
        <v>0</v>
      </c>
      <c r="IN5" s="309">
        <v>0</v>
      </c>
      <c r="IO5" s="310">
        <v>0</v>
      </c>
      <c r="IP5" s="307">
        <v>18</v>
      </c>
      <c r="IQ5" s="308" t="str">
        <f t="shared" ref="IQ5:IQ17" si="42">IF(IP5&gt;0.5,"1")</f>
        <v>1</v>
      </c>
      <c r="IR5" s="309">
        <v>17</v>
      </c>
      <c r="IS5" s="309">
        <v>8</v>
      </c>
      <c r="IT5" s="309">
        <v>19</v>
      </c>
      <c r="IU5" s="310">
        <v>10</v>
      </c>
      <c r="IV5" s="307">
        <v>0</v>
      </c>
      <c r="IW5" s="308" t="b">
        <f t="shared" ref="IW5:IW17" si="43">IF(IV5&gt;0.5,"1")</f>
        <v>0</v>
      </c>
      <c r="IX5" s="309">
        <v>0</v>
      </c>
      <c r="IY5" s="309">
        <v>0</v>
      </c>
      <c r="IZ5" s="309">
        <v>0</v>
      </c>
      <c r="JA5" s="310">
        <v>0</v>
      </c>
      <c r="JB5" s="307">
        <v>16</v>
      </c>
      <c r="JC5" s="308" t="str">
        <f t="shared" ref="JC5:JC17" si="44">IF(JB5&gt;0.5,"1")</f>
        <v>1</v>
      </c>
      <c r="JD5" s="309">
        <v>16</v>
      </c>
      <c r="JE5" s="309">
        <v>12</v>
      </c>
      <c r="JF5" s="309">
        <v>40</v>
      </c>
      <c r="JG5" s="310">
        <v>9</v>
      </c>
      <c r="JH5" s="307">
        <v>14</v>
      </c>
      <c r="JI5" s="308" t="str">
        <f t="shared" ref="JI5:JI17" si="45">IF(JH5&gt;0.5,"1")</f>
        <v>1</v>
      </c>
      <c r="JJ5" s="309">
        <v>10</v>
      </c>
      <c r="JK5" s="309">
        <v>9</v>
      </c>
      <c r="JL5" s="309">
        <v>28</v>
      </c>
      <c r="JM5" s="310">
        <v>6</v>
      </c>
      <c r="JN5" s="307">
        <v>11</v>
      </c>
      <c r="JO5" s="308" t="str">
        <f t="shared" ref="JO5:JO17" si="46">IF(JN5&gt;0.5,"1")</f>
        <v>1</v>
      </c>
      <c r="JP5" s="309">
        <v>9</v>
      </c>
      <c r="JQ5" s="309">
        <v>8</v>
      </c>
      <c r="JR5" s="309">
        <v>8</v>
      </c>
      <c r="JS5" s="310">
        <v>3</v>
      </c>
      <c r="JT5" s="307">
        <v>16</v>
      </c>
      <c r="JU5" s="308" t="str">
        <f t="shared" ref="JU5:JU17" si="47">IF(JT5&gt;0.5,"1")</f>
        <v>1</v>
      </c>
      <c r="JV5" s="309">
        <v>22</v>
      </c>
      <c r="JW5" s="309">
        <v>8</v>
      </c>
      <c r="JX5" s="309">
        <v>14</v>
      </c>
      <c r="JY5" s="310">
        <v>8</v>
      </c>
      <c r="JZ5" s="307">
        <v>0</v>
      </c>
      <c r="KA5" s="308" t="b">
        <f t="shared" ref="KA5:KA17" si="48">IF(JZ5&gt;0.5,"1")</f>
        <v>0</v>
      </c>
      <c r="KB5" s="309">
        <v>0</v>
      </c>
      <c r="KC5" s="309">
        <v>0</v>
      </c>
      <c r="KD5" s="309">
        <v>0</v>
      </c>
      <c r="KE5" s="309">
        <v>0</v>
      </c>
      <c r="KF5" s="307">
        <v>17</v>
      </c>
      <c r="KG5" s="308" t="str">
        <f t="shared" ref="KG5:KG17" si="49">IF(KF5&gt;0.5,"1")</f>
        <v>1</v>
      </c>
      <c r="KH5" s="309">
        <v>28</v>
      </c>
      <c r="KI5" s="309">
        <v>12</v>
      </c>
      <c r="KJ5" s="309">
        <v>38</v>
      </c>
      <c r="KK5" s="309">
        <v>10</v>
      </c>
      <c r="KL5" s="307">
        <v>15</v>
      </c>
      <c r="KM5" s="308" t="str">
        <f t="shared" ref="KM5:KM17" si="50">IF(KL5&gt;0.5,"1")</f>
        <v>1</v>
      </c>
      <c r="KN5" s="309">
        <v>12</v>
      </c>
      <c r="KO5" s="309">
        <v>11</v>
      </c>
      <c r="KP5" s="309">
        <v>20</v>
      </c>
      <c r="KQ5" s="309">
        <v>8</v>
      </c>
      <c r="KR5" s="307">
        <v>13</v>
      </c>
      <c r="KS5" s="308" t="str">
        <f t="shared" ref="KS5:KS17" si="51">IF(KR5&gt;0.5,"1")</f>
        <v>1</v>
      </c>
      <c r="KT5" s="309">
        <v>10</v>
      </c>
      <c r="KU5" s="309">
        <v>10</v>
      </c>
      <c r="KV5" s="309">
        <v>17</v>
      </c>
      <c r="KW5" s="309">
        <v>7</v>
      </c>
      <c r="KX5" s="307">
        <v>15</v>
      </c>
      <c r="KY5" s="308" t="str">
        <f t="shared" ref="KY5:KY17" si="52">IF(KX5&gt;0.5,"1")</f>
        <v>1</v>
      </c>
      <c r="KZ5" s="309">
        <v>27</v>
      </c>
      <c r="LA5" s="309">
        <v>8</v>
      </c>
      <c r="LB5" s="309">
        <v>28</v>
      </c>
      <c r="LC5" s="309">
        <v>8</v>
      </c>
      <c r="LD5" s="307">
        <v>13</v>
      </c>
      <c r="LE5" s="308" t="str">
        <f t="shared" ref="LE5:LE17" si="53">IF(LD5&gt;0.5,"1")</f>
        <v>1</v>
      </c>
      <c r="LF5" s="309">
        <v>10</v>
      </c>
      <c r="LG5" s="309">
        <v>7</v>
      </c>
      <c r="LH5" s="309">
        <v>25</v>
      </c>
      <c r="LI5" s="309">
        <v>4</v>
      </c>
      <c r="LJ5" s="307">
        <v>16</v>
      </c>
      <c r="LK5" s="308" t="str">
        <f t="shared" ref="LK5:LK17" si="54">IF(LJ5&gt;0.5,"1")</f>
        <v>1</v>
      </c>
      <c r="LL5" s="309">
        <v>25</v>
      </c>
      <c r="LM5" s="309">
        <v>7</v>
      </c>
      <c r="LN5" s="309">
        <v>22</v>
      </c>
      <c r="LO5" s="309">
        <v>9</v>
      </c>
      <c r="LP5" s="307">
        <v>0</v>
      </c>
      <c r="LQ5" s="308" t="b">
        <f t="shared" ref="LQ5:LQ17" si="55">IF(LP5&gt;0.5,"1")</f>
        <v>0</v>
      </c>
      <c r="LR5" s="309">
        <v>0</v>
      </c>
      <c r="LS5" s="309">
        <v>0</v>
      </c>
      <c r="LT5" s="309">
        <v>0</v>
      </c>
      <c r="LU5" s="309">
        <v>0</v>
      </c>
      <c r="LV5" s="307">
        <v>14</v>
      </c>
      <c r="LW5" s="308" t="str">
        <f t="shared" ref="LW5:LW17" si="56">IF(LV5&gt;0.5,"1")</f>
        <v>1</v>
      </c>
      <c r="LX5" s="309">
        <v>10</v>
      </c>
      <c r="LY5" s="309">
        <v>7</v>
      </c>
      <c r="LZ5" s="309">
        <v>25</v>
      </c>
      <c r="MA5" s="309">
        <v>9</v>
      </c>
      <c r="MB5" s="307">
        <v>13</v>
      </c>
      <c r="MC5" s="308" t="str">
        <f t="shared" ref="MC5:MC17" si="57">IF(MB5&gt;0.5,"1")</f>
        <v>1</v>
      </c>
      <c r="MD5" s="309">
        <v>24</v>
      </c>
      <c r="ME5" s="309">
        <v>7</v>
      </c>
      <c r="MF5" s="309">
        <v>29</v>
      </c>
      <c r="MG5" s="309">
        <v>7</v>
      </c>
      <c r="MH5" s="307">
        <v>13</v>
      </c>
      <c r="MI5" s="308" t="str">
        <f t="shared" ref="MI5:MI17" si="58">IF(MH5&gt;0.5,"1")</f>
        <v>1</v>
      </c>
      <c r="MJ5" s="309">
        <v>11</v>
      </c>
      <c r="MK5" s="309">
        <v>8</v>
      </c>
      <c r="ML5" s="309">
        <v>20</v>
      </c>
      <c r="MM5" s="309">
        <v>5</v>
      </c>
      <c r="MN5" s="307">
        <v>10</v>
      </c>
      <c r="MO5" s="308" t="str">
        <f t="shared" si="4"/>
        <v>1</v>
      </c>
      <c r="MP5" s="309">
        <v>26</v>
      </c>
      <c r="MQ5" s="309">
        <v>7</v>
      </c>
      <c r="MR5" s="309">
        <v>16</v>
      </c>
      <c r="MS5" s="309">
        <v>5</v>
      </c>
      <c r="MT5" s="307">
        <v>17</v>
      </c>
      <c r="MU5" s="308" t="str">
        <f t="shared" ref="MU5:MU17" si="59">IF(MT5&gt;0.5,"1")</f>
        <v>1</v>
      </c>
      <c r="MV5" s="309">
        <v>29</v>
      </c>
      <c r="MW5" s="309">
        <v>14</v>
      </c>
      <c r="MX5" s="309">
        <v>36</v>
      </c>
      <c r="MY5" s="309">
        <v>7</v>
      </c>
      <c r="MZ5" s="307">
        <v>23</v>
      </c>
      <c r="NA5" s="308" t="str">
        <f t="shared" ref="NA5:NA17" si="60">IF(MZ5&gt;0.5,"1")</f>
        <v>1</v>
      </c>
      <c r="NB5" s="309">
        <v>31</v>
      </c>
      <c r="NC5" s="309">
        <v>16</v>
      </c>
      <c r="ND5" s="309">
        <v>76</v>
      </c>
      <c r="NE5" s="309">
        <v>15</v>
      </c>
      <c r="NF5" s="307">
        <v>10</v>
      </c>
      <c r="NG5" s="308" t="str">
        <f t="shared" ref="NG5:NG17" si="61">IF(NF5&gt;0.5,"1")</f>
        <v>1</v>
      </c>
      <c r="NH5" s="309">
        <v>6</v>
      </c>
      <c r="NI5" s="309">
        <v>8</v>
      </c>
      <c r="NJ5" s="309">
        <v>8</v>
      </c>
      <c r="NK5" s="309">
        <v>4</v>
      </c>
      <c r="NL5" s="307">
        <v>16</v>
      </c>
      <c r="NM5" s="308" t="str">
        <f t="shared" ref="NM5:NM17" si="62">IF(NL5&gt;0.5,"1")</f>
        <v>1</v>
      </c>
      <c r="NN5" s="309">
        <v>12</v>
      </c>
      <c r="NO5" s="309">
        <v>10</v>
      </c>
      <c r="NP5" s="309">
        <v>18</v>
      </c>
      <c r="NQ5" s="309">
        <v>7</v>
      </c>
      <c r="NR5" s="307">
        <v>18</v>
      </c>
      <c r="NS5" s="308" t="str">
        <f t="shared" ref="NS5:NS17" si="63">IF(NR5&gt;0.5,"1")</f>
        <v>1</v>
      </c>
      <c r="NT5" s="309">
        <v>59</v>
      </c>
      <c r="NU5" s="309">
        <v>11</v>
      </c>
      <c r="NV5" s="309">
        <v>28</v>
      </c>
      <c r="NW5" s="309">
        <v>9</v>
      </c>
      <c r="NX5" s="307">
        <v>15</v>
      </c>
      <c r="NY5" s="308" t="str">
        <f t="shared" ref="NY5:NY17" si="64">IF(NX5&gt;0.5,"1")</f>
        <v>1</v>
      </c>
      <c r="NZ5" s="309">
        <v>61</v>
      </c>
      <c r="OA5" s="309">
        <v>11</v>
      </c>
      <c r="OB5" s="309">
        <v>23</v>
      </c>
      <c r="OC5" s="310">
        <v>7</v>
      </c>
      <c r="OD5" s="311">
        <v>0</v>
      </c>
      <c r="OE5" s="308" t="b">
        <f t="shared" ref="OE5:OE17" si="65">IF(OD5&gt;0.5,"1")</f>
        <v>0</v>
      </c>
      <c r="OF5" s="309">
        <v>0</v>
      </c>
      <c r="OG5" s="309">
        <v>0</v>
      </c>
      <c r="OH5" s="309">
        <v>0</v>
      </c>
      <c r="OI5" s="309">
        <v>0</v>
      </c>
      <c r="OJ5" s="307">
        <v>0</v>
      </c>
      <c r="OK5" s="308" t="b">
        <f t="shared" ref="OK5:OK17" si="66">IF(OJ5&gt;0.5,"1")</f>
        <v>0</v>
      </c>
      <c r="OL5" s="309">
        <v>0</v>
      </c>
      <c r="OM5" s="309">
        <v>0</v>
      </c>
      <c r="ON5" s="309">
        <v>0</v>
      </c>
      <c r="OO5" s="310">
        <v>0</v>
      </c>
      <c r="OP5" s="312"/>
      <c r="OQ5" s="313">
        <f t="shared" si="5"/>
        <v>354</v>
      </c>
      <c r="OR5" s="36">
        <f t="shared" si="6"/>
        <v>488</v>
      </c>
      <c r="OS5" s="36">
        <f t="shared" si="6"/>
        <v>223</v>
      </c>
      <c r="OT5" s="36">
        <f t="shared" si="6"/>
        <v>606</v>
      </c>
      <c r="OU5" s="314">
        <f t="shared" si="6"/>
        <v>179</v>
      </c>
      <c r="OW5" s="54" t="s">
        <v>2</v>
      </c>
      <c r="OX5" s="36">
        <v>271</v>
      </c>
      <c r="OY5" s="314">
        <v>202</v>
      </c>
      <c r="PA5" s="65" t="s">
        <v>2</v>
      </c>
      <c r="PB5" s="36">
        <v>132</v>
      </c>
      <c r="PC5" s="314">
        <v>154</v>
      </c>
    </row>
    <row r="6" spans="1:419" x14ac:dyDescent="0.25">
      <c r="A6" s="17" t="s">
        <v>4</v>
      </c>
      <c r="B6" s="79">
        <v>276</v>
      </c>
      <c r="C6" s="79">
        <v>122</v>
      </c>
      <c r="E6" s="85" t="s">
        <v>5</v>
      </c>
      <c r="F6" s="86">
        <v>810</v>
      </c>
      <c r="G6" s="86">
        <v>307</v>
      </c>
      <c r="I6" s="106" t="s">
        <v>11</v>
      </c>
      <c r="J6" s="46">
        <v>704</v>
      </c>
      <c r="K6" s="46">
        <v>63</v>
      </c>
      <c r="M6" s="123" t="s">
        <v>11</v>
      </c>
      <c r="N6" s="46">
        <v>585</v>
      </c>
      <c r="O6" s="107">
        <v>35</v>
      </c>
      <c r="P6" s="121"/>
      <c r="Q6" s="107"/>
      <c r="R6" s="124" t="s">
        <v>11</v>
      </c>
      <c r="S6" s="107">
        <v>327</v>
      </c>
      <c r="T6" s="122">
        <v>4</v>
      </c>
      <c r="V6" s="155" t="s">
        <v>11</v>
      </c>
      <c r="W6" s="107">
        <v>243</v>
      </c>
      <c r="X6" s="122">
        <v>10</v>
      </c>
      <c r="Y6" s="12" t="s">
        <v>3</v>
      </c>
      <c r="Z6" s="223">
        <v>0</v>
      </c>
      <c r="AA6" s="224" t="b">
        <f t="shared" si="7"/>
        <v>0</v>
      </c>
      <c r="AB6" s="225">
        <v>0</v>
      </c>
      <c r="AC6" s="225">
        <v>0</v>
      </c>
      <c r="AD6" s="225">
        <v>0</v>
      </c>
      <c r="AE6" s="226">
        <v>0</v>
      </c>
      <c r="AF6" s="223">
        <v>0</v>
      </c>
      <c r="AG6" s="224" t="b">
        <f t="shared" si="8"/>
        <v>0</v>
      </c>
      <c r="AH6" s="225">
        <v>0</v>
      </c>
      <c r="AI6" s="225">
        <v>0</v>
      </c>
      <c r="AJ6" s="225">
        <v>0</v>
      </c>
      <c r="AK6" s="226">
        <v>0</v>
      </c>
      <c r="AL6" s="223">
        <v>17</v>
      </c>
      <c r="AM6" s="224" t="str">
        <f t="shared" si="9"/>
        <v>1</v>
      </c>
      <c r="AN6" s="225">
        <v>10</v>
      </c>
      <c r="AO6" s="225">
        <v>14</v>
      </c>
      <c r="AP6" s="225">
        <v>15</v>
      </c>
      <c r="AQ6" s="226">
        <v>4</v>
      </c>
      <c r="AR6" s="223">
        <v>21</v>
      </c>
      <c r="AS6" s="224" t="str">
        <f t="shared" si="10"/>
        <v>1</v>
      </c>
      <c r="AT6" s="225">
        <v>19</v>
      </c>
      <c r="AU6" s="225">
        <v>20</v>
      </c>
      <c r="AV6" s="225">
        <v>2</v>
      </c>
      <c r="AW6" s="226">
        <v>3</v>
      </c>
      <c r="AX6" s="223">
        <v>14</v>
      </c>
      <c r="AY6" s="224" t="str">
        <f t="shared" si="11"/>
        <v>1</v>
      </c>
      <c r="AZ6" s="225">
        <v>13</v>
      </c>
      <c r="BA6" s="225">
        <v>12</v>
      </c>
      <c r="BB6" s="225">
        <v>9</v>
      </c>
      <c r="BC6" s="226">
        <v>3</v>
      </c>
      <c r="BD6" s="223">
        <v>0</v>
      </c>
      <c r="BE6" s="224" t="b">
        <f t="shared" si="12"/>
        <v>0</v>
      </c>
      <c r="BF6" s="225">
        <v>0</v>
      </c>
      <c r="BG6" s="225">
        <v>0</v>
      </c>
      <c r="BH6" s="225">
        <v>0</v>
      </c>
      <c r="BI6" s="226">
        <v>0</v>
      </c>
      <c r="BJ6" s="223">
        <v>15</v>
      </c>
      <c r="BK6" s="224" t="str">
        <f t="shared" si="13"/>
        <v>1</v>
      </c>
      <c r="BL6" s="225">
        <v>20</v>
      </c>
      <c r="BM6" s="225">
        <v>12</v>
      </c>
      <c r="BN6" s="225">
        <v>3</v>
      </c>
      <c r="BO6" s="226">
        <v>3</v>
      </c>
      <c r="BP6" s="223">
        <v>0</v>
      </c>
      <c r="BQ6" s="224" t="b">
        <f t="shared" si="14"/>
        <v>0</v>
      </c>
      <c r="BR6" s="225">
        <v>0</v>
      </c>
      <c r="BS6" s="225">
        <v>0</v>
      </c>
      <c r="BT6" s="225">
        <v>0</v>
      </c>
      <c r="BU6" s="226">
        <v>0</v>
      </c>
      <c r="BV6" s="223">
        <v>20</v>
      </c>
      <c r="BW6" s="224" t="str">
        <f t="shared" si="15"/>
        <v>1</v>
      </c>
      <c r="BX6" s="225">
        <v>18</v>
      </c>
      <c r="BY6" s="225">
        <v>17</v>
      </c>
      <c r="BZ6" s="225">
        <v>7</v>
      </c>
      <c r="CA6" s="226">
        <v>3</v>
      </c>
      <c r="CB6" s="223">
        <v>22</v>
      </c>
      <c r="CC6" s="224" t="str">
        <f t="shared" si="16"/>
        <v>1</v>
      </c>
      <c r="CD6" s="225">
        <v>22</v>
      </c>
      <c r="CE6" s="225">
        <v>22</v>
      </c>
      <c r="CF6" s="225">
        <v>2</v>
      </c>
      <c r="CG6" s="226">
        <v>2</v>
      </c>
      <c r="CH6" s="223">
        <v>17</v>
      </c>
      <c r="CI6" s="224" t="str">
        <f t="shared" si="17"/>
        <v>1</v>
      </c>
      <c r="CJ6" s="225">
        <v>19</v>
      </c>
      <c r="CK6" s="225">
        <v>15</v>
      </c>
      <c r="CL6" s="225">
        <v>1</v>
      </c>
      <c r="CM6" s="226">
        <v>2</v>
      </c>
      <c r="CN6" s="223">
        <v>19</v>
      </c>
      <c r="CO6" s="224" t="str">
        <f t="shared" si="18"/>
        <v>1</v>
      </c>
      <c r="CP6" s="225">
        <v>9</v>
      </c>
      <c r="CQ6" s="225">
        <v>17</v>
      </c>
      <c r="CR6" s="225">
        <v>4</v>
      </c>
      <c r="CS6" s="225">
        <v>7</v>
      </c>
      <c r="CT6" s="223">
        <v>19</v>
      </c>
      <c r="CU6" s="224" t="str">
        <f t="shared" si="19"/>
        <v>1</v>
      </c>
      <c r="CV6" s="225">
        <v>23</v>
      </c>
      <c r="CW6" s="225">
        <v>18</v>
      </c>
      <c r="CX6" s="225">
        <v>3</v>
      </c>
      <c r="CY6" s="225">
        <v>3</v>
      </c>
      <c r="CZ6" s="223">
        <v>17</v>
      </c>
      <c r="DA6" s="224" t="str">
        <f t="shared" si="20"/>
        <v>1</v>
      </c>
      <c r="DB6" s="225">
        <v>15</v>
      </c>
      <c r="DC6" s="225">
        <v>15</v>
      </c>
      <c r="DD6" s="225">
        <v>1</v>
      </c>
      <c r="DE6" s="225">
        <v>2</v>
      </c>
      <c r="DF6" s="223">
        <v>0</v>
      </c>
      <c r="DG6" s="224" t="b">
        <f t="shared" si="21"/>
        <v>0</v>
      </c>
      <c r="DH6" s="225">
        <v>0</v>
      </c>
      <c r="DI6" s="225">
        <v>0</v>
      </c>
      <c r="DJ6" s="225">
        <v>0</v>
      </c>
      <c r="DK6" s="225">
        <v>0</v>
      </c>
      <c r="DL6" s="223">
        <v>16</v>
      </c>
      <c r="DM6" s="224" t="str">
        <f t="shared" si="22"/>
        <v>1</v>
      </c>
      <c r="DN6" s="225">
        <v>72</v>
      </c>
      <c r="DO6" s="225">
        <v>16</v>
      </c>
      <c r="DP6" s="225">
        <v>0</v>
      </c>
      <c r="DQ6" s="225">
        <v>0</v>
      </c>
      <c r="DR6" s="223">
        <v>17</v>
      </c>
      <c r="DS6" s="224" t="str">
        <f t="shared" si="23"/>
        <v>1</v>
      </c>
      <c r="DT6" s="225">
        <v>24</v>
      </c>
      <c r="DU6" s="225">
        <v>14</v>
      </c>
      <c r="DV6" s="225">
        <v>5</v>
      </c>
      <c r="DW6" s="225">
        <v>3</v>
      </c>
      <c r="DX6" s="223">
        <v>18</v>
      </c>
      <c r="DY6" s="224" t="str">
        <f t="shared" si="24"/>
        <v>1</v>
      </c>
      <c r="DZ6" s="225">
        <v>24</v>
      </c>
      <c r="EA6" s="225">
        <v>14</v>
      </c>
      <c r="EB6" s="225">
        <v>3</v>
      </c>
      <c r="EC6" s="225">
        <v>4</v>
      </c>
      <c r="ED6" s="223">
        <v>16</v>
      </c>
      <c r="EE6" s="224" t="str">
        <f t="shared" si="25"/>
        <v>1</v>
      </c>
      <c r="EF6" s="225">
        <v>13</v>
      </c>
      <c r="EG6" s="225">
        <v>16</v>
      </c>
      <c r="EH6" s="225">
        <v>0</v>
      </c>
      <c r="EI6" s="225">
        <v>0</v>
      </c>
      <c r="EJ6" s="223">
        <v>12</v>
      </c>
      <c r="EK6" s="224" t="str">
        <f t="shared" si="26"/>
        <v>1</v>
      </c>
      <c r="EL6" s="225">
        <v>9</v>
      </c>
      <c r="EM6" s="225">
        <v>10</v>
      </c>
      <c r="EN6" s="225">
        <v>7</v>
      </c>
      <c r="EO6" s="225">
        <v>4</v>
      </c>
      <c r="EP6" s="223">
        <v>0</v>
      </c>
      <c r="EQ6" s="224" t="b">
        <f t="shared" si="27"/>
        <v>0</v>
      </c>
      <c r="ER6" s="225">
        <v>0</v>
      </c>
      <c r="ES6" s="225">
        <v>0</v>
      </c>
      <c r="ET6" s="225">
        <v>0</v>
      </c>
      <c r="EU6" s="225">
        <v>0</v>
      </c>
      <c r="EV6" s="223">
        <v>0</v>
      </c>
      <c r="EW6" s="224" t="b">
        <f t="shared" si="28"/>
        <v>0</v>
      </c>
      <c r="EX6" s="225">
        <v>0</v>
      </c>
      <c r="EY6" s="225">
        <v>0</v>
      </c>
      <c r="EZ6" s="225">
        <v>0</v>
      </c>
      <c r="FA6" s="225">
        <v>0</v>
      </c>
      <c r="FB6" s="223">
        <v>16</v>
      </c>
      <c r="FC6" s="224" t="str">
        <f t="shared" si="0"/>
        <v>1</v>
      </c>
      <c r="FD6" s="225">
        <v>16</v>
      </c>
      <c r="FE6" s="225">
        <v>15</v>
      </c>
      <c r="FF6" s="225">
        <v>5</v>
      </c>
      <c r="FG6" s="225">
        <v>1</v>
      </c>
      <c r="FH6" s="223">
        <v>15</v>
      </c>
      <c r="FI6" s="224" t="str">
        <f t="shared" si="29"/>
        <v>1</v>
      </c>
      <c r="FJ6" s="225">
        <v>34</v>
      </c>
      <c r="FK6" s="225">
        <v>13</v>
      </c>
      <c r="FL6" s="225">
        <v>2</v>
      </c>
      <c r="FM6" s="225">
        <v>5</v>
      </c>
      <c r="FN6" s="223">
        <v>23</v>
      </c>
      <c r="FO6" s="224" t="str">
        <f t="shared" si="30"/>
        <v>1</v>
      </c>
      <c r="FP6" s="225">
        <v>19</v>
      </c>
      <c r="FQ6" s="225">
        <v>22</v>
      </c>
      <c r="FR6" s="225">
        <v>4</v>
      </c>
      <c r="FS6" s="225">
        <v>2</v>
      </c>
      <c r="FT6" s="223">
        <v>16</v>
      </c>
      <c r="FU6" s="224" t="str">
        <f t="shared" si="31"/>
        <v>1</v>
      </c>
      <c r="FV6" s="225">
        <v>17</v>
      </c>
      <c r="FW6" s="225">
        <v>14</v>
      </c>
      <c r="FX6" s="225">
        <v>2</v>
      </c>
      <c r="FY6" s="225">
        <v>2</v>
      </c>
      <c r="FZ6" s="223">
        <v>16</v>
      </c>
      <c r="GA6" s="224" t="str">
        <f t="shared" si="32"/>
        <v>1</v>
      </c>
      <c r="GB6" s="225">
        <v>21</v>
      </c>
      <c r="GC6" s="225">
        <v>15</v>
      </c>
      <c r="GD6" s="225">
        <v>3</v>
      </c>
      <c r="GE6" s="225">
        <v>2</v>
      </c>
      <c r="GF6" s="223">
        <v>21</v>
      </c>
      <c r="GG6" s="224" t="str">
        <f t="shared" si="33"/>
        <v>1</v>
      </c>
      <c r="GH6" s="225">
        <v>24</v>
      </c>
      <c r="GI6" s="225">
        <v>21</v>
      </c>
      <c r="GJ6" s="225">
        <v>0</v>
      </c>
      <c r="GK6" s="225">
        <v>0</v>
      </c>
      <c r="GL6" s="223">
        <v>0</v>
      </c>
      <c r="GM6" s="224" t="b">
        <f t="shared" si="34"/>
        <v>0</v>
      </c>
      <c r="GN6" s="225">
        <v>0</v>
      </c>
      <c r="GO6" s="225">
        <v>0</v>
      </c>
      <c r="GP6" s="225">
        <v>0</v>
      </c>
      <c r="GQ6" s="225">
        <v>0</v>
      </c>
      <c r="GR6" s="223">
        <v>21</v>
      </c>
      <c r="GS6" s="224" t="str">
        <f t="shared" si="35"/>
        <v>1</v>
      </c>
      <c r="GT6" s="225">
        <v>16</v>
      </c>
      <c r="GU6" s="225">
        <v>19</v>
      </c>
      <c r="GV6" s="225">
        <v>5</v>
      </c>
      <c r="GW6" s="225">
        <v>2</v>
      </c>
      <c r="GX6" s="223">
        <v>14</v>
      </c>
      <c r="GY6" s="224" t="str">
        <f t="shared" si="36"/>
        <v>1</v>
      </c>
      <c r="GZ6" s="225">
        <v>14</v>
      </c>
      <c r="HA6" s="225">
        <v>13</v>
      </c>
      <c r="HB6" s="225">
        <v>1</v>
      </c>
      <c r="HC6" s="226">
        <v>1</v>
      </c>
      <c r="HD6" s="227"/>
      <c r="HE6" s="228">
        <f t="shared" si="1"/>
        <v>402</v>
      </c>
      <c r="HF6" s="3">
        <f t="shared" si="2"/>
        <v>471</v>
      </c>
      <c r="HG6" s="3">
        <f t="shared" si="3"/>
        <v>364</v>
      </c>
      <c r="HH6" s="3">
        <f t="shared" si="3"/>
        <v>84</v>
      </c>
      <c r="HI6" s="229">
        <f t="shared" si="3"/>
        <v>58</v>
      </c>
      <c r="HK6" s="23" t="s">
        <v>3</v>
      </c>
      <c r="HL6" s="307">
        <v>13</v>
      </c>
      <c r="HM6" s="308" t="str">
        <f t="shared" si="37"/>
        <v>1</v>
      </c>
      <c r="HN6" s="309">
        <v>10</v>
      </c>
      <c r="HO6" s="309">
        <v>13</v>
      </c>
      <c r="HP6" s="309">
        <v>0</v>
      </c>
      <c r="HQ6" s="310">
        <v>0</v>
      </c>
      <c r="HR6" s="307">
        <v>11</v>
      </c>
      <c r="HS6" s="308" t="str">
        <f t="shared" si="38"/>
        <v>1</v>
      </c>
      <c r="HT6" s="309">
        <v>10</v>
      </c>
      <c r="HU6" s="309">
        <v>10</v>
      </c>
      <c r="HV6" s="309">
        <v>8</v>
      </c>
      <c r="HW6" s="310">
        <v>5</v>
      </c>
      <c r="HX6" s="307">
        <v>10</v>
      </c>
      <c r="HY6" s="308" t="str">
        <f t="shared" si="39"/>
        <v>1</v>
      </c>
      <c r="HZ6" s="309">
        <v>10</v>
      </c>
      <c r="IA6" s="309">
        <v>9</v>
      </c>
      <c r="IB6" s="309">
        <v>6</v>
      </c>
      <c r="IC6" s="310">
        <v>5</v>
      </c>
      <c r="ID6" s="307">
        <v>0</v>
      </c>
      <c r="IE6" s="308" t="b">
        <f t="shared" si="40"/>
        <v>0</v>
      </c>
      <c r="IF6" s="309">
        <v>0</v>
      </c>
      <c r="IG6" s="309">
        <v>0</v>
      </c>
      <c r="IH6" s="309">
        <v>0</v>
      </c>
      <c r="II6" s="310">
        <v>0</v>
      </c>
      <c r="IJ6" s="307">
        <v>0</v>
      </c>
      <c r="IK6" s="308" t="b">
        <f t="shared" si="41"/>
        <v>0</v>
      </c>
      <c r="IL6" s="309">
        <v>0</v>
      </c>
      <c r="IM6" s="309">
        <v>0</v>
      </c>
      <c r="IN6" s="309">
        <v>0</v>
      </c>
      <c r="IO6" s="310">
        <v>0</v>
      </c>
      <c r="IP6" s="307">
        <v>0</v>
      </c>
      <c r="IQ6" s="308" t="b">
        <f t="shared" si="42"/>
        <v>0</v>
      </c>
      <c r="IR6" s="309">
        <v>0</v>
      </c>
      <c r="IS6" s="309">
        <v>0</v>
      </c>
      <c r="IT6" s="309">
        <v>0</v>
      </c>
      <c r="IU6" s="310">
        <v>0</v>
      </c>
      <c r="IV6" s="307">
        <v>0</v>
      </c>
      <c r="IW6" s="308" t="b">
        <f t="shared" si="43"/>
        <v>0</v>
      </c>
      <c r="IX6" s="309">
        <v>0</v>
      </c>
      <c r="IY6" s="309">
        <v>0</v>
      </c>
      <c r="IZ6" s="309">
        <v>0</v>
      </c>
      <c r="JA6" s="310">
        <v>0</v>
      </c>
      <c r="JB6" s="307">
        <v>14</v>
      </c>
      <c r="JC6" s="308" t="str">
        <f t="shared" si="44"/>
        <v>1</v>
      </c>
      <c r="JD6" s="309">
        <v>23</v>
      </c>
      <c r="JE6" s="309">
        <v>14</v>
      </c>
      <c r="JF6" s="309">
        <v>0</v>
      </c>
      <c r="JG6" s="310">
        <v>0</v>
      </c>
      <c r="JH6" s="307">
        <v>13</v>
      </c>
      <c r="JI6" s="308" t="str">
        <f t="shared" si="45"/>
        <v>1</v>
      </c>
      <c r="JJ6" s="309">
        <v>18</v>
      </c>
      <c r="JK6" s="309">
        <v>12</v>
      </c>
      <c r="JL6" s="309">
        <v>0</v>
      </c>
      <c r="JM6" s="310">
        <v>1</v>
      </c>
      <c r="JN6" s="307">
        <v>11</v>
      </c>
      <c r="JO6" s="308" t="str">
        <f t="shared" si="46"/>
        <v>1</v>
      </c>
      <c r="JP6" s="309">
        <v>14</v>
      </c>
      <c r="JQ6" s="309">
        <v>10</v>
      </c>
      <c r="JR6" s="309">
        <v>7</v>
      </c>
      <c r="JS6" s="310">
        <v>3</v>
      </c>
      <c r="JT6" s="307">
        <v>14</v>
      </c>
      <c r="JU6" s="308" t="str">
        <f t="shared" si="47"/>
        <v>1</v>
      </c>
      <c r="JV6" s="309">
        <v>11</v>
      </c>
      <c r="JW6" s="309">
        <v>13</v>
      </c>
      <c r="JX6" s="309">
        <v>4</v>
      </c>
      <c r="JY6" s="310">
        <v>2</v>
      </c>
      <c r="JZ6" s="307">
        <v>12</v>
      </c>
      <c r="KA6" s="308" t="str">
        <f t="shared" si="48"/>
        <v>1</v>
      </c>
      <c r="KB6" s="309">
        <v>10</v>
      </c>
      <c r="KC6" s="309">
        <v>10</v>
      </c>
      <c r="KD6" s="309">
        <v>2</v>
      </c>
      <c r="KE6" s="309">
        <v>2</v>
      </c>
      <c r="KF6" s="307">
        <v>9</v>
      </c>
      <c r="KG6" s="308" t="str">
        <f t="shared" si="49"/>
        <v>1</v>
      </c>
      <c r="KH6" s="309">
        <v>121</v>
      </c>
      <c r="KI6" s="309">
        <v>9</v>
      </c>
      <c r="KJ6" s="309">
        <v>2</v>
      </c>
      <c r="KK6" s="309">
        <v>1</v>
      </c>
      <c r="KL6" s="307">
        <v>12</v>
      </c>
      <c r="KM6" s="308" t="str">
        <f t="shared" si="50"/>
        <v>1</v>
      </c>
      <c r="KN6" s="309">
        <v>12</v>
      </c>
      <c r="KO6" s="309">
        <v>9</v>
      </c>
      <c r="KP6" s="309">
        <v>4</v>
      </c>
      <c r="KQ6" s="309">
        <v>4</v>
      </c>
      <c r="KR6" s="307">
        <v>8</v>
      </c>
      <c r="KS6" s="308" t="str">
        <f t="shared" si="51"/>
        <v>1</v>
      </c>
      <c r="KT6" s="309">
        <v>8</v>
      </c>
      <c r="KU6" s="309">
        <v>8</v>
      </c>
      <c r="KV6" s="309">
        <v>0</v>
      </c>
      <c r="KW6" s="309">
        <v>0</v>
      </c>
      <c r="KX6" s="307">
        <v>18</v>
      </c>
      <c r="KY6" s="308" t="str">
        <f t="shared" si="52"/>
        <v>1</v>
      </c>
      <c r="KZ6" s="309">
        <v>13</v>
      </c>
      <c r="LA6" s="309">
        <v>14</v>
      </c>
      <c r="LB6" s="309">
        <v>5</v>
      </c>
      <c r="LC6" s="309">
        <v>8</v>
      </c>
      <c r="LD6" s="307">
        <v>13</v>
      </c>
      <c r="LE6" s="308" t="str">
        <f t="shared" si="53"/>
        <v>1</v>
      </c>
      <c r="LF6" s="309">
        <v>10</v>
      </c>
      <c r="LG6" s="309">
        <v>9</v>
      </c>
      <c r="LH6" s="309">
        <v>9</v>
      </c>
      <c r="LI6" s="309">
        <v>4</v>
      </c>
      <c r="LJ6" s="307">
        <v>7</v>
      </c>
      <c r="LK6" s="308" t="str">
        <f t="shared" si="54"/>
        <v>1</v>
      </c>
      <c r="LL6" s="309">
        <v>5</v>
      </c>
      <c r="LM6" s="309">
        <v>6</v>
      </c>
      <c r="LN6" s="309">
        <v>0</v>
      </c>
      <c r="LO6" s="309">
        <v>0</v>
      </c>
      <c r="LP6" s="307">
        <v>0</v>
      </c>
      <c r="LQ6" s="308" t="b">
        <f t="shared" si="55"/>
        <v>0</v>
      </c>
      <c r="LR6" s="309">
        <v>0</v>
      </c>
      <c r="LS6" s="309">
        <v>0</v>
      </c>
      <c r="LT6" s="309">
        <v>0</v>
      </c>
      <c r="LU6" s="309">
        <v>0</v>
      </c>
      <c r="LV6" s="307">
        <v>0</v>
      </c>
      <c r="LW6" s="308" t="b">
        <f t="shared" si="56"/>
        <v>0</v>
      </c>
      <c r="LX6" s="309">
        <v>0</v>
      </c>
      <c r="LY6" s="309">
        <v>0</v>
      </c>
      <c r="LZ6" s="309">
        <v>0</v>
      </c>
      <c r="MA6" s="309">
        <v>0</v>
      </c>
      <c r="MB6" s="307">
        <v>5</v>
      </c>
      <c r="MC6" s="308" t="str">
        <f t="shared" si="57"/>
        <v>1</v>
      </c>
      <c r="MD6" s="309">
        <v>23</v>
      </c>
      <c r="ME6" s="309">
        <v>5</v>
      </c>
      <c r="MF6" s="309">
        <v>0</v>
      </c>
      <c r="MG6" s="309">
        <v>0</v>
      </c>
      <c r="MH6" s="307">
        <v>11</v>
      </c>
      <c r="MI6" s="308" t="str">
        <f t="shared" si="58"/>
        <v>1</v>
      </c>
      <c r="MJ6" s="309">
        <v>28</v>
      </c>
      <c r="MK6" s="309">
        <v>11</v>
      </c>
      <c r="ML6" s="309">
        <v>1</v>
      </c>
      <c r="MM6" s="309">
        <v>1</v>
      </c>
      <c r="MN6" s="307">
        <v>8</v>
      </c>
      <c r="MO6" s="308" t="str">
        <f t="shared" si="4"/>
        <v>1</v>
      </c>
      <c r="MP6" s="309">
        <v>10</v>
      </c>
      <c r="MQ6" s="309">
        <v>8</v>
      </c>
      <c r="MR6" s="309">
        <v>0</v>
      </c>
      <c r="MS6" s="309">
        <v>0</v>
      </c>
      <c r="MT6" s="307">
        <v>8</v>
      </c>
      <c r="MU6" s="308" t="str">
        <f t="shared" si="59"/>
        <v>1</v>
      </c>
      <c r="MV6" s="309">
        <v>16</v>
      </c>
      <c r="MW6" s="309">
        <v>8</v>
      </c>
      <c r="MX6" s="309">
        <v>1</v>
      </c>
      <c r="MY6" s="309">
        <v>1</v>
      </c>
      <c r="MZ6" s="307">
        <v>10</v>
      </c>
      <c r="NA6" s="308" t="str">
        <f t="shared" si="60"/>
        <v>1</v>
      </c>
      <c r="NB6" s="309">
        <v>15</v>
      </c>
      <c r="NC6" s="309">
        <v>10</v>
      </c>
      <c r="ND6" s="309">
        <v>0</v>
      </c>
      <c r="NE6" s="309">
        <v>0</v>
      </c>
      <c r="NF6" s="307">
        <v>11</v>
      </c>
      <c r="NG6" s="308" t="str">
        <f t="shared" si="61"/>
        <v>1</v>
      </c>
      <c r="NH6" s="309">
        <v>15</v>
      </c>
      <c r="NI6" s="309">
        <v>11</v>
      </c>
      <c r="NJ6" s="309">
        <v>0</v>
      </c>
      <c r="NK6" s="309">
        <v>0</v>
      </c>
      <c r="NL6" s="307">
        <v>7</v>
      </c>
      <c r="NM6" s="308" t="str">
        <f t="shared" si="62"/>
        <v>1</v>
      </c>
      <c r="NN6" s="309">
        <v>17</v>
      </c>
      <c r="NO6" s="309">
        <v>7</v>
      </c>
      <c r="NP6" s="309">
        <v>0</v>
      </c>
      <c r="NQ6" s="309">
        <v>0</v>
      </c>
      <c r="NR6" s="307">
        <v>0</v>
      </c>
      <c r="NS6" s="308" t="b">
        <f t="shared" si="63"/>
        <v>0</v>
      </c>
      <c r="NT6" s="309">
        <v>0</v>
      </c>
      <c r="NU6" s="309">
        <v>0</v>
      </c>
      <c r="NV6" s="309">
        <v>0</v>
      </c>
      <c r="NW6" s="309">
        <v>0</v>
      </c>
      <c r="NX6" s="307">
        <v>11</v>
      </c>
      <c r="NY6" s="308" t="str">
        <f t="shared" si="64"/>
        <v>1</v>
      </c>
      <c r="NZ6" s="309">
        <v>7</v>
      </c>
      <c r="OA6" s="309">
        <v>10</v>
      </c>
      <c r="OB6" s="309">
        <v>4</v>
      </c>
      <c r="OC6" s="310">
        <v>4</v>
      </c>
      <c r="OD6" s="311">
        <v>0</v>
      </c>
      <c r="OE6" s="308" t="b">
        <f t="shared" si="65"/>
        <v>0</v>
      </c>
      <c r="OF6" s="309">
        <v>0</v>
      </c>
      <c r="OG6" s="309">
        <v>0</v>
      </c>
      <c r="OH6" s="309">
        <v>0</v>
      </c>
      <c r="OI6" s="309">
        <v>0</v>
      </c>
      <c r="OJ6" s="307">
        <v>0</v>
      </c>
      <c r="OK6" s="308" t="b">
        <f t="shared" si="66"/>
        <v>0</v>
      </c>
      <c r="OL6" s="309">
        <v>0</v>
      </c>
      <c r="OM6" s="309">
        <v>0</v>
      </c>
      <c r="ON6" s="309">
        <v>0</v>
      </c>
      <c r="OO6" s="310">
        <v>0</v>
      </c>
      <c r="OP6" s="312"/>
      <c r="OQ6" s="313">
        <f t="shared" si="5"/>
        <v>236</v>
      </c>
      <c r="OR6" s="36">
        <f t="shared" si="6"/>
        <v>406</v>
      </c>
      <c r="OS6" s="36">
        <f t="shared" si="6"/>
        <v>216</v>
      </c>
      <c r="OT6" s="36">
        <f t="shared" si="6"/>
        <v>53</v>
      </c>
      <c r="OU6" s="314">
        <f t="shared" si="6"/>
        <v>41</v>
      </c>
      <c r="OW6" s="54" t="s">
        <v>3</v>
      </c>
      <c r="OX6" s="36">
        <v>337</v>
      </c>
      <c r="OY6" s="314">
        <v>44</v>
      </c>
      <c r="PA6" s="65" t="s">
        <v>3</v>
      </c>
      <c r="PB6" s="36">
        <v>333</v>
      </c>
      <c r="PC6" s="314">
        <v>34</v>
      </c>
    </row>
    <row r="7" spans="1:419" x14ac:dyDescent="0.25">
      <c r="A7" s="17" t="s">
        <v>5</v>
      </c>
      <c r="B7" s="79">
        <v>280</v>
      </c>
      <c r="C7" s="79">
        <v>115</v>
      </c>
      <c r="E7" s="85" t="s">
        <v>11</v>
      </c>
      <c r="F7" s="86">
        <v>564</v>
      </c>
      <c r="G7" s="86">
        <v>69</v>
      </c>
      <c r="I7" s="106" t="s">
        <v>10</v>
      </c>
      <c r="J7" s="46">
        <v>397</v>
      </c>
      <c r="K7" s="46">
        <v>65</v>
      </c>
      <c r="M7" s="123" t="s">
        <v>10</v>
      </c>
      <c r="N7" s="46">
        <v>481</v>
      </c>
      <c r="O7" s="107">
        <v>38</v>
      </c>
      <c r="P7" s="121"/>
      <c r="Q7" s="107"/>
      <c r="R7" s="124" t="s">
        <v>10</v>
      </c>
      <c r="S7" s="107">
        <v>221</v>
      </c>
      <c r="T7" s="122">
        <v>4</v>
      </c>
      <c r="V7" s="155" t="s">
        <v>77</v>
      </c>
      <c r="W7" s="107">
        <v>271</v>
      </c>
      <c r="X7" s="122">
        <v>4</v>
      </c>
      <c r="Y7" s="12" t="s">
        <v>4</v>
      </c>
      <c r="Z7" s="223">
        <v>0</v>
      </c>
      <c r="AA7" s="224" t="b">
        <f t="shared" si="7"/>
        <v>0</v>
      </c>
      <c r="AB7" s="225">
        <v>0</v>
      </c>
      <c r="AC7" s="225">
        <v>0</v>
      </c>
      <c r="AD7" s="225">
        <v>0</v>
      </c>
      <c r="AE7" s="226">
        <v>0</v>
      </c>
      <c r="AF7" s="223">
        <v>7</v>
      </c>
      <c r="AG7" s="224" t="str">
        <f t="shared" si="8"/>
        <v>1</v>
      </c>
      <c r="AH7" s="225">
        <v>14</v>
      </c>
      <c r="AI7" s="225">
        <v>6</v>
      </c>
      <c r="AJ7" s="225">
        <v>1</v>
      </c>
      <c r="AK7" s="226">
        <v>1</v>
      </c>
      <c r="AL7" s="223">
        <v>0</v>
      </c>
      <c r="AM7" s="224" t="b">
        <f t="shared" si="9"/>
        <v>0</v>
      </c>
      <c r="AN7" s="225">
        <v>0</v>
      </c>
      <c r="AO7" s="225">
        <v>0</v>
      </c>
      <c r="AP7" s="225">
        <v>0</v>
      </c>
      <c r="AQ7" s="226">
        <v>0</v>
      </c>
      <c r="AR7" s="223">
        <v>12</v>
      </c>
      <c r="AS7" s="224" t="str">
        <f t="shared" si="10"/>
        <v>1</v>
      </c>
      <c r="AT7" s="225">
        <v>19</v>
      </c>
      <c r="AU7" s="225">
        <v>11</v>
      </c>
      <c r="AV7" s="225">
        <v>11</v>
      </c>
      <c r="AW7" s="226">
        <v>3</v>
      </c>
      <c r="AX7" s="223">
        <v>0</v>
      </c>
      <c r="AY7" s="224" t="b">
        <f t="shared" si="11"/>
        <v>0</v>
      </c>
      <c r="AZ7" s="225">
        <v>0</v>
      </c>
      <c r="BA7" s="225">
        <v>0</v>
      </c>
      <c r="BB7" s="225">
        <v>0</v>
      </c>
      <c r="BC7" s="226">
        <v>0</v>
      </c>
      <c r="BD7" s="223">
        <v>11</v>
      </c>
      <c r="BE7" s="224" t="str">
        <f t="shared" si="12"/>
        <v>1</v>
      </c>
      <c r="BF7" s="225">
        <v>15</v>
      </c>
      <c r="BG7" s="225">
        <v>11</v>
      </c>
      <c r="BH7" s="225">
        <v>3</v>
      </c>
      <c r="BI7" s="226">
        <v>2</v>
      </c>
      <c r="BJ7" s="223">
        <v>16</v>
      </c>
      <c r="BK7" s="224" t="str">
        <f t="shared" si="13"/>
        <v>1</v>
      </c>
      <c r="BL7" s="225">
        <v>23</v>
      </c>
      <c r="BM7" s="225">
        <v>13</v>
      </c>
      <c r="BN7" s="225">
        <v>15</v>
      </c>
      <c r="BO7" s="226">
        <v>6</v>
      </c>
      <c r="BP7" s="223">
        <v>0</v>
      </c>
      <c r="BQ7" s="224" t="b">
        <f t="shared" si="14"/>
        <v>0</v>
      </c>
      <c r="BR7" s="225">
        <v>0</v>
      </c>
      <c r="BS7" s="225">
        <v>0</v>
      </c>
      <c r="BT7" s="225">
        <v>0</v>
      </c>
      <c r="BU7" s="226">
        <v>0</v>
      </c>
      <c r="BV7" s="223">
        <v>19</v>
      </c>
      <c r="BW7" s="224" t="str">
        <f t="shared" si="15"/>
        <v>1</v>
      </c>
      <c r="BX7" s="225">
        <v>13</v>
      </c>
      <c r="BY7" s="225">
        <v>17</v>
      </c>
      <c r="BZ7" s="225">
        <v>7</v>
      </c>
      <c r="CA7" s="226">
        <v>2</v>
      </c>
      <c r="CB7" s="223">
        <v>16</v>
      </c>
      <c r="CC7" s="224" t="str">
        <f t="shared" si="16"/>
        <v>1</v>
      </c>
      <c r="CD7" s="225">
        <v>15</v>
      </c>
      <c r="CE7" s="225">
        <v>16</v>
      </c>
      <c r="CF7" s="225">
        <v>2</v>
      </c>
      <c r="CG7" s="226">
        <v>1</v>
      </c>
      <c r="CH7" s="223">
        <v>14</v>
      </c>
      <c r="CI7" s="224" t="str">
        <f t="shared" si="17"/>
        <v>1</v>
      </c>
      <c r="CJ7" s="225">
        <v>11</v>
      </c>
      <c r="CK7" s="225">
        <v>13</v>
      </c>
      <c r="CL7" s="225">
        <v>3</v>
      </c>
      <c r="CM7" s="226">
        <v>3</v>
      </c>
      <c r="CN7" s="223">
        <v>9</v>
      </c>
      <c r="CO7" s="224" t="str">
        <f t="shared" si="18"/>
        <v>1</v>
      </c>
      <c r="CP7" s="225">
        <v>15</v>
      </c>
      <c r="CQ7" s="225">
        <v>9</v>
      </c>
      <c r="CR7" s="225">
        <v>0</v>
      </c>
      <c r="CS7" s="225">
        <v>0</v>
      </c>
      <c r="CT7" s="223">
        <v>17</v>
      </c>
      <c r="CU7" s="224" t="str">
        <f t="shared" si="19"/>
        <v>1</v>
      </c>
      <c r="CV7" s="225">
        <v>10</v>
      </c>
      <c r="CW7" s="225">
        <v>16</v>
      </c>
      <c r="CX7" s="225">
        <v>1</v>
      </c>
      <c r="CY7" s="225">
        <v>2</v>
      </c>
      <c r="CZ7" s="223">
        <v>6</v>
      </c>
      <c r="DA7" s="224" t="str">
        <f t="shared" si="20"/>
        <v>1</v>
      </c>
      <c r="DB7" s="225">
        <v>18</v>
      </c>
      <c r="DC7" s="225">
        <v>6</v>
      </c>
      <c r="DD7" s="225">
        <v>16</v>
      </c>
      <c r="DE7" s="225">
        <v>4</v>
      </c>
      <c r="DF7" s="223">
        <v>9</v>
      </c>
      <c r="DG7" s="224" t="str">
        <f t="shared" si="21"/>
        <v>1</v>
      </c>
      <c r="DH7" s="225">
        <v>6</v>
      </c>
      <c r="DI7" s="225">
        <v>7</v>
      </c>
      <c r="DJ7" s="225">
        <v>11</v>
      </c>
      <c r="DK7" s="225">
        <v>3</v>
      </c>
      <c r="DL7" s="223">
        <v>10</v>
      </c>
      <c r="DM7" s="224" t="str">
        <f t="shared" si="22"/>
        <v>1</v>
      </c>
      <c r="DN7" s="225">
        <v>9</v>
      </c>
      <c r="DO7" s="225">
        <v>10</v>
      </c>
      <c r="DP7" s="225">
        <v>1</v>
      </c>
      <c r="DQ7" s="225">
        <v>1</v>
      </c>
      <c r="DR7" s="223">
        <v>10</v>
      </c>
      <c r="DS7" s="224" t="str">
        <f t="shared" si="23"/>
        <v>1</v>
      </c>
      <c r="DT7" s="225">
        <v>19</v>
      </c>
      <c r="DU7" s="225">
        <v>10</v>
      </c>
      <c r="DV7" s="225">
        <v>2</v>
      </c>
      <c r="DW7" s="225">
        <v>1</v>
      </c>
      <c r="DX7" s="223">
        <v>5</v>
      </c>
      <c r="DY7" s="224" t="str">
        <f t="shared" si="24"/>
        <v>1</v>
      </c>
      <c r="DZ7" s="225">
        <v>4</v>
      </c>
      <c r="EA7" s="225">
        <v>3</v>
      </c>
      <c r="EB7" s="225">
        <v>3</v>
      </c>
      <c r="EC7" s="225">
        <v>2</v>
      </c>
      <c r="ED7" s="223">
        <v>17</v>
      </c>
      <c r="EE7" s="224" t="str">
        <f t="shared" si="25"/>
        <v>1</v>
      </c>
      <c r="EF7" s="225">
        <v>8</v>
      </c>
      <c r="EG7" s="225">
        <v>16</v>
      </c>
      <c r="EH7" s="225">
        <v>2</v>
      </c>
      <c r="EI7" s="225">
        <v>2</v>
      </c>
      <c r="EJ7" s="223">
        <v>14</v>
      </c>
      <c r="EK7" s="224" t="str">
        <f t="shared" si="26"/>
        <v>1</v>
      </c>
      <c r="EL7" s="225">
        <v>8</v>
      </c>
      <c r="EM7" s="225">
        <v>14</v>
      </c>
      <c r="EN7" s="225">
        <v>0</v>
      </c>
      <c r="EO7" s="225">
        <v>0</v>
      </c>
      <c r="EP7" s="223">
        <v>18</v>
      </c>
      <c r="EQ7" s="224" t="str">
        <f t="shared" si="27"/>
        <v>1</v>
      </c>
      <c r="ER7" s="225">
        <v>23</v>
      </c>
      <c r="ES7" s="225">
        <v>18</v>
      </c>
      <c r="ET7" s="225">
        <v>6</v>
      </c>
      <c r="EU7" s="225">
        <v>4</v>
      </c>
      <c r="EV7" s="223">
        <v>0</v>
      </c>
      <c r="EW7" s="224" t="b">
        <f t="shared" si="28"/>
        <v>0</v>
      </c>
      <c r="EX7" s="225">
        <v>0</v>
      </c>
      <c r="EY7" s="225">
        <v>0</v>
      </c>
      <c r="EZ7" s="225">
        <v>0</v>
      </c>
      <c r="FA7" s="225">
        <v>0</v>
      </c>
      <c r="FB7" s="223">
        <v>13</v>
      </c>
      <c r="FC7" s="224" t="str">
        <f t="shared" si="0"/>
        <v>1</v>
      </c>
      <c r="FD7" s="225">
        <v>11</v>
      </c>
      <c r="FE7" s="225">
        <v>12</v>
      </c>
      <c r="FF7" s="225">
        <v>1</v>
      </c>
      <c r="FG7" s="225">
        <v>1</v>
      </c>
      <c r="FH7" s="223">
        <v>8</v>
      </c>
      <c r="FI7" s="224" t="str">
        <f t="shared" si="29"/>
        <v>1</v>
      </c>
      <c r="FJ7" s="225">
        <v>8</v>
      </c>
      <c r="FK7" s="225">
        <v>7</v>
      </c>
      <c r="FL7" s="225">
        <v>1</v>
      </c>
      <c r="FM7" s="225">
        <v>1</v>
      </c>
      <c r="FN7" s="223">
        <v>12</v>
      </c>
      <c r="FO7" s="224" t="str">
        <f t="shared" si="30"/>
        <v>1</v>
      </c>
      <c r="FP7" s="225">
        <v>7</v>
      </c>
      <c r="FQ7" s="225">
        <v>7</v>
      </c>
      <c r="FR7" s="225">
        <v>5</v>
      </c>
      <c r="FS7" s="225">
        <v>4</v>
      </c>
      <c r="FT7" s="223">
        <v>14</v>
      </c>
      <c r="FU7" s="224" t="str">
        <f t="shared" si="31"/>
        <v>1</v>
      </c>
      <c r="FV7" s="225">
        <v>11</v>
      </c>
      <c r="FW7" s="225">
        <v>11</v>
      </c>
      <c r="FX7" s="225">
        <v>6</v>
      </c>
      <c r="FY7" s="225">
        <v>4</v>
      </c>
      <c r="FZ7" s="223">
        <v>9</v>
      </c>
      <c r="GA7" s="224" t="str">
        <f t="shared" si="32"/>
        <v>1</v>
      </c>
      <c r="GB7" s="225">
        <v>8</v>
      </c>
      <c r="GC7" s="225">
        <v>9</v>
      </c>
      <c r="GD7" s="225">
        <v>5</v>
      </c>
      <c r="GE7" s="225">
        <v>2</v>
      </c>
      <c r="GF7" s="223">
        <v>14</v>
      </c>
      <c r="GG7" s="224" t="str">
        <f t="shared" si="33"/>
        <v>1</v>
      </c>
      <c r="GH7" s="225">
        <v>33</v>
      </c>
      <c r="GI7" s="225">
        <v>13</v>
      </c>
      <c r="GJ7" s="225">
        <v>15</v>
      </c>
      <c r="GK7" s="225">
        <v>6</v>
      </c>
      <c r="GL7" s="223">
        <v>0</v>
      </c>
      <c r="GM7" s="224" t="b">
        <f t="shared" si="34"/>
        <v>0</v>
      </c>
      <c r="GN7" s="225">
        <v>0</v>
      </c>
      <c r="GO7" s="225">
        <v>0</v>
      </c>
      <c r="GP7" s="225">
        <v>0</v>
      </c>
      <c r="GQ7" s="225">
        <v>0</v>
      </c>
      <c r="GR7" s="223">
        <v>13</v>
      </c>
      <c r="GS7" s="224" t="str">
        <f t="shared" si="35"/>
        <v>1</v>
      </c>
      <c r="GT7" s="225">
        <v>32</v>
      </c>
      <c r="GU7" s="225">
        <v>13</v>
      </c>
      <c r="GV7" s="225">
        <v>1</v>
      </c>
      <c r="GW7" s="225">
        <v>1</v>
      </c>
      <c r="GX7" s="223">
        <v>9</v>
      </c>
      <c r="GY7" s="224" t="str">
        <f t="shared" si="36"/>
        <v>1</v>
      </c>
      <c r="GZ7" s="225">
        <v>5</v>
      </c>
      <c r="HA7" s="225">
        <v>8</v>
      </c>
      <c r="HB7" s="225">
        <v>4</v>
      </c>
      <c r="HC7" s="226">
        <v>1</v>
      </c>
      <c r="HD7" s="227"/>
      <c r="HE7" s="228">
        <f t="shared" si="1"/>
        <v>302</v>
      </c>
      <c r="HF7" s="3">
        <f t="shared" si="2"/>
        <v>345</v>
      </c>
      <c r="HG7" s="3">
        <f t="shared" si="3"/>
        <v>276</v>
      </c>
      <c r="HH7" s="3">
        <f t="shared" si="3"/>
        <v>122</v>
      </c>
      <c r="HI7" s="229">
        <f t="shared" si="3"/>
        <v>57</v>
      </c>
      <c r="HK7" s="23" t="s">
        <v>5</v>
      </c>
      <c r="HL7" s="307">
        <v>9</v>
      </c>
      <c r="HM7" s="308" t="str">
        <f t="shared" si="37"/>
        <v>1</v>
      </c>
      <c r="HN7" s="309">
        <v>27</v>
      </c>
      <c r="HO7" s="309">
        <v>6</v>
      </c>
      <c r="HP7" s="309">
        <v>6</v>
      </c>
      <c r="HQ7" s="310">
        <v>3</v>
      </c>
      <c r="HR7" s="307">
        <v>31</v>
      </c>
      <c r="HS7" s="308" t="str">
        <f t="shared" si="38"/>
        <v>1</v>
      </c>
      <c r="HT7" s="309">
        <v>28</v>
      </c>
      <c r="HU7" s="309">
        <v>30</v>
      </c>
      <c r="HV7" s="309">
        <v>6</v>
      </c>
      <c r="HW7" s="310">
        <v>4</v>
      </c>
      <c r="HX7" s="307">
        <v>18</v>
      </c>
      <c r="HY7" s="308" t="str">
        <f t="shared" si="39"/>
        <v>1</v>
      </c>
      <c r="HZ7" s="309">
        <v>50</v>
      </c>
      <c r="IA7" s="309">
        <v>16</v>
      </c>
      <c r="IB7" s="309">
        <v>7</v>
      </c>
      <c r="IC7" s="310">
        <v>3</v>
      </c>
      <c r="ID7" s="307">
        <v>0</v>
      </c>
      <c r="IE7" s="308" t="b">
        <f t="shared" si="40"/>
        <v>0</v>
      </c>
      <c r="IF7" s="309">
        <v>0</v>
      </c>
      <c r="IG7" s="309">
        <v>0</v>
      </c>
      <c r="IH7" s="309">
        <v>0</v>
      </c>
      <c r="II7" s="310">
        <v>0</v>
      </c>
      <c r="IJ7" s="307">
        <v>0</v>
      </c>
      <c r="IK7" s="308" t="b">
        <f t="shared" si="41"/>
        <v>0</v>
      </c>
      <c r="IL7" s="309">
        <v>0</v>
      </c>
      <c r="IM7" s="309">
        <v>0</v>
      </c>
      <c r="IN7" s="309">
        <v>0</v>
      </c>
      <c r="IO7" s="310">
        <v>0</v>
      </c>
      <c r="IP7" s="307">
        <v>14</v>
      </c>
      <c r="IQ7" s="308" t="str">
        <f t="shared" si="42"/>
        <v>1</v>
      </c>
      <c r="IR7" s="309">
        <v>13</v>
      </c>
      <c r="IS7" s="309">
        <v>13</v>
      </c>
      <c r="IT7" s="309">
        <v>1</v>
      </c>
      <c r="IU7" s="310">
        <v>1</v>
      </c>
      <c r="IV7" s="307">
        <v>0</v>
      </c>
      <c r="IW7" s="308" t="b">
        <f t="shared" si="43"/>
        <v>0</v>
      </c>
      <c r="IX7" s="309">
        <v>0</v>
      </c>
      <c r="IY7" s="309">
        <v>0</v>
      </c>
      <c r="IZ7" s="309">
        <v>0</v>
      </c>
      <c r="JA7" s="310">
        <v>0</v>
      </c>
      <c r="JB7" s="307">
        <v>20</v>
      </c>
      <c r="JC7" s="308" t="str">
        <f t="shared" si="44"/>
        <v>1</v>
      </c>
      <c r="JD7" s="309">
        <v>25</v>
      </c>
      <c r="JE7" s="309">
        <v>20</v>
      </c>
      <c r="JF7" s="309">
        <v>4</v>
      </c>
      <c r="JG7" s="310">
        <v>4</v>
      </c>
      <c r="JH7" s="307">
        <v>38</v>
      </c>
      <c r="JI7" s="308" t="str">
        <f t="shared" si="45"/>
        <v>1</v>
      </c>
      <c r="JJ7" s="309">
        <v>147</v>
      </c>
      <c r="JK7" s="309">
        <v>32</v>
      </c>
      <c r="JL7" s="309">
        <v>66</v>
      </c>
      <c r="JM7" s="310">
        <v>8</v>
      </c>
      <c r="JN7" s="307">
        <v>30</v>
      </c>
      <c r="JO7" s="308" t="str">
        <f t="shared" si="46"/>
        <v>1</v>
      </c>
      <c r="JP7" s="309">
        <v>51</v>
      </c>
      <c r="JQ7" s="309">
        <v>27</v>
      </c>
      <c r="JR7" s="309">
        <v>25</v>
      </c>
      <c r="JS7" s="310">
        <v>6</v>
      </c>
      <c r="JT7" s="307">
        <v>22</v>
      </c>
      <c r="JU7" s="308" t="str">
        <f t="shared" si="47"/>
        <v>1</v>
      </c>
      <c r="JV7" s="309">
        <v>40</v>
      </c>
      <c r="JW7" s="309">
        <v>21</v>
      </c>
      <c r="JX7" s="309">
        <v>2</v>
      </c>
      <c r="JY7" s="310">
        <v>2</v>
      </c>
      <c r="JZ7" s="307">
        <v>0</v>
      </c>
      <c r="KA7" s="308" t="b">
        <f t="shared" si="48"/>
        <v>0</v>
      </c>
      <c r="KB7" s="309">
        <v>0</v>
      </c>
      <c r="KC7" s="309">
        <v>0</v>
      </c>
      <c r="KD7" s="309">
        <v>0</v>
      </c>
      <c r="KE7" s="309">
        <v>0</v>
      </c>
      <c r="KF7" s="307">
        <v>15</v>
      </c>
      <c r="KG7" s="308" t="str">
        <f t="shared" si="49"/>
        <v>1</v>
      </c>
      <c r="KH7" s="309">
        <v>30</v>
      </c>
      <c r="KI7" s="309">
        <v>13</v>
      </c>
      <c r="KJ7" s="309">
        <v>5</v>
      </c>
      <c r="KK7" s="309">
        <v>3</v>
      </c>
      <c r="KL7" s="307">
        <v>15</v>
      </c>
      <c r="KM7" s="308" t="str">
        <f t="shared" si="50"/>
        <v>1</v>
      </c>
      <c r="KN7" s="309">
        <v>40</v>
      </c>
      <c r="KO7" s="309">
        <v>13</v>
      </c>
      <c r="KP7" s="309">
        <v>15</v>
      </c>
      <c r="KQ7" s="309">
        <v>3</v>
      </c>
      <c r="KR7" s="307">
        <v>12</v>
      </c>
      <c r="KS7" s="308" t="str">
        <f t="shared" si="51"/>
        <v>1</v>
      </c>
      <c r="KT7" s="309">
        <v>11</v>
      </c>
      <c r="KU7" s="309">
        <v>11</v>
      </c>
      <c r="KV7" s="309">
        <v>3</v>
      </c>
      <c r="KW7" s="309">
        <v>3</v>
      </c>
      <c r="KX7" s="307">
        <v>14</v>
      </c>
      <c r="KY7" s="308" t="str">
        <f t="shared" si="52"/>
        <v>1</v>
      </c>
      <c r="KZ7" s="309">
        <v>36</v>
      </c>
      <c r="LA7" s="309">
        <v>13</v>
      </c>
      <c r="LB7" s="309">
        <v>6</v>
      </c>
      <c r="LC7" s="309">
        <v>2</v>
      </c>
      <c r="LD7" s="307">
        <v>14</v>
      </c>
      <c r="LE7" s="308" t="str">
        <f t="shared" si="53"/>
        <v>1</v>
      </c>
      <c r="LF7" s="309">
        <v>25</v>
      </c>
      <c r="LG7" s="309">
        <v>13</v>
      </c>
      <c r="LH7" s="309">
        <v>14</v>
      </c>
      <c r="LI7" s="309">
        <v>2</v>
      </c>
      <c r="LJ7" s="307">
        <v>12</v>
      </c>
      <c r="LK7" s="308" t="str">
        <f t="shared" si="54"/>
        <v>1</v>
      </c>
      <c r="LL7" s="309">
        <v>20</v>
      </c>
      <c r="LM7" s="309">
        <v>11</v>
      </c>
      <c r="LN7" s="309">
        <v>3</v>
      </c>
      <c r="LO7" s="309">
        <v>3</v>
      </c>
      <c r="LP7" s="307">
        <v>0</v>
      </c>
      <c r="LQ7" s="308" t="b">
        <f t="shared" si="55"/>
        <v>0</v>
      </c>
      <c r="LR7" s="309">
        <v>0</v>
      </c>
      <c r="LS7" s="309">
        <v>0</v>
      </c>
      <c r="LT7" s="309">
        <v>0</v>
      </c>
      <c r="LU7" s="309">
        <v>0</v>
      </c>
      <c r="LV7" s="307">
        <v>21</v>
      </c>
      <c r="LW7" s="308" t="str">
        <f t="shared" si="56"/>
        <v>1</v>
      </c>
      <c r="LX7" s="309">
        <v>18</v>
      </c>
      <c r="LY7" s="309">
        <v>20</v>
      </c>
      <c r="LZ7" s="309">
        <v>2</v>
      </c>
      <c r="MA7" s="309">
        <v>1</v>
      </c>
      <c r="MB7" s="307">
        <v>5</v>
      </c>
      <c r="MC7" s="308" t="str">
        <f t="shared" si="57"/>
        <v>1</v>
      </c>
      <c r="MD7" s="309">
        <v>2</v>
      </c>
      <c r="ME7" s="309">
        <v>4</v>
      </c>
      <c r="MF7" s="309">
        <v>20</v>
      </c>
      <c r="MG7" s="309">
        <v>1</v>
      </c>
      <c r="MH7" s="307">
        <v>19</v>
      </c>
      <c r="MI7" s="308" t="str">
        <f t="shared" si="58"/>
        <v>1</v>
      </c>
      <c r="MJ7" s="309">
        <v>22</v>
      </c>
      <c r="MK7" s="309">
        <v>16</v>
      </c>
      <c r="ML7" s="309">
        <v>15</v>
      </c>
      <c r="MM7" s="309">
        <v>4</v>
      </c>
      <c r="MN7" s="307">
        <v>23</v>
      </c>
      <c r="MO7" s="308" t="str">
        <f t="shared" si="4"/>
        <v>1</v>
      </c>
      <c r="MP7" s="309">
        <v>16</v>
      </c>
      <c r="MQ7" s="309">
        <v>19</v>
      </c>
      <c r="MR7" s="309">
        <v>53</v>
      </c>
      <c r="MS7" s="309">
        <v>4</v>
      </c>
      <c r="MT7" s="307">
        <v>26</v>
      </c>
      <c r="MU7" s="308" t="str">
        <f t="shared" si="59"/>
        <v>1</v>
      </c>
      <c r="MV7" s="309">
        <v>27</v>
      </c>
      <c r="MW7" s="309">
        <v>23</v>
      </c>
      <c r="MX7" s="309">
        <v>42</v>
      </c>
      <c r="MY7" s="309">
        <v>3</v>
      </c>
      <c r="MZ7" s="307">
        <v>21</v>
      </c>
      <c r="NA7" s="308" t="str">
        <f t="shared" si="60"/>
        <v>1</v>
      </c>
      <c r="NB7" s="309">
        <v>17</v>
      </c>
      <c r="NC7" s="309">
        <v>20</v>
      </c>
      <c r="ND7" s="309">
        <v>5</v>
      </c>
      <c r="NE7" s="309">
        <v>1</v>
      </c>
      <c r="NF7" s="307">
        <v>20</v>
      </c>
      <c r="NG7" s="308" t="str">
        <f t="shared" si="61"/>
        <v>1</v>
      </c>
      <c r="NH7" s="309">
        <v>20</v>
      </c>
      <c r="NI7" s="309">
        <v>20</v>
      </c>
      <c r="NJ7" s="309">
        <v>2</v>
      </c>
      <c r="NK7" s="309">
        <v>1</v>
      </c>
      <c r="NL7" s="307">
        <v>22</v>
      </c>
      <c r="NM7" s="308" t="str">
        <f t="shared" si="62"/>
        <v>1</v>
      </c>
      <c r="NN7" s="309">
        <v>59</v>
      </c>
      <c r="NO7" s="309">
        <v>22</v>
      </c>
      <c r="NP7" s="309">
        <v>0</v>
      </c>
      <c r="NQ7" s="309">
        <v>0</v>
      </c>
      <c r="NR7" s="307">
        <v>20</v>
      </c>
      <c r="NS7" s="308" t="str">
        <f t="shared" si="63"/>
        <v>1</v>
      </c>
      <c r="NT7" s="309">
        <v>67</v>
      </c>
      <c r="NU7" s="309">
        <v>19</v>
      </c>
      <c r="NV7" s="309">
        <v>3</v>
      </c>
      <c r="NW7" s="309">
        <v>1</v>
      </c>
      <c r="NX7" s="307">
        <v>24</v>
      </c>
      <c r="NY7" s="308" t="str">
        <f t="shared" si="64"/>
        <v>1</v>
      </c>
      <c r="NZ7" s="309">
        <v>19</v>
      </c>
      <c r="OA7" s="309">
        <v>23</v>
      </c>
      <c r="OB7" s="309">
        <v>2</v>
      </c>
      <c r="OC7" s="310">
        <v>1</v>
      </c>
      <c r="OD7" s="311">
        <v>0</v>
      </c>
      <c r="OE7" s="308" t="b">
        <f t="shared" si="65"/>
        <v>0</v>
      </c>
      <c r="OF7" s="309">
        <v>0</v>
      </c>
      <c r="OG7" s="309">
        <v>0</v>
      </c>
      <c r="OH7" s="309">
        <v>0</v>
      </c>
      <c r="OI7" s="309">
        <v>0</v>
      </c>
      <c r="OJ7" s="307">
        <v>0</v>
      </c>
      <c r="OK7" s="308" t="b">
        <f t="shared" si="66"/>
        <v>0</v>
      </c>
      <c r="OL7" s="309">
        <v>0</v>
      </c>
      <c r="OM7" s="309">
        <v>0</v>
      </c>
      <c r="ON7" s="309">
        <v>0</v>
      </c>
      <c r="OO7" s="310">
        <v>0</v>
      </c>
      <c r="OP7" s="312"/>
      <c r="OQ7" s="313">
        <f t="shared" si="5"/>
        <v>465</v>
      </c>
      <c r="OR7" s="36">
        <f t="shared" si="6"/>
        <v>810</v>
      </c>
      <c r="OS7" s="36">
        <f t="shared" si="6"/>
        <v>425</v>
      </c>
      <c r="OT7" s="36">
        <f t="shared" si="6"/>
        <v>307</v>
      </c>
      <c r="OU7" s="314">
        <f t="shared" si="6"/>
        <v>64</v>
      </c>
      <c r="OW7" s="54" t="s">
        <v>11</v>
      </c>
      <c r="OX7" s="36">
        <v>352</v>
      </c>
      <c r="OY7" s="314">
        <v>40</v>
      </c>
      <c r="PA7" s="65" t="s">
        <v>11</v>
      </c>
      <c r="PB7" s="36">
        <v>192</v>
      </c>
      <c r="PC7" s="314">
        <v>16</v>
      </c>
    </row>
    <row r="8" spans="1:419" x14ac:dyDescent="0.25">
      <c r="A8" s="17" t="s">
        <v>6</v>
      </c>
      <c r="B8" s="79">
        <v>94</v>
      </c>
      <c r="C8" s="79">
        <v>559</v>
      </c>
      <c r="E8" s="85" t="s">
        <v>10</v>
      </c>
      <c r="F8" s="86">
        <v>22</v>
      </c>
      <c r="G8" s="86">
        <v>0</v>
      </c>
      <c r="I8" s="106" t="s">
        <v>5</v>
      </c>
      <c r="J8" s="46">
        <v>810</v>
      </c>
      <c r="K8" s="46">
        <v>299</v>
      </c>
      <c r="M8" s="123" t="s">
        <v>5</v>
      </c>
      <c r="N8" s="46">
        <v>810</v>
      </c>
      <c r="O8" s="107">
        <v>106</v>
      </c>
      <c r="P8" s="121"/>
      <c r="Q8" s="107"/>
      <c r="R8" s="124" t="s">
        <v>5</v>
      </c>
      <c r="S8" s="107">
        <v>280</v>
      </c>
      <c r="T8" s="122">
        <v>0</v>
      </c>
      <c r="V8" s="155" t="s">
        <v>10</v>
      </c>
      <c r="W8" s="107">
        <v>202</v>
      </c>
      <c r="X8" s="122">
        <v>17</v>
      </c>
      <c r="Y8" s="12" t="s">
        <v>5</v>
      </c>
      <c r="Z8" s="223">
        <v>0</v>
      </c>
      <c r="AA8" s="224" t="b">
        <f t="shared" si="7"/>
        <v>0</v>
      </c>
      <c r="AB8" s="225">
        <v>0</v>
      </c>
      <c r="AC8" s="225">
        <v>0</v>
      </c>
      <c r="AD8" s="225">
        <v>0</v>
      </c>
      <c r="AE8" s="226">
        <v>0</v>
      </c>
      <c r="AF8" s="223">
        <v>12</v>
      </c>
      <c r="AG8" s="224" t="str">
        <f t="shared" si="8"/>
        <v>1</v>
      </c>
      <c r="AH8" s="225">
        <v>24</v>
      </c>
      <c r="AI8" s="225">
        <v>9</v>
      </c>
      <c r="AJ8" s="225">
        <v>6</v>
      </c>
      <c r="AK8" s="226">
        <v>4</v>
      </c>
      <c r="AL8" s="223">
        <v>13</v>
      </c>
      <c r="AM8" s="224" t="str">
        <f t="shared" si="9"/>
        <v>1</v>
      </c>
      <c r="AN8" s="225">
        <v>10</v>
      </c>
      <c r="AO8" s="225">
        <v>13</v>
      </c>
      <c r="AP8" s="225">
        <v>1</v>
      </c>
      <c r="AQ8" s="226">
        <v>1</v>
      </c>
      <c r="AR8" s="223">
        <v>8</v>
      </c>
      <c r="AS8" s="224" t="str">
        <f t="shared" si="10"/>
        <v>1</v>
      </c>
      <c r="AT8" s="225">
        <v>15</v>
      </c>
      <c r="AU8" s="225">
        <v>7</v>
      </c>
      <c r="AV8" s="225">
        <v>6</v>
      </c>
      <c r="AW8" s="226">
        <v>2</v>
      </c>
      <c r="AX8" s="223">
        <v>10</v>
      </c>
      <c r="AY8" s="224" t="str">
        <f t="shared" si="11"/>
        <v>1</v>
      </c>
      <c r="AZ8" s="225">
        <v>9</v>
      </c>
      <c r="BA8" s="225">
        <v>10</v>
      </c>
      <c r="BB8" s="225">
        <v>3</v>
      </c>
      <c r="BC8" s="226">
        <v>1</v>
      </c>
      <c r="BD8" s="223">
        <v>10</v>
      </c>
      <c r="BE8" s="224" t="str">
        <f t="shared" si="12"/>
        <v>1</v>
      </c>
      <c r="BF8" s="225">
        <v>10</v>
      </c>
      <c r="BG8" s="225">
        <v>8</v>
      </c>
      <c r="BH8" s="225">
        <v>2</v>
      </c>
      <c r="BI8" s="226">
        <v>2</v>
      </c>
      <c r="BJ8" s="223">
        <v>8</v>
      </c>
      <c r="BK8" s="224" t="str">
        <f t="shared" si="13"/>
        <v>1</v>
      </c>
      <c r="BL8" s="225">
        <v>24</v>
      </c>
      <c r="BM8" s="225">
        <v>8</v>
      </c>
      <c r="BN8" s="225">
        <v>0</v>
      </c>
      <c r="BO8" s="226">
        <v>0</v>
      </c>
      <c r="BP8" s="223">
        <v>0</v>
      </c>
      <c r="BQ8" s="224" t="b">
        <f t="shared" si="14"/>
        <v>0</v>
      </c>
      <c r="BR8" s="225">
        <v>0</v>
      </c>
      <c r="BS8" s="225">
        <v>0</v>
      </c>
      <c r="BT8" s="225">
        <v>0</v>
      </c>
      <c r="BU8" s="226">
        <v>0</v>
      </c>
      <c r="BV8" s="223">
        <v>18</v>
      </c>
      <c r="BW8" s="224" t="str">
        <f t="shared" si="15"/>
        <v>1</v>
      </c>
      <c r="BX8" s="225">
        <v>22</v>
      </c>
      <c r="BY8" s="225">
        <v>18</v>
      </c>
      <c r="BZ8" s="225">
        <v>4</v>
      </c>
      <c r="CA8" s="226">
        <v>4</v>
      </c>
      <c r="CB8" s="223">
        <v>15</v>
      </c>
      <c r="CC8" s="224" t="str">
        <f t="shared" si="16"/>
        <v>1</v>
      </c>
      <c r="CD8" s="225">
        <v>10</v>
      </c>
      <c r="CE8" s="225">
        <v>14</v>
      </c>
      <c r="CF8" s="225">
        <v>1</v>
      </c>
      <c r="CG8" s="226">
        <v>1</v>
      </c>
      <c r="CH8" s="223">
        <v>20</v>
      </c>
      <c r="CI8" s="224" t="str">
        <f t="shared" si="17"/>
        <v>1</v>
      </c>
      <c r="CJ8" s="225">
        <v>23</v>
      </c>
      <c r="CK8" s="225">
        <v>20</v>
      </c>
      <c r="CL8" s="225">
        <v>1</v>
      </c>
      <c r="CM8" s="226">
        <v>1</v>
      </c>
      <c r="CN8" s="223">
        <v>16</v>
      </c>
      <c r="CO8" s="224" t="str">
        <f t="shared" si="18"/>
        <v>1</v>
      </c>
      <c r="CP8" s="225">
        <v>9</v>
      </c>
      <c r="CQ8" s="225">
        <v>15</v>
      </c>
      <c r="CR8" s="225">
        <v>1</v>
      </c>
      <c r="CS8" s="225">
        <v>1</v>
      </c>
      <c r="CT8" s="223">
        <v>13</v>
      </c>
      <c r="CU8" s="224" t="str">
        <f t="shared" si="19"/>
        <v>1</v>
      </c>
      <c r="CV8" s="225">
        <v>18</v>
      </c>
      <c r="CW8" s="225">
        <v>13</v>
      </c>
      <c r="CX8" s="225">
        <v>0</v>
      </c>
      <c r="CY8" s="225">
        <v>0</v>
      </c>
      <c r="CZ8" s="223">
        <v>0</v>
      </c>
      <c r="DA8" s="224" t="b">
        <f t="shared" si="20"/>
        <v>0</v>
      </c>
      <c r="DB8" s="225">
        <v>0</v>
      </c>
      <c r="DC8" s="225">
        <v>0</v>
      </c>
      <c r="DD8" s="225">
        <v>0</v>
      </c>
      <c r="DE8" s="225">
        <v>0</v>
      </c>
      <c r="DF8" s="223">
        <v>8</v>
      </c>
      <c r="DG8" s="224" t="str">
        <f t="shared" si="21"/>
        <v>1</v>
      </c>
      <c r="DH8" s="225">
        <v>19</v>
      </c>
      <c r="DI8" s="225">
        <v>6</v>
      </c>
      <c r="DJ8" s="225">
        <v>6</v>
      </c>
      <c r="DK8" s="225">
        <v>4</v>
      </c>
      <c r="DL8" s="223">
        <v>11</v>
      </c>
      <c r="DM8" s="224" t="str">
        <f t="shared" si="22"/>
        <v>1</v>
      </c>
      <c r="DN8" s="225">
        <v>9</v>
      </c>
      <c r="DO8" s="225">
        <v>7</v>
      </c>
      <c r="DP8" s="225">
        <v>6</v>
      </c>
      <c r="DQ8" s="225">
        <v>4</v>
      </c>
      <c r="DR8" s="223">
        <v>13</v>
      </c>
      <c r="DS8" s="224" t="str">
        <f t="shared" si="23"/>
        <v>1</v>
      </c>
      <c r="DT8" s="225">
        <v>12</v>
      </c>
      <c r="DU8" s="225">
        <v>12</v>
      </c>
      <c r="DV8" s="225">
        <v>3</v>
      </c>
      <c r="DW8" s="225">
        <v>1</v>
      </c>
      <c r="DX8" s="223">
        <v>13</v>
      </c>
      <c r="DY8" s="224" t="str">
        <f t="shared" si="24"/>
        <v>1</v>
      </c>
      <c r="DZ8" s="225">
        <v>9</v>
      </c>
      <c r="EA8" s="225">
        <v>12</v>
      </c>
      <c r="EB8" s="225">
        <v>35</v>
      </c>
      <c r="EC8" s="225">
        <v>1</v>
      </c>
      <c r="ED8" s="223">
        <v>11</v>
      </c>
      <c r="EE8" s="224" t="str">
        <f t="shared" si="25"/>
        <v>1</v>
      </c>
      <c r="EF8" s="225">
        <v>16</v>
      </c>
      <c r="EG8" s="225">
        <v>8</v>
      </c>
      <c r="EH8" s="225">
        <v>3</v>
      </c>
      <c r="EI8" s="225">
        <v>2</v>
      </c>
      <c r="EJ8" s="223">
        <v>11</v>
      </c>
      <c r="EK8" s="224" t="str">
        <f t="shared" si="26"/>
        <v>1</v>
      </c>
      <c r="EL8" s="225">
        <v>8</v>
      </c>
      <c r="EM8" s="225">
        <v>5</v>
      </c>
      <c r="EN8" s="225">
        <v>15</v>
      </c>
      <c r="EO8" s="225">
        <v>6</v>
      </c>
      <c r="EP8" s="223">
        <v>9</v>
      </c>
      <c r="EQ8" s="224" t="str">
        <f t="shared" si="27"/>
        <v>1</v>
      </c>
      <c r="ER8" s="225">
        <v>9</v>
      </c>
      <c r="ES8" s="225">
        <v>7</v>
      </c>
      <c r="ET8" s="225">
        <v>6</v>
      </c>
      <c r="EU8" s="225">
        <v>1</v>
      </c>
      <c r="EV8" s="223">
        <v>0</v>
      </c>
      <c r="EW8" s="224" t="b">
        <f t="shared" si="28"/>
        <v>0</v>
      </c>
      <c r="EX8" s="225">
        <v>0</v>
      </c>
      <c r="EY8" s="225">
        <v>0</v>
      </c>
      <c r="EZ8" s="225">
        <v>0</v>
      </c>
      <c r="FA8" s="225">
        <v>0</v>
      </c>
      <c r="FB8" s="223">
        <v>11</v>
      </c>
      <c r="FC8" s="224" t="str">
        <f t="shared" si="0"/>
        <v>1</v>
      </c>
      <c r="FD8" s="225">
        <v>22</v>
      </c>
      <c r="FE8" s="225">
        <v>10</v>
      </c>
      <c r="FF8" s="225">
        <v>1</v>
      </c>
      <c r="FG8" s="225">
        <v>1</v>
      </c>
      <c r="FH8" s="223">
        <v>15</v>
      </c>
      <c r="FI8" s="224" t="str">
        <f t="shared" si="29"/>
        <v>1</v>
      </c>
      <c r="FJ8" s="225">
        <v>13</v>
      </c>
      <c r="FK8" s="225">
        <v>15</v>
      </c>
      <c r="FL8" s="225">
        <v>0</v>
      </c>
      <c r="FM8" s="225">
        <v>0</v>
      </c>
      <c r="FN8" s="223">
        <v>14</v>
      </c>
      <c r="FO8" s="224" t="str">
        <f t="shared" si="30"/>
        <v>1</v>
      </c>
      <c r="FP8" s="225">
        <v>10</v>
      </c>
      <c r="FQ8" s="225">
        <v>11</v>
      </c>
      <c r="FR8" s="225">
        <v>2</v>
      </c>
      <c r="FS8" s="225">
        <v>3</v>
      </c>
      <c r="FT8" s="223">
        <v>13</v>
      </c>
      <c r="FU8" s="224" t="str">
        <f t="shared" si="31"/>
        <v>1</v>
      </c>
      <c r="FV8" s="225">
        <v>16</v>
      </c>
      <c r="FW8" s="225">
        <v>10</v>
      </c>
      <c r="FX8" s="225">
        <v>7</v>
      </c>
      <c r="FY8" s="225">
        <v>4</v>
      </c>
      <c r="FZ8" s="223">
        <v>10</v>
      </c>
      <c r="GA8" s="224" t="str">
        <f t="shared" si="32"/>
        <v>1</v>
      </c>
      <c r="GB8" s="225">
        <v>16</v>
      </c>
      <c r="GC8" s="225">
        <v>9</v>
      </c>
      <c r="GD8" s="225">
        <v>1</v>
      </c>
      <c r="GE8" s="225">
        <v>1</v>
      </c>
      <c r="GF8" s="223">
        <v>11</v>
      </c>
      <c r="GG8" s="224" t="str">
        <f t="shared" si="33"/>
        <v>1</v>
      </c>
      <c r="GH8" s="225">
        <v>29</v>
      </c>
      <c r="GI8" s="225">
        <v>10</v>
      </c>
      <c r="GJ8" s="225">
        <v>1</v>
      </c>
      <c r="GK8" s="225">
        <v>1</v>
      </c>
      <c r="GL8" s="223">
        <v>0</v>
      </c>
      <c r="GM8" s="224" t="b">
        <f t="shared" si="34"/>
        <v>0</v>
      </c>
      <c r="GN8" s="225">
        <v>0</v>
      </c>
      <c r="GO8" s="225">
        <v>0</v>
      </c>
      <c r="GP8" s="225">
        <v>0</v>
      </c>
      <c r="GQ8" s="225">
        <v>0</v>
      </c>
      <c r="GR8" s="223">
        <v>15</v>
      </c>
      <c r="GS8" s="224" t="str">
        <f t="shared" si="35"/>
        <v>1</v>
      </c>
      <c r="GT8" s="225">
        <v>118</v>
      </c>
      <c r="GU8" s="225">
        <v>14</v>
      </c>
      <c r="GV8" s="225">
        <v>3</v>
      </c>
      <c r="GW8" s="225">
        <v>2</v>
      </c>
      <c r="GX8" s="223">
        <v>9</v>
      </c>
      <c r="GY8" s="224" t="str">
        <f t="shared" si="36"/>
        <v>1</v>
      </c>
      <c r="GZ8" s="225">
        <v>22</v>
      </c>
      <c r="HA8" s="225">
        <v>9</v>
      </c>
      <c r="HB8" s="225">
        <v>1</v>
      </c>
      <c r="HC8" s="226">
        <v>1</v>
      </c>
      <c r="HD8" s="227"/>
      <c r="HE8" s="228">
        <f t="shared" si="1"/>
        <v>317</v>
      </c>
      <c r="HF8" s="3">
        <f t="shared" si="2"/>
        <v>502</v>
      </c>
      <c r="HG8" s="3">
        <f t="shared" si="3"/>
        <v>280</v>
      </c>
      <c r="HH8" s="3">
        <f t="shared" si="3"/>
        <v>115</v>
      </c>
      <c r="HI8" s="229">
        <f t="shared" si="3"/>
        <v>49</v>
      </c>
      <c r="HK8" s="23" t="s">
        <v>11</v>
      </c>
      <c r="HL8" s="307">
        <v>0</v>
      </c>
      <c r="HM8" s="308" t="b">
        <f t="shared" si="37"/>
        <v>0</v>
      </c>
      <c r="HN8" s="309">
        <v>0</v>
      </c>
      <c r="HO8" s="309">
        <v>0</v>
      </c>
      <c r="HP8" s="309">
        <v>0</v>
      </c>
      <c r="HQ8" s="310">
        <v>0</v>
      </c>
      <c r="HR8" s="307">
        <v>15</v>
      </c>
      <c r="HS8" s="308" t="str">
        <f t="shared" si="38"/>
        <v>1</v>
      </c>
      <c r="HT8" s="309">
        <v>38</v>
      </c>
      <c r="HU8" s="309">
        <v>13</v>
      </c>
      <c r="HV8" s="309">
        <v>11</v>
      </c>
      <c r="HW8" s="310">
        <v>3</v>
      </c>
      <c r="HX8" s="307">
        <v>18</v>
      </c>
      <c r="HY8" s="308" t="str">
        <f t="shared" si="39"/>
        <v>1</v>
      </c>
      <c r="HZ8" s="309">
        <v>24</v>
      </c>
      <c r="IA8" s="309">
        <v>16</v>
      </c>
      <c r="IB8" s="309">
        <v>5</v>
      </c>
      <c r="IC8" s="310">
        <v>5</v>
      </c>
      <c r="ID8" s="307">
        <v>0</v>
      </c>
      <c r="IE8" s="308" t="b">
        <f t="shared" si="40"/>
        <v>0</v>
      </c>
      <c r="IF8" s="309">
        <v>0</v>
      </c>
      <c r="IG8" s="309">
        <v>0</v>
      </c>
      <c r="IH8" s="309">
        <v>0</v>
      </c>
      <c r="II8" s="310">
        <v>0</v>
      </c>
      <c r="IJ8" s="307">
        <v>0</v>
      </c>
      <c r="IK8" s="308" t="b">
        <f t="shared" si="41"/>
        <v>0</v>
      </c>
      <c r="IL8" s="309">
        <v>0</v>
      </c>
      <c r="IM8" s="309">
        <v>0</v>
      </c>
      <c r="IN8" s="309">
        <v>0</v>
      </c>
      <c r="IO8" s="310">
        <v>0</v>
      </c>
      <c r="IP8" s="307">
        <v>11</v>
      </c>
      <c r="IQ8" s="308" t="str">
        <f t="shared" si="42"/>
        <v>1</v>
      </c>
      <c r="IR8" s="309">
        <v>35</v>
      </c>
      <c r="IS8" s="309">
        <v>11</v>
      </c>
      <c r="IT8" s="309">
        <v>3</v>
      </c>
      <c r="IU8" s="310">
        <v>1</v>
      </c>
      <c r="IV8" s="307">
        <v>0</v>
      </c>
      <c r="IW8" s="308" t="b">
        <f t="shared" si="43"/>
        <v>0</v>
      </c>
      <c r="IX8" s="309">
        <v>0</v>
      </c>
      <c r="IY8" s="309">
        <v>0</v>
      </c>
      <c r="IZ8" s="309">
        <v>0</v>
      </c>
      <c r="JA8" s="310">
        <v>0</v>
      </c>
      <c r="JB8" s="307">
        <v>11</v>
      </c>
      <c r="JC8" s="308" t="str">
        <f t="shared" si="44"/>
        <v>1</v>
      </c>
      <c r="JD8" s="309">
        <v>41</v>
      </c>
      <c r="JE8" s="309">
        <v>10</v>
      </c>
      <c r="JF8" s="309">
        <v>1</v>
      </c>
      <c r="JG8" s="310">
        <v>1</v>
      </c>
      <c r="JH8" s="307">
        <v>13</v>
      </c>
      <c r="JI8" s="308" t="str">
        <f>IF(JH8&gt;0.5,"1")</f>
        <v>1</v>
      </c>
      <c r="JJ8" s="309">
        <v>13</v>
      </c>
      <c r="JK8" s="309">
        <v>12</v>
      </c>
      <c r="JL8" s="309">
        <v>10</v>
      </c>
      <c r="JM8" s="310">
        <v>1</v>
      </c>
      <c r="JN8" s="307">
        <v>24</v>
      </c>
      <c r="JO8" s="308" t="str">
        <f t="shared" si="46"/>
        <v>1</v>
      </c>
      <c r="JP8" s="309">
        <v>28</v>
      </c>
      <c r="JQ8" s="309">
        <v>24</v>
      </c>
      <c r="JR8" s="309">
        <v>0</v>
      </c>
      <c r="JS8" s="310">
        <v>0</v>
      </c>
      <c r="JT8" s="307">
        <v>28</v>
      </c>
      <c r="JU8" s="308" t="str">
        <f t="shared" si="47"/>
        <v>1</v>
      </c>
      <c r="JV8" s="309">
        <v>25</v>
      </c>
      <c r="JW8" s="309">
        <v>28</v>
      </c>
      <c r="JX8" s="309">
        <v>0</v>
      </c>
      <c r="JY8" s="310">
        <v>0</v>
      </c>
      <c r="JZ8" s="307">
        <v>0</v>
      </c>
      <c r="KA8" s="308" t="b">
        <f t="shared" si="48"/>
        <v>0</v>
      </c>
      <c r="KB8" s="309">
        <v>0</v>
      </c>
      <c r="KC8" s="309">
        <v>0</v>
      </c>
      <c r="KD8" s="309">
        <v>0</v>
      </c>
      <c r="KE8" s="309">
        <v>0</v>
      </c>
      <c r="KF8" s="307">
        <v>11</v>
      </c>
      <c r="KG8" s="308" t="str">
        <f t="shared" si="49"/>
        <v>1</v>
      </c>
      <c r="KH8" s="309">
        <v>28</v>
      </c>
      <c r="KI8" s="309">
        <v>9</v>
      </c>
      <c r="KJ8" s="309">
        <v>8</v>
      </c>
      <c r="KK8" s="309">
        <v>2</v>
      </c>
      <c r="KL8" s="307">
        <v>12</v>
      </c>
      <c r="KM8" s="308" t="str">
        <f t="shared" si="50"/>
        <v>1</v>
      </c>
      <c r="KN8" s="309">
        <v>25</v>
      </c>
      <c r="KO8" s="309">
        <v>11</v>
      </c>
      <c r="KP8" s="309">
        <v>4</v>
      </c>
      <c r="KQ8" s="309">
        <v>2</v>
      </c>
      <c r="KR8" s="307">
        <v>13</v>
      </c>
      <c r="KS8" s="308" t="str">
        <f t="shared" si="51"/>
        <v>1</v>
      </c>
      <c r="KT8" s="309">
        <v>25</v>
      </c>
      <c r="KU8" s="309">
        <v>12</v>
      </c>
      <c r="KV8" s="309">
        <v>3</v>
      </c>
      <c r="KW8" s="309">
        <v>2</v>
      </c>
      <c r="KX8" s="307">
        <v>16</v>
      </c>
      <c r="KY8" s="308" t="str">
        <f t="shared" si="52"/>
        <v>1</v>
      </c>
      <c r="KZ8" s="309">
        <v>29</v>
      </c>
      <c r="LA8" s="309">
        <v>13</v>
      </c>
      <c r="LB8" s="309">
        <v>7</v>
      </c>
      <c r="LC8" s="309">
        <v>4</v>
      </c>
      <c r="LD8" s="307">
        <v>20</v>
      </c>
      <c r="LE8" s="308" t="str">
        <f t="shared" si="53"/>
        <v>1</v>
      </c>
      <c r="LF8" s="309">
        <v>21</v>
      </c>
      <c r="LG8" s="309">
        <v>20</v>
      </c>
      <c r="LH8" s="309">
        <v>0</v>
      </c>
      <c r="LI8" s="309">
        <v>0</v>
      </c>
      <c r="LJ8" s="307">
        <v>0</v>
      </c>
      <c r="LK8" s="308" t="b">
        <f t="shared" si="54"/>
        <v>0</v>
      </c>
      <c r="LL8" s="309">
        <v>0</v>
      </c>
      <c r="LM8" s="309">
        <v>0</v>
      </c>
      <c r="LN8" s="309">
        <v>0</v>
      </c>
      <c r="LO8" s="309">
        <v>0</v>
      </c>
      <c r="LP8" s="307">
        <v>0</v>
      </c>
      <c r="LQ8" s="308" t="b">
        <f t="shared" si="55"/>
        <v>0</v>
      </c>
      <c r="LR8" s="309">
        <v>0</v>
      </c>
      <c r="LS8" s="309">
        <v>0</v>
      </c>
      <c r="LT8" s="309">
        <v>0</v>
      </c>
      <c r="LU8" s="309">
        <v>0</v>
      </c>
      <c r="LV8" s="307">
        <v>13</v>
      </c>
      <c r="LW8" s="308" t="str">
        <f t="shared" si="56"/>
        <v>1</v>
      </c>
      <c r="LX8" s="309">
        <v>33</v>
      </c>
      <c r="LY8" s="309">
        <v>12</v>
      </c>
      <c r="LZ8" s="309">
        <v>3</v>
      </c>
      <c r="MA8" s="309">
        <v>1</v>
      </c>
      <c r="MB8" s="307">
        <v>26</v>
      </c>
      <c r="MC8" s="308" t="str">
        <f t="shared" si="57"/>
        <v>1</v>
      </c>
      <c r="MD8" s="309">
        <v>36</v>
      </c>
      <c r="ME8" s="309">
        <v>25</v>
      </c>
      <c r="MF8" s="309">
        <v>2</v>
      </c>
      <c r="MG8" s="309">
        <v>1</v>
      </c>
      <c r="MH8" s="307">
        <v>15</v>
      </c>
      <c r="MI8" s="308" t="str">
        <f t="shared" si="58"/>
        <v>1</v>
      </c>
      <c r="MJ8" s="309">
        <v>42</v>
      </c>
      <c r="MK8" s="309">
        <v>14</v>
      </c>
      <c r="ML8" s="309">
        <v>1</v>
      </c>
      <c r="MM8" s="309">
        <v>1</v>
      </c>
      <c r="MN8" s="307">
        <v>20</v>
      </c>
      <c r="MO8" s="308" t="str">
        <f t="shared" si="4"/>
        <v>1</v>
      </c>
      <c r="MP8" s="309">
        <v>19</v>
      </c>
      <c r="MQ8" s="309">
        <v>19</v>
      </c>
      <c r="MR8" s="309">
        <v>1</v>
      </c>
      <c r="MS8" s="309">
        <v>1</v>
      </c>
      <c r="MT8" s="307">
        <v>23</v>
      </c>
      <c r="MU8" s="308" t="str">
        <f t="shared" si="59"/>
        <v>1</v>
      </c>
      <c r="MV8" s="309">
        <v>37</v>
      </c>
      <c r="MW8" s="309">
        <v>23</v>
      </c>
      <c r="MX8" s="309">
        <v>6</v>
      </c>
      <c r="MY8" s="309">
        <v>1</v>
      </c>
      <c r="MZ8" s="307">
        <v>24</v>
      </c>
      <c r="NA8" s="308" t="str">
        <f t="shared" si="60"/>
        <v>1</v>
      </c>
      <c r="NB8" s="309">
        <v>25</v>
      </c>
      <c r="NC8" s="309">
        <v>24</v>
      </c>
      <c r="ND8" s="309">
        <v>1</v>
      </c>
      <c r="NE8" s="309">
        <v>2</v>
      </c>
      <c r="NF8" s="307">
        <v>0</v>
      </c>
      <c r="NG8" s="308" t="b">
        <f t="shared" si="61"/>
        <v>0</v>
      </c>
      <c r="NH8" s="309">
        <v>0</v>
      </c>
      <c r="NI8" s="309">
        <v>0</v>
      </c>
      <c r="NJ8" s="309">
        <v>0</v>
      </c>
      <c r="NK8" s="309">
        <v>0</v>
      </c>
      <c r="NL8" s="307">
        <v>4</v>
      </c>
      <c r="NM8" s="308" t="str">
        <f t="shared" si="62"/>
        <v>1</v>
      </c>
      <c r="NN8" s="309">
        <v>8</v>
      </c>
      <c r="NO8" s="309">
        <v>4</v>
      </c>
      <c r="NP8" s="309">
        <v>1</v>
      </c>
      <c r="NQ8" s="309">
        <v>1</v>
      </c>
      <c r="NR8" s="307">
        <v>6</v>
      </c>
      <c r="NS8" s="308" t="str">
        <f t="shared" si="63"/>
        <v>1</v>
      </c>
      <c r="NT8" s="309">
        <v>25</v>
      </c>
      <c r="NU8" s="309">
        <v>6</v>
      </c>
      <c r="NV8" s="309">
        <v>0</v>
      </c>
      <c r="NW8" s="309">
        <v>0</v>
      </c>
      <c r="NX8" s="307">
        <v>7</v>
      </c>
      <c r="NY8" s="308" t="str">
        <f t="shared" si="64"/>
        <v>1</v>
      </c>
      <c r="NZ8" s="309">
        <v>7</v>
      </c>
      <c r="OA8" s="309">
        <v>6</v>
      </c>
      <c r="OB8" s="309">
        <v>2</v>
      </c>
      <c r="OC8" s="310">
        <v>2</v>
      </c>
      <c r="OD8" s="311">
        <v>0</v>
      </c>
      <c r="OE8" s="308" t="b">
        <f t="shared" si="65"/>
        <v>0</v>
      </c>
      <c r="OF8" s="309">
        <v>0</v>
      </c>
      <c r="OG8" s="309">
        <v>0</v>
      </c>
      <c r="OH8" s="309">
        <v>0</v>
      </c>
      <c r="OI8" s="309">
        <v>0</v>
      </c>
      <c r="OJ8" s="307">
        <v>0</v>
      </c>
      <c r="OK8" s="315" t="b">
        <f t="shared" si="66"/>
        <v>0</v>
      </c>
      <c r="OL8" s="309">
        <v>0</v>
      </c>
      <c r="OM8" s="309">
        <v>0</v>
      </c>
      <c r="ON8" s="309">
        <v>0</v>
      </c>
      <c r="OO8" s="310">
        <v>0</v>
      </c>
      <c r="OP8" s="312"/>
      <c r="OQ8" s="313">
        <f t="shared" si="5"/>
        <v>330</v>
      </c>
      <c r="OR8" s="36">
        <f t="shared" si="6"/>
        <v>564</v>
      </c>
      <c r="OS8" s="36">
        <f t="shared" si="6"/>
        <v>312</v>
      </c>
      <c r="OT8" s="36">
        <f t="shared" si="6"/>
        <v>69</v>
      </c>
      <c r="OU8" s="314">
        <f t="shared" si="6"/>
        <v>31</v>
      </c>
      <c r="OW8" s="54" t="s">
        <v>10</v>
      </c>
      <c r="OX8" s="36">
        <v>267</v>
      </c>
      <c r="OY8" s="314">
        <v>34</v>
      </c>
      <c r="PA8" s="65" t="s">
        <v>10</v>
      </c>
      <c r="PB8" s="36">
        <v>185</v>
      </c>
      <c r="PC8" s="314">
        <v>11</v>
      </c>
    </row>
    <row r="9" spans="1:419" s="87" customFormat="1" ht="15.75" thickBot="1" x14ac:dyDescent="0.3">
      <c r="A9" s="48"/>
      <c r="B9" s="87">
        <v>1288</v>
      </c>
      <c r="C9" s="87">
        <v>1905</v>
      </c>
      <c r="D9" s="80"/>
      <c r="E9" s="49"/>
      <c r="F9" s="88">
        <v>2845</v>
      </c>
      <c r="G9" s="88">
        <v>1330</v>
      </c>
      <c r="H9" s="80"/>
      <c r="I9" s="106" t="s">
        <v>12</v>
      </c>
      <c r="J9" s="46">
        <v>761</v>
      </c>
      <c r="K9" s="46">
        <v>217</v>
      </c>
      <c r="L9" s="80"/>
      <c r="M9" s="123" t="s">
        <v>12</v>
      </c>
      <c r="N9" s="46">
        <v>451</v>
      </c>
      <c r="O9" s="125">
        <v>106</v>
      </c>
      <c r="P9" s="121"/>
      <c r="Q9" s="125"/>
      <c r="R9" s="126" t="s">
        <v>72</v>
      </c>
      <c r="S9" s="125">
        <v>391</v>
      </c>
      <c r="T9" s="127">
        <v>36</v>
      </c>
      <c r="U9" s="80"/>
      <c r="V9" s="155" t="s">
        <v>102</v>
      </c>
      <c r="W9" s="125">
        <v>256</v>
      </c>
      <c r="X9" s="127">
        <v>13</v>
      </c>
      <c r="Y9" s="12" t="s">
        <v>6</v>
      </c>
      <c r="Z9" s="223">
        <v>0</v>
      </c>
      <c r="AA9" s="224" t="b">
        <f t="shared" si="7"/>
        <v>0</v>
      </c>
      <c r="AB9" s="225">
        <v>0</v>
      </c>
      <c r="AC9" s="225">
        <v>0</v>
      </c>
      <c r="AD9" s="225">
        <v>0</v>
      </c>
      <c r="AE9" s="226">
        <v>0</v>
      </c>
      <c r="AF9" s="223">
        <v>8</v>
      </c>
      <c r="AG9" s="224" t="str">
        <f t="shared" si="8"/>
        <v>1</v>
      </c>
      <c r="AH9" s="225">
        <v>4</v>
      </c>
      <c r="AI9" s="225">
        <v>4</v>
      </c>
      <c r="AJ9" s="225">
        <v>5</v>
      </c>
      <c r="AK9" s="226">
        <v>4</v>
      </c>
      <c r="AL9" s="223">
        <v>7</v>
      </c>
      <c r="AM9" s="224" t="str">
        <f t="shared" si="9"/>
        <v>1</v>
      </c>
      <c r="AN9" s="225">
        <v>3</v>
      </c>
      <c r="AO9" s="225">
        <v>3</v>
      </c>
      <c r="AP9" s="225">
        <v>11</v>
      </c>
      <c r="AQ9" s="226">
        <v>4</v>
      </c>
      <c r="AR9" s="223">
        <v>10</v>
      </c>
      <c r="AS9" s="224" t="str">
        <f t="shared" si="10"/>
        <v>1</v>
      </c>
      <c r="AT9" s="225">
        <v>5</v>
      </c>
      <c r="AU9" s="225">
        <v>4</v>
      </c>
      <c r="AV9" s="225">
        <v>15</v>
      </c>
      <c r="AW9" s="226">
        <v>6</v>
      </c>
      <c r="AX9" s="223">
        <v>9</v>
      </c>
      <c r="AY9" s="224" t="str">
        <f t="shared" si="11"/>
        <v>1</v>
      </c>
      <c r="AZ9" s="225">
        <v>3</v>
      </c>
      <c r="BA9" s="225">
        <v>3</v>
      </c>
      <c r="BB9" s="225">
        <v>25</v>
      </c>
      <c r="BC9" s="226">
        <v>6</v>
      </c>
      <c r="BD9" s="223">
        <v>7</v>
      </c>
      <c r="BE9" s="224" t="str">
        <f t="shared" si="12"/>
        <v>1</v>
      </c>
      <c r="BF9" s="225">
        <v>3</v>
      </c>
      <c r="BG9" s="225">
        <v>3</v>
      </c>
      <c r="BH9" s="225">
        <v>21</v>
      </c>
      <c r="BI9" s="226">
        <v>4</v>
      </c>
      <c r="BJ9" s="223">
        <v>7</v>
      </c>
      <c r="BK9" s="224" t="str">
        <f t="shared" si="13"/>
        <v>1</v>
      </c>
      <c r="BL9" s="225">
        <v>3</v>
      </c>
      <c r="BM9" s="225">
        <v>3</v>
      </c>
      <c r="BN9" s="225">
        <v>10</v>
      </c>
      <c r="BO9" s="226">
        <v>4</v>
      </c>
      <c r="BP9" s="223">
        <v>0</v>
      </c>
      <c r="BQ9" s="224" t="b">
        <f t="shared" si="14"/>
        <v>0</v>
      </c>
      <c r="BR9" s="225">
        <v>0</v>
      </c>
      <c r="BS9" s="225">
        <v>0</v>
      </c>
      <c r="BT9" s="225">
        <v>0</v>
      </c>
      <c r="BU9" s="226">
        <v>0</v>
      </c>
      <c r="BV9" s="223">
        <v>7</v>
      </c>
      <c r="BW9" s="224" t="str">
        <f t="shared" si="15"/>
        <v>1</v>
      </c>
      <c r="BX9" s="225">
        <v>4</v>
      </c>
      <c r="BY9" s="225">
        <v>3</v>
      </c>
      <c r="BZ9" s="225">
        <v>10</v>
      </c>
      <c r="CA9" s="226">
        <v>4</v>
      </c>
      <c r="CB9" s="223">
        <v>7</v>
      </c>
      <c r="CC9" s="224" t="str">
        <f t="shared" si="16"/>
        <v>1</v>
      </c>
      <c r="CD9" s="225">
        <v>9</v>
      </c>
      <c r="CE9" s="225">
        <v>5</v>
      </c>
      <c r="CF9" s="225">
        <v>11</v>
      </c>
      <c r="CG9" s="226">
        <v>3</v>
      </c>
      <c r="CH9" s="223">
        <v>7</v>
      </c>
      <c r="CI9" s="224" t="str">
        <f t="shared" si="17"/>
        <v>1</v>
      </c>
      <c r="CJ9" s="225">
        <v>13</v>
      </c>
      <c r="CK9" s="225">
        <v>5</v>
      </c>
      <c r="CL9" s="225">
        <v>3</v>
      </c>
      <c r="CM9" s="226">
        <v>2</v>
      </c>
      <c r="CN9" s="223">
        <v>8</v>
      </c>
      <c r="CO9" s="224" t="str">
        <f t="shared" si="18"/>
        <v>1</v>
      </c>
      <c r="CP9" s="225">
        <v>16</v>
      </c>
      <c r="CQ9" s="225">
        <v>7</v>
      </c>
      <c r="CR9" s="225">
        <v>9</v>
      </c>
      <c r="CS9" s="225">
        <v>4</v>
      </c>
      <c r="CT9" s="223">
        <v>10</v>
      </c>
      <c r="CU9" s="224" t="str">
        <f t="shared" si="19"/>
        <v>1</v>
      </c>
      <c r="CV9" s="225">
        <v>6</v>
      </c>
      <c r="CW9" s="225">
        <v>7</v>
      </c>
      <c r="CX9" s="225">
        <v>27</v>
      </c>
      <c r="CY9" s="225">
        <v>3</v>
      </c>
      <c r="CZ9" s="223">
        <v>8</v>
      </c>
      <c r="DA9" s="224" t="str">
        <f t="shared" si="20"/>
        <v>1</v>
      </c>
      <c r="DB9" s="225">
        <v>8</v>
      </c>
      <c r="DC9" s="225">
        <v>6</v>
      </c>
      <c r="DD9" s="225">
        <v>24</v>
      </c>
      <c r="DE9" s="225">
        <v>2</v>
      </c>
      <c r="DF9" s="223">
        <v>0</v>
      </c>
      <c r="DG9" s="224" t="b">
        <f t="shared" si="21"/>
        <v>0</v>
      </c>
      <c r="DH9" s="225">
        <v>0</v>
      </c>
      <c r="DI9" s="225">
        <v>0</v>
      </c>
      <c r="DJ9" s="225">
        <v>0</v>
      </c>
      <c r="DK9" s="225">
        <v>0</v>
      </c>
      <c r="DL9" s="223">
        <v>5</v>
      </c>
      <c r="DM9" s="224" t="str">
        <f t="shared" si="22"/>
        <v>1</v>
      </c>
      <c r="DN9" s="225">
        <v>2</v>
      </c>
      <c r="DO9" s="225">
        <v>2</v>
      </c>
      <c r="DP9" s="225">
        <v>13</v>
      </c>
      <c r="DQ9" s="225">
        <v>3</v>
      </c>
      <c r="DR9" s="223">
        <v>7</v>
      </c>
      <c r="DS9" s="224" t="str">
        <f t="shared" si="23"/>
        <v>1</v>
      </c>
      <c r="DT9" s="225">
        <v>4</v>
      </c>
      <c r="DU9" s="225">
        <v>4</v>
      </c>
      <c r="DV9" s="225">
        <v>25</v>
      </c>
      <c r="DW9" s="225">
        <v>3</v>
      </c>
      <c r="DX9" s="223">
        <v>13</v>
      </c>
      <c r="DY9" s="224" t="str">
        <f t="shared" si="24"/>
        <v>1</v>
      </c>
      <c r="DZ9" s="225">
        <v>36</v>
      </c>
      <c r="EA9" s="225">
        <v>9</v>
      </c>
      <c r="EB9" s="225">
        <v>183</v>
      </c>
      <c r="EC9" s="225">
        <v>4</v>
      </c>
      <c r="ED9" s="223">
        <v>3</v>
      </c>
      <c r="EE9" s="224" t="str">
        <f t="shared" si="25"/>
        <v>1</v>
      </c>
      <c r="EF9" s="225">
        <v>1</v>
      </c>
      <c r="EG9" s="225">
        <v>1</v>
      </c>
      <c r="EH9" s="225">
        <v>12</v>
      </c>
      <c r="EI9" s="225">
        <v>2</v>
      </c>
      <c r="EJ9" s="223">
        <v>9</v>
      </c>
      <c r="EK9" s="224" t="str">
        <f t="shared" si="26"/>
        <v>1</v>
      </c>
      <c r="EL9" s="225">
        <v>7</v>
      </c>
      <c r="EM9" s="225">
        <v>4</v>
      </c>
      <c r="EN9" s="225">
        <v>29</v>
      </c>
      <c r="EO9" s="225">
        <v>6</v>
      </c>
      <c r="EP9" s="223">
        <v>4</v>
      </c>
      <c r="EQ9" s="224" t="str">
        <f t="shared" si="27"/>
        <v>1</v>
      </c>
      <c r="ER9" s="225">
        <v>1</v>
      </c>
      <c r="ES9" s="225">
        <v>1</v>
      </c>
      <c r="ET9" s="225">
        <v>27</v>
      </c>
      <c r="EU9" s="225">
        <v>1</v>
      </c>
      <c r="EV9" s="223">
        <v>0</v>
      </c>
      <c r="EW9" s="224" t="b">
        <f t="shared" si="28"/>
        <v>0</v>
      </c>
      <c r="EX9" s="225">
        <v>0</v>
      </c>
      <c r="EY9" s="225">
        <v>0</v>
      </c>
      <c r="EZ9" s="225">
        <v>0</v>
      </c>
      <c r="FA9" s="225">
        <v>0</v>
      </c>
      <c r="FB9" s="223">
        <v>5</v>
      </c>
      <c r="FC9" s="224" t="str">
        <f t="shared" si="0"/>
        <v>1</v>
      </c>
      <c r="FD9" s="225">
        <v>11</v>
      </c>
      <c r="FE9" s="225">
        <v>2</v>
      </c>
      <c r="FF9" s="225">
        <v>9</v>
      </c>
      <c r="FG9" s="225">
        <v>3</v>
      </c>
      <c r="FH9" s="223">
        <v>6</v>
      </c>
      <c r="FI9" s="224" t="str">
        <f t="shared" si="29"/>
        <v>1</v>
      </c>
      <c r="FJ9" s="225">
        <v>3</v>
      </c>
      <c r="FK9" s="225">
        <v>3</v>
      </c>
      <c r="FL9" s="225">
        <v>14</v>
      </c>
      <c r="FM9" s="225">
        <v>4</v>
      </c>
      <c r="FN9" s="223">
        <v>2</v>
      </c>
      <c r="FO9" s="224" t="str">
        <f t="shared" si="30"/>
        <v>1</v>
      </c>
      <c r="FP9" s="225">
        <v>3</v>
      </c>
      <c r="FQ9" s="225">
        <v>1</v>
      </c>
      <c r="FR9" s="225">
        <v>7</v>
      </c>
      <c r="FS9" s="225">
        <v>2</v>
      </c>
      <c r="FT9" s="223">
        <v>2</v>
      </c>
      <c r="FU9" s="224" t="str">
        <f t="shared" si="31"/>
        <v>1</v>
      </c>
      <c r="FV9" s="225">
        <v>2</v>
      </c>
      <c r="FW9" s="225">
        <v>3</v>
      </c>
      <c r="FX9" s="225">
        <v>17</v>
      </c>
      <c r="FY9" s="225">
        <v>2</v>
      </c>
      <c r="FZ9" s="223">
        <v>8</v>
      </c>
      <c r="GA9" s="224" t="str">
        <f t="shared" si="32"/>
        <v>1</v>
      </c>
      <c r="GB9" s="225">
        <v>5</v>
      </c>
      <c r="GC9" s="225">
        <v>5</v>
      </c>
      <c r="GD9" s="225">
        <v>8</v>
      </c>
      <c r="GE9" s="225">
        <v>3</v>
      </c>
      <c r="GF9" s="223">
        <v>6</v>
      </c>
      <c r="GG9" s="224" t="str">
        <f t="shared" si="33"/>
        <v>1</v>
      </c>
      <c r="GH9" s="225">
        <v>2</v>
      </c>
      <c r="GI9" s="225">
        <v>2</v>
      </c>
      <c r="GJ9" s="225">
        <v>7</v>
      </c>
      <c r="GK9" s="225">
        <v>4</v>
      </c>
      <c r="GL9" s="223">
        <v>0</v>
      </c>
      <c r="GM9" s="224" t="b">
        <f t="shared" si="34"/>
        <v>0</v>
      </c>
      <c r="GN9" s="225">
        <v>0</v>
      </c>
      <c r="GO9" s="225">
        <v>0</v>
      </c>
      <c r="GP9" s="225">
        <v>0</v>
      </c>
      <c r="GQ9" s="225">
        <v>0</v>
      </c>
      <c r="GR9" s="223">
        <v>5</v>
      </c>
      <c r="GS9" s="224" t="str">
        <f t="shared" si="35"/>
        <v>1</v>
      </c>
      <c r="GT9" s="225">
        <v>1</v>
      </c>
      <c r="GU9" s="225">
        <v>2</v>
      </c>
      <c r="GV9" s="225">
        <v>22</v>
      </c>
      <c r="GW9" s="225">
        <v>3</v>
      </c>
      <c r="GX9" s="223">
        <v>6</v>
      </c>
      <c r="GY9" s="230" t="str">
        <f t="shared" si="36"/>
        <v>1</v>
      </c>
      <c r="GZ9" s="225">
        <v>2</v>
      </c>
      <c r="HA9" s="225">
        <v>2</v>
      </c>
      <c r="HB9" s="225">
        <v>15</v>
      </c>
      <c r="HC9" s="226">
        <v>4</v>
      </c>
      <c r="HD9" s="227"/>
      <c r="HE9" s="228">
        <f t="shared" si="1"/>
        <v>176</v>
      </c>
      <c r="HF9" s="3">
        <f t="shared" si="2"/>
        <v>157</v>
      </c>
      <c r="HG9" s="3">
        <f t="shared" si="3"/>
        <v>94</v>
      </c>
      <c r="HH9" s="3">
        <f t="shared" si="3"/>
        <v>559</v>
      </c>
      <c r="HI9" s="229">
        <f t="shared" si="3"/>
        <v>90</v>
      </c>
      <c r="HK9" s="23" t="s">
        <v>10</v>
      </c>
      <c r="HL9" s="307">
        <v>0</v>
      </c>
      <c r="HM9" s="308" t="b">
        <f>IF(HL9&gt;0.5,"1")</f>
        <v>0</v>
      </c>
      <c r="HN9" s="309">
        <v>0</v>
      </c>
      <c r="HO9" s="309">
        <v>0</v>
      </c>
      <c r="HP9" s="309">
        <v>0</v>
      </c>
      <c r="HQ9" s="310">
        <v>0</v>
      </c>
      <c r="HR9" s="307">
        <v>0</v>
      </c>
      <c r="HS9" s="308" t="b">
        <f>IF(HR9&gt;0.5,"1")</f>
        <v>0</v>
      </c>
      <c r="HT9" s="309">
        <v>0</v>
      </c>
      <c r="HU9" s="309">
        <v>0</v>
      </c>
      <c r="HV9" s="309">
        <v>0</v>
      </c>
      <c r="HW9" s="310">
        <v>0</v>
      </c>
      <c r="HX9" s="307">
        <v>0</v>
      </c>
      <c r="HY9" s="308" t="b">
        <f>IF(HX9&gt;0.5,"1")</f>
        <v>0</v>
      </c>
      <c r="HZ9" s="309">
        <v>0</v>
      </c>
      <c r="IA9" s="309">
        <v>0</v>
      </c>
      <c r="IB9" s="309">
        <v>0</v>
      </c>
      <c r="IC9" s="310">
        <v>0</v>
      </c>
      <c r="ID9" s="307">
        <v>0</v>
      </c>
      <c r="IE9" s="308" t="b">
        <f>IF(ID9&gt;0.5,"1")</f>
        <v>0</v>
      </c>
      <c r="IF9" s="309">
        <v>0</v>
      </c>
      <c r="IG9" s="309">
        <v>0</v>
      </c>
      <c r="IH9" s="309">
        <v>0</v>
      </c>
      <c r="II9" s="310">
        <v>0</v>
      </c>
      <c r="IJ9" s="307">
        <v>0</v>
      </c>
      <c r="IK9" s="308" t="b">
        <f>IF(IJ9&gt;0.5,"1")</f>
        <v>0</v>
      </c>
      <c r="IL9" s="309">
        <v>0</v>
      </c>
      <c r="IM9" s="309">
        <v>0</v>
      </c>
      <c r="IN9" s="309">
        <v>0</v>
      </c>
      <c r="IO9" s="310">
        <v>0</v>
      </c>
      <c r="IP9" s="307">
        <v>0</v>
      </c>
      <c r="IQ9" s="308" t="b">
        <f>IF(IP9&gt;0.5,"1")</f>
        <v>0</v>
      </c>
      <c r="IR9" s="309">
        <v>0</v>
      </c>
      <c r="IS9" s="309">
        <v>0</v>
      </c>
      <c r="IT9" s="309">
        <v>0</v>
      </c>
      <c r="IU9" s="310">
        <v>0</v>
      </c>
      <c r="IV9" s="307">
        <v>0</v>
      </c>
      <c r="IW9" s="308" t="b">
        <f>IF(IV9&gt;0.5,"1")</f>
        <v>0</v>
      </c>
      <c r="IX9" s="309">
        <v>0</v>
      </c>
      <c r="IY9" s="309">
        <v>0</v>
      </c>
      <c r="IZ9" s="309">
        <v>0</v>
      </c>
      <c r="JA9" s="310">
        <v>0</v>
      </c>
      <c r="JB9" s="307">
        <v>0</v>
      </c>
      <c r="JC9" s="308" t="b">
        <f>IF(JB9&gt;0.5,"1")</f>
        <v>0</v>
      </c>
      <c r="JD9" s="309">
        <v>0</v>
      </c>
      <c r="JE9" s="309">
        <v>0</v>
      </c>
      <c r="JF9" s="309">
        <v>0</v>
      </c>
      <c r="JG9" s="310">
        <v>0</v>
      </c>
      <c r="JH9" s="307">
        <v>0</v>
      </c>
      <c r="JI9" s="308" t="b">
        <f>IF(JH9&gt;0.5,"1")</f>
        <v>0</v>
      </c>
      <c r="JJ9" s="309">
        <v>0</v>
      </c>
      <c r="JK9" s="309">
        <v>0</v>
      </c>
      <c r="JL9" s="309">
        <v>0</v>
      </c>
      <c r="JM9" s="310">
        <v>0</v>
      </c>
      <c r="JN9" s="307">
        <v>0</v>
      </c>
      <c r="JO9" s="308" t="b">
        <f>IF(JN9&gt;0.5,"1")</f>
        <v>0</v>
      </c>
      <c r="JP9" s="309">
        <v>0</v>
      </c>
      <c r="JQ9" s="309">
        <v>0</v>
      </c>
      <c r="JR9" s="309">
        <v>0</v>
      </c>
      <c r="JS9" s="310">
        <v>0</v>
      </c>
      <c r="JT9" s="307">
        <v>0</v>
      </c>
      <c r="JU9" s="308" t="b">
        <f>IF(JT9&gt;0.5,"1")</f>
        <v>0</v>
      </c>
      <c r="JV9" s="309">
        <v>0</v>
      </c>
      <c r="JW9" s="309">
        <v>0</v>
      </c>
      <c r="JX9" s="309">
        <v>0</v>
      </c>
      <c r="JY9" s="310">
        <v>0</v>
      </c>
      <c r="JZ9" s="307">
        <v>0</v>
      </c>
      <c r="KA9" s="308" t="b">
        <f>IF(JZ9&gt;0.5,"1")</f>
        <v>0</v>
      </c>
      <c r="KB9" s="309">
        <v>0</v>
      </c>
      <c r="KC9" s="309">
        <v>0</v>
      </c>
      <c r="KD9" s="309">
        <v>0</v>
      </c>
      <c r="KE9" s="309">
        <v>0</v>
      </c>
      <c r="KF9" s="307">
        <v>0</v>
      </c>
      <c r="KG9" s="308" t="b">
        <f>IF(KF9&gt;0.5,"1")</f>
        <v>0</v>
      </c>
      <c r="KH9" s="309">
        <v>0</v>
      </c>
      <c r="KI9" s="309">
        <v>0</v>
      </c>
      <c r="KJ9" s="309">
        <v>0</v>
      </c>
      <c r="KK9" s="309">
        <v>0</v>
      </c>
      <c r="KL9" s="307">
        <v>0</v>
      </c>
      <c r="KM9" s="308" t="b">
        <f>IF(KL9&gt;0.5,"1")</f>
        <v>0</v>
      </c>
      <c r="KN9" s="309">
        <v>0</v>
      </c>
      <c r="KO9" s="309">
        <v>0</v>
      </c>
      <c r="KP9" s="309">
        <v>0</v>
      </c>
      <c r="KQ9" s="309">
        <v>0</v>
      </c>
      <c r="KR9" s="307">
        <v>0</v>
      </c>
      <c r="KS9" s="308" t="b">
        <f>IF(KR9&gt;0.5,"1")</f>
        <v>0</v>
      </c>
      <c r="KT9" s="309">
        <v>0</v>
      </c>
      <c r="KU9" s="309">
        <v>0</v>
      </c>
      <c r="KV9" s="309">
        <v>0</v>
      </c>
      <c r="KW9" s="309">
        <v>0</v>
      </c>
      <c r="KX9" s="307">
        <v>0</v>
      </c>
      <c r="KY9" s="308" t="b">
        <f>IF(KX9&gt;0.5,"1")</f>
        <v>0</v>
      </c>
      <c r="KZ9" s="309">
        <v>0</v>
      </c>
      <c r="LA9" s="309">
        <v>0</v>
      </c>
      <c r="LB9" s="309">
        <v>0</v>
      </c>
      <c r="LC9" s="309">
        <v>0</v>
      </c>
      <c r="LD9" s="307">
        <v>0</v>
      </c>
      <c r="LE9" s="308" t="b">
        <f>IF(LD9&gt;0.5,"1")</f>
        <v>0</v>
      </c>
      <c r="LF9" s="309">
        <v>0</v>
      </c>
      <c r="LG9" s="309">
        <v>0</v>
      </c>
      <c r="LH9" s="309">
        <v>0</v>
      </c>
      <c r="LI9" s="309">
        <v>0</v>
      </c>
      <c r="LJ9" s="307">
        <v>0</v>
      </c>
      <c r="LK9" s="308" t="b">
        <f>IF(LJ9&gt;0.5,"1")</f>
        <v>0</v>
      </c>
      <c r="LL9" s="309">
        <v>0</v>
      </c>
      <c r="LM9" s="309">
        <v>0</v>
      </c>
      <c r="LN9" s="309">
        <v>0</v>
      </c>
      <c r="LO9" s="309">
        <v>0</v>
      </c>
      <c r="LP9" s="307">
        <v>0</v>
      </c>
      <c r="LQ9" s="308" t="b">
        <f>IF(LP9&gt;0.5,"1")</f>
        <v>0</v>
      </c>
      <c r="LR9" s="309">
        <v>0</v>
      </c>
      <c r="LS9" s="309">
        <v>0</v>
      </c>
      <c r="LT9" s="309">
        <v>0</v>
      </c>
      <c r="LU9" s="309">
        <v>0</v>
      </c>
      <c r="LV9" s="307">
        <v>0</v>
      </c>
      <c r="LW9" s="308" t="b">
        <f>IF(LV9&gt;0.5,"1")</f>
        <v>0</v>
      </c>
      <c r="LX9" s="309">
        <v>0</v>
      </c>
      <c r="LY9" s="309">
        <v>0</v>
      </c>
      <c r="LZ9" s="309">
        <v>0</v>
      </c>
      <c r="MA9" s="309">
        <v>0</v>
      </c>
      <c r="MB9" s="307">
        <v>0</v>
      </c>
      <c r="MC9" s="308" t="b">
        <f>IF(MB9&gt;0.5,"1")</f>
        <v>0</v>
      </c>
      <c r="MD9" s="309">
        <v>0</v>
      </c>
      <c r="ME9" s="309">
        <v>0</v>
      </c>
      <c r="MF9" s="309">
        <v>0</v>
      </c>
      <c r="MG9" s="309">
        <v>0</v>
      </c>
      <c r="MH9" s="307">
        <v>0</v>
      </c>
      <c r="MI9" s="308" t="b">
        <f>IF(MH9&gt;0.5,"1")</f>
        <v>0</v>
      </c>
      <c r="MJ9" s="309">
        <v>0</v>
      </c>
      <c r="MK9" s="309">
        <v>0</v>
      </c>
      <c r="ML9" s="309">
        <v>0</v>
      </c>
      <c r="MM9" s="309">
        <v>0</v>
      </c>
      <c r="MN9" s="307">
        <v>0</v>
      </c>
      <c r="MO9" s="308" t="b">
        <f>IF(MN9&gt;0.5,"1")</f>
        <v>0</v>
      </c>
      <c r="MP9" s="309">
        <v>0</v>
      </c>
      <c r="MQ9" s="309">
        <v>0</v>
      </c>
      <c r="MR9" s="309">
        <v>0</v>
      </c>
      <c r="MS9" s="309">
        <v>0</v>
      </c>
      <c r="MT9" s="307">
        <v>0</v>
      </c>
      <c r="MU9" s="308" t="b">
        <f>IF(MT9&gt;0.5,"1")</f>
        <v>0</v>
      </c>
      <c r="MV9" s="309">
        <v>0</v>
      </c>
      <c r="MW9" s="309">
        <v>0</v>
      </c>
      <c r="MX9" s="309">
        <v>0</v>
      </c>
      <c r="MY9" s="309">
        <v>0</v>
      </c>
      <c r="MZ9" s="307">
        <v>0</v>
      </c>
      <c r="NA9" s="308" t="b">
        <f>IF(MZ9&gt;0.5,"1")</f>
        <v>0</v>
      </c>
      <c r="NB9" s="309">
        <v>0</v>
      </c>
      <c r="NC9" s="309">
        <v>0</v>
      </c>
      <c r="ND9" s="309">
        <v>0</v>
      </c>
      <c r="NE9" s="309">
        <v>0</v>
      </c>
      <c r="NF9" s="307">
        <v>0</v>
      </c>
      <c r="NG9" s="308" t="b">
        <f>IF(NF9&gt;0.5,"1")</f>
        <v>0</v>
      </c>
      <c r="NH9" s="309">
        <v>0</v>
      </c>
      <c r="NI9" s="309">
        <v>0</v>
      </c>
      <c r="NJ9" s="309">
        <v>0</v>
      </c>
      <c r="NK9" s="309">
        <v>0</v>
      </c>
      <c r="NL9" s="307">
        <v>0</v>
      </c>
      <c r="NM9" s="308" t="b">
        <f>IF(NL9&gt;0.5,"1")</f>
        <v>0</v>
      </c>
      <c r="NN9" s="309">
        <v>0</v>
      </c>
      <c r="NO9" s="309">
        <v>0</v>
      </c>
      <c r="NP9" s="309">
        <v>0</v>
      </c>
      <c r="NQ9" s="309">
        <v>0</v>
      </c>
      <c r="NR9" s="307">
        <v>0</v>
      </c>
      <c r="NS9" s="308" t="b">
        <f>IF(NR9&gt;0.5,"1")</f>
        <v>0</v>
      </c>
      <c r="NT9" s="309">
        <v>0</v>
      </c>
      <c r="NU9" s="309">
        <v>0</v>
      </c>
      <c r="NV9" s="309">
        <v>0</v>
      </c>
      <c r="NW9" s="309">
        <v>0</v>
      </c>
      <c r="NX9" s="307">
        <v>10</v>
      </c>
      <c r="NY9" s="308" t="str">
        <f>IF(NX9&gt;0.5,"1")</f>
        <v>1</v>
      </c>
      <c r="NZ9" s="309">
        <v>22</v>
      </c>
      <c r="OA9" s="309">
        <v>10</v>
      </c>
      <c r="OB9" s="309">
        <v>0</v>
      </c>
      <c r="OC9" s="310">
        <v>0</v>
      </c>
      <c r="OD9" s="316"/>
      <c r="OE9" s="317"/>
      <c r="OF9" s="316"/>
      <c r="OG9" s="316"/>
      <c r="OH9" s="316"/>
      <c r="OI9" s="316"/>
      <c r="OJ9" s="318"/>
      <c r="OK9" s="317"/>
      <c r="OL9" s="316"/>
      <c r="OM9" s="316"/>
      <c r="ON9" s="316"/>
      <c r="OO9" s="319"/>
      <c r="OP9" s="312">
        <v>0</v>
      </c>
      <c r="OQ9" s="313">
        <f>HL9+HR9+HX9+ID9+IJ9+IP9+IV9+JB9+JH9+JN9+JT9+JZ9+KF9+KL9+KR9+KX9+LD9+LJ9+LP9+LV9+MB9+MH9+MN9+MT9+MZ9+NF9+NL9+NR9+NX9+OD9+OJ9</f>
        <v>10</v>
      </c>
      <c r="OR9" s="36">
        <f>HN9+HT9+HZ9+IF9+IL9+IR9+IX9+JD9+JJ9+JP9+JV9+KB9+KH9+KN9+KT9+KZ9+LF9+LL9+LR9+LX9+MD9+MJ9+MP9+MV9+NB9+NH9+NN9+NT9+NZ9+OF9+OL9</f>
        <v>22</v>
      </c>
      <c r="OS9" s="36">
        <f>HO9+HU9+IA9+IG9+IM9+IS9+IY9+JE9+JK9+JQ9+JW9+KC9+KI9+KO9+KU9+LA9+LG9+LM9+LS9+LY9+ME9+MK9+MQ9+MW9+NC9+NI9+NO9+NU9+OA9+OG9+OM9</f>
        <v>10</v>
      </c>
      <c r="OT9" s="36">
        <f>HP9+HV9+IB9+IH9+IN9+IT9+IZ9+JF9+JL9+JR9+JX9+KD9+KJ9+KP9+KV9+LB9+LH9+LN9+LT9+LZ9+MF9+ML9+MR9+MX9+ND9+NJ9+NP9+NV9+OB9+OH9+ON9</f>
        <v>0</v>
      </c>
      <c r="OU9" s="314">
        <f>HQ9+HW9+IC9+II9+IO9+IU9+JA9+JG9+JM9+JS9+JY9+KE9+KK9+KQ9+KW9+LC9+LI9+LO9+LU9+MA9+MG9+MM9+MS9+MY9+NE9+NK9+NQ9+NW9+OC9+OI9+OO9</f>
        <v>0</v>
      </c>
      <c r="OW9" s="54" t="s">
        <v>5</v>
      </c>
      <c r="OX9" s="36">
        <v>337</v>
      </c>
      <c r="OY9" s="314">
        <v>53</v>
      </c>
      <c r="PA9" s="65" t="s">
        <v>5</v>
      </c>
      <c r="PB9" s="36">
        <v>263</v>
      </c>
      <c r="PC9" s="314">
        <v>19</v>
      </c>
    </row>
    <row r="10" spans="1:419" ht="16.5" thickBot="1" x14ac:dyDescent="0.3">
      <c r="A10" s="89" t="s">
        <v>7</v>
      </c>
      <c r="E10" s="83" t="s">
        <v>7</v>
      </c>
      <c r="I10" s="106" t="s">
        <v>4</v>
      </c>
      <c r="J10" s="46">
        <v>611</v>
      </c>
      <c r="K10" s="46">
        <v>51</v>
      </c>
      <c r="M10" s="123" t="s">
        <v>4</v>
      </c>
      <c r="N10" s="46">
        <v>520</v>
      </c>
      <c r="O10" s="107">
        <v>26</v>
      </c>
      <c r="P10" s="121"/>
      <c r="Q10" s="107"/>
      <c r="R10" s="126" t="s">
        <v>86</v>
      </c>
      <c r="S10" s="107">
        <v>211</v>
      </c>
      <c r="T10" s="122">
        <v>22</v>
      </c>
      <c r="V10" s="155" t="s">
        <v>90</v>
      </c>
      <c r="W10" s="107">
        <v>171</v>
      </c>
      <c r="X10" s="122">
        <v>0</v>
      </c>
      <c r="Y10" s="12"/>
      <c r="Z10" s="231">
        <f>SUM(Z4:Z9)</f>
        <v>0</v>
      </c>
      <c r="AA10" s="232"/>
      <c r="AB10" s="233">
        <f>SUM(AB4:AB9)</f>
        <v>0</v>
      </c>
      <c r="AC10" s="233">
        <f>SUM(AC4:AC9)</f>
        <v>0</v>
      </c>
      <c r="AD10" s="233">
        <f>SUM(AD4:AD9)</f>
        <v>0</v>
      </c>
      <c r="AE10" s="234">
        <f>SUM(AE4:AE9)</f>
        <v>0</v>
      </c>
      <c r="AF10" s="231">
        <f>SUM(AF4:AF9)</f>
        <v>44</v>
      </c>
      <c r="AG10" s="232"/>
      <c r="AH10" s="233">
        <f>SUM(AH4:AH9)</f>
        <v>49</v>
      </c>
      <c r="AI10" s="233">
        <f>SUM(AI4:AI9)</f>
        <v>25</v>
      </c>
      <c r="AJ10" s="233">
        <f>SUM(AJ4:AJ9)</f>
        <v>39</v>
      </c>
      <c r="AK10" s="234">
        <f>SUM(AK4:AK9)</f>
        <v>20</v>
      </c>
      <c r="AL10" s="231">
        <f>SUM(AL4:AL9)</f>
        <v>58</v>
      </c>
      <c r="AM10" s="232"/>
      <c r="AN10" s="233">
        <f>SUM(AN4:AN9)</f>
        <v>49</v>
      </c>
      <c r="AO10" s="233">
        <f>SUM(AO4:AO9)</f>
        <v>36</v>
      </c>
      <c r="AP10" s="233">
        <f>SUM(AP4:AP9)</f>
        <v>73</v>
      </c>
      <c r="AQ10" s="234">
        <f>SUM(AQ4:AQ9)</f>
        <v>24</v>
      </c>
      <c r="AR10" s="231">
        <f>SUM(AR4:AR9)</f>
        <v>68</v>
      </c>
      <c r="AS10" s="232"/>
      <c r="AT10" s="233">
        <f>SUM(AT4:AT9)</f>
        <v>66</v>
      </c>
      <c r="AU10" s="233">
        <f>SUM(AU4:AU9)</f>
        <v>50</v>
      </c>
      <c r="AV10" s="233">
        <f>SUM(AV4:AV9)</f>
        <v>67</v>
      </c>
      <c r="AW10" s="234">
        <f>SUM(AW4:AW9)</f>
        <v>23</v>
      </c>
      <c r="AX10" s="231">
        <f>SUM(AX4:AX9)</f>
        <v>58</v>
      </c>
      <c r="AY10" s="232"/>
      <c r="AZ10" s="233">
        <f>SUM(AZ4:AZ9)</f>
        <v>58</v>
      </c>
      <c r="BA10" s="233">
        <f>SUM(BA4:BA9)</f>
        <v>38</v>
      </c>
      <c r="BB10" s="233">
        <f>SUM(BB4:BB9)</f>
        <v>78</v>
      </c>
      <c r="BC10" s="234">
        <f>SUM(BC4:BC9)</f>
        <v>22</v>
      </c>
      <c r="BD10" s="231">
        <f>SUM(BD4:BD9)</f>
        <v>56</v>
      </c>
      <c r="BE10" s="232"/>
      <c r="BF10" s="233">
        <f>SUM(BF4:BF9)</f>
        <v>55</v>
      </c>
      <c r="BG10" s="233">
        <f>SUM(BG4:BG9)</f>
        <v>40</v>
      </c>
      <c r="BH10" s="233">
        <f>SUM(BH4:BH9)</f>
        <v>75</v>
      </c>
      <c r="BI10" s="234">
        <f>SUM(BI4:BI9)</f>
        <v>22</v>
      </c>
      <c r="BJ10" s="231">
        <f>SUM(BJ4:BJ9)</f>
        <v>63</v>
      </c>
      <c r="BK10" s="232"/>
      <c r="BL10" s="233">
        <f>SUM(BL4:BL9)</f>
        <v>87</v>
      </c>
      <c r="BM10" s="233">
        <f>SUM(BM4:BM9)</f>
        <v>50</v>
      </c>
      <c r="BN10" s="233">
        <f>SUM(BN4:BN9)</f>
        <v>61</v>
      </c>
      <c r="BO10" s="234">
        <f>SUM(BO4:BO9)</f>
        <v>24</v>
      </c>
      <c r="BP10" s="231">
        <f>SUM(BP4:BP9)</f>
        <v>0</v>
      </c>
      <c r="BQ10" s="232"/>
      <c r="BR10" s="233">
        <f>SUM(BR4:BR9)</f>
        <v>0</v>
      </c>
      <c r="BS10" s="233">
        <f>SUM(BS4:BS9)</f>
        <v>0</v>
      </c>
      <c r="BT10" s="233">
        <f>SUM(BT4:BT9)</f>
        <v>0</v>
      </c>
      <c r="BU10" s="234">
        <f>SUM(BU4:BU9)</f>
        <v>0</v>
      </c>
      <c r="BV10" s="231">
        <f>SUM(BV4:BV9)</f>
        <v>86</v>
      </c>
      <c r="BW10" s="232"/>
      <c r="BX10" s="233">
        <f>SUM(BX4:BX9)</f>
        <v>80</v>
      </c>
      <c r="BY10" s="233">
        <f>SUM(BY4:BY9)</f>
        <v>59</v>
      </c>
      <c r="BZ10" s="233">
        <f>SUM(BZ4:BZ9)</f>
        <v>65</v>
      </c>
      <c r="CA10" s="234">
        <f>SUM(CA4:CA9)</f>
        <v>31</v>
      </c>
      <c r="CB10" s="231">
        <f>SUM(CB4:CB9)</f>
        <v>80</v>
      </c>
      <c r="CC10" s="232"/>
      <c r="CD10" s="233">
        <f>SUM(CD4:CD9)</f>
        <v>75</v>
      </c>
      <c r="CE10" s="233">
        <f>SUM(CE4:CE9)</f>
        <v>69</v>
      </c>
      <c r="CF10" s="233">
        <f>SUM(CF4:CF9)</f>
        <v>52</v>
      </c>
      <c r="CG10" s="234">
        <f>SUM(CG4:CG9)</f>
        <v>16</v>
      </c>
      <c r="CH10" s="231">
        <f>SUM(CH4:CH9)</f>
        <v>80</v>
      </c>
      <c r="CI10" s="232"/>
      <c r="CJ10" s="233">
        <f>SUM(CJ4:CJ9)</f>
        <v>86</v>
      </c>
      <c r="CK10" s="233">
        <f>SUM(CK4:CK9)</f>
        <v>65</v>
      </c>
      <c r="CL10" s="233">
        <f>SUM(CL4:CL9)</f>
        <v>30</v>
      </c>
      <c r="CM10" s="234">
        <f>SUM(CM4:CM9)</f>
        <v>20</v>
      </c>
      <c r="CN10" s="235">
        <f>SUM(CN4:CN9)</f>
        <v>72</v>
      </c>
      <c r="CO10" s="236"/>
      <c r="CP10" s="4">
        <f>SUM(CP4:CP9)</f>
        <v>68</v>
      </c>
      <c r="CQ10" s="4">
        <f>SUM(CQ4:CQ9)</f>
        <v>59</v>
      </c>
      <c r="CR10" s="4">
        <f>SUM(CR4:CR9)</f>
        <v>44</v>
      </c>
      <c r="CS10" s="237">
        <f>SUM(CS4:CS9)</f>
        <v>22</v>
      </c>
      <c r="CT10" s="235">
        <f>SUM(CT4:CT9)</f>
        <v>76</v>
      </c>
      <c r="CU10" s="236"/>
      <c r="CV10" s="4">
        <f>SUM(CV4:CV9)</f>
        <v>73</v>
      </c>
      <c r="CW10" s="4">
        <f>SUM(CW4:CW9)</f>
        <v>61</v>
      </c>
      <c r="CX10" s="4">
        <f>SUM(CX4:CX9)</f>
        <v>70</v>
      </c>
      <c r="CY10" s="237">
        <f>SUM(CY4:CY9)</f>
        <v>19</v>
      </c>
      <c r="CZ10" s="235">
        <f>SUM(CZ4:CZ9)</f>
        <v>51</v>
      </c>
      <c r="DA10" s="236"/>
      <c r="DB10" s="4">
        <f>SUM(DB4:DB9)</f>
        <v>69</v>
      </c>
      <c r="DC10" s="4">
        <f>SUM(DC4:DC9)</f>
        <v>38</v>
      </c>
      <c r="DD10" s="4">
        <f>SUM(DD4:DD9)</f>
        <v>64</v>
      </c>
      <c r="DE10" s="237">
        <f>SUM(DE4:DE9)</f>
        <v>17</v>
      </c>
      <c r="DF10" s="235">
        <f>SUM(DF4:DF9)</f>
        <v>17</v>
      </c>
      <c r="DG10" s="236"/>
      <c r="DH10" s="4">
        <f>SUM(DH4:DH9)</f>
        <v>25</v>
      </c>
      <c r="DI10" s="4">
        <f>SUM(DI4:DI9)</f>
        <v>13</v>
      </c>
      <c r="DJ10" s="4">
        <f>SUM(DJ4:DJ9)</f>
        <v>17</v>
      </c>
      <c r="DK10" s="237">
        <f>SUM(DK4:DK9)</f>
        <v>7</v>
      </c>
      <c r="DL10" s="235">
        <f>SUM(DL4:DL9)</f>
        <v>62</v>
      </c>
      <c r="DM10" s="236"/>
      <c r="DN10" s="4">
        <f>SUM(DN4:DN9)</f>
        <v>119</v>
      </c>
      <c r="DO10" s="4">
        <f>SUM(DO4:DO9)</f>
        <v>45</v>
      </c>
      <c r="DP10" s="4">
        <f>SUM(DP4:DP9)</f>
        <v>49</v>
      </c>
      <c r="DQ10" s="237">
        <f>SUM(DQ4:DQ9)</f>
        <v>20</v>
      </c>
      <c r="DR10" s="235">
        <f>SUM(DR4:DR9)</f>
        <v>70</v>
      </c>
      <c r="DS10" s="236"/>
      <c r="DT10" s="4">
        <f>SUM(DT4:DT9)</f>
        <v>86</v>
      </c>
      <c r="DU10" s="4">
        <f>SUM(DU4:DU9)</f>
        <v>58</v>
      </c>
      <c r="DV10" s="4">
        <f>SUM(DV4:DV9)</f>
        <v>58</v>
      </c>
      <c r="DW10" s="237">
        <f>SUM(DW4:DW9)</f>
        <v>20</v>
      </c>
      <c r="DX10" s="235">
        <f>SUM(DX4:DX9)</f>
        <v>68</v>
      </c>
      <c r="DY10" s="236"/>
      <c r="DZ10" s="4">
        <f>SUM(DZ4:DZ9)</f>
        <v>91</v>
      </c>
      <c r="EA10" s="4">
        <f>SUM(EA4:EA9)</f>
        <v>46</v>
      </c>
      <c r="EB10" s="4">
        <f>SUM(EB4:EB9)</f>
        <v>266</v>
      </c>
      <c r="EC10" s="237">
        <f>SUM(EC4:EC9)</f>
        <v>23</v>
      </c>
      <c r="ED10" s="235">
        <f>SUM(ED4:ED9)</f>
        <v>65</v>
      </c>
      <c r="EE10" s="236"/>
      <c r="EF10" s="4">
        <f>SUM(EF4:EF9)</f>
        <v>82</v>
      </c>
      <c r="EG10" s="4">
        <f>SUM(EG4:EG9)</f>
        <v>53</v>
      </c>
      <c r="EH10" s="4">
        <f>SUM(EH4:EH9)</f>
        <v>53</v>
      </c>
      <c r="EI10" s="237">
        <f>SUM(EI4:EI9)</f>
        <v>15</v>
      </c>
      <c r="EJ10" s="235">
        <f>SUM(EJ4:EJ9)</f>
        <v>69</v>
      </c>
      <c r="EK10" s="236"/>
      <c r="EL10" s="4">
        <f>SUM(EL4:EL9)</f>
        <v>63</v>
      </c>
      <c r="EM10" s="4">
        <f>SUM(EM4:EM9)</f>
        <v>49</v>
      </c>
      <c r="EN10" s="4">
        <f>SUM(EN4:EN9)</f>
        <v>128</v>
      </c>
      <c r="EO10" s="237">
        <f>SUM(EO4:EO9)</f>
        <v>28</v>
      </c>
      <c r="EP10" s="235">
        <f>SUM(EP4:EP9)</f>
        <v>52</v>
      </c>
      <c r="EQ10" s="236"/>
      <c r="ER10" s="4">
        <f>SUM(ER4:ER9)</f>
        <v>47</v>
      </c>
      <c r="ES10" s="4">
        <f>SUM(ES4:ES9)</f>
        <v>37</v>
      </c>
      <c r="ET10" s="4">
        <f>SUM(ET4:ET9)</f>
        <v>102</v>
      </c>
      <c r="EU10" s="237">
        <f>SUM(EU4:EU9)</f>
        <v>18</v>
      </c>
      <c r="EV10" s="235">
        <f>SUM(EV4:EV9)</f>
        <v>0</v>
      </c>
      <c r="EW10" s="236"/>
      <c r="EX10" s="4">
        <f>SUM(EX4:EX9)</f>
        <v>0</v>
      </c>
      <c r="EY10" s="4">
        <f>SUM(EY4:EY9)</f>
        <v>0</v>
      </c>
      <c r="EZ10" s="4">
        <f>SUM(EZ4:EZ9)</f>
        <v>0</v>
      </c>
      <c r="FA10" s="237">
        <f>SUM(FA4:FA9)</f>
        <v>0</v>
      </c>
      <c r="FB10" s="235">
        <f>SUM(FB4:FB9)</f>
        <v>65</v>
      </c>
      <c r="FC10" s="236"/>
      <c r="FD10" s="4">
        <f>SUM(FD4:FD9)</f>
        <v>80</v>
      </c>
      <c r="FE10" s="4">
        <f>SUM(FE4:FE9)</f>
        <v>52</v>
      </c>
      <c r="FF10" s="4">
        <f>SUM(FF4:FF9)</f>
        <v>45</v>
      </c>
      <c r="FG10" s="237">
        <f>SUM(FG4:FG9)</f>
        <v>18</v>
      </c>
      <c r="FH10" s="235">
        <f>SUM(FH4:FH9)</f>
        <v>61</v>
      </c>
      <c r="FI10" s="236"/>
      <c r="FJ10" s="4">
        <f>SUM(FJ4:FJ9)</f>
        <v>75</v>
      </c>
      <c r="FK10" s="4">
        <f>SUM(FK4:FK9)</f>
        <v>44</v>
      </c>
      <c r="FL10" s="4">
        <f>SUM(FL4:FL9)</f>
        <v>52</v>
      </c>
      <c r="FM10" s="237">
        <f>SUM(FM4:FM9)</f>
        <v>20</v>
      </c>
      <c r="FN10" s="235">
        <f>SUM(FN4:FN9)</f>
        <v>56</v>
      </c>
      <c r="FO10" s="236"/>
      <c r="FP10" s="4">
        <f>SUM(FP4:FP9)</f>
        <v>56</v>
      </c>
      <c r="FQ10" s="4">
        <f>SUM(FQ4:FQ9)</f>
        <v>45</v>
      </c>
      <c r="FR10" s="4">
        <f>SUM(FR4:FR9)</f>
        <v>19</v>
      </c>
      <c r="FS10" s="237">
        <f>SUM(FS4:FS9)</f>
        <v>12</v>
      </c>
      <c r="FT10" s="235">
        <f>SUM(FT4:FT9)</f>
        <v>62</v>
      </c>
      <c r="FU10" s="236"/>
      <c r="FV10" s="4">
        <f>SUM(FV4:FV9)</f>
        <v>62</v>
      </c>
      <c r="FW10" s="4">
        <f>SUM(FW4:FW9)</f>
        <v>44</v>
      </c>
      <c r="FX10" s="4">
        <f>SUM(FX4:FX9)</f>
        <v>104</v>
      </c>
      <c r="FY10" s="237">
        <f>SUM(FY4:FY9)</f>
        <v>24</v>
      </c>
      <c r="FZ10" s="235">
        <f>SUM(FZ4:FZ9)</f>
        <v>66</v>
      </c>
      <c r="GA10" s="236"/>
      <c r="GB10" s="4">
        <f>SUM(GB4:GB9)</f>
        <v>73</v>
      </c>
      <c r="GC10" s="4">
        <f>SUM(GC4:GC9)</f>
        <v>55</v>
      </c>
      <c r="GD10" s="4">
        <f>SUM(GD4:GD9)</f>
        <v>43</v>
      </c>
      <c r="GE10" s="237">
        <f>SUM(GE4:GE9)</f>
        <v>16</v>
      </c>
      <c r="GF10" s="235">
        <f>SUM(GF4:GF9)</f>
        <v>75</v>
      </c>
      <c r="GG10" s="236"/>
      <c r="GH10" s="4">
        <f>SUM(GH4:GH9)</f>
        <v>123</v>
      </c>
      <c r="GI10" s="4">
        <f>SUM(GI4:GI9)</f>
        <v>55</v>
      </c>
      <c r="GJ10" s="4">
        <f>SUM(GJ4:GJ9)</f>
        <v>74</v>
      </c>
      <c r="GK10" s="237">
        <f>SUM(GK4:GK9)</f>
        <v>25</v>
      </c>
      <c r="GL10" s="235">
        <f>SUM(GL4:GL9)</f>
        <v>0</v>
      </c>
      <c r="GM10" s="236"/>
      <c r="GN10" s="4">
        <f>SUM(GN4:GN9)</f>
        <v>0</v>
      </c>
      <c r="GO10" s="4">
        <f>SUM(GO4:GO9)</f>
        <v>0</v>
      </c>
      <c r="GP10" s="4">
        <f>SUM(GP4:GP9)</f>
        <v>0</v>
      </c>
      <c r="GQ10" s="237">
        <f>SUM(GQ4:GQ9)</f>
        <v>0</v>
      </c>
      <c r="GR10" s="235">
        <f>SUM(GR4:GR9)</f>
        <v>76</v>
      </c>
      <c r="GS10" s="236"/>
      <c r="GT10" s="4">
        <f>SUM(GT4:GT9)</f>
        <v>190</v>
      </c>
      <c r="GU10" s="4">
        <f>SUM(GU4:GU9)</f>
        <v>62</v>
      </c>
      <c r="GV10" s="4">
        <f>SUM(GV4:GV9)</f>
        <v>96</v>
      </c>
      <c r="GW10" s="237">
        <f>SUM(GW4:GW9)</f>
        <v>18</v>
      </c>
      <c r="GX10" s="235">
        <f>SUM(GX4:GX9)</f>
        <v>59</v>
      </c>
      <c r="GY10" s="236"/>
      <c r="GZ10" s="4">
        <f>SUM(GZ4:GZ9)</f>
        <v>70</v>
      </c>
      <c r="HA10" s="4">
        <f>SUM(HA4:HA9)</f>
        <v>40</v>
      </c>
      <c r="HB10" s="4">
        <f>SUM(HB4:HB9)</f>
        <v>81</v>
      </c>
      <c r="HC10" s="237">
        <f>SUM(HC4:HC9)</f>
        <v>20</v>
      </c>
      <c r="HD10" s="227"/>
      <c r="HE10" s="235">
        <f>SUM(HE4:HE9)</f>
        <v>1715</v>
      </c>
      <c r="HF10" s="4">
        <f>SUM(HF4:HF9)</f>
        <v>2057</v>
      </c>
      <c r="HG10" s="4">
        <f>SUM(HG4:HG9)</f>
        <v>1288</v>
      </c>
      <c r="HH10" s="4">
        <f>SUM(HH4:HH9)</f>
        <v>1905</v>
      </c>
      <c r="HI10" s="237">
        <f>SUM(HI4:HI9)</f>
        <v>544</v>
      </c>
      <c r="HK10" s="24"/>
      <c r="HL10" s="320">
        <f>SUM(HL4:HL8)</f>
        <v>42</v>
      </c>
      <c r="HM10" s="321"/>
      <c r="HN10" s="322">
        <f>SUM(HN4:HN8)</f>
        <v>67</v>
      </c>
      <c r="HO10" s="322">
        <f>SUM(HO4:HO8)</f>
        <v>29</v>
      </c>
      <c r="HP10" s="322">
        <f>SUM(HP4:HP8)</f>
        <v>38</v>
      </c>
      <c r="HQ10" s="323">
        <f>SUM(HQ4:HQ8)</f>
        <v>15</v>
      </c>
      <c r="HR10" s="320">
        <f>SUM(HR4:HR8)</f>
        <v>81</v>
      </c>
      <c r="HS10" s="321"/>
      <c r="HT10" s="322">
        <f>SUM(HT4:HT8)</f>
        <v>95</v>
      </c>
      <c r="HU10" s="322">
        <f>SUM(HU4:HU8)</f>
        <v>69</v>
      </c>
      <c r="HV10" s="322">
        <f>SUM(HV4:HV8)</f>
        <v>78</v>
      </c>
      <c r="HW10" s="323">
        <f>SUM(HW4:HW8)</f>
        <v>22</v>
      </c>
      <c r="HX10" s="320">
        <f>SUM(HX4:HX8)</f>
        <v>75</v>
      </c>
      <c r="HY10" s="321"/>
      <c r="HZ10" s="322">
        <f>SUM(HZ4:HZ8)</f>
        <v>115</v>
      </c>
      <c r="IA10" s="322">
        <f>SUM(IA4:IA8)</f>
        <v>58</v>
      </c>
      <c r="IB10" s="322">
        <f>SUM(IB4:IB8)</f>
        <v>89</v>
      </c>
      <c r="IC10" s="323">
        <f>SUM(IC4:IC8)</f>
        <v>26</v>
      </c>
      <c r="ID10" s="320">
        <f>SUM(ID4:ID8)</f>
        <v>0</v>
      </c>
      <c r="IE10" s="321"/>
      <c r="IF10" s="322">
        <f>SUM(IF4:IF8)</f>
        <v>0</v>
      </c>
      <c r="IG10" s="322">
        <f>SUM(IG4:IG8)</f>
        <v>0</v>
      </c>
      <c r="IH10" s="322">
        <f>SUM(IH4:IH8)</f>
        <v>0</v>
      </c>
      <c r="II10" s="323">
        <f>SUM(II4:II8)</f>
        <v>0</v>
      </c>
      <c r="IJ10" s="320">
        <f>SUM(IJ4:IJ8)</f>
        <v>0</v>
      </c>
      <c r="IK10" s="321"/>
      <c r="IL10" s="322">
        <f>SUM(IL4:IL8)</f>
        <v>0</v>
      </c>
      <c r="IM10" s="322">
        <f>SUM(IM4:IM8)</f>
        <v>0</v>
      </c>
      <c r="IN10" s="322">
        <f>SUM(IN4:IN8)</f>
        <v>0</v>
      </c>
      <c r="IO10" s="323">
        <f>SUM(IO4:IO8)</f>
        <v>0</v>
      </c>
      <c r="IP10" s="320">
        <f>SUM(IP4:IP8)</f>
        <v>50</v>
      </c>
      <c r="IQ10" s="321"/>
      <c r="IR10" s="322">
        <f>SUM(IR4:IR8)</f>
        <v>90</v>
      </c>
      <c r="IS10" s="322">
        <f>SUM(IS4:IS8)</f>
        <v>37</v>
      </c>
      <c r="IT10" s="322">
        <f>SUM(IT4:IT8)</f>
        <v>31</v>
      </c>
      <c r="IU10" s="323">
        <f>SUM(IU4:IU8)</f>
        <v>14</v>
      </c>
      <c r="IV10" s="320">
        <f>SUM(IV4:IV8)</f>
        <v>0</v>
      </c>
      <c r="IW10" s="321"/>
      <c r="IX10" s="322">
        <f>SUM(IX4:IX8)</f>
        <v>0</v>
      </c>
      <c r="IY10" s="322">
        <f>SUM(IY4:IY8)</f>
        <v>0</v>
      </c>
      <c r="IZ10" s="322">
        <f>SUM(IZ4:IZ8)</f>
        <v>0</v>
      </c>
      <c r="JA10" s="323">
        <f>SUM(JA4:JA8)</f>
        <v>0</v>
      </c>
      <c r="JB10" s="320">
        <f>SUM(JB4:JB8)</f>
        <v>68</v>
      </c>
      <c r="JC10" s="321"/>
      <c r="JD10" s="322">
        <f>SUM(JD4:JD8)</f>
        <v>137</v>
      </c>
      <c r="JE10" s="322">
        <f>SUM(JE4:JE8)</f>
        <v>63</v>
      </c>
      <c r="JF10" s="322">
        <f>SUM(JF4:JF8)</f>
        <v>45</v>
      </c>
      <c r="JG10" s="323">
        <f>SUM(JG4:JG8)</f>
        <v>14</v>
      </c>
      <c r="JH10" s="320">
        <f>SUM(JH4:JH8)</f>
        <v>88</v>
      </c>
      <c r="JI10" s="321"/>
      <c r="JJ10" s="322">
        <f>SUM(JJ4:JJ8)</f>
        <v>216</v>
      </c>
      <c r="JK10" s="322">
        <f>SUM(JK4:JK8)</f>
        <v>72</v>
      </c>
      <c r="JL10" s="322">
        <f>SUM(JL4:JL8)</f>
        <v>111</v>
      </c>
      <c r="JM10" s="323">
        <f>SUM(JM4:JM8)</f>
        <v>19</v>
      </c>
      <c r="JN10" s="320">
        <f>SUM(JN4:JN8)</f>
        <v>84</v>
      </c>
      <c r="JO10" s="321"/>
      <c r="JP10" s="322">
        <f>SUM(JP4:JP8)</f>
        <v>123</v>
      </c>
      <c r="JQ10" s="322">
        <f>SUM(JQ4:JQ8)</f>
        <v>75</v>
      </c>
      <c r="JR10" s="322">
        <f>SUM(JR4:JR8)</f>
        <v>45</v>
      </c>
      <c r="JS10" s="323">
        <f>SUM(JS4:JS8)</f>
        <v>14</v>
      </c>
      <c r="JT10" s="320">
        <f>SUM(JT4:JT8)</f>
        <v>91</v>
      </c>
      <c r="JU10" s="321"/>
      <c r="JV10" s="322">
        <f>SUM(JV4:JV8)</f>
        <v>136</v>
      </c>
      <c r="JW10" s="322">
        <f>SUM(JW4:JW8)</f>
        <v>80</v>
      </c>
      <c r="JX10" s="322">
        <f>SUM(JX4:JX8)</f>
        <v>21</v>
      </c>
      <c r="JY10" s="323">
        <f>SUM(JY4:JY8)</f>
        <v>13</v>
      </c>
      <c r="JZ10" s="320">
        <f>SUM(JZ4:JZ8)</f>
        <v>12</v>
      </c>
      <c r="KA10" s="321"/>
      <c r="KB10" s="322">
        <f>SUM(KB4:KB8)</f>
        <v>10</v>
      </c>
      <c r="KC10" s="322">
        <f>SUM(KC4:KC8)</f>
        <v>10</v>
      </c>
      <c r="KD10" s="322">
        <f>SUM(KD4:KD8)</f>
        <v>2</v>
      </c>
      <c r="KE10" s="323">
        <f>SUM(KE4:KE8)</f>
        <v>2</v>
      </c>
      <c r="KF10" s="320">
        <f>SUM(KF4:KF8)</f>
        <v>62</v>
      </c>
      <c r="KG10" s="321"/>
      <c r="KH10" s="322">
        <f>SUM(KH4:KH8)</f>
        <v>223</v>
      </c>
      <c r="KI10" s="322">
        <f>SUM(KI4:KI8)</f>
        <v>49</v>
      </c>
      <c r="KJ10" s="322">
        <f>SUM(KJ4:KJ8)</f>
        <v>63</v>
      </c>
      <c r="KK10" s="323">
        <f>SUM(KK4:KK8)</f>
        <v>20</v>
      </c>
      <c r="KL10" s="320">
        <f>SUM(KL4:KL8)</f>
        <v>63</v>
      </c>
      <c r="KM10" s="321"/>
      <c r="KN10" s="322">
        <f>SUM(KN4:KN8)</f>
        <v>112</v>
      </c>
      <c r="KO10" s="322">
        <f>SUM(KO4:KO8)</f>
        <v>50</v>
      </c>
      <c r="KP10" s="322">
        <f>SUM(KP4:KP8)</f>
        <v>48</v>
      </c>
      <c r="KQ10" s="323">
        <f>SUM(KQ4:KQ8)</f>
        <v>20</v>
      </c>
      <c r="KR10" s="320">
        <f>SUM(KR4:KR8)</f>
        <v>46</v>
      </c>
      <c r="KS10" s="321"/>
      <c r="KT10" s="322">
        <f>SUM(KT4:KT8)</f>
        <v>54</v>
      </c>
      <c r="KU10" s="322">
        <f>SUM(KU4:KU8)</f>
        <v>41</v>
      </c>
      <c r="KV10" s="322">
        <f>SUM(KV4:KV8)</f>
        <v>23</v>
      </c>
      <c r="KW10" s="323">
        <f>SUM(KW4:KW8)</f>
        <v>12</v>
      </c>
      <c r="KX10" s="320">
        <f>SUM(KX4:KX8)</f>
        <v>77</v>
      </c>
      <c r="KY10" s="321"/>
      <c r="KZ10" s="322">
        <f>SUM(KZ4:KZ8)</f>
        <v>125</v>
      </c>
      <c r="LA10" s="322">
        <f>SUM(LA4:LA8)</f>
        <v>57</v>
      </c>
      <c r="LB10" s="322">
        <f>SUM(LB4:LB8)</f>
        <v>73</v>
      </c>
      <c r="LC10" s="323">
        <f>SUM(LC4:LC8)</f>
        <v>27</v>
      </c>
      <c r="LD10" s="320">
        <f>SUM(LD4:LD8)</f>
        <v>67</v>
      </c>
      <c r="LE10" s="321"/>
      <c r="LF10" s="322">
        <f>SUM(LF4:LF8)</f>
        <v>97</v>
      </c>
      <c r="LG10" s="322">
        <f>SUM(LG4:LG8)</f>
        <v>55</v>
      </c>
      <c r="LH10" s="322">
        <f>SUM(LH4:LH8)</f>
        <v>50</v>
      </c>
      <c r="LI10" s="323">
        <f>SUM(LI4:LI8)</f>
        <v>11</v>
      </c>
      <c r="LJ10" s="320">
        <f>SUM(LJ4:LJ8)</f>
        <v>44</v>
      </c>
      <c r="LK10" s="321"/>
      <c r="LL10" s="322">
        <f>SUM(LL4:LL8)</f>
        <v>56</v>
      </c>
      <c r="LM10" s="322">
        <f>SUM(LM4:LM8)</f>
        <v>29</v>
      </c>
      <c r="LN10" s="322">
        <f>SUM(LN4:LN8)</f>
        <v>65</v>
      </c>
      <c r="LO10" s="323">
        <f>SUM(LO4:LO8)</f>
        <v>16</v>
      </c>
      <c r="LP10" s="320">
        <f>SUM(LP4:LP8)</f>
        <v>0</v>
      </c>
      <c r="LQ10" s="321"/>
      <c r="LR10" s="322">
        <f>SUM(LR4:LR8)</f>
        <v>0</v>
      </c>
      <c r="LS10" s="322">
        <f>SUM(LS4:LS8)</f>
        <v>0</v>
      </c>
      <c r="LT10" s="322">
        <f>SUM(LT4:LT8)</f>
        <v>0</v>
      </c>
      <c r="LU10" s="323">
        <f>SUM(LU4:LU8)</f>
        <v>0</v>
      </c>
      <c r="LV10" s="320">
        <f>SUM(LV4:LV8)</f>
        <v>58</v>
      </c>
      <c r="LW10" s="321"/>
      <c r="LX10" s="322">
        <f>SUM(LX4:LX8)</f>
        <v>76</v>
      </c>
      <c r="LY10" s="322">
        <f>SUM(LY4:LY8)</f>
        <v>44</v>
      </c>
      <c r="LZ10" s="322">
        <f>SUM(LZ4:LZ8)</f>
        <v>34</v>
      </c>
      <c r="MA10" s="323">
        <f>SUM(MA4:MA8)</f>
        <v>16</v>
      </c>
      <c r="MB10" s="320">
        <f>SUM(MB4:MB8)</f>
        <v>58</v>
      </c>
      <c r="MC10" s="321"/>
      <c r="MD10" s="322">
        <f>SUM(MD4:MD8)</f>
        <v>117</v>
      </c>
      <c r="ME10" s="322">
        <f>SUM(ME4:ME8)</f>
        <v>46</v>
      </c>
      <c r="MF10" s="322">
        <f>SUM(MF4:MF8)</f>
        <v>68</v>
      </c>
      <c r="MG10" s="323">
        <f>SUM(MG4:MG8)</f>
        <v>13</v>
      </c>
      <c r="MH10" s="320">
        <f>SUM(MH4:MH8)</f>
        <v>65</v>
      </c>
      <c r="MI10" s="321"/>
      <c r="MJ10" s="322">
        <f>SUM(MJ4:MJ8)</f>
        <v>135</v>
      </c>
      <c r="MK10" s="322">
        <f>SUM(MK4:MK8)</f>
        <v>55</v>
      </c>
      <c r="ML10" s="322">
        <f>SUM(ML4:ML8)</f>
        <v>39</v>
      </c>
      <c r="MM10" s="323">
        <f>SUM(MM4:MM8)</f>
        <v>12</v>
      </c>
      <c r="MN10" s="320">
        <f>SUM(MN4:MN8)</f>
        <v>73</v>
      </c>
      <c r="MO10" s="321"/>
      <c r="MP10" s="322">
        <f>SUM(MP4:MP8)</f>
        <v>99</v>
      </c>
      <c r="MQ10" s="322">
        <f>SUM(MQ4:MQ8)</f>
        <v>63</v>
      </c>
      <c r="MR10" s="322">
        <f>SUM(MR4:MR8)</f>
        <v>76</v>
      </c>
      <c r="MS10" s="323">
        <f>SUM(MS4:MS8)</f>
        <v>12</v>
      </c>
      <c r="MT10" s="320">
        <f>SUM(MT4:MT8)</f>
        <v>85</v>
      </c>
      <c r="MU10" s="321"/>
      <c r="MV10" s="322">
        <f>SUM(MV4:MV8)</f>
        <v>149</v>
      </c>
      <c r="MW10" s="322">
        <f>SUM(MW4:MW8)</f>
        <v>76</v>
      </c>
      <c r="MX10" s="322">
        <f>SUM(MX4:MX8)</f>
        <v>129</v>
      </c>
      <c r="MY10" s="323">
        <f>SUM(MY4:MY8)</f>
        <v>15</v>
      </c>
      <c r="MZ10" s="320">
        <f>SUM(MZ4:MZ8)</f>
        <v>86</v>
      </c>
      <c r="NA10" s="321"/>
      <c r="NB10" s="322">
        <f>SUM(NB4:NB8)</f>
        <v>124</v>
      </c>
      <c r="NC10" s="322">
        <f>SUM(NC4:NC8)</f>
        <v>77</v>
      </c>
      <c r="ND10" s="322">
        <f>SUM(ND4:ND8)</f>
        <v>84</v>
      </c>
      <c r="NE10" s="323">
        <f>SUM(NE4:NE8)</f>
        <v>19</v>
      </c>
      <c r="NF10" s="320">
        <f>SUM(NF4:NF8)</f>
        <v>41</v>
      </c>
      <c r="NG10" s="321"/>
      <c r="NH10" s="322">
        <f>SUM(NH4:NH8)</f>
        <v>41</v>
      </c>
      <c r="NI10" s="322">
        <f>SUM(NI4:NI8)</f>
        <v>39</v>
      </c>
      <c r="NJ10" s="322">
        <f>SUM(NJ4:NJ8)</f>
        <v>10</v>
      </c>
      <c r="NK10" s="323">
        <f>SUM(NK4:NK8)</f>
        <v>5</v>
      </c>
      <c r="NL10" s="320">
        <f>SUM(NL4:NL8)</f>
        <v>55</v>
      </c>
      <c r="NM10" s="321"/>
      <c r="NN10" s="322">
        <f>SUM(NN4:NN8)</f>
        <v>127</v>
      </c>
      <c r="NO10" s="322">
        <f>SUM(NO4:NO8)</f>
        <v>48</v>
      </c>
      <c r="NP10" s="322">
        <f>SUM(NP4:NP8)</f>
        <v>21</v>
      </c>
      <c r="NQ10" s="323">
        <f>SUM(NQ4:NQ8)</f>
        <v>9</v>
      </c>
      <c r="NR10" s="320">
        <f>SUM(NR4:NR8)</f>
        <v>51</v>
      </c>
      <c r="NS10" s="321"/>
      <c r="NT10" s="322">
        <f>SUM(NT4:NT8)</f>
        <v>180</v>
      </c>
      <c r="NU10" s="322">
        <f>SUM(NU4:NU8)</f>
        <v>41</v>
      </c>
      <c r="NV10" s="322">
        <f>SUM(NV4:NV8)</f>
        <v>51</v>
      </c>
      <c r="NW10" s="323">
        <f>SUM(NW4:NW8)</f>
        <v>13</v>
      </c>
      <c r="NX10" s="320">
        <f>SUM(NX4:NX8)</f>
        <v>64</v>
      </c>
      <c r="NY10" s="321"/>
      <c r="NZ10" s="322">
        <f>SUM(NZ4:NZ8)</f>
        <v>119</v>
      </c>
      <c r="OA10" s="322">
        <f>SUM(OA4:OA8)</f>
        <v>55</v>
      </c>
      <c r="OB10" s="322">
        <f>SUM(OB4:OB8)</f>
        <v>36</v>
      </c>
      <c r="OC10" s="323">
        <f>SUM(OC4:OC8)</f>
        <v>16</v>
      </c>
      <c r="OD10" s="322">
        <f>SUM(OD4:OD8)</f>
        <v>0</v>
      </c>
      <c r="OE10" s="321"/>
      <c r="OF10" s="322">
        <f>SUM(OF4:OF8)</f>
        <v>0</v>
      </c>
      <c r="OG10" s="322">
        <f>SUM(OG4:OG8)</f>
        <v>0</v>
      </c>
      <c r="OH10" s="322">
        <f>SUM(OH4:OH8)</f>
        <v>0</v>
      </c>
      <c r="OI10" s="323">
        <f>SUM(OI4:OI8)</f>
        <v>0</v>
      </c>
      <c r="OJ10" s="320">
        <f>SUM(OJ4:OJ8)</f>
        <v>0</v>
      </c>
      <c r="OK10" s="321"/>
      <c r="OL10" s="322">
        <f>SUM(OL4:OL8)</f>
        <v>0</v>
      </c>
      <c r="OM10" s="322">
        <f>SUM(OM4:OM8)</f>
        <v>0</v>
      </c>
      <c r="ON10" s="322">
        <f>SUM(ON4:ON8)</f>
        <v>0</v>
      </c>
      <c r="OO10" s="323">
        <f>SUM(OO4:OO8)</f>
        <v>0</v>
      </c>
      <c r="OP10" s="312"/>
      <c r="OQ10" s="324">
        <f>SUM(OQ4:OQ9)</f>
        <v>1596</v>
      </c>
      <c r="OR10" s="37">
        <f>SUM(OR4:OR9)</f>
        <v>2845</v>
      </c>
      <c r="OS10" s="37">
        <f>SUM(OS4:OS9)</f>
        <v>1328</v>
      </c>
      <c r="OT10" s="37">
        <f>SUM(OT4:OT9)</f>
        <v>1330</v>
      </c>
      <c r="OU10" s="325">
        <f>SUM(OU4:OU9)</f>
        <v>375</v>
      </c>
      <c r="OW10" s="54" t="s">
        <v>12</v>
      </c>
      <c r="OX10" s="36">
        <v>254</v>
      </c>
      <c r="OY10" s="314">
        <v>26</v>
      </c>
      <c r="PA10" s="65" t="s">
        <v>12</v>
      </c>
      <c r="PB10" s="36">
        <v>203</v>
      </c>
      <c r="PC10" s="314">
        <v>24</v>
      </c>
    </row>
    <row r="11" spans="1:419" ht="15.75" x14ac:dyDescent="0.25">
      <c r="A11" s="17" t="s">
        <v>8</v>
      </c>
      <c r="B11" s="79">
        <v>195</v>
      </c>
      <c r="C11" s="79">
        <v>167</v>
      </c>
      <c r="E11" s="85" t="s">
        <v>8</v>
      </c>
      <c r="F11" s="86"/>
      <c r="G11" s="86"/>
      <c r="I11" s="106" t="s">
        <v>72</v>
      </c>
      <c r="J11" s="46">
        <v>398</v>
      </c>
      <c r="K11" s="46">
        <v>330</v>
      </c>
      <c r="M11" s="123" t="s">
        <v>72</v>
      </c>
      <c r="N11" s="46">
        <v>306</v>
      </c>
      <c r="O11" s="107">
        <v>70</v>
      </c>
      <c r="P11" s="121"/>
      <c r="Q11" s="107"/>
      <c r="R11" s="126" t="s">
        <v>4</v>
      </c>
      <c r="S11" s="107">
        <v>195</v>
      </c>
      <c r="T11" s="122">
        <v>2</v>
      </c>
      <c r="V11" s="155" t="s">
        <v>103</v>
      </c>
      <c r="W11" s="107">
        <v>81</v>
      </c>
      <c r="X11" s="122">
        <v>40</v>
      </c>
      <c r="Y11" s="13" t="s">
        <v>7</v>
      </c>
      <c r="Z11" s="223"/>
      <c r="AA11" s="224"/>
      <c r="AB11" s="225"/>
      <c r="AC11" s="225"/>
      <c r="AD11" s="225"/>
      <c r="AE11" s="226"/>
      <c r="AF11" s="223"/>
      <c r="AG11" s="224"/>
      <c r="AH11" s="225"/>
      <c r="AI11" s="225"/>
      <c r="AJ11" s="225"/>
      <c r="AK11" s="226"/>
      <c r="AL11" s="223"/>
      <c r="AM11" s="224"/>
      <c r="AN11" s="225"/>
      <c r="AO11" s="225"/>
      <c r="AP11" s="225"/>
      <c r="AQ11" s="226"/>
      <c r="AR11" s="223"/>
      <c r="AS11" s="224"/>
      <c r="AT11" s="225"/>
      <c r="AU11" s="225"/>
      <c r="AV11" s="225"/>
      <c r="AW11" s="226"/>
      <c r="AX11" s="223"/>
      <c r="AY11" s="224"/>
      <c r="AZ11" s="225"/>
      <c r="BA11" s="225"/>
      <c r="BB11" s="225"/>
      <c r="BC11" s="226"/>
      <c r="BD11" s="223"/>
      <c r="BE11" s="224"/>
      <c r="BF11" s="225"/>
      <c r="BG11" s="225"/>
      <c r="BH11" s="225"/>
      <c r="BI11" s="226"/>
      <c r="BJ11" s="223"/>
      <c r="BK11" s="224"/>
      <c r="BL11" s="225"/>
      <c r="BM11" s="225"/>
      <c r="BN11" s="225"/>
      <c r="BO11" s="226"/>
      <c r="BP11" s="223"/>
      <c r="BQ11" s="224"/>
      <c r="BR11" s="225"/>
      <c r="BS11" s="225"/>
      <c r="BT11" s="225"/>
      <c r="BU11" s="226"/>
      <c r="BV11" s="223"/>
      <c r="BW11" s="224"/>
      <c r="BX11" s="225"/>
      <c r="BY11" s="225"/>
      <c r="BZ11" s="225"/>
      <c r="CA11" s="226"/>
      <c r="CB11" s="223"/>
      <c r="CC11" s="224"/>
      <c r="CD11" s="225"/>
      <c r="CE11" s="225"/>
      <c r="CF11" s="225"/>
      <c r="CG11" s="226"/>
      <c r="CH11" s="223"/>
      <c r="CI11" s="224"/>
      <c r="CJ11" s="225"/>
      <c r="CK11" s="225"/>
      <c r="CL11" s="225"/>
      <c r="CM11" s="226"/>
      <c r="CN11" s="223"/>
      <c r="CO11" s="224"/>
      <c r="CP11" s="225"/>
      <c r="CQ11" s="225"/>
      <c r="CR11" s="225"/>
      <c r="CS11" s="225"/>
      <c r="CT11" s="223"/>
      <c r="CU11" s="224"/>
      <c r="CV11" s="225"/>
      <c r="CW11" s="225"/>
      <c r="CX11" s="225"/>
      <c r="CY11" s="225"/>
      <c r="CZ11" s="223"/>
      <c r="DA11" s="224"/>
      <c r="DB11" s="225"/>
      <c r="DC11" s="225"/>
      <c r="DD11" s="225"/>
      <c r="DE11" s="225"/>
      <c r="DF11" s="223"/>
      <c r="DG11" s="224"/>
      <c r="DH11" s="225"/>
      <c r="DI11" s="225"/>
      <c r="DJ11" s="225"/>
      <c r="DK11" s="225"/>
      <c r="DL11" s="223"/>
      <c r="DM11" s="224"/>
      <c r="DN11" s="225"/>
      <c r="DO11" s="225"/>
      <c r="DP11" s="225"/>
      <c r="DQ11" s="225"/>
      <c r="DR11" s="223"/>
      <c r="DS11" s="224"/>
      <c r="DT11" s="225"/>
      <c r="DU11" s="225"/>
      <c r="DV11" s="225"/>
      <c r="DW11" s="225"/>
      <c r="DX11" s="223"/>
      <c r="DY11" s="224"/>
      <c r="DZ11" s="225"/>
      <c r="EA11" s="225"/>
      <c r="EB11" s="225"/>
      <c r="EC11" s="225"/>
      <c r="ED11" s="223"/>
      <c r="EE11" s="224"/>
      <c r="EF11" s="225"/>
      <c r="EG11" s="225"/>
      <c r="EH11" s="225"/>
      <c r="EI11" s="225"/>
      <c r="EJ11" s="223"/>
      <c r="EK11" s="224"/>
      <c r="EL11" s="225"/>
      <c r="EM11" s="225"/>
      <c r="EN11" s="225"/>
      <c r="EO11" s="225"/>
      <c r="EP11" s="223"/>
      <c r="EQ11" s="224"/>
      <c r="ER11" s="225"/>
      <c r="ES11" s="225"/>
      <c r="ET11" s="225"/>
      <c r="EU11" s="225"/>
      <c r="EV11" s="223"/>
      <c r="EW11" s="224"/>
      <c r="EX11" s="225"/>
      <c r="EY11" s="225"/>
      <c r="EZ11" s="225"/>
      <c r="FA11" s="225"/>
      <c r="FB11" s="223"/>
      <c r="FC11" s="224"/>
      <c r="FD11" s="225"/>
      <c r="FE11" s="225"/>
      <c r="FF11" s="225"/>
      <c r="FG11" s="225"/>
      <c r="FH11" s="223"/>
      <c r="FI11" s="224"/>
      <c r="FJ11" s="225"/>
      <c r="FK11" s="225"/>
      <c r="FL11" s="225"/>
      <c r="FM11" s="225"/>
      <c r="FN11" s="223"/>
      <c r="FO11" s="224"/>
      <c r="FP11" s="225"/>
      <c r="FQ11" s="225"/>
      <c r="FR11" s="225"/>
      <c r="FS11" s="225"/>
      <c r="FT11" s="223"/>
      <c r="FU11" s="224"/>
      <c r="FV11" s="225"/>
      <c r="FW11" s="225"/>
      <c r="FX11" s="225"/>
      <c r="FY11" s="225"/>
      <c r="FZ11" s="223"/>
      <c r="GA11" s="224"/>
      <c r="GB11" s="225"/>
      <c r="GC11" s="225"/>
      <c r="GD11" s="225"/>
      <c r="GE11" s="225"/>
      <c r="GF11" s="223"/>
      <c r="GG11" s="224"/>
      <c r="GH11" s="225"/>
      <c r="GI11" s="225"/>
      <c r="GJ11" s="225"/>
      <c r="GK11" s="225"/>
      <c r="GL11" s="223"/>
      <c r="GM11" s="224"/>
      <c r="GN11" s="225"/>
      <c r="GO11" s="225"/>
      <c r="GP11" s="225"/>
      <c r="GQ11" s="225"/>
      <c r="GR11" s="223"/>
      <c r="GS11" s="224"/>
      <c r="GT11" s="225"/>
      <c r="GU11" s="225"/>
      <c r="GV11" s="225"/>
      <c r="GW11" s="225"/>
      <c r="GX11" s="223"/>
      <c r="GY11" s="238"/>
      <c r="GZ11" s="225"/>
      <c r="HA11" s="225"/>
      <c r="HB11" s="225"/>
      <c r="HC11" s="226"/>
      <c r="HD11" s="227"/>
      <c r="HE11" s="228"/>
      <c r="HF11" s="3"/>
      <c r="HG11" s="3"/>
      <c r="HH11" s="3"/>
      <c r="HI11" s="229"/>
      <c r="HK11" s="22" t="s">
        <v>7</v>
      </c>
      <c r="HL11" s="307"/>
      <c r="HM11" s="308"/>
      <c r="HN11" s="309"/>
      <c r="HO11" s="309"/>
      <c r="HP11" s="309"/>
      <c r="HQ11" s="310"/>
      <c r="HR11" s="307"/>
      <c r="HS11" s="308"/>
      <c r="HT11" s="309"/>
      <c r="HU11" s="309"/>
      <c r="HV11" s="309"/>
      <c r="HW11" s="310"/>
      <c r="HX11" s="307"/>
      <c r="HY11" s="308"/>
      <c r="HZ11" s="309"/>
      <c r="IA11" s="309"/>
      <c r="IB11" s="309"/>
      <c r="IC11" s="310"/>
      <c r="ID11" s="307"/>
      <c r="IE11" s="308"/>
      <c r="IF11" s="309"/>
      <c r="IG11" s="309"/>
      <c r="IH11" s="309"/>
      <c r="II11" s="310"/>
      <c r="IJ11" s="307"/>
      <c r="IK11" s="308"/>
      <c r="IL11" s="309"/>
      <c r="IM11" s="309"/>
      <c r="IN11" s="309"/>
      <c r="IO11" s="310"/>
      <c r="IP11" s="307"/>
      <c r="IQ11" s="308"/>
      <c r="IR11" s="309"/>
      <c r="IS11" s="309"/>
      <c r="IT11" s="309"/>
      <c r="IU11" s="310"/>
      <c r="IV11" s="307"/>
      <c r="IW11" s="308"/>
      <c r="IX11" s="309"/>
      <c r="IY11" s="309"/>
      <c r="IZ11" s="309"/>
      <c r="JA11" s="310"/>
      <c r="JB11" s="307"/>
      <c r="JC11" s="308"/>
      <c r="JD11" s="309"/>
      <c r="JE11" s="309"/>
      <c r="JF11" s="309"/>
      <c r="JG11" s="310"/>
      <c r="JH11" s="307"/>
      <c r="JI11" s="308"/>
      <c r="JJ11" s="309"/>
      <c r="JK11" s="309"/>
      <c r="JL11" s="309"/>
      <c r="JM11" s="310"/>
      <c r="JN11" s="307"/>
      <c r="JO11" s="308"/>
      <c r="JP11" s="309"/>
      <c r="JQ11" s="309"/>
      <c r="JR11" s="309"/>
      <c r="JS11" s="310"/>
      <c r="JT11" s="307"/>
      <c r="JU11" s="308"/>
      <c r="JV11" s="309"/>
      <c r="JW11" s="309"/>
      <c r="JX11" s="309"/>
      <c r="JY11" s="310"/>
      <c r="JZ11" s="307"/>
      <c r="KA11" s="308"/>
      <c r="KB11" s="309"/>
      <c r="KC11" s="309"/>
      <c r="KD11" s="309"/>
      <c r="KE11" s="309"/>
      <c r="KF11" s="307"/>
      <c r="KG11" s="308"/>
      <c r="KH11" s="309"/>
      <c r="KI11" s="309"/>
      <c r="KJ11" s="309"/>
      <c r="KK11" s="309"/>
      <c r="KL11" s="307"/>
      <c r="KM11" s="308"/>
      <c r="KN11" s="309"/>
      <c r="KO11" s="309"/>
      <c r="KP11" s="309"/>
      <c r="KQ11" s="309"/>
      <c r="KR11" s="307"/>
      <c r="KS11" s="308"/>
      <c r="KT11" s="309"/>
      <c r="KU11" s="309"/>
      <c r="KV11" s="309"/>
      <c r="KW11" s="309"/>
      <c r="KX11" s="307"/>
      <c r="KY11" s="308"/>
      <c r="KZ11" s="309"/>
      <c r="LA11" s="309"/>
      <c r="LB11" s="309"/>
      <c r="LC11" s="309"/>
      <c r="LD11" s="307"/>
      <c r="LE11" s="308"/>
      <c r="LF11" s="309"/>
      <c r="LG11" s="309"/>
      <c r="LH11" s="309"/>
      <c r="LI11" s="309"/>
      <c r="LJ11" s="307"/>
      <c r="LK11" s="308"/>
      <c r="LL11" s="309"/>
      <c r="LM11" s="309"/>
      <c r="LN11" s="309"/>
      <c r="LO11" s="309"/>
      <c r="LP11" s="307"/>
      <c r="LQ11" s="308"/>
      <c r="LR11" s="309"/>
      <c r="LS11" s="309"/>
      <c r="LT11" s="309"/>
      <c r="LU11" s="309"/>
      <c r="LV11" s="307"/>
      <c r="LW11" s="308"/>
      <c r="LX11" s="309"/>
      <c r="LY11" s="309"/>
      <c r="LZ11" s="309"/>
      <c r="MA11" s="309"/>
      <c r="MB11" s="307"/>
      <c r="MC11" s="308"/>
      <c r="MD11" s="309"/>
      <c r="ME11" s="309"/>
      <c r="MF11" s="309"/>
      <c r="MG11" s="309"/>
      <c r="MH11" s="307"/>
      <c r="MI11" s="308"/>
      <c r="MJ11" s="309"/>
      <c r="MK11" s="309"/>
      <c r="ML11" s="309"/>
      <c r="MM11" s="309"/>
      <c r="MN11" s="307"/>
      <c r="MO11" s="308"/>
      <c r="MP11" s="309"/>
      <c r="MQ11" s="309"/>
      <c r="MR11" s="309"/>
      <c r="MS11" s="309"/>
      <c r="MT11" s="307"/>
      <c r="MU11" s="308"/>
      <c r="MV11" s="309"/>
      <c r="MW11" s="309"/>
      <c r="MX11" s="309"/>
      <c r="MY11" s="309"/>
      <c r="MZ11" s="307"/>
      <c r="NA11" s="308"/>
      <c r="NB11" s="309"/>
      <c r="NC11" s="309"/>
      <c r="ND11" s="309"/>
      <c r="NE11" s="309"/>
      <c r="NF11" s="307"/>
      <c r="NG11" s="308"/>
      <c r="NH11" s="309"/>
      <c r="NI11" s="309"/>
      <c r="NJ11" s="309"/>
      <c r="NK11" s="309"/>
      <c r="NL11" s="307"/>
      <c r="NM11" s="308"/>
      <c r="NN11" s="309"/>
      <c r="NO11" s="309"/>
      <c r="NP11" s="309"/>
      <c r="NQ11" s="309"/>
      <c r="NR11" s="307"/>
      <c r="NS11" s="308"/>
      <c r="NT11" s="309"/>
      <c r="NU11" s="309"/>
      <c r="NV11" s="309"/>
      <c r="NW11" s="309"/>
      <c r="NX11" s="307"/>
      <c r="NY11" s="308"/>
      <c r="NZ11" s="309"/>
      <c r="OA11" s="309"/>
      <c r="OB11" s="309"/>
      <c r="OC11" s="310"/>
      <c r="OD11" s="311"/>
      <c r="OE11" s="308"/>
      <c r="OF11" s="309"/>
      <c r="OG11" s="309"/>
      <c r="OH11" s="309"/>
      <c r="OI11" s="309"/>
      <c r="OJ11" s="307"/>
      <c r="OK11" s="326"/>
      <c r="OL11" s="309"/>
      <c r="OM11" s="309"/>
      <c r="ON11" s="309"/>
      <c r="OO11" s="310"/>
      <c r="OP11" s="312"/>
      <c r="OQ11" s="313"/>
      <c r="OR11" s="36"/>
      <c r="OS11" s="36"/>
      <c r="OT11" s="36"/>
      <c r="OU11" s="314"/>
      <c r="OW11" s="54" t="s">
        <v>4</v>
      </c>
      <c r="OX11" s="36">
        <v>301</v>
      </c>
      <c r="OY11" s="314">
        <v>18</v>
      </c>
      <c r="PA11" s="65" t="s">
        <v>4</v>
      </c>
      <c r="PB11" s="36">
        <v>192</v>
      </c>
      <c r="PC11" s="314">
        <v>8</v>
      </c>
    </row>
    <row r="12" spans="1:419" x14ac:dyDescent="0.25">
      <c r="A12" s="17" t="s">
        <v>9</v>
      </c>
      <c r="B12" s="79">
        <v>148</v>
      </c>
      <c r="C12" s="79">
        <v>288</v>
      </c>
      <c r="E12" s="85" t="s">
        <v>9</v>
      </c>
      <c r="F12" s="86">
        <v>279</v>
      </c>
      <c r="G12" s="86">
        <v>111</v>
      </c>
      <c r="I12" s="106" t="s">
        <v>13</v>
      </c>
      <c r="J12" s="46">
        <v>763</v>
      </c>
      <c r="K12" s="46">
        <v>36</v>
      </c>
      <c r="M12" s="123" t="s">
        <v>13</v>
      </c>
      <c r="N12" s="46">
        <v>935</v>
      </c>
      <c r="O12" s="107">
        <v>77</v>
      </c>
      <c r="P12" s="121"/>
      <c r="Q12" s="107"/>
      <c r="R12" s="126" t="s">
        <v>3</v>
      </c>
      <c r="S12" s="107">
        <v>372</v>
      </c>
      <c r="T12" s="122">
        <v>27</v>
      </c>
      <c r="V12" s="155" t="s">
        <v>104</v>
      </c>
      <c r="W12" s="107">
        <v>74</v>
      </c>
      <c r="X12" s="122">
        <v>21</v>
      </c>
      <c r="Y12" s="12" t="s">
        <v>8</v>
      </c>
      <c r="Z12" s="223">
        <v>0</v>
      </c>
      <c r="AA12" s="224" t="b">
        <f t="shared" si="7"/>
        <v>0</v>
      </c>
      <c r="AB12" s="225">
        <v>0</v>
      </c>
      <c r="AC12" s="225">
        <v>0</v>
      </c>
      <c r="AD12" s="225">
        <v>0</v>
      </c>
      <c r="AE12" s="226">
        <v>0</v>
      </c>
      <c r="AF12" s="223">
        <v>12</v>
      </c>
      <c r="AG12" s="224" t="str">
        <f t="shared" si="8"/>
        <v>1</v>
      </c>
      <c r="AH12" s="225">
        <v>5</v>
      </c>
      <c r="AI12" s="225">
        <v>12</v>
      </c>
      <c r="AJ12" s="225">
        <v>5</v>
      </c>
      <c r="AK12" s="226">
        <v>2</v>
      </c>
      <c r="AL12" s="223">
        <v>13</v>
      </c>
      <c r="AM12" s="224" t="str">
        <f t="shared" si="9"/>
        <v>1</v>
      </c>
      <c r="AN12" s="225">
        <v>18</v>
      </c>
      <c r="AO12" s="225">
        <v>8</v>
      </c>
      <c r="AP12" s="225">
        <v>12</v>
      </c>
      <c r="AQ12" s="226">
        <v>5</v>
      </c>
      <c r="AR12" s="223">
        <v>12</v>
      </c>
      <c r="AS12" s="224" t="str">
        <f t="shared" si="10"/>
        <v>1</v>
      </c>
      <c r="AT12" s="225">
        <v>7</v>
      </c>
      <c r="AU12" s="225">
        <v>10</v>
      </c>
      <c r="AV12" s="225">
        <v>14</v>
      </c>
      <c r="AW12" s="226">
        <v>3</v>
      </c>
      <c r="AX12" s="223">
        <v>6</v>
      </c>
      <c r="AY12" s="224" t="str">
        <f t="shared" si="11"/>
        <v>1</v>
      </c>
      <c r="AZ12" s="225">
        <v>8</v>
      </c>
      <c r="BA12" s="225">
        <v>4</v>
      </c>
      <c r="BB12" s="225">
        <v>15</v>
      </c>
      <c r="BC12" s="226">
        <v>2</v>
      </c>
      <c r="BD12" s="223">
        <v>14</v>
      </c>
      <c r="BE12" s="224" t="str">
        <f t="shared" si="12"/>
        <v>1</v>
      </c>
      <c r="BF12" s="225">
        <v>10</v>
      </c>
      <c r="BG12" s="225">
        <v>12</v>
      </c>
      <c r="BH12" s="225">
        <v>4</v>
      </c>
      <c r="BI12" s="226">
        <v>3</v>
      </c>
      <c r="BJ12" s="223">
        <v>0</v>
      </c>
      <c r="BK12" s="224" t="b">
        <f t="shared" si="13"/>
        <v>0</v>
      </c>
      <c r="BL12" s="225">
        <v>0</v>
      </c>
      <c r="BM12" s="225">
        <v>0</v>
      </c>
      <c r="BN12" s="225">
        <v>0</v>
      </c>
      <c r="BO12" s="226">
        <v>0</v>
      </c>
      <c r="BP12" s="223">
        <v>0</v>
      </c>
      <c r="BQ12" s="224" t="b">
        <f t="shared" si="14"/>
        <v>0</v>
      </c>
      <c r="BR12" s="225">
        <v>0</v>
      </c>
      <c r="BS12" s="225">
        <v>0</v>
      </c>
      <c r="BT12" s="225">
        <v>0</v>
      </c>
      <c r="BU12" s="226">
        <v>0</v>
      </c>
      <c r="BV12" s="223">
        <v>4</v>
      </c>
      <c r="BW12" s="224" t="str">
        <f t="shared" si="15"/>
        <v>1</v>
      </c>
      <c r="BX12" s="225">
        <v>9</v>
      </c>
      <c r="BY12" s="225">
        <v>7</v>
      </c>
      <c r="BZ12" s="225">
        <v>21</v>
      </c>
      <c r="CA12" s="226">
        <v>3</v>
      </c>
      <c r="CB12" s="223">
        <v>20</v>
      </c>
      <c r="CC12" s="224" t="str">
        <f t="shared" si="16"/>
        <v>1</v>
      </c>
      <c r="CD12" s="225">
        <v>13</v>
      </c>
      <c r="CE12" s="225">
        <v>18</v>
      </c>
      <c r="CF12" s="225">
        <v>13</v>
      </c>
      <c r="CG12" s="226">
        <v>3</v>
      </c>
      <c r="CH12" s="223">
        <v>11</v>
      </c>
      <c r="CI12" s="224" t="str">
        <f t="shared" si="17"/>
        <v>1</v>
      </c>
      <c r="CJ12" s="225">
        <v>6</v>
      </c>
      <c r="CK12" s="225">
        <v>8</v>
      </c>
      <c r="CL12" s="225">
        <v>18</v>
      </c>
      <c r="CM12" s="226">
        <v>4</v>
      </c>
      <c r="CN12" s="223">
        <v>18</v>
      </c>
      <c r="CO12" s="224" t="str">
        <f t="shared" si="18"/>
        <v>1</v>
      </c>
      <c r="CP12" s="225">
        <v>12</v>
      </c>
      <c r="CQ12" s="225">
        <v>12</v>
      </c>
      <c r="CR12" s="225">
        <v>9</v>
      </c>
      <c r="CS12" s="225">
        <v>8</v>
      </c>
      <c r="CT12" s="223">
        <v>0</v>
      </c>
      <c r="CU12" s="224" t="b">
        <f t="shared" si="19"/>
        <v>0</v>
      </c>
      <c r="CV12" s="225">
        <v>0</v>
      </c>
      <c r="CW12" s="225">
        <v>0</v>
      </c>
      <c r="CX12" s="225">
        <v>0</v>
      </c>
      <c r="CY12" s="225">
        <v>0</v>
      </c>
      <c r="CZ12" s="223">
        <v>13</v>
      </c>
      <c r="DA12" s="224" t="str">
        <f t="shared" si="20"/>
        <v>1</v>
      </c>
      <c r="DB12" s="225">
        <v>8</v>
      </c>
      <c r="DC12" s="225">
        <v>13</v>
      </c>
      <c r="DD12" s="225">
        <v>1</v>
      </c>
      <c r="DE12" s="225">
        <v>1</v>
      </c>
      <c r="DF12" s="223">
        <v>0</v>
      </c>
      <c r="DG12" s="224" t="b">
        <f t="shared" si="21"/>
        <v>0</v>
      </c>
      <c r="DH12" s="225">
        <v>0</v>
      </c>
      <c r="DI12" s="225">
        <v>0</v>
      </c>
      <c r="DJ12" s="225">
        <v>0</v>
      </c>
      <c r="DK12" s="225">
        <v>0</v>
      </c>
      <c r="DL12" s="223">
        <v>0</v>
      </c>
      <c r="DM12" s="224" t="b">
        <f t="shared" si="22"/>
        <v>0</v>
      </c>
      <c r="DN12" s="225">
        <v>0</v>
      </c>
      <c r="DO12" s="225">
        <v>0</v>
      </c>
      <c r="DP12" s="225">
        <v>0</v>
      </c>
      <c r="DQ12" s="225">
        <v>0</v>
      </c>
      <c r="DR12" s="223">
        <v>0</v>
      </c>
      <c r="DS12" s="224" t="b">
        <f t="shared" si="23"/>
        <v>0</v>
      </c>
      <c r="DT12" s="225">
        <v>0</v>
      </c>
      <c r="DU12" s="225">
        <v>0</v>
      </c>
      <c r="DV12" s="225">
        <v>0</v>
      </c>
      <c r="DW12" s="225">
        <v>0</v>
      </c>
      <c r="DX12" s="223">
        <v>11</v>
      </c>
      <c r="DY12" s="224" t="str">
        <f t="shared" si="24"/>
        <v>1</v>
      </c>
      <c r="DZ12" s="225">
        <v>10</v>
      </c>
      <c r="EA12" s="225">
        <v>10</v>
      </c>
      <c r="EB12" s="225">
        <v>3</v>
      </c>
      <c r="EC12" s="225">
        <v>1</v>
      </c>
      <c r="ED12" s="223">
        <v>5</v>
      </c>
      <c r="EE12" s="224" t="str">
        <f t="shared" si="25"/>
        <v>1</v>
      </c>
      <c r="EF12" s="225">
        <v>13</v>
      </c>
      <c r="EG12" s="225">
        <v>4</v>
      </c>
      <c r="EH12" s="225">
        <v>1</v>
      </c>
      <c r="EI12" s="225">
        <v>1</v>
      </c>
      <c r="EJ12" s="223">
        <v>9</v>
      </c>
      <c r="EK12" s="224" t="str">
        <f t="shared" si="26"/>
        <v>1</v>
      </c>
      <c r="EL12" s="225">
        <v>6</v>
      </c>
      <c r="EM12" s="225">
        <v>5</v>
      </c>
      <c r="EN12" s="225">
        <v>4</v>
      </c>
      <c r="EO12" s="225">
        <v>4</v>
      </c>
      <c r="EP12" s="223">
        <v>8</v>
      </c>
      <c r="EQ12" s="224" t="str">
        <f t="shared" si="27"/>
        <v>1</v>
      </c>
      <c r="ER12" s="225">
        <v>2</v>
      </c>
      <c r="ES12" s="225">
        <v>5</v>
      </c>
      <c r="ET12" s="225">
        <v>8</v>
      </c>
      <c r="EU12" s="225">
        <v>3</v>
      </c>
      <c r="EV12" s="223">
        <v>0</v>
      </c>
      <c r="EW12" s="224" t="b">
        <f t="shared" si="28"/>
        <v>0</v>
      </c>
      <c r="EX12" s="225">
        <v>0</v>
      </c>
      <c r="EY12" s="225">
        <v>0</v>
      </c>
      <c r="EZ12" s="225">
        <v>0</v>
      </c>
      <c r="FA12" s="225">
        <v>0</v>
      </c>
      <c r="FB12" s="223">
        <v>10</v>
      </c>
      <c r="FC12" s="224" t="str">
        <f t="shared" ref="FC12:FC18" si="67">IF(FB12&gt;0.5,"1")</f>
        <v>1</v>
      </c>
      <c r="FD12" s="225">
        <v>6</v>
      </c>
      <c r="FE12" s="225">
        <v>10</v>
      </c>
      <c r="FF12" s="225">
        <v>0</v>
      </c>
      <c r="FG12" s="225">
        <v>0</v>
      </c>
      <c r="FH12" s="223">
        <v>13</v>
      </c>
      <c r="FI12" s="224" t="str">
        <f t="shared" si="29"/>
        <v>1</v>
      </c>
      <c r="FJ12" s="225">
        <v>19</v>
      </c>
      <c r="FK12" s="225">
        <v>13</v>
      </c>
      <c r="FL12" s="225">
        <v>1</v>
      </c>
      <c r="FM12" s="225">
        <v>1</v>
      </c>
      <c r="FN12" s="223">
        <v>10</v>
      </c>
      <c r="FO12" s="224" t="str">
        <f t="shared" si="30"/>
        <v>1</v>
      </c>
      <c r="FP12" s="225">
        <v>13</v>
      </c>
      <c r="FQ12" s="225">
        <v>9</v>
      </c>
      <c r="FR12" s="225">
        <v>5</v>
      </c>
      <c r="FS12" s="225">
        <v>1</v>
      </c>
      <c r="FT12" s="223">
        <v>15</v>
      </c>
      <c r="FU12" s="224" t="str">
        <f t="shared" si="31"/>
        <v>1</v>
      </c>
      <c r="FV12" s="225">
        <v>15</v>
      </c>
      <c r="FW12" s="225">
        <v>8</v>
      </c>
      <c r="FX12" s="225">
        <v>7</v>
      </c>
      <c r="FY12" s="225">
        <v>7</v>
      </c>
      <c r="FZ12" s="223">
        <v>7</v>
      </c>
      <c r="GA12" s="224" t="str">
        <f t="shared" si="32"/>
        <v>1</v>
      </c>
      <c r="GB12" s="225">
        <v>29</v>
      </c>
      <c r="GC12" s="225">
        <v>7</v>
      </c>
      <c r="GD12" s="225">
        <v>0</v>
      </c>
      <c r="GE12" s="225">
        <v>0</v>
      </c>
      <c r="GF12" s="223">
        <v>13</v>
      </c>
      <c r="GG12" s="224" t="str">
        <f t="shared" si="33"/>
        <v>1</v>
      </c>
      <c r="GH12" s="225">
        <v>10</v>
      </c>
      <c r="GI12" s="225">
        <v>7</v>
      </c>
      <c r="GJ12" s="225">
        <v>16</v>
      </c>
      <c r="GK12" s="225">
        <v>7</v>
      </c>
      <c r="GL12" s="223">
        <v>0</v>
      </c>
      <c r="GM12" s="224" t="b">
        <f t="shared" si="34"/>
        <v>0</v>
      </c>
      <c r="GN12" s="225">
        <v>0</v>
      </c>
      <c r="GO12" s="225">
        <v>0</v>
      </c>
      <c r="GP12" s="225">
        <v>0</v>
      </c>
      <c r="GQ12" s="225">
        <v>0</v>
      </c>
      <c r="GR12" s="223">
        <v>0</v>
      </c>
      <c r="GS12" s="224" t="b">
        <f t="shared" si="35"/>
        <v>0</v>
      </c>
      <c r="GT12" s="225">
        <v>0</v>
      </c>
      <c r="GU12" s="225">
        <v>0</v>
      </c>
      <c r="GV12" s="225">
        <v>0</v>
      </c>
      <c r="GW12" s="225">
        <v>0</v>
      </c>
      <c r="GX12" s="223">
        <v>15</v>
      </c>
      <c r="GY12" s="224" t="str">
        <f t="shared" si="36"/>
        <v>1</v>
      </c>
      <c r="GZ12" s="225">
        <v>18</v>
      </c>
      <c r="HA12" s="225">
        <v>13</v>
      </c>
      <c r="HB12" s="225">
        <v>10</v>
      </c>
      <c r="HC12" s="226">
        <v>3</v>
      </c>
      <c r="HD12" s="227"/>
      <c r="HE12" s="228">
        <f t="shared" si="1"/>
        <v>239</v>
      </c>
      <c r="HF12" s="3">
        <f t="shared" si="2"/>
        <v>237</v>
      </c>
      <c r="HG12" s="3">
        <f t="shared" ref="HG12:HI18" si="68">AC12+AI12+AO12+AU12+BA12+BG12+BM12+BS12+BY12+CE12+CK12+CQ12+CW12+DC12+DI12+DO12+DU12+EA12+EG12+EM12+ES12+EY12+FE12+FK12+FQ12+FW12+GC12+GI12+GO12+GU12+HA12</f>
        <v>195</v>
      </c>
      <c r="HH12" s="3">
        <f t="shared" si="68"/>
        <v>167</v>
      </c>
      <c r="HI12" s="229">
        <f t="shared" si="68"/>
        <v>62</v>
      </c>
      <c r="HK12" s="23" t="s">
        <v>8</v>
      </c>
      <c r="HL12" s="307">
        <v>10</v>
      </c>
      <c r="HM12" s="308" t="str">
        <f t="shared" si="37"/>
        <v>1</v>
      </c>
      <c r="HN12" s="309">
        <v>21</v>
      </c>
      <c r="HO12" s="309">
        <v>8</v>
      </c>
      <c r="HP12" s="309">
        <v>2</v>
      </c>
      <c r="HQ12" s="310">
        <v>2</v>
      </c>
      <c r="HR12" s="307">
        <v>9</v>
      </c>
      <c r="HS12" s="308" t="str">
        <f t="shared" si="38"/>
        <v>1</v>
      </c>
      <c r="HT12" s="309">
        <v>16</v>
      </c>
      <c r="HU12" s="309">
        <v>9</v>
      </c>
      <c r="HV12" s="309">
        <v>0</v>
      </c>
      <c r="HW12" s="310">
        <v>0</v>
      </c>
      <c r="HX12" s="307">
        <v>19</v>
      </c>
      <c r="HY12" s="308" t="str">
        <f t="shared" si="39"/>
        <v>1</v>
      </c>
      <c r="HZ12" s="309">
        <v>11</v>
      </c>
      <c r="IA12" s="309">
        <v>14</v>
      </c>
      <c r="IB12" s="309">
        <v>8</v>
      </c>
      <c r="IC12" s="310">
        <v>8</v>
      </c>
      <c r="ID12" s="307">
        <v>0</v>
      </c>
      <c r="IE12" s="308" t="b">
        <f t="shared" si="40"/>
        <v>0</v>
      </c>
      <c r="IF12" s="309">
        <v>0</v>
      </c>
      <c r="IG12" s="309">
        <v>0</v>
      </c>
      <c r="IH12" s="309">
        <v>0</v>
      </c>
      <c r="II12" s="310">
        <v>0</v>
      </c>
      <c r="IJ12" s="307">
        <v>0</v>
      </c>
      <c r="IK12" s="308" t="b">
        <f t="shared" si="41"/>
        <v>0</v>
      </c>
      <c r="IL12" s="309">
        <v>0</v>
      </c>
      <c r="IM12" s="309">
        <v>0</v>
      </c>
      <c r="IN12" s="309">
        <v>0</v>
      </c>
      <c r="IO12" s="310">
        <v>0</v>
      </c>
      <c r="IP12" s="307">
        <v>10</v>
      </c>
      <c r="IQ12" s="308" t="str">
        <f t="shared" si="42"/>
        <v>1</v>
      </c>
      <c r="IR12" s="309">
        <v>13</v>
      </c>
      <c r="IS12" s="309">
        <v>7</v>
      </c>
      <c r="IT12" s="309">
        <v>3</v>
      </c>
      <c r="IU12" s="310">
        <v>3</v>
      </c>
      <c r="IV12" s="307">
        <v>0</v>
      </c>
      <c r="IW12" s="308" t="b">
        <f t="shared" si="43"/>
        <v>0</v>
      </c>
      <c r="IX12" s="309">
        <v>0</v>
      </c>
      <c r="IY12" s="309">
        <v>0</v>
      </c>
      <c r="IZ12" s="309">
        <v>0</v>
      </c>
      <c r="JA12" s="310">
        <v>0</v>
      </c>
      <c r="JB12" s="307">
        <v>12</v>
      </c>
      <c r="JC12" s="308" t="str">
        <f t="shared" si="44"/>
        <v>1</v>
      </c>
      <c r="JD12" s="309">
        <v>10</v>
      </c>
      <c r="JE12" s="309">
        <v>7</v>
      </c>
      <c r="JF12" s="309">
        <v>5</v>
      </c>
      <c r="JG12" s="310">
        <v>5</v>
      </c>
      <c r="JH12" s="307">
        <v>10</v>
      </c>
      <c r="JI12" s="308" t="str">
        <f t="shared" si="45"/>
        <v>1</v>
      </c>
      <c r="JJ12" s="309">
        <v>17</v>
      </c>
      <c r="JK12" s="309">
        <v>7</v>
      </c>
      <c r="JL12" s="309">
        <v>6</v>
      </c>
      <c r="JM12" s="310">
        <v>4</v>
      </c>
      <c r="JN12" s="307">
        <v>12</v>
      </c>
      <c r="JO12" s="308" t="str">
        <f t="shared" si="46"/>
        <v>1</v>
      </c>
      <c r="JP12" s="309">
        <v>21</v>
      </c>
      <c r="JQ12" s="309">
        <v>12</v>
      </c>
      <c r="JR12" s="309">
        <v>2</v>
      </c>
      <c r="JS12" s="310">
        <v>1</v>
      </c>
      <c r="JT12" s="307">
        <v>10</v>
      </c>
      <c r="JU12" s="308" t="str">
        <f t="shared" si="47"/>
        <v>1</v>
      </c>
      <c r="JV12" s="309">
        <v>10</v>
      </c>
      <c r="JW12" s="309">
        <v>10</v>
      </c>
      <c r="JX12" s="309">
        <v>0</v>
      </c>
      <c r="JY12" s="310">
        <v>0</v>
      </c>
      <c r="JZ12" s="307">
        <v>0</v>
      </c>
      <c r="KA12" s="308" t="b">
        <f t="shared" si="48"/>
        <v>0</v>
      </c>
      <c r="KB12" s="309">
        <v>0</v>
      </c>
      <c r="KC12" s="309">
        <v>0</v>
      </c>
      <c r="KD12" s="309">
        <v>0</v>
      </c>
      <c r="KE12" s="309">
        <v>0</v>
      </c>
      <c r="KF12" s="307">
        <v>14</v>
      </c>
      <c r="KG12" s="308" t="str">
        <f t="shared" si="49"/>
        <v>1</v>
      </c>
      <c r="KH12" s="309">
        <v>9</v>
      </c>
      <c r="KI12" s="309">
        <v>8</v>
      </c>
      <c r="KJ12" s="309">
        <v>24</v>
      </c>
      <c r="KK12" s="309">
        <v>7</v>
      </c>
      <c r="KL12" s="307">
        <v>10</v>
      </c>
      <c r="KM12" s="308" t="str">
        <f t="shared" si="50"/>
        <v>1</v>
      </c>
      <c r="KN12" s="309">
        <v>10</v>
      </c>
      <c r="KO12" s="309">
        <v>10</v>
      </c>
      <c r="KP12" s="309">
        <v>0</v>
      </c>
      <c r="KQ12" s="309">
        <v>0</v>
      </c>
      <c r="KR12" s="307">
        <v>12</v>
      </c>
      <c r="KS12" s="308" t="str">
        <f t="shared" si="51"/>
        <v>1</v>
      </c>
      <c r="KT12" s="309">
        <v>18</v>
      </c>
      <c r="KU12" s="309">
        <v>8</v>
      </c>
      <c r="KV12" s="309">
        <v>9</v>
      </c>
      <c r="KW12" s="309">
        <v>5</v>
      </c>
      <c r="KX12" s="307">
        <v>11</v>
      </c>
      <c r="KY12" s="308" t="str">
        <f t="shared" si="52"/>
        <v>1</v>
      </c>
      <c r="KZ12" s="309">
        <v>15</v>
      </c>
      <c r="LA12" s="309">
        <v>10</v>
      </c>
      <c r="LB12" s="309">
        <v>5</v>
      </c>
      <c r="LC12" s="309">
        <v>1</v>
      </c>
      <c r="LD12" s="307">
        <v>16</v>
      </c>
      <c r="LE12" s="308" t="str">
        <f t="shared" si="53"/>
        <v>1</v>
      </c>
      <c r="LF12" s="309">
        <v>10</v>
      </c>
      <c r="LG12" s="309">
        <v>13</v>
      </c>
      <c r="LH12" s="309">
        <v>5</v>
      </c>
      <c r="LI12" s="309">
        <v>4</v>
      </c>
      <c r="LJ12" s="307">
        <v>6</v>
      </c>
      <c r="LK12" s="308" t="str">
        <f t="shared" si="54"/>
        <v>1</v>
      </c>
      <c r="LL12" s="309">
        <v>9</v>
      </c>
      <c r="LM12" s="309">
        <v>6</v>
      </c>
      <c r="LN12" s="309">
        <v>0</v>
      </c>
      <c r="LO12" s="309">
        <v>0</v>
      </c>
      <c r="LP12" s="307">
        <v>0</v>
      </c>
      <c r="LQ12" s="308" t="b">
        <f t="shared" si="55"/>
        <v>0</v>
      </c>
      <c r="LR12" s="309">
        <v>0</v>
      </c>
      <c r="LS12" s="309">
        <v>0</v>
      </c>
      <c r="LT12" s="309">
        <v>0</v>
      </c>
      <c r="LU12" s="309">
        <v>0</v>
      </c>
      <c r="LV12" s="307">
        <v>10</v>
      </c>
      <c r="LW12" s="308" t="str">
        <f t="shared" si="56"/>
        <v>1</v>
      </c>
      <c r="LX12" s="309">
        <v>10</v>
      </c>
      <c r="LY12" s="309">
        <v>9</v>
      </c>
      <c r="LZ12" s="309">
        <v>2</v>
      </c>
      <c r="MA12" s="309">
        <v>1</v>
      </c>
      <c r="MB12" s="307">
        <v>15</v>
      </c>
      <c r="MC12" s="308" t="str">
        <f t="shared" si="57"/>
        <v>1</v>
      </c>
      <c r="MD12" s="309">
        <v>14</v>
      </c>
      <c r="ME12" s="309">
        <v>12</v>
      </c>
      <c r="MF12" s="309">
        <v>10</v>
      </c>
      <c r="MG12" s="309">
        <v>4</v>
      </c>
      <c r="MH12" s="307">
        <v>8</v>
      </c>
      <c r="MI12" s="308" t="str">
        <f t="shared" si="58"/>
        <v>1</v>
      </c>
      <c r="MJ12" s="309">
        <v>11</v>
      </c>
      <c r="MK12" s="309">
        <v>8</v>
      </c>
      <c r="ML12" s="309">
        <v>4</v>
      </c>
      <c r="MM12" s="309">
        <v>1</v>
      </c>
      <c r="MN12" s="307">
        <v>13</v>
      </c>
      <c r="MO12" s="308" t="str">
        <f t="shared" si="4"/>
        <v>1</v>
      </c>
      <c r="MP12" s="309">
        <v>10</v>
      </c>
      <c r="MQ12" s="309">
        <v>13</v>
      </c>
      <c r="MR12" s="309">
        <v>0</v>
      </c>
      <c r="MS12" s="309">
        <v>0</v>
      </c>
      <c r="MT12" s="307">
        <v>13</v>
      </c>
      <c r="MU12" s="308" t="str">
        <f t="shared" si="59"/>
        <v>1</v>
      </c>
      <c r="MV12" s="309">
        <v>6</v>
      </c>
      <c r="MW12" s="309">
        <v>5</v>
      </c>
      <c r="MX12" s="309">
        <v>20</v>
      </c>
      <c r="MY12" s="309">
        <v>8</v>
      </c>
      <c r="MZ12" s="307">
        <v>4</v>
      </c>
      <c r="NA12" s="308" t="str">
        <f t="shared" si="60"/>
        <v>1</v>
      </c>
      <c r="NB12" s="309">
        <v>8</v>
      </c>
      <c r="NC12" s="309">
        <v>4</v>
      </c>
      <c r="ND12" s="309">
        <v>0</v>
      </c>
      <c r="NE12" s="309">
        <v>0</v>
      </c>
      <c r="NF12" s="307">
        <v>0</v>
      </c>
      <c r="NG12" s="308" t="b">
        <f t="shared" si="61"/>
        <v>0</v>
      </c>
      <c r="NH12" s="309">
        <v>0</v>
      </c>
      <c r="NI12" s="309">
        <v>0</v>
      </c>
      <c r="NJ12" s="309">
        <v>0</v>
      </c>
      <c r="NK12" s="309">
        <v>0</v>
      </c>
      <c r="NL12" s="307">
        <v>9</v>
      </c>
      <c r="NM12" s="308" t="str">
        <f t="shared" si="62"/>
        <v>1</v>
      </c>
      <c r="NN12" s="309">
        <v>10</v>
      </c>
      <c r="NO12" s="309">
        <v>9</v>
      </c>
      <c r="NP12" s="309">
        <v>0</v>
      </c>
      <c r="NQ12" s="309">
        <v>0</v>
      </c>
      <c r="NR12" s="307">
        <v>7</v>
      </c>
      <c r="NS12" s="308" t="str">
        <f t="shared" si="63"/>
        <v>1</v>
      </c>
      <c r="NT12" s="309">
        <v>6</v>
      </c>
      <c r="NU12" s="309">
        <v>6</v>
      </c>
      <c r="NV12" s="309">
        <v>2</v>
      </c>
      <c r="NW12" s="309">
        <v>1</v>
      </c>
      <c r="NX12" s="327">
        <v>7</v>
      </c>
      <c r="NY12" s="328" t="str">
        <f t="shared" si="64"/>
        <v>1</v>
      </c>
      <c r="NZ12" s="329">
        <v>14</v>
      </c>
      <c r="OA12" s="329">
        <v>6</v>
      </c>
      <c r="OB12" s="329">
        <v>4</v>
      </c>
      <c r="OC12" s="330">
        <v>1</v>
      </c>
      <c r="OD12" s="311">
        <v>0</v>
      </c>
      <c r="OE12" s="308" t="b">
        <f t="shared" si="65"/>
        <v>0</v>
      </c>
      <c r="OF12" s="309">
        <v>0</v>
      </c>
      <c r="OG12" s="309">
        <v>0</v>
      </c>
      <c r="OH12" s="309">
        <v>0</v>
      </c>
      <c r="OI12" s="309">
        <v>0</v>
      </c>
      <c r="OJ12" s="307">
        <v>0</v>
      </c>
      <c r="OK12" s="308" t="b">
        <f t="shared" si="66"/>
        <v>0</v>
      </c>
      <c r="OL12" s="309">
        <v>0</v>
      </c>
      <c r="OM12" s="309">
        <v>0</v>
      </c>
      <c r="ON12" s="309">
        <v>0</v>
      </c>
      <c r="OO12" s="310">
        <v>0</v>
      </c>
      <c r="OP12" s="312"/>
      <c r="OQ12" s="313">
        <f t="shared" si="5"/>
        <v>247</v>
      </c>
      <c r="OR12" s="36">
        <f t="shared" si="6"/>
        <v>279</v>
      </c>
      <c r="OS12" s="36">
        <f t="shared" si="6"/>
        <v>201</v>
      </c>
      <c r="OT12" s="36">
        <f t="shared" si="6"/>
        <v>111</v>
      </c>
      <c r="OU12" s="314">
        <f t="shared" si="6"/>
        <v>56</v>
      </c>
      <c r="OW12" s="54" t="s">
        <v>72</v>
      </c>
      <c r="OX12" s="36">
        <v>181</v>
      </c>
      <c r="OY12" s="314">
        <v>84</v>
      </c>
      <c r="PA12" s="65" t="s">
        <v>72</v>
      </c>
      <c r="PB12" s="36">
        <v>118</v>
      </c>
      <c r="PC12" s="314">
        <v>25</v>
      </c>
    </row>
    <row r="13" spans="1:419" x14ac:dyDescent="0.25">
      <c r="A13" s="17" t="s">
        <v>10</v>
      </c>
      <c r="B13" s="79">
        <v>0</v>
      </c>
      <c r="C13" s="79">
        <v>0</v>
      </c>
      <c r="E13" s="85" t="s">
        <v>4</v>
      </c>
      <c r="F13" s="86">
        <v>328</v>
      </c>
      <c r="G13" s="86">
        <v>198</v>
      </c>
      <c r="I13" s="106" t="s">
        <v>14</v>
      </c>
      <c r="J13" s="46">
        <v>0</v>
      </c>
      <c r="K13" s="46">
        <v>0</v>
      </c>
      <c r="M13" s="123" t="s">
        <v>77</v>
      </c>
      <c r="N13" s="46">
        <v>319</v>
      </c>
      <c r="O13" s="107">
        <v>12</v>
      </c>
      <c r="P13" s="121"/>
      <c r="Q13" s="107"/>
      <c r="R13" s="126" t="s">
        <v>87</v>
      </c>
      <c r="S13" s="107">
        <v>228</v>
      </c>
      <c r="T13" s="122">
        <v>29</v>
      </c>
      <c r="V13" s="155"/>
      <c r="W13" s="107">
        <v>0</v>
      </c>
      <c r="X13" s="122">
        <v>0</v>
      </c>
      <c r="Y13" s="12" t="s">
        <v>9</v>
      </c>
      <c r="Z13" s="223">
        <v>0</v>
      </c>
      <c r="AA13" s="224" t="b">
        <f t="shared" si="7"/>
        <v>0</v>
      </c>
      <c r="AB13" s="225">
        <v>0</v>
      </c>
      <c r="AC13" s="225">
        <v>0</v>
      </c>
      <c r="AD13" s="225">
        <v>0</v>
      </c>
      <c r="AE13" s="226">
        <v>0</v>
      </c>
      <c r="AF13" s="223">
        <v>10</v>
      </c>
      <c r="AG13" s="224" t="str">
        <f t="shared" si="8"/>
        <v>1</v>
      </c>
      <c r="AH13" s="225">
        <v>8</v>
      </c>
      <c r="AI13" s="225">
        <v>8</v>
      </c>
      <c r="AJ13" s="225">
        <v>43</v>
      </c>
      <c r="AK13" s="226">
        <v>3</v>
      </c>
      <c r="AL13" s="223">
        <v>6</v>
      </c>
      <c r="AM13" s="224" t="str">
        <f t="shared" si="9"/>
        <v>1</v>
      </c>
      <c r="AN13" s="225">
        <v>6</v>
      </c>
      <c r="AO13" s="225">
        <v>3</v>
      </c>
      <c r="AP13" s="225">
        <v>32</v>
      </c>
      <c r="AQ13" s="226">
        <v>3</v>
      </c>
      <c r="AR13" s="223">
        <v>15</v>
      </c>
      <c r="AS13" s="224" t="str">
        <f t="shared" si="10"/>
        <v>1</v>
      </c>
      <c r="AT13" s="225">
        <v>12</v>
      </c>
      <c r="AU13" s="225">
        <v>11</v>
      </c>
      <c r="AV13" s="225">
        <v>12</v>
      </c>
      <c r="AW13" s="226">
        <v>5</v>
      </c>
      <c r="AX13" s="223">
        <v>4</v>
      </c>
      <c r="AY13" s="224" t="str">
        <f t="shared" si="11"/>
        <v>1</v>
      </c>
      <c r="AZ13" s="225">
        <v>3</v>
      </c>
      <c r="BA13" s="225">
        <v>3</v>
      </c>
      <c r="BB13" s="225">
        <v>1</v>
      </c>
      <c r="BC13" s="226">
        <v>1</v>
      </c>
      <c r="BD13" s="223">
        <v>5</v>
      </c>
      <c r="BE13" s="224" t="str">
        <f t="shared" si="12"/>
        <v>1</v>
      </c>
      <c r="BF13" s="225">
        <v>5</v>
      </c>
      <c r="BG13" s="225">
        <v>4</v>
      </c>
      <c r="BH13" s="225">
        <v>23</v>
      </c>
      <c r="BI13" s="226">
        <v>3</v>
      </c>
      <c r="BJ13" s="223">
        <v>2</v>
      </c>
      <c r="BK13" s="224" t="str">
        <f t="shared" si="13"/>
        <v>1</v>
      </c>
      <c r="BL13" s="225">
        <v>2</v>
      </c>
      <c r="BM13" s="225">
        <v>2</v>
      </c>
      <c r="BN13" s="225">
        <v>0</v>
      </c>
      <c r="BO13" s="226">
        <v>0</v>
      </c>
      <c r="BP13" s="223">
        <v>0</v>
      </c>
      <c r="BQ13" s="224" t="b">
        <f t="shared" si="14"/>
        <v>0</v>
      </c>
      <c r="BR13" s="225">
        <v>0</v>
      </c>
      <c r="BS13" s="225">
        <v>0</v>
      </c>
      <c r="BT13" s="225">
        <v>0</v>
      </c>
      <c r="BU13" s="226">
        <v>0</v>
      </c>
      <c r="BV13" s="223">
        <v>4</v>
      </c>
      <c r="BW13" s="224" t="str">
        <f t="shared" si="15"/>
        <v>1</v>
      </c>
      <c r="BX13" s="225">
        <v>3</v>
      </c>
      <c r="BY13" s="225">
        <v>3</v>
      </c>
      <c r="BZ13" s="225">
        <v>23</v>
      </c>
      <c r="CA13" s="226">
        <v>3</v>
      </c>
      <c r="CB13" s="223">
        <v>0</v>
      </c>
      <c r="CC13" s="224" t="b">
        <f t="shared" si="16"/>
        <v>0</v>
      </c>
      <c r="CD13" s="225">
        <v>0</v>
      </c>
      <c r="CE13" s="225">
        <v>0</v>
      </c>
      <c r="CF13" s="225">
        <v>0</v>
      </c>
      <c r="CG13" s="226">
        <v>0</v>
      </c>
      <c r="CH13" s="223">
        <v>15</v>
      </c>
      <c r="CI13" s="224" t="str">
        <f t="shared" si="17"/>
        <v>1</v>
      </c>
      <c r="CJ13" s="225">
        <v>37</v>
      </c>
      <c r="CK13" s="225">
        <v>11</v>
      </c>
      <c r="CL13" s="225">
        <v>23</v>
      </c>
      <c r="CM13" s="226">
        <v>5</v>
      </c>
      <c r="CN13" s="223">
        <v>6</v>
      </c>
      <c r="CO13" s="224" t="str">
        <f t="shared" si="18"/>
        <v>1</v>
      </c>
      <c r="CP13" s="225">
        <v>5</v>
      </c>
      <c r="CQ13" s="225">
        <v>2</v>
      </c>
      <c r="CR13" s="225">
        <v>4</v>
      </c>
      <c r="CS13" s="225">
        <v>3</v>
      </c>
      <c r="CT13" s="223">
        <v>8</v>
      </c>
      <c r="CU13" s="224" t="str">
        <f t="shared" si="19"/>
        <v>1</v>
      </c>
      <c r="CV13" s="225">
        <v>5</v>
      </c>
      <c r="CW13" s="225">
        <v>4</v>
      </c>
      <c r="CX13" s="225">
        <v>16</v>
      </c>
      <c r="CY13" s="225">
        <v>3</v>
      </c>
      <c r="CZ13" s="223">
        <v>0</v>
      </c>
      <c r="DA13" s="224" t="b">
        <f t="shared" si="20"/>
        <v>0</v>
      </c>
      <c r="DB13" s="225">
        <v>0</v>
      </c>
      <c r="DC13" s="225">
        <v>0</v>
      </c>
      <c r="DD13" s="225">
        <v>0</v>
      </c>
      <c r="DE13" s="225">
        <v>0</v>
      </c>
      <c r="DF13" s="223">
        <v>0</v>
      </c>
      <c r="DG13" s="224" t="b">
        <f t="shared" si="21"/>
        <v>0</v>
      </c>
      <c r="DH13" s="225">
        <v>0</v>
      </c>
      <c r="DI13" s="225">
        <v>0</v>
      </c>
      <c r="DJ13" s="225">
        <v>0</v>
      </c>
      <c r="DK13" s="225">
        <v>0</v>
      </c>
      <c r="DL13" s="223">
        <v>0</v>
      </c>
      <c r="DM13" s="224" t="b">
        <f t="shared" si="22"/>
        <v>0</v>
      </c>
      <c r="DN13" s="225">
        <v>0</v>
      </c>
      <c r="DO13" s="225">
        <v>0</v>
      </c>
      <c r="DP13" s="225">
        <v>0</v>
      </c>
      <c r="DQ13" s="225">
        <v>0</v>
      </c>
      <c r="DR13" s="223">
        <v>11</v>
      </c>
      <c r="DS13" s="224" t="str">
        <f t="shared" si="23"/>
        <v>1</v>
      </c>
      <c r="DT13" s="225">
        <v>9</v>
      </c>
      <c r="DU13" s="225">
        <v>9</v>
      </c>
      <c r="DV13" s="225">
        <v>4</v>
      </c>
      <c r="DW13" s="225">
        <v>2</v>
      </c>
      <c r="DX13" s="223">
        <v>2</v>
      </c>
      <c r="DY13" s="224" t="str">
        <f t="shared" si="24"/>
        <v>1</v>
      </c>
      <c r="DZ13" s="225">
        <v>22</v>
      </c>
      <c r="EA13" s="225">
        <v>2</v>
      </c>
      <c r="EB13" s="225">
        <v>30</v>
      </c>
      <c r="EC13" s="225">
        <v>1</v>
      </c>
      <c r="ED13" s="223">
        <v>8</v>
      </c>
      <c r="EE13" s="224" t="str">
        <f t="shared" si="25"/>
        <v>1</v>
      </c>
      <c r="EF13" s="225">
        <v>20</v>
      </c>
      <c r="EG13" s="225">
        <v>8</v>
      </c>
      <c r="EH13" s="225">
        <v>3</v>
      </c>
      <c r="EI13" s="225">
        <v>1</v>
      </c>
      <c r="EJ13" s="223">
        <v>3</v>
      </c>
      <c r="EK13" s="224" t="str">
        <f t="shared" si="26"/>
        <v>1</v>
      </c>
      <c r="EL13" s="225">
        <v>2</v>
      </c>
      <c r="EM13" s="225">
        <v>2</v>
      </c>
      <c r="EN13" s="225">
        <v>9</v>
      </c>
      <c r="EO13" s="225">
        <v>8</v>
      </c>
      <c r="EP13" s="223">
        <v>8</v>
      </c>
      <c r="EQ13" s="224" t="str">
        <f t="shared" si="27"/>
        <v>1</v>
      </c>
      <c r="ER13" s="225">
        <v>7</v>
      </c>
      <c r="ES13" s="225">
        <v>7</v>
      </c>
      <c r="ET13" s="225">
        <v>1</v>
      </c>
      <c r="EU13" s="225">
        <v>1</v>
      </c>
      <c r="EV13" s="223">
        <v>0</v>
      </c>
      <c r="EW13" s="224" t="b">
        <f t="shared" si="28"/>
        <v>0</v>
      </c>
      <c r="EX13" s="225">
        <v>0</v>
      </c>
      <c r="EY13" s="225">
        <v>0</v>
      </c>
      <c r="EZ13" s="225">
        <v>0</v>
      </c>
      <c r="FA13" s="225">
        <v>0</v>
      </c>
      <c r="FB13" s="223">
        <v>10</v>
      </c>
      <c r="FC13" s="224" t="str">
        <f t="shared" si="67"/>
        <v>1</v>
      </c>
      <c r="FD13" s="225">
        <v>15</v>
      </c>
      <c r="FE13" s="225">
        <v>9</v>
      </c>
      <c r="FF13" s="225">
        <v>5</v>
      </c>
      <c r="FG13" s="225">
        <v>1</v>
      </c>
      <c r="FH13" s="223">
        <v>18</v>
      </c>
      <c r="FI13" s="224" t="str">
        <f t="shared" si="29"/>
        <v>1</v>
      </c>
      <c r="FJ13" s="225">
        <v>17</v>
      </c>
      <c r="FK13" s="225">
        <v>13</v>
      </c>
      <c r="FL13" s="225">
        <v>12</v>
      </c>
      <c r="FM13" s="225">
        <v>7</v>
      </c>
      <c r="FN13" s="223">
        <v>10</v>
      </c>
      <c r="FO13" s="224" t="str">
        <f t="shared" si="30"/>
        <v>1</v>
      </c>
      <c r="FP13" s="225">
        <v>8</v>
      </c>
      <c r="FQ13" s="225">
        <v>8</v>
      </c>
      <c r="FR13" s="225">
        <v>1</v>
      </c>
      <c r="FS13" s="225">
        <v>2</v>
      </c>
      <c r="FT13" s="223">
        <v>11</v>
      </c>
      <c r="FU13" s="224" t="str">
        <f t="shared" si="31"/>
        <v>1</v>
      </c>
      <c r="FV13" s="225">
        <v>5</v>
      </c>
      <c r="FW13" s="225">
        <v>8</v>
      </c>
      <c r="FX13" s="225">
        <v>5</v>
      </c>
      <c r="FY13" s="225">
        <v>3</v>
      </c>
      <c r="FZ13" s="223">
        <v>9</v>
      </c>
      <c r="GA13" s="224" t="str">
        <f t="shared" si="32"/>
        <v>1</v>
      </c>
      <c r="GB13" s="225">
        <v>7</v>
      </c>
      <c r="GC13" s="225">
        <v>7</v>
      </c>
      <c r="GD13" s="225">
        <v>15</v>
      </c>
      <c r="GE13" s="225">
        <v>5</v>
      </c>
      <c r="GF13" s="223">
        <v>9</v>
      </c>
      <c r="GG13" s="224" t="str">
        <f t="shared" si="33"/>
        <v>1</v>
      </c>
      <c r="GH13" s="225">
        <v>51</v>
      </c>
      <c r="GI13" s="225">
        <v>3</v>
      </c>
      <c r="GJ13" s="225">
        <v>9</v>
      </c>
      <c r="GK13" s="225">
        <v>4</v>
      </c>
      <c r="GL13" s="223">
        <v>0</v>
      </c>
      <c r="GM13" s="224" t="b">
        <f t="shared" si="34"/>
        <v>0</v>
      </c>
      <c r="GN13" s="225">
        <v>0</v>
      </c>
      <c r="GO13" s="225">
        <v>0</v>
      </c>
      <c r="GP13" s="225">
        <v>0</v>
      </c>
      <c r="GQ13" s="225">
        <v>0</v>
      </c>
      <c r="GR13" s="223">
        <v>16</v>
      </c>
      <c r="GS13" s="224" t="str">
        <f t="shared" si="35"/>
        <v>1</v>
      </c>
      <c r="GT13" s="225">
        <v>9</v>
      </c>
      <c r="GU13" s="225">
        <v>10</v>
      </c>
      <c r="GV13" s="225">
        <v>14</v>
      </c>
      <c r="GW13" s="225">
        <v>8</v>
      </c>
      <c r="GX13" s="223">
        <v>14</v>
      </c>
      <c r="GY13" s="224" t="str">
        <f t="shared" si="36"/>
        <v>1</v>
      </c>
      <c r="GZ13" s="225">
        <v>28</v>
      </c>
      <c r="HA13" s="225">
        <v>11</v>
      </c>
      <c r="HB13" s="225">
        <v>3</v>
      </c>
      <c r="HC13" s="226">
        <v>3</v>
      </c>
      <c r="HD13" s="227"/>
      <c r="HE13" s="228">
        <f t="shared" si="1"/>
        <v>204</v>
      </c>
      <c r="HF13" s="3">
        <f t="shared" si="2"/>
        <v>286</v>
      </c>
      <c r="HG13" s="3">
        <f t="shared" si="68"/>
        <v>148</v>
      </c>
      <c r="HH13" s="3">
        <f t="shared" si="68"/>
        <v>288</v>
      </c>
      <c r="HI13" s="229">
        <f t="shared" si="68"/>
        <v>75</v>
      </c>
      <c r="HK13" s="23" t="s">
        <v>9</v>
      </c>
      <c r="HL13" s="307">
        <v>10</v>
      </c>
      <c r="HM13" s="308" t="str">
        <f t="shared" si="37"/>
        <v>1</v>
      </c>
      <c r="HN13" s="309">
        <v>10</v>
      </c>
      <c r="HO13" s="309">
        <v>9</v>
      </c>
      <c r="HP13" s="309">
        <v>20</v>
      </c>
      <c r="HQ13" s="310">
        <v>2</v>
      </c>
      <c r="HR13" s="307">
        <v>10</v>
      </c>
      <c r="HS13" s="308" t="str">
        <f t="shared" si="38"/>
        <v>1</v>
      </c>
      <c r="HT13" s="309">
        <v>19</v>
      </c>
      <c r="HU13" s="309">
        <v>9</v>
      </c>
      <c r="HV13" s="309">
        <v>3</v>
      </c>
      <c r="HW13" s="310">
        <v>1</v>
      </c>
      <c r="HX13" s="307">
        <v>11</v>
      </c>
      <c r="HY13" s="308" t="str">
        <f t="shared" si="39"/>
        <v>1</v>
      </c>
      <c r="HZ13" s="309">
        <v>16</v>
      </c>
      <c r="IA13" s="309">
        <v>10</v>
      </c>
      <c r="IB13" s="309">
        <v>10</v>
      </c>
      <c r="IC13" s="310">
        <v>2</v>
      </c>
      <c r="ID13" s="307">
        <v>0</v>
      </c>
      <c r="IE13" s="308" t="b">
        <f t="shared" si="40"/>
        <v>0</v>
      </c>
      <c r="IF13" s="309">
        <v>0</v>
      </c>
      <c r="IG13" s="309">
        <v>0</v>
      </c>
      <c r="IH13" s="309">
        <v>0</v>
      </c>
      <c r="II13" s="310">
        <v>0</v>
      </c>
      <c r="IJ13" s="307">
        <v>0</v>
      </c>
      <c r="IK13" s="308" t="b">
        <f t="shared" si="41"/>
        <v>0</v>
      </c>
      <c r="IL13" s="309">
        <v>0</v>
      </c>
      <c r="IM13" s="309">
        <v>0</v>
      </c>
      <c r="IN13" s="309">
        <v>0</v>
      </c>
      <c r="IO13" s="310">
        <v>0</v>
      </c>
      <c r="IP13" s="307">
        <v>11</v>
      </c>
      <c r="IQ13" s="308" t="str">
        <f t="shared" si="42"/>
        <v>1</v>
      </c>
      <c r="IR13" s="309">
        <v>12</v>
      </c>
      <c r="IS13" s="309">
        <v>9</v>
      </c>
      <c r="IT13" s="309">
        <v>15</v>
      </c>
      <c r="IU13" s="310">
        <v>3</v>
      </c>
      <c r="IV13" s="307">
        <v>0</v>
      </c>
      <c r="IW13" s="308" t="b">
        <f t="shared" si="43"/>
        <v>0</v>
      </c>
      <c r="IX13" s="309">
        <v>0</v>
      </c>
      <c r="IY13" s="309">
        <v>0</v>
      </c>
      <c r="IZ13" s="309">
        <v>0</v>
      </c>
      <c r="JA13" s="310">
        <v>0</v>
      </c>
      <c r="JB13" s="307">
        <v>12</v>
      </c>
      <c r="JC13" s="308" t="str">
        <f t="shared" si="44"/>
        <v>1</v>
      </c>
      <c r="JD13" s="309">
        <v>7</v>
      </c>
      <c r="JE13" s="309">
        <v>7</v>
      </c>
      <c r="JF13" s="309">
        <v>4</v>
      </c>
      <c r="JG13" s="310">
        <v>5</v>
      </c>
      <c r="JH13" s="307">
        <v>6</v>
      </c>
      <c r="JI13" s="308" t="str">
        <f t="shared" si="45"/>
        <v>1</v>
      </c>
      <c r="JJ13" s="309">
        <v>30</v>
      </c>
      <c r="JK13" s="309">
        <v>5</v>
      </c>
      <c r="JL13" s="309">
        <v>1</v>
      </c>
      <c r="JM13" s="310">
        <v>1</v>
      </c>
      <c r="JN13" s="307">
        <v>11</v>
      </c>
      <c r="JO13" s="308" t="str">
        <f t="shared" si="46"/>
        <v>1</v>
      </c>
      <c r="JP13" s="309">
        <v>21</v>
      </c>
      <c r="JQ13" s="309">
        <v>10</v>
      </c>
      <c r="JR13" s="309">
        <v>13</v>
      </c>
      <c r="JS13" s="310">
        <v>3</v>
      </c>
      <c r="JT13" s="307">
        <v>6</v>
      </c>
      <c r="JU13" s="308" t="str">
        <f t="shared" si="47"/>
        <v>1</v>
      </c>
      <c r="JV13" s="309">
        <v>13</v>
      </c>
      <c r="JW13" s="309">
        <v>5</v>
      </c>
      <c r="JX13" s="309">
        <v>1</v>
      </c>
      <c r="JY13" s="310">
        <v>1</v>
      </c>
      <c r="JZ13" s="307">
        <v>0</v>
      </c>
      <c r="KA13" s="308" t="b">
        <f t="shared" si="48"/>
        <v>0</v>
      </c>
      <c r="KB13" s="309">
        <v>0</v>
      </c>
      <c r="KC13" s="309">
        <v>0</v>
      </c>
      <c r="KD13" s="309">
        <v>0</v>
      </c>
      <c r="KE13" s="309">
        <v>0</v>
      </c>
      <c r="KF13" s="307">
        <v>10</v>
      </c>
      <c r="KG13" s="308" t="str">
        <f t="shared" si="49"/>
        <v>1</v>
      </c>
      <c r="KH13" s="309">
        <v>20</v>
      </c>
      <c r="KI13" s="309">
        <v>8</v>
      </c>
      <c r="KJ13" s="309">
        <v>1</v>
      </c>
      <c r="KK13" s="309">
        <v>2</v>
      </c>
      <c r="KL13" s="307">
        <v>12</v>
      </c>
      <c r="KM13" s="308" t="str">
        <f t="shared" si="50"/>
        <v>1</v>
      </c>
      <c r="KN13" s="309">
        <v>14</v>
      </c>
      <c r="KO13" s="309">
        <v>12</v>
      </c>
      <c r="KP13" s="309">
        <v>0</v>
      </c>
      <c r="KQ13" s="309">
        <v>0</v>
      </c>
      <c r="KR13" s="307">
        <v>8</v>
      </c>
      <c r="KS13" s="308" t="str">
        <f t="shared" si="51"/>
        <v>1</v>
      </c>
      <c r="KT13" s="309">
        <v>10</v>
      </c>
      <c r="KU13" s="309">
        <v>4</v>
      </c>
      <c r="KV13" s="309">
        <v>47</v>
      </c>
      <c r="KW13" s="309">
        <v>5</v>
      </c>
      <c r="KX13" s="307">
        <v>13</v>
      </c>
      <c r="KY13" s="308" t="str">
        <f t="shared" si="52"/>
        <v>1</v>
      </c>
      <c r="KZ13" s="309">
        <v>15</v>
      </c>
      <c r="LA13" s="309">
        <v>8</v>
      </c>
      <c r="LB13" s="309">
        <v>16</v>
      </c>
      <c r="LC13" s="309">
        <v>5</v>
      </c>
      <c r="LD13" s="307">
        <v>7</v>
      </c>
      <c r="LE13" s="308" t="str">
        <f t="shared" si="53"/>
        <v>1</v>
      </c>
      <c r="LF13" s="309">
        <v>9</v>
      </c>
      <c r="LG13" s="309">
        <v>6</v>
      </c>
      <c r="LH13" s="309">
        <v>6</v>
      </c>
      <c r="LI13" s="309">
        <v>1</v>
      </c>
      <c r="LJ13" s="307">
        <v>7</v>
      </c>
      <c r="LK13" s="308" t="str">
        <f t="shared" si="54"/>
        <v>1</v>
      </c>
      <c r="LL13" s="309">
        <v>14</v>
      </c>
      <c r="LM13" s="309">
        <v>3</v>
      </c>
      <c r="LN13" s="309">
        <v>8</v>
      </c>
      <c r="LO13" s="309">
        <v>5</v>
      </c>
      <c r="LP13" s="307">
        <v>0</v>
      </c>
      <c r="LQ13" s="308" t="b">
        <f t="shared" si="55"/>
        <v>0</v>
      </c>
      <c r="LR13" s="309">
        <v>0</v>
      </c>
      <c r="LS13" s="309">
        <v>0</v>
      </c>
      <c r="LT13" s="309">
        <v>0</v>
      </c>
      <c r="LU13" s="309">
        <v>0</v>
      </c>
      <c r="LV13" s="307">
        <v>8</v>
      </c>
      <c r="LW13" s="308" t="str">
        <f t="shared" si="56"/>
        <v>1</v>
      </c>
      <c r="LX13" s="309">
        <v>6</v>
      </c>
      <c r="LY13" s="309">
        <v>6</v>
      </c>
      <c r="LZ13" s="309">
        <v>3</v>
      </c>
      <c r="MA13" s="309">
        <v>3</v>
      </c>
      <c r="MB13" s="307">
        <v>9</v>
      </c>
      <c r="MC13" s="308" t="str">
        <f t="shared" si="57"/>
        <v>1</v>
      </c>
      <c r="MD13" s="309">
        <v>13</v>
      </c>
      <c r="ME13" s="309">
        <v>6</v>
      </c>
      <c r="MF13" s="309">
        <v>2</v>
      </c>
      <c r="MG13" s="309">
        <v>3</v>
      </c>
      <c r="MH13" s="307">
        <v>11</v>
      </c>
      <c r="MI13" s="308" t="str">
        <f t="shared" si="58"/>
        <v>1</v>
      </c>
      <c r="MJ13" s="309">
        <v>24</v>
      </c>
      <c r="MK13" s="309">
        <v>11</v>
      </c>
      <c r="ML13" s="309">
        <v>0</v>
      </c>
      <c r="MM13" s="309">
        <v>0</v>
      </c>
      <c r="MN13" s="307">
        <v>10</v>
      </c>
      <c r="MO13" s="308" t="str">
        <f t="shared" si="4"/>
        <v>1</v>
      </c>
      <c r="MP13" s="309">
        <v>7</v>
      </c>
      <c r="MQ13" s="309">
        <v>6</v>
      </c>
      <c r="MR13" s="309">
        <v>28</v>
      </c>
      <c r="MS13" s="309">
        <v>5</v>
      </c>
      <c r="MT13" s="307">
        <v>6</v>
      </c>
      <c r="MU13" s="308" t="str">
        <f t="shared" si="59"/>
        <v>1</v>
      </c>
      <c r="MV13" s="309">
        <v>23</v>
      </c>
      <c r="MW13" s="309">
        <v>4</v>
      </c>
      <c r="MX13" s="309">
        <v>1</v>
      </c>
      <c r="MY13" s="309">
        <v>2</v>
      </c>
      <c r="MZ13" s="307">
        <v>6</v>
      </c>
      <c r="NA13" s="308" t="str">
        <f t="shared" si="60"/>
        <v>1</v>
      </c>
      <c r="NB13" s="309">
        <v>15</v>
      </c>
      <c r="NC13" s="309">
        <v>4</v>
      </c>
      <c r="ND13" s="309">
        <v>2</v>
      </c>
      <c r="NE13" s="309">
        <v>2</v>
      </c>
      <c r="NF13" s="307">
        <v>0</v>
      </c>
      <c r="NG13" s="308" t="b">
        <f t="shared" si="61"/>
        <v>0</v>
      </c>
      <c r="NH13" s="309">
        <v>0</v>
      </c>
      <c r="NI13" s="309">
        <v>0</v>
      </c>
      <c r="NJ13" s="309">
        <v>0</v>
      </c>
      <c r="NK13" s="309">
        <v>0</v>
      </c>
      <c r="NL13" s="307">
        <v>8</v>
      </c>
      <c r="NM13" s="308" t="str">
        <f t="shared" si="62"/>
        <v>1</v>
      </c>
      <c r="NN13" s="309">
        <v>5</v>
      </c>
      <c r="NO13" s="309">
        <v>4</v>
      </c>
      <c r="NP13" s="309">
        <v>12</v>
      </c>
      <c r="NQ13" s="309">
        <v>4</v>
      </c>
      <c r="NR13" s="307">
        <v>5</v>
      </c>
      <c r="NS13" s="308" t="str">
        <f t="shared" si="63"/>
        <v>1</v>
      </c>
      <c r="NT13" s="309">
        <v>15</v>
      </c>
      <c r="NU13" s="309">
        <v>5</v>
      </c>
      <c r="NV13" s="309">
        <v>1</v>
      </c>
      <c r="NW13" s="309">
        <v>1</v>
      </c>
      <c r="NX13" s="327">
        <v>9</v>
      </c>
      <c r="NY13" s="328" t="str">
        <f t="shared" si="64"/>
        <v>1</v>
      </c>
      <c r="NZ13" s="329">
        <v>10</v>
      </c>
      <c r="OA13" s="329">
        <v>8</v>
      </c>
      <c r="OB13" s="329">
        <v>4</v>
      </c>
      <c r="OC13" s="330">
        <v>1</v>
      </c>
      <c r="OD13" s="311">
        <v>0</v>
      </c>
      <c r="OE13" s="308" t="b">
        <f t="shared" si="65"/>
        <v>0</v>
      </c>
      <c r="OF13" s="309">
        <v>0</v>
      </c>
      <c r="OG13" s="309">
        <v>0</v>
      </c>
      <c r="OH13" s="309">
        <v>0</v>
      </c>
      <c r="OI13" s="309">
        <v>0</v>
      </c>
      <c r="OJ13" s="307">
        <v>0</v>
      </c>
      <c r="OK13" s="308" t="b">
        <f t="shared" si="66"/>
        <v>0</v>
      </c>
      <c r="OL13" s="309">
        <v>0</v>
      </c>
      <c r="OM13" s="309">
        <v>0</v>
      </c>
      <c r="ON13" s="309">
        <v>0</v>
      </c>
      <c r="OO13" s="310">
        <v>0</v>
      </c>
      <c r="OP13" s="312"/>
      <c r="OQ13" s="313">
        <f t="shared" si="5"/>
        <v>206</v>
      </c>
      <c r="OR13" s="36">
        <f t="shared" si="6"/>
        <v>328</v>
      </c>
      <c r="OS13" s="36">
        <f t="shared" si="6"/>
        <v>159</v>
      </c>
      <c r="OT13" s="36">
        <f t="shared" si="6"/>
        <v>198</v>
      </c>
      <c r="OU13" s="314">
        <f t="shared" si="6"/>
        <v>57</v>
      </c>
      <c r="OW13" s="54" t="s">
        <v>13</v>
      </c>
      <c r="OX13" s="36">
        <v>232</v>
      </c>
      <c r="OY13" s="314">
        <v>20</v>
      </c>
      <c r="PA13" s="65" t="s">
        <v>13</v>
      </c>
      <c r="PB13" s="36">
        <v>221</v>
      </c>
      <c r="PC13" s="314">
        <v>24</v>
      </c>
    </row>
    <row r="14" spans="1:419" ht="15.75" thickBot="1" x14ac:dyDescent="0.3">
      <c r="A14" s="17" t="s">
        <v>11</v>
      </c>
      <c r="B14" s="79">
        <v>0</v>
      </c>
      <c r="C14" s="79">
        <v>0</v>
      </c>
      <c r="E14" s="85" t="s">
        <v>12</v>
      </c>
      <c r="F14" s="86">
        <v>422</v>
      </c>
      <c r="G14" s="86">
        <v>69</v>
      </c>
      <c r="I14" s="107"/>
      <c r="J14" s="46">
        <v>6098</v>
      </c>
      <c r="K14" s="46">
        <v>2516</v>
      </c>
      <c r="M14" s="128"/>
      <c r="N14" s="46">
        <v>6042</v>
      </c>
      <c r="O14" s="107">
        <v>1480</v>
      </c>
      <c r="P14" s="121"/>
      <c r="Q14" s="107"/>
      <c r="R14" s="124" t="s">
        <v>88</v>
      </c>
      <c r="S14" s="107">
        <v>46</v>
      </c>
      <c r="T14" s="122">
        <v>6</v>
      </c>
      <c r="V14" s="156"/>
      <c r="W14" s="107">
        <v>1561</v>
      </c>
      <c r="X14" s="122">
        <v>346</v>
      </c>
      <c r="Y14" s="12" t="s">
        <v>10</v>
      </c>
      <c r="Z14" s="223">
        <v>0</v>
      </c>
      <c r="AA14" s="224" t="b">
        <f t="shared" si="7"/>
        <v>0</v>
      </c>
      <c r="AB14" s="225">
        <v>0</v>
      </c>
      <c r="AC14" s="225">
        <v>0</v>
      </c>
      <c r="AD14" s="225">
        <v>0</v>
      </c>
      <c r="AE14" s="226">
        <v>0</v>
      </c>
      <c r="AF14" s="223">
        <v>0</v>
      </c>
      <c r="AG14" s="224" t="b">
        <f t="shared" si="8"/>
        <v>0</v>
      </c>
      <c r="AH14" s="225">
        <v>0</v>
      </c>
      <c r="AI14" s="225">
        <v>0</v>
      </c>
      <c r="AJ14" s="225">
        <v>0</v>
      </c>
      <c r="AK14" s="226">
        <v>0</v>
      </c>
      <c r="AL14" s="223">
        <v>0</v>
      </c>
      <c r="AM14" s="224" t="b">
        <f t="shared" si="9"/>
        <v>0</v>
      </c>
      <c r="AN14" s="225">
        <v>0</v>
      </c>
      <c r="AO14" s="225">
        <v>0</v>
      </c>
      <c r="AP14" s="225">
        <v>0</v>
      </c>
      <c r="AQ14" s="226">
        <v>0</v>
      </c>
      <c r="AR14" s="223">
        <v>0</v>
      </c>
      <c r="AS14" s="224" t="b">
        <f t="shared" si="10"/>
        <v>0</v>
      </c>
      <c r="AT14" s="225">
        <v>0</v>
      </c>
      <c r="AU14" s="225">
        <v>0</v>
      </c>
      <c r="AV14" s="225">
        <v>0</v>
      </c>
      <c r="AW14" s="226">
        <v>0</v>
      </c>
      <c r="AX14" s="223">
        <v>0</v>
      </c>
      <c r="AY14" s="224" t="b">
        <f t="shared" si="11"/>
        <v>0</v>
      </c>
      <c r="AZ14" s="225">
        <v>0</v>
      </c>
      <c r="BA14" s="225">
        <v>0</v>
      </c>
      <c r="BB14" s="225">
        <v>0</v>
      </c>
      <c r="BC14" s="226">
        <v>0</v>
      </c>
      <c r="BD14" s="223">
        <v>0</v>
      </c>
      <c r="BE14" s="224" t="b">
        <f t="shared" si="12"/>
        <v>0</v>
      </c>
      <c r="BF14" s="225">
        <v>0</v>
      </c>
      <c r="BG14" s="225">
        <v>0</v>
      </c>
      <c r="BH14" s="225">
        <v>0</v>
      </c>
      <c r="BI14" s="226">
        <v>0</v>
      </c>
      <c r="BJ14" s="223">
        <v>0</v>
      </c>
      <c r="BK14" s="224" t="b">
        <f t="shared" si="13"/>
        <v>0</v>
      </c>
      <c r="BL14" s="225">
        <v>0</v>
      </c>
      <c r="BM14" s="225">
        <v>0</v>
      </c>
      <c r="BN14" s="225">
        <v>0</v>
      </c>
      <c r="BO14" s="226">
        <v>0</v>
      </c>
      <c r="BP14" s="223">
        <v>0</v>
      </c>
      <c r="BQ14" s="224" t="b">
        <f t="shared" si="14"/>
        <v>0</v>
      </c>
      <c r="BR14" s="225">
        <v>0</v>
      </c>
      <c r="BS14" s="225">
        <v>0</v>
      </c>
      <c r="BT14" s="225">
        <v>0</v>
      </c>
      <c r="BU14" s="226">
        <v>0</v>
      </c>
      <c r="BV14" s="223">
        <v>0</v>
      </c>
      <c r="BW14" s="224" t="b">
        <f t="shared" si="15"/>
        <v>0</v>
      </c>
      <c r="BX14" s="225">
        <v>0</v>
      </c>
      <c r="BY14" s="225">
        <v>0</v>
      </c>
      <c r="BZ14" s="225">
        <v>0</v>
      </c>
      <c r="CA14" s="226">
        <v>0</v>
      </c>
      <c r="CB14" s="223">
        <v>0</v>
      </c>
      <c r="CC14" s="224" t="b">
        <f t="shared" si="16"/>
        <v>0</v>
      </c>
      <c r="CD14" s="225">
        <v>0</v>
      </c>
      <c r="CE14" s="225">
        <v>0</v>
      </c>
      <c r="CF14" s="225">
        <v>0</v>
      </c>
      <c r="CG14" s="226">
        <v>0</v>
      </c>
      <c r="CH14" s="223">
        <v>0</v>
      </c>
      <c r="CI14" s="224" t="b">
        <f t="shared" si="17"/>
        <v>0</v>
      </c>
      <c r="CJ14" s="225">
        <v>0</v>
      </c>
      <c r="CK14" s="225">
        <v>0</v>
      </c>
      <c r="CL14" s="225">
        <v>0</v>
      </c>
      <c r="CM14" s="226">
        <v>0</v>
      </c>
      <c r="CN14" s="223">
        <v>0</v>
      </c>
      <c r="CO14" s="224" t="b">
        <f t="shared" si="18"/>
        <v>0</v>
      </c>
      <c r="CP14" s="225">
        <v>0</v>
      </c>
      <c r="CQ14" s="225">
        <v>0</v>
      </c>
      <c r="CR14" s="225">
        <v>0</v>
      </c>
      <c r="CS14" s="225">
        <v>0</v>
      </c>
      <c r="CT14" s="223">
        <v>0</v>
      </c>
      <c r="CU14" s="224" t="b">
        <f t="shared" si="19"/>
        <v>0</v>
      </c>
      <c r="CV14" s="225">
        <v>0</v>
      </c>
      <c r="CW14" s="225">
        <v>0</v>
      </c>
      <c r="CX14" s="225">
        <v>0</v>
      </c>
      <c r="CY14" s="225">
        <v>0</v>
      </c>
      <c r="CZ14" s="223">
        <v>0</v>
      </c>
      <c r="DA14" s="224" t="b">
        <f t="shared" si="20"/>
        <v>0</v>
      </c>
      <c r="DB14" s="225">
        <v>0</v>
      </c>
      <c r="DC14" s="225">
        <v>0</v>
      </c>
      <c r="DD14" s="225">
        <v>0</v>
      </c>
      <c r="DE14" s="225">
        <v>0</v>
      </c>
      <c r="DF14" s="223">
        <v>0</v>
      </c>
      <c r="DG14" s="224" t="b">
        <f t="shared" si="21"/>
        <v>0</v>
      </c>
      <c r="DH14" s="225">
        <v>0</v>
      </c>
      <c r="DI14" s="225">
        <v>0</v>
      </c>
      <c r="DJ14" s="225">
        <v>0</v>
      </c>
      <c r="DK14" s="225">
        <v>0</v>
      </c>
      <c r="DL14" s="223">
        <v>0</v>
      </c>
      <c r="DM14" s="224" t="b">
        <f t="shared" si="22"/>
        <v>0</v>
      </c>
      <c r="DN14" s="225">
        <v>0</v>
      </c>
      <c r="DO14" s="225">
        <v>0</v>
      </c>
      <c r="DP14" s="225">
        <v>0</v>
      </c>
      <c r="DQ14" s="225">
        <v>0</v>
      </c>
      <c r="DR14" s="223">
        <v>0</v>
      </c>
      <c r="DS14" s="224" t="b">
        <f t="shared" si="23"/>
        <v>0</v>
      </c>
      <c r="DT14" s="225">
        <v>0</v>
      </c>
      <c r="DU14" s="225">
        <v>0</v>
      </c>
      <c r="DV14" s="225">
        <v>0</v>
      </c>
      <c r="DW14" s="225">
        <v>0</v>
      </c>
      <c r="DX14" s="223">
        <v>0</v>
      </c>
      <c r="DY14" s="224" t="b">
        <f t="shared" si="24"/>
        <v>0</v>
      </c>
      <c r="DZ14" s="225">
        <v>0</v>
      </c>
      <c r="EA14" s="225">
        <v>0</v>
      </c>
      <c r="EB14" s="225">
        <v>0</v>
      </c>
      <c r="EC14" s="225">
        <v>0</v>
      </c>
      <c r="ED14" s="223">
        <v>0</v>
      </c>
      <c r="EE14" s="224" t="b">
        <f t="shared" si="25"/>
        <v>0</v>
      </c>
      <c r="EF14" s="225">
        <v>0</v>
      </c>
      <c r="EG14" s="225">
        <v>0</v>
      </c>
      <c r="EH14" s="225">
        <v>0</v>
      </c>
      <c r="EI14" s="225">
        <v>0</v>
      </c>
      <c r="EJ14" s="223">
        <v>0</v>
      </c>
      <c r="EK14" s="224" t="b">
        <f t="shared" si="26"/>
        <v>0</v>
      </c>
      <c r="EL14" s="225">
        <v>0</v>
      </c>
      <c r="EM14" s="225">
        <v>0</v>
      </c>
      <c r="EN14" s="225">
        <v>0</v>
      </c>
      <c r="EO14" s="225">
        <v>0</v>
      </c>
      <c r="EP14" s="223">
        <v>0</v>
      </c>
      <c r="EQ14" s="224" t="b">
        <f t="shared" si="27"/>
        <v>0</v>
      </c>
      <c r="ER14" s="225">
        <v>0</v>
      </c>
      <c r="ES14" s="225">
        <v>0</v>
      </c>
      <c r="ET14" s="225">
        <v>0</v>
      </c>
      <c r="EU14" s="225">
        <v>0</v>
      </c>
      <c r="EV14" s="223">
        <v>0</v>
      </c>
      <c r="EW14" s="224" t="b">
        <f t="shared" si="28"/>
        <v>0</v>
      </c>
      <c r="EX14" s="225">
        <v>0</v>
      </c>
      <c r="EY14" s="225">
        <v>0</v>
      </c>
      <c r="EZ14" s="225">
        <v>0</v>
      </c>
      <c r="FA14" s="225">
        <v>0</v>
      </c>
      <c r="FB14" s="223">
        <v>0</v>
      </c>
      <c r="FC14" s="224" t="b">
        <f t="shared" si="67"/>
        <v>0</v>
      </c>
      <c r="FD14" s="225">
        <v>0</v>
      </c>
      <c r="FE14" s="225">
        <v>0</v>
      </c>
      <c r="FF14" s="225">
        <v>0</v>
      </c>
      <c r="FG14" s="225">
        <v>0</v>
      </c>
      <c r="FH14" s="223">
        <v>0</v>
      </c>
      <c r="FI14" s="224" t="b">
        <f t="shared" si="29"/>
        <v>0</v>
      </c>
      <c r="FJ14" s="225">
        <v>0</v>
      </c>
      <c r="FK14" s="225">
        <v>0</v>
      </c>
      <c r="FL14" s="225">
        <v>0</v>
      </c>
      <c r="FM14" s="225">
        <v>0</v>
      </c>
      <c r="FN14" s="223">
        <v>0</v>
      </c>
      <c r="FO14" s="224" t="b">
        <f t="shared" si="30"/>
        <v>0</v>
      </c>
      <c r="FP14" s="225">
        <v>0</v>
      </c>
      <c r="FQ14" s="225">
        <v>0</v>
      </c>
      <c r="FR14" s="225">
        <v>0</v>
      </c>
      <c r="FS14" s="225">
        <v>0</v>
      </c>
      <c r="FT14" s="223">
        <v>0</v>
      </c>
      <c r="FU14" s="224" t="b">
        <f t="shared" si="31"/>
        <v>0</v>
      </c>
      <c r="FV14" s="225">
        <v>0</v>
      </c>
      <c r="FW14" s="225">
        <v>0</v>
      </c>
      <c r="FX14" s="225">
        <v>0</v>
      </c>
      <c r="FY14" s="225">
        <v>0</v>
      </c>
      <c r="FZ14" s="223">
        <v>0</v>
      </c>
      <c r="GA14" s="224" t="b">
        <f t="shared" si="32"/>
        <v>0</v>
      </c>
      <c r="GB14" s="225">
        <v>0</v>
      </c>
      <c r="GC14" s="225">
        <v>0</v>
      </c>
      <c r="GD14" s="225">
        <v>0</v>
      </c>
      <c r="GE14" s="225">
        <v>0</v>
      </c>
      <c r="GF14" s="223">
        <v>0</v>
      </c>
      <c r="GG14" s="224" t="b">
        <f t="shared" si="33"/>
        <v>0</v>
      </c>
      <c r="GH14" s="225">
        <v>0</v>
      </c>
      <c r="GI14" s="225">
        <v>0</v>
      </c>
      <c r="GJ14" s="225">
        <v>0</v>
      </c>
      <c r="GK14" s="225">
        <v>0</v>
      </c>
      <c r="GL14" s="223">
        <v>0</v>
      </c>
      <c r="GM14" s="224" t="b">
        <f t="shared" si="34"/>
        <v>0</v>
      </c>
      <c r="GN14" s="225">
        <v>0</v>
      </c>
      <c r="GO14" s="225">
        <v>0</v>
      </c>
      <c r="GP14" s="225">
        <v>0</v>
      </c>
      <c r="GQ14" s="225">
        <v>0</v>
      </c>
      <c r="GR14" s="223">
        <v>0</v>
      </c>
      <c r="GS14" s="224" t="b">
        <f t="shared" si="35"/>
        <v>0</v>
      </c>
      <c r="GT14" s="225">
        <v>0</v>
      </c>
      <c r="GU14" s="225">
        <v>0</v>
      </c>
      <c r="GV14" s="225">
        <v>0</v>
      </c>
      <c r="GW14" s="225">
        <v>0</v>
      </c>
      <c r="GX14" s="223">
        <v>0</v>
      </c>
      <c r="GY14" s="224" t="b">
        <f t="shared" si="36"/>
        <v>0</v>
      </c>
      <c r="GZ14" s="225">
        <v>0</v>
      </c>
      <c r="HA14" s="225">
        <v>0</v>
      </c>
      <c r="HB14" s="225">
        <v>0</v>
      </c>
      <c r="HC14" s="226">
        <v>0</v>
      </c>
      <c r="HD14" s="227"/>
      <c r="HE14" s="228">
        <f t="shared" si="1"/>
        <v>0</v>
      </c>
      <c r="HF14" s="3">
        <f t="shared" si="2"/>
        <v>0</v>
      </c>
      <c r="HG14" s="3">
        <f t="shared" si="68"/>
        <v>0</v>
      </c>
      <c r="HH14" s="3">
        <f t="shared" si="68"/>
        <v>0</v>
      </c>
      <c r="HI14" s="229">
        <f t="shared" si="68"/>
        <v>0</v>
      </c>
      <c r="HK14" s="23" t="s">
        <v>4</v>
      </c>
      <c r="HL14" s="307">
        <v>11</v>
      </c>
      <c r="HM14" s="308" t="str">
        <f>IF(HL14&gt;0.5,"1")</f>
        <v>1</v>
      </c>
      <c r="HN14" s="309">
        <v>12</v>
      </c>
      <c r="HO14" s="309">
        <v>9</v>
      </c>
      <c r="HP14" s="309">
        <v>9</v>
      </c>
      <c r="HQ14" s="310">
        <v>4</v>
      </c>
      <c r="HR14" s="307">
        <v>10</v>
      </c>
      <c r="HS14" s="308" t="str">
        <f t="shared" si="38"/>
        <v>1</v>
      </c>
      <c r="HT14" s="309">
        <v>19</v>
      </c>
      <c r="HU14" s="309">
        <v>9</v>
      </c>
      <c r="HV14" s="309">
        <v>3</v>
      </c>
      <c r="HW14" s="310">
        <v>1</v>
      </c>
      <c r="HX14" s="307">
        <v>10</v>
      </c>
      <c r="HY14" s="308" t="str">
        <f t="shared" si="39"/>
        <v>1</v>
      </c>
      <c r="HZ14" s="309">
        <v>17</v>
      </c>
      <c r="IA14" s="309">
        <v>10</v>
      </c>
      <c r="IB14" s="309">
        <v>2</v>
      </c>
      <c r="IC14" s="310">
        <v>3</v>
      </c>
      <c r="ID14" s="307">
        <v>0</v>
      </c>
      <c r="IE14" s="308" t="b">
        <f t="shared" si="40"/>
        <v>0</v>
      </c>
      <c r="IF14" s="309">
        <v>0</v>
      </c>
      <c r="IG14" s="309">
        <v>0</v>
      </c>
      <c r="IH14" s="309">
        <v>0</v>
      </c>
      <c r="II14" s="310">
        <v>0</v>
      </c>
      <c r="IJ14" s="307">
        <v>0</v>
      </c>
      <c r="IK14" s="308" t="b">
        <f t="shared" si="41"/>
        <v>0</v>
      </c>
      <c r="IL14" s="309">
        <v>0</v>
      </c>
      <c r="IM14" s="309">
        <v>0</v>
      </c>
      <c r="IN14" s="309">
        <v>0</v>
      </c>
      <c r="IO14" s="310">
        <v>0</v>
      </c>
      <c r="IP14" s="307">
        <v>6</v>
      </c>
      <c r="IQ14" s="308" t="str">
        <f t="shared" si="42"/>
        <v>1</v>
      </c>
      <c r="IR14" s="309">
        <v>5</v>
      </c>
      <c r="IS14" s="309">
        <v>6</v>
      </c>
      <c r="IT14" s="309">
        <v>2</v>
      </c>
      <c r="IU14" s="310">
        <v>1</v>
      </c>
      <c r="IV14" s="307">
        <v>0</v>
      </c>
      <c r="IW14" s="308" t="b">
        <f t="shared" si="43"/>
        <v>0</v>
      </c>
      <c r="IX14" s="309">
        <v>0</v>
      </c>
      <c r="IY14" s="309">
        <v>0</v>
      </c>
      <c r="IZ14" s="309">
        <v>0</v>
      </c>
      <c r="JA14" s="310">
        <v>0</v>
      </c>
      <c r="JB14" s="307">
        <v>13</v>
      </c>
      <c r="JC14" s="308" t="str">
        <f t="shared" si="44"/>
        <v>1</v>
      </c>
      <c r="JD14" s="309">
        <v>17</v>
      </c>
      <c r="JE14" s="309">
        <v>11</v>
      </c>
      <c r="JF14" s="309">
        <v>4</v>
      </c>
      <c r="JG14" s="310">
        <v>4</v>
      </c>
      <c r="JH14" s="307">
        <v>6</v>
      </c>
      <c r="JI14" s="308" t="str">
        <f t="shared" si="45"/>
        <v>1</v>
      </c>
      <c r="JJ14" s="309">
        <v>14</v>
      </c>
      <c r="JK14" s="309">
        <v>5</v>
      </c>
      <c r="JL14" s="309">
        <v>8</v>
      </c>
      <c r="JM14" s="310">
        <v>1</v>
      </c>
      <c r="JN14" s="307">
        <v>11</v>
      </c>
      <c r="JO14" s="308" t="str">
        <f t="shared" si="46"/>
        <v>1</v>
      </c>
      <c r="JP14" s="309">
        <v>12</v>
      </c>
      <c r="JQ14" s="309">
        <v>11</v>
      </c>
      <c r="JR14" s="309">
        <v>2</v>
      </c>
      <c r="JS14" s="310">
        <v>1</v>
      </c>
      <c r="JT14" s="307">
        <v>7</v>
      </c>
      <c r="JU14" s="308" t="str">
        <f t="shared" si="47"/>
        <v>1</v>
      </c>
      <c r="JV14" s="309">
        <v>15</v>
      </c>
      <c r="JW14" s="309">
        <v>6</v>
      </c>
      <c r="JX14" s="309">
        <v>13</v>
      </c>
      <c r="JY14" s="310">
        <v>1</v>
      </c>
      <c r="JZ14" s="307">
        <v>10</v>
      </c>
      <c r="KA14" s="308" t="str">
        <f t="shared" si="48"/>
        <v>1</v>
      </c>
      <c r="KB14" s="309">
        <v>9</v>
      </c>
      <c r="KC14" s="309">
        <v>9</v>
      </c>
      <c r="KD14" s="309">
        <v>1</v>
      </c>
      <c r="KE14" s="309">
        <v>1</v>
      </c>
      <c r="KF14" s="307">
        <v>11</v>
      </c>
      <c r="KG14" s="308" t="str">
        <f t="shared" si="49"/>
        <v>1</v>
      </c>
      <c r="KH14" s="309">
        <v>30</v>
      </c>
      <c r="KI14" s="309">
        <v>11</v>
      </c>
      <c r="KJ14" s="309">
        <v>0</v>
      </c>
      <c r="KK14" s="309">
        <v>0</v>
      </c>
      <c r="KL14" s="307">
        <v>11</v>
      </c>
      <c r="KM14" s="308" t="str">
        <f t="shared" si="50"/>
        <v>1</v>
      </c>
      <c r="KN14" s="309">
        <v>22</v>
      </c>
      <c r="KO14" s="309">
        <v>11</v>
      </c>
      <c r="KP14" s="309">
        <v>0</v>
      </c>
      <c r="KQ14" s="309">
        <v>0</v>
      </c>
      <c r="KR14" s="307">
        <v>3</v>
      </c>
      <c r="KS14" s="308" t="str">
        <f t="shared" si="51"/>
        <v>1</v>
      </c>
      <c r="KT14" s="309">
        <v>5</v>
      </c>
      <c r="KU14" s="309">
        <v>3</v>
      </c>
      <c r="KV14" s="309">
        <v>0</v>
      </c>
      <c r="KW14" s="309">
        <v>0</v>
      </c>
      <c r="KX14" s="307">
        <v>8</v>
      </c>
      <c r="KY14" s="308" t="str">
        <f t="shared" si="52"/>
        <v>1</v>
      </c>
      <c r="KZ14" s="309">
        <v>8</v>
      </c>
      <c r="LA14" s="309">
        <v>7</v>
      </c>
      <c r="LB14" s="309">
        <v>0</v>
      </c>
      <c r="LC14" s="309">
        <v>0</v>
      </c>
      <c r="LD14" s="307">
        <v>14</v>
      </c>
      <c r="LE14" s="308" t="str">
        <f t="shared" si="53"/>
        <v>1</v>
      </c>
      <c r="LF14" s="309">
        <v>16</v>
      </c>
      <c r="LG14" s="309">
        <v>14</v>
      </c>
      <c r="LH14" s="309">
        <v>0</v>
      </c>
      <c r="LI14" s="309">
        <v>0</v>
      </c>
      <c r="LJ14" s="307">
        <v>12</v>
      </c>
      <c r="LK14" s="308" t="str">
        <f t="shared" si="54"/>
        <v>1</v>
      </c>
      <c r="LL14" s="309">
        <v>16</v>
      </c>
      <c r="LM14" s="309">
        <v>12</v>
      </c>
      <c r="LN14" s="309">
        <v>2</v>
      </c>
      <c r="LO14" s="309">
        <v>1</v>
      </c>
      <c r="LP14" s="307">
        <v>0</v>
      </c>
      <c r="LQ14" s="308" t="b">
        <f t="shared" si="55"/>
        <v>0</v>
      </c>
      <c r="LR14" s="309">
        <v>0</v>
      </c>
      <c r="LS14" s="309">
        <v>0</v>
      </c>
      <c r="LT14" s="309">
        <v>0</v>
      </c>
      <c r="LU14" s="309">
        <v>0</v>
      </c>
      <c r="LV14" s="307">
        <v>12</v>
      </c>
      <c r="LW14" s="308" t="str">
        <f t="shared" si="56"/>
        <v>1</v>
      </c>
      <c r="LX14" s="309">
        <v>24</v>
      </c>
      <c r="LY14" s="309">
        <v>12</v>
      </c>
      <c r="LZ14" s="309">
        <v>0</v>
      </c>
      <c r="MA14" s="309">
        <v>0</v>
      </c>
      <c r="MB14" s="307">
        <v>9</v>
      </c>
      <c r="MC14" s="308" t="str">
        <f t="shared" si="57"/>
        <v>1</v>
      </c>
      <c r="MD14" s="309">
        <v>17</v>
      </c>
      <c r="ME14" s="309">
        <v>8</v>
      </c>
      <c r="MF14" s="309">
        <v>2</v>
      </c>
      <c r="MG14" s="309">
        <v>1</v>
      </c>
      <c r="MH14" s="307">
        <v>14</v>
      </c>
      <c r="MI14" s="308" t="str">
        <f t="shared" si="58"/>
        <v>1</v>
      </c>
      <c r="MJ14" s="309">
        <v>32</v>
      </c>
      <c r="MK14" s="309">
        <v>13</v>
      </c>
      <c r="ML14" s="309">
        <v>3</v>
      </c>
      <c r="MM14" s="309">
        <v>2</v>
      </c>
      <c r="MN14" s="307">
        <v>5</v>
      </c>
      <c r="MO14" s="308" t="str">
        <f t="shared" si="4"/>
        <v>1</v>
      </c>
      <c r="MP14" s="309">
        <v>32</v>
      </c>
      <c r="MQ14" s="309">
        <v>5</v>
      </c>
      <c r="MR14" s="309">
        <v>0</v>
      </c>
      <c r="MS14" s="309">
        <v>0</v>
      </c>
      <c r="MT14" s="307">
        <v>9</v>
      </c>
      <c r="MU14" s="308" t="str">
        <f t="shared" si="59"/>
        <v>1</v>
      </c>
      <c r="MV14" s="309">
        <v>20</v>
      </c>
      <c r="MW14" s="309">
        <v>8</v>
      </c>
      <c r="MX14" s="309">
        <v>10</v>
      </c>
      <c r="MY14" s="309">
        <v>1</v>
      </c>
      <c r="MZ14" s="307">
        <v>4</v>
      </c>
      <c r="NA14" s="308" t="str">
        <f t="shared" si="60"/>
        <v>1</v>
      </c>
      <c r="NB14" s="309">
        <v>20</v>
      </c>
      <c r="NC14" s="309">
        <v>4</v>
      </c>
      <c r="ND14" s="309">
        <v>0</v>
      </c>
      <c r="NE14" s="309">
        <v>0</v>
      </c>
      <c r="NF14" s="307">
        <v>0</v>
      </c>
      <c r="NG14" s="308" t="b">
        <f t="shared" si="61"/>
        <v>0</v>
      </c>
      <c r="NH14" s="309">
        <v>0</v>
      </c>
      <c r="NI14" s="309">
        <v>0</v>
      </c>
      <c r="NJ14" s="309">
        <v>0</v>
      </c>
      <c r="NK14" s="309">
        <v>0</v>
      </c>
      <c r="NL14" s="307">
        <v>10</v>
      </c>
      <c r="NM14" s="308" t="str">
        <f t="shared" si="62"/>
        <v>1</v>
      </c>
      <c r="NN14" s="309">
        <v>30</v>
      </c>
      <c r="NO14" s="309">
        <v>10</v>
      </c>
      <c r="NP14" s="309">
        <v>0</v>
      </c>
      <c r="NQ14" s="309">
        <v>0</v>
      </c>
      <c r="NR14" s="307">
        <v>8</v>
      </c>
      <c r="NS14" s="308" t="str">
        <f t="shared" si="63"/>
        <v>1</v>
      </c>
      <c r="NT14" s="309">
        <v>15</v>
      </c>
      <c r="NU14" s="309">
        <v>8</v>
      </c>
      <c r="NV14" s="309">
        <v>0</v>
      </c>
      <c r="NW14" s="309">
        <v>0</v>
      </c>
      <c r="NX14" s="327">
        <v>5</v>
      </c>
      <c r="NY14" s="328" t="str">
        <f t="shared" si="64"/>
        <v>1</v>
      </c>
      <c r="NZ14" s="329">
        <v>15</v>
      </c>
      <c r="OA14" s="329">
        <v>4</v>
      </c>
      <c r="OB14" s="329">
        <v>8</v>
      </c>
      <c r="OC14" s="330">
        <v>3</v>
      </c>
      <c r="OD14" s="311">
        <v>0</v>
      </c>
      <c r="OE14" s="308" t="b">
        <f t="shared" si="65"/>
        <v>0</v>
      </c>
      <c r="OF14" s="309">
        <v>0</v>
      </c>
      <c r="OG14" s="309">
        <v>0</v>
      </c>
      <c r="OH14" s="309">
        <v>0</v>
      </c>
      <c r="OI14" s="309">
        <v>0</v>
      </c>
      <c r="OJ14" s="307">
        <v>0</v>
      </c>
      <c r="OK14" s="308" t="b">
        <f t="shared" si="66"/>
        <v>0</v>
      </c>
      <c r="OL14" s="309">
        <v>0</v>
      </c>
      <c r="OM14" s="309">
        <v>0</v>
      </c>
      <c r="ON14" s="309">
        <v>0</v>
      </c>
      <c r="OO14" s="310">
        <v>0</v>
      </c>
      <c r="OP14" s="312"/>
      <c r="OQ14" s="313">
        <f t="shared" si="5"/>
        <v>219</v>
      </c>
      <c r="OR14" s="36">
        <f t="shared" si="6"/>
        <v>422</v>
      </c>
      <c r="OS14" s="36">
        <f t="shared" si="6"/>
        <v>206</v>
      </c>
      <c r="OT14" s="36">
        <f t="shared" si="6"/>
        <v>69</v>
      </c>
      <c r="OU14" s="314">
        <f t="shared" si="6"/>
        <v>25</v>
      </c>
      <c r="OW14" s="54" t="s">
        <v>14</v>
      </c>
      <c r="OX14" s="36">
        <v>0</v>
      </c>
      <c r="OY14" s="314">
        <v>0</v>
      </c>
      <c r="PA14" s="66" t="s">
        <v>77</v>
      </c>
      <c r="PB14" s="36">
        <v>195</v>
      </c>
      <c r="PC14" s="314">
        <v>13</v>
      </c>
    </row>
    <row r="15" spans="1:419" ht="17.25" thickBot="1" x14ac:dyDescent="0.3">
      <c r="A15" s="17" t="s">
        <v>12</v>
      </c>
      <c r="B15" s="79">
        <v>233</v>
      </c>
      <c r="C15" s="79">
        <v>366</v>
      </c>
      <c r="E15" s="85" t="s">
        <v>13</v>
      </c>
      <c r="F15" s="86">
        <v>865</v>
      </c>
      <c r="G15" s="86">
        <v>249</v>
      </c>
      <c r="I15" s="108" t="s">
        <v>7</v>
      </c>
      <c r="J15" s="46"/>
      <c r="K15" s="46"/>
      <c r="M15" s="129" t="s">
        <v>7</v>
      </c>
      <c r="N15" s="130"/>
      <c r="O15" s="107"/>
      <c r="P15" s="121"/>
      <c r="Q15" s="107"/>
      <c r="R15" s="124" t="s">
        <v>89</v>
      </c>
      <c r="S15" s="107">
        <v>45</v>
      </c>
      <c r="T15" s="122">
        <v>26</v>
      </c>
      <c r="V15" s="155" t="s">
        <v>72</v>
      </c>
      <c r="W15" s="107">
        <v>105</v>
      </c>
      <c r="X15" s="122">
        <v>57</v>
      </c>
      <c r="Y15" s="12" t="s">
        <v>11</v>
      </c>
      <c r="Z15" s="223">
        <v>0</v>
      </c>
      <c r="AA15" s="224" t="b">
        <f t="shared" si="7"/>
        <v>0</v>
      </c>
      <c r="AB15" s="225">
        <v>0</v>
      </c>
      <c r="AC15" s="225">
        <v>0</v>
      </c>
      <c r="AD15" s="225">
        <v>0</v>
      </c>
      <c r="AE15" s="226">
        <v>0</v>
      </c>
      <c r="AF15" s="223">
        <v>0</v>
      </c>
      <c r="AG15" s="224" t="b">
        <f t="shared" si="8"/>
        <v>0</v>
      </c>
      <c r="AH15" s="225">
        <v>0</v>
      </c>
      <c r="AI15" s="225">
        <v>0</v>
      </c>
      <c r="AJ15" s="225">
        <v>0</v>
      </c>
      <c r="AK15" s="226">
        <v>0</v>
      </c>
      <c r="AL15" s="223">
        <v>0</v>
      </c>
      <c r="AM15" s="224" t="b">
        <f t="shared" si="9"/>
        <v>0</v>
      </c>
      <c r="AN15" s="225">
        <v>0</v>
      </c>
      <c r="AO15" s="225">
        <v>0</v>
      </c>
      <c r="AP15" s="225">
        <v>0</v>
      </c>
      <c r="AQ15" s="226">
        <v>0</v>
      </c>
      <c r="AR15" s="223">
        <v>0</v>
      </c>
      <c r="AS15" s="224" t="b">
        <f t="shared" si="10"/>
        <v>0</v>
      </c>
      <c r="AT15" s="225">
        <v>0</v>
      </c>
      <c r="AU15" s="225">
        <v>0</v>
      </c>
      <c r="AV15" s="225">
        <v>0</v>
      </c>
      <c r="AW15" s="226">
        <v>0</v>
      </c>
      <c r="AX15" s="223">
        <v>0</v>
      </c>
      <c r="AY15" s="224" t="b">
        <f t="shared" si="11"/>
        <v>0</v>
      </c>
      <c r="AZ15" s="225">
        <v>0</v>
      </c>
      <c r="BA15" s="225">
        <v>0</v>
      </c>
      <c r="BB15" s="225">
        <v>0</v>
      </c>
      <c r="BC15" s="226">
        <v>0</v>
      </c>
      <c r="BD15" s="223">
        <v>0</v>
      </c>
      <c r="BE15" s="224" t="b">
        <f t="shared" si="12"/>
        <v>0</v>
      </c>
      <c r="BF15" s="225">
        <v>0</v>
      </c>
      <c r="BG15" s="225">
        <v>0</v>
      </c>
      <c r="BH15" s="225">
        <v>0</v>
      </c>
      <c r="BI15" s="226">
        <v>0</v>
      </c>
      <c r="BJ15" s="223">
        <v>0</v>
      </c>
      <c r="BK15" s="224" t="b">
        <f t="shared" si="13"/>
        <v>0</v>
      </c>
      <c r="BL15" s="225">
        <v>0</v>
      </c>
      <c r="BM15" s="225">
        <v>0</v>
      </c>
      <c r="BN15" s="225">
        <v>0</v>
      </c>
      <c r="BO15" s="226">
        <v>0</v>
      </c>
      <c r="BP15" s="223">
        <v>0</v>
      </c>
      <c r="BQ15" s="224" t="b">
        <f t="shared" si="14"/>
        <v>0</v>
      </c>
      <c r="BR15" s="225">
        <v>0</v>
      </c>
      <c r="BS15" s="225">
        <v>0</v>
      </c>
      <c r="BT15" s="225">
        <v>0</v>
      </c>
      <c r="BU15" s="226">
        <v>0</v>
      </c>
      <c r="BV15" s="223">
        <v>0</v>
      </c>
      <c r="BW15" s="224" t="b">
        <f t="shared" si="15"/>
        <v>0</v>
      </c>
      <c r="BX15" s="225">
        <v>0</v>
      </c>
      <c r="BY15" s="225">
        <v>0</v>
      </c>
      <c r="BZ15" s="225">
        <v>0</v>
      </c>
      <c r="CA15" s="226">
        <v>0</v>
      </c>
      <c r="CB15" s="223">
        <v>0</v>
      </c>
      <c r="CC15" s="224" t="b">
        <f t="shared" si="16"/>
        <v>0</v>
      </c>
      <c r="CD15" s="225">
        <v>0</v>
      </c>
      <c r="CE15" s="225">
        <v>0</v>
      </c>
      <c r="CF15" s="225">
        <v>0</v>
      </c>
      <c r="CG15" s="226">
        <v>0</v>
      </c>
      <c r="CH15" s="223">
        <v>0</v>
      </c>
      <c r="CI15" s="224" t="b">
        <f t="shared" si="17"/>
        <v>0</v>
      </c>
      <c r="CJ15" s="225">
        <v>0</v>
      </c>
      <c r="CK15" s="225">
        <v>0</v>
      </c>
      <c r="CL15" s="225">
        <v>0</v>
      </c>
      <c r="CM15" s="226">
        <v>0</v>
      </c>
      <c r="CN15" s="223">
        <v>0</v>
      </c>
      <c r="CO15" s="224" t="b">
        <f t="shared" si="18"/>
        <v>0</v>
      </c>
      <c r="CP15" s="225">
        <v>0</v>
      </c>
      <c r="CQ15" s="225">
        <v>0</v>
      </c>
      <c r="CR15" s="225">
        <v>0</v>
      </c>
      <c r="CS15" s="225">
        <v>0</v>
      </c>
      <c r="CT15" s="223">
        <v>0</v>
      </c>
      <c r="CU15" s="224" t="b">
        <f t="shared" si="19"/>
        <v>0</v>
      </c>
      <c r="CV15" s="225">
        <v>0</v>
      </c>
      <c r="CW15" s="225">
        <v>0</v>
      </c>
      <c r="CX15" s="225">
        <v>0</v>
      </c>
      <c r="CY15" s="225">
        <v>0</v>
      </c>
      <c r="CZ15" s="223">
        <v>0</v>
      </c>
      <c r="DA15" s="224" t="b">
        <f t="shared" si="20"/>
        <v>0</v>
      </c>
      <c r="DB15" s="225">
        <v>0</v>
      </c>
      <c r="DC15" s="225">
        <v>0</v>
      </c>
      <c r="DD15" s="225">
        <v>0</v>
      </c>
      <c r="DE15" s="225">
        <v>0</v>
      </c>
      <c r="DF15" s="223">
        <v>0</v>
      </c>
      <c r="DG15" s="224" t="b">
        <f t="shared" si="21"/>
        <v>0</v>
      </c>
      <c r="DH15" s="225">
        <v>0</v>
      </c>
      <c r="DI15" s="225">
        <v>0</v>
      </c>
      <c r="DJ15" s="225">
        <v>0</v>
      </c>
      <c r="DK15" s="225">
        <v>0</v>
      </c>
      <c r="DL15" s="223">
        <v>0</v>
      </c>
      <c r="DM15" s="224" t="b">
        <f t="shared" si="22"/>
        <v>0</v>
      </c>
      <c r="DN15" s="225">
        <v>0</v>
      </c>
      <c r="DO15" s="225">
        <v>0</v>
      </c>
      <c r="DP15" s="225">
        <v>0</v>
      </c>
      <c r="DQ15" s="225">
        <v>0</v>
      </c>
      <c r="DR15" s="223">
        <v>0</v>
      </c>
      <c r="DS15" s="224" t="b">
        <f t="shared" si="23"/>
        <v>0</v>
      </c>
      <c r="DT15" s="225">
        <v>0</v>
      </c>
      <c r="DU15" s="225">
        <v>0</v>
      </c>
      <c r="DV15" s="225">
        <v>0</v>
      </c>
      <c r="DW15" s="225">
        <v>0</v>
      </c>
      <c r="DX15" s="223">
        <v>0</v>
      </c>
      <c r="DY15" s="224" t="b">
        <f t="shared" si="24"/>
        <v>0</v>
      </c>
      <c r="DZ15" s="225">
        <v>0</v>
      </c>
      <c r="EA15" s="225">
        <v>0</v>
      </c>
      <c r="EB15" s="225">
        <v>0</v>
      </c>
      <c r="EC15" s="225">
        <v>0</v>
      </c>
      <c r="ED15" s="223">
        <v>0</v>
      </c>
      <c r="EE15" s="224" t="b">
        <f t="shared" si="25"/>
        <v>0</v>
      </c>
      <c r="EF15" s="225">
        <v>0</v>
      </c>
      <c r="EG15" s="225">
        <v>0</v>
      </c>
      <c r="EH15" s="225">
        <v>0</v>
      </c>
      <c r="EI15" s="225">
        <v>0</v>
      </c>
      <c r="EJ15" s="223">
        <v>0</v>
      </c>
      <c r="EK15" s="224" t="b">
        <f t="shared" si="26"/>
        <v>0</v>
      </c>
      <c r="EL15" s="225">
        <v>0</v>
      </c>
      <c r="EM15" s="225">
        <v>0</v>
      </c>
      <c r="EN15" s="225">
        <v>0</v>
      </c>
      <c r="EO15" s="225">
        <v>0</v>
      </c>
      <c r="EP15" s="223">
        <v>0</v>
      </c>
      <c r="EQ15" s="224" t="b">
        <f t="shared" si="27"/>
        <v>0</v>
      </c>
      <c r="ER15" s="225">
        <v>0</v>
      </c>
      <c r="ES15" s="225">
        <v>0</v>
      </c>
      <c r="ET15" s="225">
        <v>0</v>
      </c>
      <c r="EU15" s="225">
        <v>0</v>
      </c>
      <c r="EV15" s="223">
        <v>0</v>
      </c>
      <c r="EW15" s="224" t="b">
        <f t="shared" si="28"/>
        <v>0</v>
      </c>
      <c r="EX15" s="225">
        <v>0</v>
      </c>
      <c r="EY15" s="225">
        <v>0</v>
      </c>
      <c r="EZ15" s="225">
        <v>0</v>
      </c>
      <c r="FA15" s="225">
        <v>0</v>
      </c>
      <c r="FB15" s="223">
        <v>0</v>
      </c>
      <c r="FC15" s="224" t="b">
        <f t="shared" si="67"/>
        <v>0</v>
      </c>
      <c r="FD15" s="225">
        <v>0</v>
      </c>
      <c r="FE15" s="225">
        <v>0</v>
      </c>
      <c r="FF15" s="225">
        <v>0</v>
      </c>
      <c r="FG15" s="225">
        <v>0</v>
      </c>
      <c r="FH15" s="223">
        <v>0</v>
      </c>
      <c r="FI15" s="224" t="b">
        <f t="shared" si="29"/>
        <v>0</v>
      </c>
      <c r="FJ15" s="225">
        <v>0</v>
      </c>
      <c r="FK15" s="225">
        <v>0</v>
      </c>
      <c r="FL15" s="225">
        <v>0</v>
      </c>
      <c r="FM15" s="225">
        <v>0</v>
      </c>
      <c r="FN15" s="223">
        <v>0</v>
      </c>
      <c r="FO15" s="224" t="b">
        <f t="shared" si="30"/>
        <v>0</v>
      </c>
      <c r="FP15" s="225">
        <v>0</v>
      </c>
      <c r="FQ15" s="225">
        <v>0</v>
      </c>
      <c r="FR15" s="225">
        <v>0</v>
      </c>
      <c r="FS15" s="225">
        <v>0</v>
      </c>
      <c r="FT15" s="223">
        <v>0</v>
      </c>
      <c r="FU15" s="224" t="b">
        <f t="shared" si="31"/>
        <v>0</v>
      </c>
      <c r="FV15" s="225">
        <v>0</v>
      </c>
      <c r="FW15" s="225">
        <v>0</v>
      </c>
      <c r="FX15" s="225">
        <v>0</v>
      </c>
      <c r="FY15" s="225">
        <v>0</v>
      </c>
      <c r="FZ15" s="223">
        <v>0</v>
      </c>
      <c r="GA15" s="224" t="b">
        <f t="shared" si="32"/>
        <v>0</v>
      </c>
      <c r="GB15" s="225">
        <v>0</v>
      </c>
      <c r="GC15" s="225">
        <v>0</v>
      </c>
      <c r="GD15" s="225">
        <v>0</v>
      </c>
      <c r="GE15" s="225">
        <v>0</v>
      </c>
      <c r="GF15" s="223">
        <v>0</v>
      </c>
      <c r="GG15" s="224" t="b">
        <f t="shared" si="33"/>
        <v>0</v>
      </c>
      <c r="GH15" s="225">
        <v>0</v>
      </c>
      <c r="GI15" s="225">
        <v>0</v>
      </c>
      <c r="GJ15" s="225">
        <v>0</v>
      </c>
      <c r="GK15" s="225">
        <v>0</v>
      </c>
      <c r="GL15" s="223">
        <v>0</v>
      </c>
      <c r="GM15" s="224" t="b">
        <f t="shared" si="34"/>
        <v>0</v>
      </c>
      <c r="GN15" s="225">
        <v>0</v>
      </c>
      <c r="GO15" s="225">
        <v>0</v>
      </c>
      <c r="GP15" s="225">
        <v>0</v>
      </c>
      <c r="GQ15" s="225">
        <v>0</v>
      </c>
      <c r="GR15" s="223">
        <v>0</v>
      </c>
      <c r="GS15" s="224" t="b">
        <f t="shared" si="35"/>
        <v>0</v>
      </c>
      <c r="GT15" s="225">
        <v>0</v>
      </c>
      <c r="GU15" s="225">
        <v>0</v>
      </c>
      <c r="GV15" s="225">
        <v>0</v>
      </c>
      <c r="GW15" s="225">
        <v>0</v>
      </c>
      <c r="GX15" s="223">
        <v>0</v>
      </c>
      <c r="GY15" s="224" t="b">
        <f t="shared" si="36"/>
        <v>0</v>
      </c>
      <c r="GZ15" s="225">
        <v>0</v>
      </c>
      <c r="HA15" s="225">
        <v>0</v>
      </c>
      <c r="HB15" s="225">
        <v>0</v>
      </c>
      <c r="HC15" s="226">
        <v>0</v>
      </c>
      <c r="HD15" s="227"/>
      <c r="HE15" s="228">
        <f t="shared" si="1"/>
        <v>0</v>
      </c>
      <c r="HF15" s="3">
        <f t="shared" si="2"/>
        <v>0</v>
      </c>
      <c r="HG15" s="3">
        <f t="shared" si="68"/>
        <v>0</v>
      </c>
      <c r="HH15" s="3">
        <f t="shared" si="68"/>
        <v>0</v>
      </c>
      <c r="HI15" s="229">
        <f t="shared" si="68"/>
        <v>0</v>
      </c>
      <c r="HK15" s="23" t="s">
        <v>12</v>
      </c>
      <c r="HL15" s="307">
        <v>10</v>
      </c>
      <c r="HM15" s="308" t="str">
        <f t="shared" si="37"/>
        <v>1</v>
      </c>
      <c r="HN15" s="309">
        <v>16</v>
      </c>
      <c r="HO15" s="309">
        <v>8</v>
      </c>
      <c r="HP15" s="309">
        <v>6</v>
      </c>
      <c r="HQ15" s="310">
        <v>2</v>
      </c>
      <c r="HR15" s="307">
        <v>14</v>
      </c>
      <c r="HS15" s="308" t="str">
        <f t="shared" si="38"/>
        <v>1</v>
      </c>
      <c r="HT15" s="309">
        <v>20</v>
      </c>
      <c r="HU15" s="309">
        <v>12</v>
      </c>
      <c r="HV15" s="309">
        <v>2</v>
      </c>
      <c r="HW15" s="310">
        <v>3</v>
      </c>
      <c r="HX15" s="307">
        <v>10</v>
      </c>
      <c r="HY15" s="308" t="str">
        <f t="shared" si="39"/>
        <v>1</v>
      </c>
      <c r="HZ15" s="309">
        <v>42</v>
      </c>
      <c r="IA15" s="309">
        <v>9</v>
      </c>
      <c r="IB15" s="309">
        <v>13</v>
      </c>
      <c r="IC15" s="310">
        <v>3</v>
      </c>
      <c r="ID15" s="307">
        <v>0</v>
      </c>
      <c r="IE15" s="308" t="b">
        <f t="shared" si="40"/>
        <v>0</v>
      </c>
      <c r="IF15" s="309">
        <v>0</v>
      </c>
      <c r="IG15" s="309">
        <v>0</v>
      </c>
      <c r="IH15" s="309">
        <v>0</v>
      </c>
      <c r="II15" s="310">
        <v>0</v>
      </c>
      <c r="IJ15" s="307">
        <v>0</v>
      </c>
      <c r="IK15" s="308" t="b">
        <f t="shared" si="41"/>
        <v>0</v>
      </c>
      <c r="IL15" s="309">
        <v>0</v>
      </c>
      <c r="IM15" s="309">
        <v>0</v>
      </c>
      <c r="IN15" s="309">
        <v>0</v>
      </c>
      <c r="IO15" s="310">
        <v>0</v>
      </c>
      <c r="IP15" s="307">
        <v>14</v>
      </c>
      <c r="IQ15" s="308" t="str">
        <f t="shared" si="42"/>
        <v>1</v>
      </c>
      <c r="IR15" s="309">
        <v>53</v>
      </c>
      <c r="IS15" s="309">
        <v>10</v>
      </c>
      <c r="IT15" s="309">
        <v>6</v>
      </c>
      <c r="IU15" s="310">
        <v>3</v>
      </c>
      <c r="IV15" s="307">
        <v>0</v>
      </c>
      <c r="IW15" s="308" t="b">
        <f t="shared" si="43"/>
        <v>0</v>
      </c>
      <c r="IX15" s="309">
        <v>0</v>
      </c>
      <c r="IY15" s="309">
        <v>0</v>
      </c>
      <c r="IZ15" s="309">
        <v>0</v>
      </c>
      <c r="JA15" s="310">
        <v>0</v>
      </c>
      <c r="JB15" s="307">
        <v>17</v>
      </c>
      <c r="JC15" s="308" t="str">
        <f t="shared" si="44"/>
        <v>1</v>
      </c>
      <c r="JD15" s="309">
        <v>21</v>
      </c>
      <c r="JE15" s="309">
        <v>17</v>
      </c>
      <c r="JF15" s="309">
        <v>7</v>
      </c>
      <c r="JG15" s="310">
        <v>3</v>
      </c>
      <c r="JH15" s="307">
        <v>10</v>
      </c>
      <c r="JI15" s="308" t="str">
        <f t="shared" si="45"/>
        <v>1</v>
      </c>
      <c r="JJ15" s="309">
        <v>20</v>
      </c>
      <c r="JK15" s="309">
        <v>9</v>
      </c>
      <c r="JL15" s="309">
        <v>18</v>
      </c>
      <c r="JM15" s="310">
        <v>3</v>
      </c>
      <c r="JN15" s="307">
        <v>6</v>
      </c>
      <c r="JO15" s="308" t="str">
        <f t="shared" si="46"/>
        <v>1</v>
      </c>
      <c r="JP15" s="309">
        <v>40</v>
      </c>
      <c r="JQ15" s="309">
        <v>6</v>
      </c>
      <c r="JR15" s="309">
        <v>0</v>
      </c>
      <c r="JS15" s="310">
        <v>0</v>
      </c>
      <c r="JT15" s="307">
        <v>14</v>
      </c>
      <c r="JU15" s="308" t="str">
        <f t="shared" si="47"/>
        <v>1</v>
      </c>
      <c r="JV15" s="309">
        <v>16</v>
      </c>
      <c r="JW15" s="309">
        <v>13</v>
      </c>
      <c r="JX15" s="309">
        <v>2</v>
      </c>
      <c r="JY15" s="310">
        <v>1</v>
      </c>
      <c r="JZ15" s="307">
        <v>0</v>
      </c>
      <c r="KA15" s="308" t="b">
        <f t="shared" si="48"/>
        <v>0</v>
      </c>
      <c r="KB15" s="309">
        <v>0</v>
      </c>
      <c r="KC15" s="309">
        <v>0</v>
      </c>
      <c r="KD15" s="309">
        <v>0</v>
      </c>
      <c r="KE15" s="309">
        <v>0</v>
      </c>
      <c r="KF15" s="307">
        <v>15</v>
      </c>
      <c r="KG15" s="308" t="str">
        <f t="shared" si="49"/>
        <v>1</v>
      </c>
      <c r="KH15" s="309">
        <v>29</v>
      </c>
      <c r="KI15" s="309">
        <v>14</v>
      </c>
      <c r="KJ15" s="309">
        <v>5</v>
      </c>
      <c r="KK15" s="309">
        <v>1</v>
      </c>
      <c r="KL15" s="307">
        <v>11</v>
      </c>
      <c r="KM15" s="308" t="str">
        <f t="shared" si="50"/>
        <v>1</v>
      </c>
      <c r="KN15" s="309">
        <v>23</v>
      </c>
      <c r="KO15" s="309">
        <v>11</v>
      </c>
      <c r="KP15" s="309">
        <v>1</v>
      </c>
      <c r="KQ15" s="309">
        <v>1</v>
      </c>
      <c r="KR15" s="307">
        <v>11</v>
      </c>
      <c r="KS15" s="308" t="str">
        <f t="shared" si="51"/>
        <v>1</v>
      </c>
      <c r="KT15" s="309">
        <v>12</v>
      </c>
      <c r="KU15" s="309">
        <v>5</v>
      </c>
      <c r="KV15" s="309">
        <v>67</v>
      </c>
      <c r="KW15" s="309">
        <v>7</v>
      </c>
      <c r="KX15" s="307">
        <v>10</v>
      </c>
      <c r="KY15" s="308" t="str">
        <f t="shared" si="52"/>
        <v>1</v>
      </c>
      <c r="KZ15" s="309">
        <v>31</v>
      </c>
      <c r="LA15" s="309">
        <v>9</v>
      </c>
      <c r="LB15" s="309">
        <v>2</v>
      </c>
      <c r="LC15" s="309">
        <v>2</v>
      </c>
      <c r="LD15" s="307">
        <v>11</v>
      </c>
      <c r="LE15" s="308" t="str">
        <f t="shared" si="53"/>
        <v>1</v>
      </c>
      <c r="LF15" s="309">
        <v>14</v>
      </c>
      <c r="LG15" s="309">
        <v>9</v>
      </c>
      <c r="LH15" s="309">
        <v>13</v>
      </c>
      <c r="LI15" s="309">
        <v>3</v>
      </c>
      <c r="LJ15" s="307">
        <v>10</v>
      </c>
      <c r="LK15" s="308" t="str">
        <f t="shared" si="54"/>
        <v>1</v>
      </c>
      <c r="LL15" s="309">
        <v>156</v>
      </c>
      <c r="LM15" s="309">
        <v>9</v>
      </c>
      <c r="LN15" s="309">
        <v>7</v>
      </c>
      <c r="LO15" s="309">
        <v>2</v>
      </c>
      <c r="LP15" s="307">
        <v>0</v>
      </c>
      <c r="LQ15" s="308" t="b">
        <f t="shared" si="55"/>
        <v>0</v>
      </c>
      <c r="LR15" s="309">
        <v>0</v>
      </c>
      <c r="LS15" s="309">
        <v>0</v>
      </c>
      <c r="LT15" s="309">
        <v>0</v>
      </c>
      <c r="LU15" s="309">
        <v>0</v>
      </c>
      <c r="LV15" s="307">
        <v>17</v>
      </c>
      <c r="LW15" s="308" t="str">
        <f t="shared" si="56"/>
        <v>1</v>
      </c>
      <c r="LX15" s="309">
        <v>25</v>
      </c>
      <c r="LY15" s="309">
        <v>15</v>
      </c>
      <c r="LZ15" s="309">
        <v>8</v>
      </c>
      <c r="MA15" s="309">
        <v>3</v>
      </c>
      <c r="MB15" s="307">
        <v>9</v>
      </c>
      <c r="MC15" s="308" t="str">
        <f t="shared" si="57"/>
        <v>1</v>
      </c>
      <c r="MD15" s="309">
        <v>67</v>
      </c>
      <c r="ME15" s="309">
        <v>9</v>
      </c>
      <c r="MF15" s="309">
        <v>0</v>
      </c>
      <c r="MG15" s="309">
        <v>0</v>
      </c>
      <c r="MH15" s="307">
        <v>8</v>
      </c>
      <c r="MI15" s="308" t="str">
        <f t="shared" si="58"/>
        <v>1</v>
      </c>
      <c r="MJ15" s="309">
        <v>57</v>
      </c>
      <c r="MK15" s="309">
        <v>7</v>
      </c>
      <c r="ML15" s="309">
        <v>21</v>
      </c>
      <c r="MM15" s="309">
        <v>3</v>
      </c>
      <c r="MN15" s="307">
        <v>8</v>
      </c>
      <c r="MO15" s="308" t="str">
        <f t="shared" si="4"/>
        <v>1</v>
      </c>
      <c r="MP15" s="309">
        <v>10</v>
      </c>
      <c r="MQ15" s="309">
        <v>6</v>
      </c>
      <c r="MR15" s="309">
        <v>2</v>
      </c>
      <c r="MS15" s="309">
        <v>3</v>
      </c>
      <c r="MT15" s="307">
        <v>11</v>
      </c>
      <c r="MU15" s="308" t="str">
        <f t="shared" si="59"/>
        <v>1</v>
      </c>
      <c r="MV15" s="309">
        <v>33</v>
      </c>
      <c r="MW15" s="309">
        <v>10</v>
      </c>
      <c r="MX15" s="309">
        <v>5</v>
      </c>
      <c r="MY15" s="309">
        <v>2</v>
      </c>
      <c r="MZ15" s="307">
        <v>11</v>
      </c>
      <c r="NA15" s="308" t="str">
        <f t="shared" si="60"/>
        <v>1</v>
      </c>
      <c r="NB15" s="309">
        <v>60</v>
      </c>
      <c r="NC15" s="309">
        <v>10</v>
      </c>
      <c r="ND15" s="309">
        <v>30</v>
      </c>
      <c r="NE15" s="309">
        <v>1</v>
      </c>
      <c r="NF15" s="307">
        <v>0</v>
      </c>
      <c r="NG15" s="308" t="b">
        <f t="shared" si="61"/>
        <v>0</v>
      </c>
      <c r="NH15" s="309">
        <v>0</v>
      </c>
      <c r="NI15" s="309">
        <v>0</v>
      </c>
      <c r="NJ15" s="309">
        <v>0</v>
      </c>
      <c r="NK15" s="309">
        <v>0</v>
      </c>
      <c r="NL15" s="307">
        <v>13</v>
      </c>
      <c r="NM15" s="308" t="str">
        <f t="shared" si="62"/>
        <v>1</v>
      </c>
      <c r="NN15" s="309">
        <v>55</v>
      </c>
      <c r="NO15" s="309">
        <v>12</v>
      </c>
      <c r="NP15" s="309">
        <v>25</v>
      </c>
      <c r="NQ15" s="309">
        <v>2</v>
      </c>
      <c r="NR15" s="307">
        <v>6</v>
      </c>
      <c r="NS15" s="308" t="str">
        <f t="shared" si="63"/>
        <v>1</v>
      </c>
      <c r="NT15" s="309">
        <v>28</v>
      </c>
      <c r="NU15" s="309">
        <v>5</v>
      </c>
      <c r="NV15" s="309">
        <v>7</v>
      </c>
      <c r="NW15" s="309">
        <v>1</v>
      </c>
      <c r="NX15" s="327">
        <v>11</v>
      </c>
      <c r="NY15" s="328" t="str">
        <f t="shared" si="64"/>
        <v>1</v>
      </c>
      <c r="NZ15" s="329">
        <v>37</v>
      </c>
      <c r="OA15" s="329">
        <v>10</v>
      </c>
      <c r="OB15" s="329">
        <v>2</v>
      </c>
      <c r="OC15" s="330">
        <v>1</v>
      </c>
      <c r="OD15" s="311">
        <v>0</v>
      </c>
      <c r="OE15" s="308" t="b">
        <f t="shared" si="65"/>
        <v>0</v>
      </c>
      <c r="OF15" s="309">
        <v>0</v>
      </c>
      <c r="OG15" s="309">
        <v>0</v>
      </c>
      <c r="OH15" s="309">
        <v>0</v>
      </c>
      <c r="OI15" s="309">
        <v>0</v>
      </c>
      <c r="OJ15" s="307">
        <v>0</v>
      </c>
      <c r="OK15" s="308" t="b">
        <f t="shared" si="66"/>
        <v>0</v>
      </c>
      <c r="OL15" s="309">
        <v>0</v>
      </c>
      <c r="OM15" s="309">
        <v>0</v>
      </c>
      <c r="ON15" s="309">
        <v>0</v>
      </c>
      <c r="OO15" s="310">
        <v>0</v>
      </c>
      <c r="OP15" s="312"/>
      <c r="OQ15" s="313">
        <f t="shared" si="5"/>
        <v>257</v>
      </c>
      <c r="OR15" s="36">
        <f t="shared" si="6"/>
        <v>865</v>
      </c>
      <c r="OS15" s="36">
        <f t="shared" si="6"/>
        <v>225</v>
      </c>
      <c r="OT15" s="36">
        <f t="shared" si="6"/>
        <v>249</v>
      </c>
      <c r="OU15" s="314">
        <f t="shared" si="6"/>
        <v>50</v>
      </c>
      <c r="OW15"/>
      <c r="OX15" s="38">
        <v>2642</v>
      </c>
      <c r="OY15" s="38">
        <v>583</v>
      </c>
      <c r="PA15" s="67"/>
      <c r="PB15" s="38">
        <v>2137</v>
      </c>
      <c r="PC15" s="38">
        <v>373</v>
      </c>
    </row>
    <row r="16" spans="1:419" ht="16.5" x14ac:dyDescent="0.25">
      <c r="A16" s="17" t="s">
        <v>13</v>
      </c>
      <c r="B16" s="79">
        <v>272</v>
      </c>
      <c r="C16" s="79">
        <v>88</v>
      </c>
      <c r="E16" s="85" t="s">
        <v>14</v>
      </c>
      <c r="F16" s="86">
        <v>702</v>
      </c>
      <c r="G16" s="86">
        <v>60</v>
      </c>
      <c r="I16" s="106" t="s">
        <v>16</v>
      </c>
      <c r="J16" s="46">
        <v>1432</v>
      </c>
      <c r="K16" s="46">
        <v>7</v>
      </c>
      <c r="M16" s="123" t="s">
        <v>16</v>
      </c>
      <c r="N16" s="46">
        <v>1079</v>
      </c>
      <c r="O16" s="107">
        <v>0</v>
      </c>
      <c r="P16" s="121"/>
      <c r="Q16" s="107"/>
      <c r="R16" s="124" t="s">
        <v>90</v>
      </c>
      <c r="S16" s="107">
        <v>116</v>
      </c>
      <c r="T16" s="122">
        <v>2</v>
      </c>
      <c r="V16" s="155" t="s">
        <v>86</v>
      </c>
      <c r="W16" s="107">
        <v>294</v>
      </c>
      <c r="X16" s="122">
        <v>27</v>
      </c>
      <c r="Y16" s="12" t="s">
        <v>12</v>
      </c>
      <c r="Z16" s="223">
        <v>0</v>
      </c>
      <c r="AA16" s="224" t="b">
        <f t="shared" si="7"/>
        <v>0</v>
      </c>
      <c r="AB16" s="225">
        <v>0</v>
      </c>
      <c r="AC16" s="225">
        <v>0</v>
      </c>
      <c r="AD16" s="225">
        <v>0</v>
      </c>
      <c r="AE16" s="226">
        <v>0</v>
      </c>
      <c r="AF16" s="223">
        <v>15</v>
      </c>
      <c r="AG16" s="224" t="str">
        <f t="shared" si="8"/>
        <v>1</v>
      </c>
      <c r="AH16" s="225">
        <v>23</v>
      </c>
      <c r="AI16" s="225">
        <v>11</v>
      </c>
      <c r="AJ16" s="225">
        <v>23</v>
      </c>
      <c r="AK16" s="226">
        <v>4</v>
      </c>
      <c r="AL16" s="223">
        <v>8</v>
      </c>
      <c r="AM16" s="224" t="str">
        <f t="shared" si="9"/>
        <v>1</v>
      </c>
      <c r="AN16" s="225">
        <v>5</v>
      </c>
      <c r="AO16" s="225">
        <v>7</v>
      </c>
      <c r="AP16" s="225">
        <v>1</v>
      </c>
      <c r="AQ16" s="226">
        <v>1</v>
      </c>
      <c r="AR16" s="223">
        <v>13</v>
      </c>
      <c r="AS16" s="224" t="str">
        <f t="shared" si="10"/>
        <v>1</v>
      </c>
      <c r="AT16" s="225">
        <v>23</v>
      </c>
      <c r="AU16" s="225">
        <v>13</v>
      </c>
      <c r="AV16" s="225">
        <v>3</v>
      </c>
      <c r="AW16" s="226">
        <v>3</v>
      </c>
      <c r="AX16" s="223">
        <v>9</v>
      </c>
      <c r="AY16" s="224" t="str">
        <f t="shared" si="11"/>
        <v>1</v>
      </c>
      <c r="AZ16" s="225">
        <v>21</v>
      </c>
      <c r="BA16" s="225">
        <v>7</v>
      </c>
      <c r="BB16" s="225">
        <v>25</v>
      </c>
      <c r="BC16" s="226">
        <v>2</v>
      </c>
      <c r="BD16" s="223">
        <v>7</v>
      </c>
      <c r="BE16" s="224" t="str">
        <f t="shared" si="12"/>
        <v>1</v>
      </c>
      <c r="BF16" s="225">
        <v>14</v>
      </c>
      <c r="BG16" s="225">
        <v>7</v>
      </c>
      <c r="BH16" s="225">
        <v>0</v>
      </c>
      <c r="BI16" s="226">
        <v>0</v>
      </c>
      <c r="BJ16" s="223">
        <v>11</v>
      </c>
      <c r="BK16" s="224" t="str">
        <f t="shared" si="13"/>
        <v>1</v>
      </c>
      <c r="BL16" s="225">
        <v>53</v>
      </c>
      <c r="BM16" s="225">
        <v>10</v>
      </c>
      <c r="BN16" s="225">
        <v>8</v>
      </c>
      <c r="BO16" s="226">
        <v>3</v>
      </c>
      <c r="BP16" s="223">
        <v>0</v>
      </c>
      <c r="BQ16" s="224" t="b">
        <f t="shared" si="14"/>
        <v>0</v>
      </c>
      <c r="BR16" s="225">
        <v>0</v>
      </c>
      <c r="BS16" s="225">
        <v>0</v>
      </c>
      <c r="BT16" s="225">
        <v>0</v>
      </c>
      <c r="BU16" s="226">
        <v>0</v>
      </c>
      <c r="BV16" s="223">
        <v>13</v>
      </c>
      <c r="BW16" s="224" t="str">
        <f t="shared" si="15"/>
        <v>1</v>
      </c>
      <c r="BX16" s="225">
        <v>25</v>
      </c>
      <c r="BY16" s="225">
        <v>9</v>
      </c>
      <c r="BZ16" s="225">
        <v>38</v>
      </c>
      <c r="CA16" s="226">
        <v>4</v>
      </c>
      <c r="CB16" s="223">
        <v>12</v>
      </c>
      <c r="CC16" s="224" t="str">
        <f t="shared" si="16"/>
        <v>1</v>
      </c>
      <c r="CD16" s="225">
        <v>18</v>
      </c>
      <c r="CE16" s="225">
        <v>7</v>
      </c>
      <c r="CF16" s="225">
        <v>19</v>
      </c>
      <c r="CG16" s="226">
        <v>7</v>
      </c>
      <c r="CH16" s="223">
        <v>13</v>
      </c>
      <c r="CI16" s="224" t="str">
        <f t="shared" si="17"/>
        <v>1</v>
      </c>
      <c r="CJ16" s="225">
        <v>24</v>
      </c>
      <c r="CK16" s="225">
        <v>12</v>
      </c>
      <c r="CL16" s="225">
        <v>2</v>
      </c>
      <c r="CM16" s="226">
        <v>2</v>
      </c>
      <c r="CN16" s="223">
        <v>10</v>
      </c>
      <c r="CO16" s="224" t="str">
        <f t="shared" si="18"/>
        <v>1</v>
      </c>
      <c r="CP16" s="225">
        <v>21</v>
      </c>
      <c r="CQ16" s="225">
        <v>8</v>
      </c>
      <c r="CR16" s="225">
        <v>26</v>
      </c>
      <c r="CS16" s="225">
        <v>2</v>
      </c>
      <c r="CT16" s="223">
        <v>12</v>
      </c>
      <c r="CU16" s="224" t="str">
        <f t="shared" si="19"/>
        <v>1</v>
      </c>
      <c r="CV16" s="225">
        <v>12</v>
      </c>
      <c r="CW16" s="225">
        <v>10</v>
      </c>
      <c r="CX16" s="225">
        <v>8</v>
      </c>
      <c r="CY16" s="225">
        <v>2</v>
      </c>
      <c r="CZ16" s="223">
        <v>9</v>
      </c>
      <c r="DA16" s="224" t="str">
        <f t="shared" si="20"/>
        <v>1</v>
      </c>
      <c r="DB16" s="225">
        <v>30</v>
      </c>
      <c r="DC16" s="225">
        <v>9</v>
      </c>
      <c r="DD16" s="225">
        <v>0</v>
      </c>
      <c r="DE16" s="225">
        <v>0</v>
      </c>
      <c r="DF16" s="223">
        <v>0</v>
      </c>
      <c r="DG16" s="224" t="b">
        <f t="shared" si="21"/>
        <v>0</v>
      </c>
      <c r="DH16" s="225">
        <v>0</v>
      </c>
      <c r="DI16" s="225">
        <v>0</v>
      </c>
      <c r="DJ16" s="225">
        <v>0</v>
      </c>
      <c r="DK16" s="225">
        <v>0</v>
      </c>
      <c r="DL16" s="223">
        <v>19</v>
      </c>
      <c r="DM16" s="224" t="str">
        <f t="shared" si="22"/>
        <v>1</v>
      </c>
      <c r="DN16" s="225">
        <v>26</v>
      </c>
      <c r="DO16" s="225">
        <v>15</v>
      </c>
      <c r="DP16" s="225">
        <v>47</v>
      </c>
      <c r="DQ16" s="225">
        <v>4</v>
      </c>
      <c r="DR16" s="223">
        <v>10</v>
      </c>
      <c r="DS16" s="224" t="str">
        <f t="shared" si="23"/>
        <v>1</v>
      </c>
      <c r="DT16" s="225">
        <v>8</v>
      </c>
      <c r="DU16" s="225">
        <v>6</v>
      </c>
      <c r="DV16" s="225">
        <v>33</v>
      </c>
      <c r="DW16" s="225">
        <v>4</v>
      </c>
      <c r="DX16" s="223">
        <v>10</v>
      </c>
      <c r="DY16" s="224" t="str">
        <f t="shared" si="24"/>
        <v>1</v>
      </c>
      <c r="DZ16" s="225">
        <v>26</v>
      </c>
      <c r="EA16" s="225">
        <v>9</v>
      </c>
      <c r="EB16" s="225">
        <v>3</v>
      </c>
      <c r="EC16" s="225">
        <v>2</v>
      </c>
      <c r="ED16" s="223">
        <v>6</v>
      </c>
      <c r="EE16" s="224" t="str">
        <f t="shared" si="25"/>
        <v>1</v>
      </c>
      <c r="EF16" s="225">
        <v>22</v>
      </c>
      <c r="EG16" s="225">
        <v>6</v>
      </c>
      <c r="EH16" s="225">
        <v>0</v>
      </c>
      <c r="EI16" s="225">
        <v>0</v>
      </c>
      <c r="EJ16" s="223">
        <v>10</v>
      </c>
      <c r="EK16" s="224" t="str">
        <f t="shared" si="26"/>
        <v>1</v>
      </c>
      <c r="EL16" s="225">
        <v>47</v>
      </c>
      <c r="EM16" s="225">
        <v>9</v>
      </c>
      <c r="EN16" s="225">
        <v>1</v>
      </c>
      <c r="EO16" s="225">
        <v>1</v>
      </c>
      <c r="EP16" s="223">
        <v>7</v>
      </c>
      <c r="EQ16" s="224" t="str">
        <f t="shared" si="27"/>
        <v>1</v>
      </c>
      <c r="ER16" s="225">
        <v>28</v>
      </c>
      <c r="ES16" s="225">
        <v>6</v>
      </c>
      <c r="ET16" s="225">
        <v>1</v>
      </c>
      <c r="EU16" s="225">
        <v>1</v>
      </c>
      <c r="EV16" s="223">
        <v>0</v>
      </c>
      <c r="EW16" s="224" t="b">
        <f t="shared" si="28"/>
        <v>0</v>
      </c>
      <c r="EX16" s="225">
        <v>0</v>
      </c>
      <c r="EY16" s="225">
        <v>0</v>
      </c>
      <c r="EZ16" s="225">
        <v>0</v>
      </c>
      <c r="FA16" s="225">
        <v>0</v>
      </c>
      <c r="FB16" s="223">
        <v>12</v>
      </c>
      <c r="FC16" s="224" t="str">
        <f t="shared" si="67"/>
        <v>1</v>
      </c>
      <c r="FD16" s="225">
        <v>9</v>
      </c>
      <c r="FE16" s="225">
        <v>8</v>
      </c>
      <c r="FF16" s="225">
        <v>21</v>
      </c>
      <c r="FG16" s="225">
        <v>4</v>
      </c>
      <c r="FH16" s="223">
        <v>9</v>
      </c>
      <c r="FI16" s="224" t="str">
        <f t="shared" si="29"/>
        <v>1</v>
      </c>
      <c r="FJ16" s="225">
        <v>32</v>
      </c>
      <c r="FK16" s="225">
        <v>9</v>
      </c>
      <c r="FL16" s="225">
        <v>1</v>
      </c>
      <c r="FM16" s="225">
        <v>1</v>
      </c>
      <c r="FN16" s="223">
        <v>14</v>
      </c>
      <c r="FO16" s="224" t="str">
        <f t="shared" si="30"/>
        <v>1</v>
      </c>
      <c r="FP16" s="225">
        <v>43</v>
      </c>
      <c r="FQ16" s="225">
        <v>14</v>
      </c>
      <c r="FR16" s="225">
        <v>2</v>
      </c>
      <c r="FS16" s="225">
        <v>1</v>
      </c>
      <c r="FT16" s="223">
        <v>8</v>
      </c>
      <c r="FU16" s="224" t="str">
        <f t="shared" si="31"/>
        <v>1</v>
      </c>
      <c r="FV16" s="225">
        <v>8</v>
      </c>
      <c r="FW16" s="225">
        <v>6</v>
      </c>
      <c r="FX16" s="225">
        <v>2</v>
      </c>
      <c r="FY16" s="225">
        <v>4</v>
      </c>
      <c r="FZ16" s="223">
        <v>12</v>
      </c>
      <c r="GA16" s="224" t="str">
        <f t="shared" si="32"/>
        <v>1</v>
      </c>
      <c r="GB16" s="225">
        <v>11</v>
      </c>
      <c r="GC16" s="225">
        <v>9</v>
      </c>
      <c r="GD16" s="225">
        <v>54</v>
      </c>
      <c r="GE16" s="225">
        <v>4</v>
      </c>
      <c r="GF16" s="223">
        <v>9</v>
      </c>
      <c r="GG16" s="224" t="str">
        <f t="shared" si="33"/>
        <v>1</v>
      </c>
      <c r="GH16" s="225">
        <v>41</v>
      </c>
      <c r="GI16" s="225">
        <v>8</v>
      </c>
      <c r="GJ16" s="225">
        <v>1</v>
      </c>
      <c r="GK16" s="225">
        <v>1</v>
      </c>
      <c r="GL16" s="223">
        <v>0</v>
      </c>
      <c r="GM16" s="224" t="b">
        <f t="shared" si="34"/>
        <v>0</v>
      </c>
      <c r="GN16" s="225">
        <v>0</v>
      </c>
      <c r="GO16" s="225">
        <v>0</v>
      </c>
      <c r="GP16" s="225">
        <v>0</v>
      </c>
      <c r="GQ16" s="225">
        <v>0</v>
      </c>
      <c r="GR16" s="223">
        <v>14</v>
      </c>
      <c r="GS16" s="224" t="str">
        <f t="shared" si="35"/>
        <v>1</v>
      </c>
      <c r="GT16" s="225">
        <v>16</v>
      </c>
      <c r="GU16" s="225">
        <v>11</v>
      </c>
      <c r="GV16" s="225">
        <v>13</v>
      </c>
      <c r="GW16" s="225">
        <v>4</v>
      </c>
      <c r="GX16" s="223">
        <v>10</v>
      </c>
      <c r="GY16" s="224" t="str">
        <f t="shared" si="36"/>
        <v>1</v>
      </c>
      <c r="GZ16" s="225">
        <v>39</v>
      </c>
      <c r="HA16" s="225">
        <v>7</v>
      </c>
      <c r="HB16" s="225">
        <v>34</v>
      </c>
      <c r="HC16" s="226">
        <v>4</v>
      </c>
      <c r="HD16" s="227"/>
      <c r="HE16" s="228">
        <f t="shared" si="1"/>
        <v>282</v>
      </c>
      <c r="HF16" s="3">
        <f t="shared" si="2"/>
        <v>625</v>
      </c>
      <c r="HG16" s="3">
        <f t="shared" si="68"/>
        <v>233</v>
      </c>
      <c r="HH16" s="3">
        <f t="shared" si="68"/>
        <v>366</v>
      </c>
      <c r="HI16" s="229">
        <f t="shared" si="68"/>
        <v>65</v>
      </c>
      <c r="HK16" s="23" t="s">
        <v>13</v>
      </c>
      <c r="HL16" s="307">
        <v>14</v>
      </c>
      <c r="HM16" s="308" t="str">
        <f t="shared" si="37"/>
        <v>1</v>
      </c>
      <c r="HN16" s="309">
        <v>19</v>
      </c>
      <c r="HO16" s="309">
        <v>12</v>
      </c>
      <c r="HP16" s="309">
        <v>5</v>
      </c>
      <c r="HQ16" s="310">
        <v>4</v>
      </c>
      <c r="HR16" s="307">
        <v>5</v>
      </c>
      <c r="HS16" s="308" t="str">
        <f t="shared" si="38"/>
        <v>1</v>
      </c>
      <c r="HT16" s="309">
        <v>24</v>
      </c>
      <c r="HU16" s="309">
        <v>4</v>
      </c>
      <c r="HV16" s="309">
        <v>1</v>
      </c>
      <c r="HW16" s="310">
        <v>1</v>
      </c>
      <c r="HX16" s="307">
        <v>12</v>
      </c>
      <c r="HY16" s="308" t="str">
        <f t="shared" si="39"/>
        <v>1</v>
      </c>
      <c r="HZ16" s="309">
        <v>10</v>
      </c>
      <c r="IA16" s="309">
        <v>12</v>
      </c>
      <c r="IB16" s="309">
        <v>6</v>
      </c>
      <c r="IC16" s="310">
        <v>1</v>
      </c>
      <c r="ID16" s="307">
        <v>0</v>
      </c>
      <c r="IE16" s="308" t="b">
        <f t="shared" si="40"/>
        <v>0</v>
      </c>
      <c r="IF16" s="309">
        <v>0</v>
      </c>
      <c r="IG16" s="309">
        <v>0</v>
      </c>
      <c r="IH16" s="309">
        <v>0</v>
      </c>
      <c r="II16" s="310">
        <v>0</v>
      </c>
      <c r="IJ16" s="307">
        <v>0</v>
      </c>
      <c r="IK16" s="308" t="b">
        <f t="shared" si="41"/>
        <v>0</v>
      </c>
      <c r="IL16" s="309">
        <v>0</v>
      </c>
      <c r="IM16" s="309">
        <v>0</v>
      </c>
      <c r="IN16" s="309">
        <v>0</v>
      </c>
      <c r="IO16" s="310">
        <v>0</v>
      </c>
      <c r="IP16" s="307">
        <v>8</v>
      </c>
      <c r="IQ16" s="308" t="str">
        <f t="shared" si="42"/>
        <v>1</v>
      </c>
      <c r="IR16" s="309">
        <v>12</v>
      </c>
      <c r="IS16" s="309">
        <v>8</v>
      </c>
      <c r="IT16" s="309">
        <v>0</v>
      </c>
      <c r="IU16" s="310">
        <v>0</v>
      </c>
      <c r="IV16" s="307">
        <v>0</v>
      </c>
      <c r="IW16" s="308" t="b">
        <f t="shared" si="43"/>
        <v>0</v>
      </c>
      <c r="IX16" s="309">
        <v>0</v>
      </c>
      <c r="IY16" s="309">
        <v>0</v>
      </c>
      <c r="IZ16" s="309">
        <v>0</v>
      </c>
      <c r="JA16" s="310">
        <v>0</v>
      </c>
      <c r="JB16" s="307">
        <v>6</v>
      </c>
      <c r="JC16" s="308" t="str">
        <f t="shared" si="44"/>
        <v>1</v>
      </c>
      <c r="JD16" s="309">
        <v>164</v>
      </c>
      <c r="JE16" s="309">
        <v>6</v>
      </c>
      <c r="JF16" s="309">
        <v>0</v>
      </c>
      <c r="JG16" s="310">
        <v>0</v>
      </c>
      <c r="JH16" s="307">
        <v>16</v>
      </c>
      <c r="JI16" s="308" t="str">
        <f t="shared" si="45"/>
        <v>1</v>
      </c>
      <c r="JJ16" s="309">
        <v>37</v>
      </c>
      <c r="JK16" s="309">
        <v>15</v>
      </c>
      <c r="JL16" s="309">
        <v>1</v>
      </c>
      <c r="JM16" s="310">
        <v>1</v>
      </c>
      <c r="JN16" s="307">
        <v>10</v>
      </c>
      <c r="JO16" s="308" t="str">
        <f t="shared" si="46"/>
        <v>1</v>
      </c>
      <c r="JP16" s="309">
        <v>7</v>
      </c>
      <c r="JQ16" s="309">
        <v>10</v>
      </c>
      <c r="JR16" s="309">
        <v>0</v>
      </c>
      <c r="JS16" s="310">
        <v>0</v>
      </c>
      <c r="JT16" s="307">
        <v>6</v>
      </c>
      <c r="JU16" s="308" t="str">
        <f t="shared" si="47"/>
        <v>1</v>
      </c>
      <c r="JV16" s="309">
        <v>8</v>
      </c>
      <c r="JW16" s="309">
        <v>6</v>
      </c>
      <c r="JX16" s="309">
        <v>0</v>
      </c>
      <c r="JY16" s="310">
        <v>0</v>
      </c>
      <c r="JZ16" s="307">
        <v>0</v>
      </c>
      <c r="KA16" s="308" t="b">
        <f t="shared" si="48"/>
        <v>0</v>
      </c>
      <c r="KB16" s="309">
        <v>0</v>
      </c>
      <c r="KC16" s="309">
        <v>0</v>
      </c>
      <c r="KD16" s="309">
        <v>0</v>
      </c>
      <c r="KE16" s="309">
        <v>0</v>
      </c>
      <c r="KF16" s="307">
        <v>8</v>
      </c>
      <c r="KG16" s="308" t="str">
        <f t="shared" si="49"/>
        <v>1</v>
      </c>
      <c r="KH16" s="309">
        <v>9</v>
      </c>
      <c r="KI16" s="309">
        <v>8</v>
      </c>
      <c r="KJ16" s="309">
        <v>0</v>
      </c>
      <c r="KK16" s="309">
        <v>0</v>
      </c>
      <c r="KL16" s="307">
        <v>16</v>
      </c>
      <c r="KM16" s="308" t="str">
        <f t="shared" si="50"/>
        <v>1</v>
      </c>
      <c r="KN16" s="309">
        <v>23</v>
      </c>
      <c r="KO16" s="309">
        <v>16</v>
      </c>
      <c r="KP16" s="309">
        <v>2</v>
      </c>
      <c r="KQ16" s="309">
        <v>2</v>
      </c>
      <c r="KR16" s="307">
        <v>14</v>
      </c>
      <c r="KS16" s="308" t="str">
        <f t="shared" si="51"/>
        <v>1</v>
      </c>
      <c r="KT16" s="309">
        <v>13</v>
      </c>
      <c r="KU16" s="309">
        <v>14</v>
      </c>
      <c r="KV16" s="309">
        <v>1</v>
      </c>
      <c r="KW16" s="309">
        <v>1</v>
      </c>
      <c r="KX16" s="307">
        <v>19</v>
      </c>
      <c r="KY16" s="308" t="str">
        <f t="shared" si="52"/>
        <v>1</v>
      </c>
      <c r="KZ16" s="309">
        <v>120</v>
      </c>
      <c r="LA16" s="309">
        <v>19</v>
      </c>
      <c r="LB16" s="309">
        <v>0</v>
      </c>
      <c r="LC16" s="309">
        <v>0</v>
      </c>
      <c r="LD16" s="307">
        <v>10</v>
      </c>
      <c r="LE16" s="308" t="str">
        <f t="shared" si="53"/>
        <v>1</v>
      </c>
      <c r="LF16" s="309">
        <v>10</v>
      </c>
      <c r="LG16" s="309">
        <v>10</v>
      </c>
      <c r="LH16" s="309">
        <v>0</v>
      </c>
      <c r="LI16" s="309">
        <v>0</v>
      </c>
      <c r="LJ16" s="307">
        <v>7</v>
      </c>
      <c r="LK16" s="308" t="str">
        <f t="shared" si="54"/>
        <v>1</v>
      </c>
      <c r="LL16" s="309">
        <v>8</v>
      </c>
      <c r="LM16" s="309">
        <v>7</v>
      </c>
      <c r="LN16" s="309">
        <v>0</v>
      </c>
      <c r="LO16" s="309">
        <v>0</v>
      </c>
      <c r="LP16" s="307">
        <v>0</v>
      </c>
      <c r="LQ16" s="308" t="b">
        <f t="shared" si="55"/>
        <v>0</v>
      </c>
      <c r="LR16" s="309">
        <v>0</v>
      </c>
      <c r="LS16" s="309">
        <v>0</v>
      </c>
      <c r="LT16" s="309">
        <v>0</v>
      </c>
      <c r="LU16" s="309">
        <v>0</v>
      </c>
      <c r="LV16" s="307">
        <v>4</v>
      </c>
      <c r="LW16" s="308" t="str">
        <f t="shared" si="56"/>
        <v>1</v>
      </c>
      <c r="LX16" s="309">
        <v>72</v>
      </c>
      <c r="LY16" s="309">
        <v>4</v>
      </c>
      <c r="LZ16" s="309">
        <v>0</v>
      </c>
      <c r="MA16" s="309">
        <v>0</v>
      </c>
      <c r="MB16" s="307">
        <v>11</v>
      </c>
      <c r="MC16" s="308" t="str">
        <f t="shared" si="57"/>
        <v>1</v>
      </c>
      <c r="MD16" s="309">
        <v>17</v>
      </c>
      <c r="ME16" s="309">
        <v>8</v>
      </c>
      <c r="MF16" s="309">
        <v>2</v>
      </c>
      <c r="MG16" s="309">
        <v>1</v>
      </c>
      <c r="MH16" s="307">
        <v>8</v>
      </c>
      <c r="MI16" s="308" t="str">
        <f t="shared" si="58"/>
        <v>1</v>
      </c>
      <c r="MJ16" s="309">
        <v>13</v>
      </c>
      <c r="MK16" s="309">
        <v>8</v>
      </c>
      <c r="ML16" s="309">
        <v>2</v>
      </c>
      <c r="MM16" s="309">
        <v>1</v>
      </c>
      <c r="MN16" s="307">
        <v>15</v>
      </c>
      <c r="MO16" s="308" t="str">
        <f t="shared" si="4"/>
        <v>1</v>
      </c>
      <c r="MP16" s="309">
        <v>11</v>
      </c>
      <c r="MQ16" s="309">
        <v>14</v>
      </c>
      <c r="MR16" s="309">
        <v>3</v>
      </c>
      <c r="MS16" s="309">
        <v>2</v>
      </c>
      <c r="MT16" s="307">
        <v>7</v>
      </c>
      <c r="MU16" s="308" t="str">
        <f t="shared" si="59"/>
        <v>1</v>
      </c>
      <c r="MV16" s="309">
        <v>20</v>
      </c>
      <c r="MW16" s="309">
        <v>7</v>
      </c>
      <c r="MX16" s="309">
        <v>0</v>
      </c>
      <c r="MY16" s="309">
        <v>0</v>
      </c>
      <c r="MZ16" s="307">
        <v>5</v>
      </c>
      <c r="NA16" s="308" t="str">
        <f t="shared" si="60"/>
        <v>1</v>
      </c>
      <c r="NB16" s="309">
        <v>6</v>
      </c>
      <c r="NC16" s="309">
        <v>5</v>
      </c>
      <c r="ND16" s="309">
        <v>0</v>
      </c>
      <c r="NE16" s="309">
        <v>0</v>
      </c>
      <c r="NF16" s="307">
        <v>0</v>
      </c>
      <c r="NG16" s="308" t="b">
        <f t="shared" si="61"/>
        <v>0</v>
      </c>
      <c r="NH16" s="309">
        <v>0</v>
      </c>
      <c r="NI16" s="309">
        <v>0</v>
      </c>
      <c r="NJ16" s="309">
        <v>0</v>
      </c>
      <c r="NK16" s="309">
        <v>0</v>
      </c>
      <c r="NL16" s="307">
        <v>4</v>
      </c>
      <c r="NM16" s="308" t="str">
        <f t="shared" si="62"/>
        <v>1</v>
      </c>
      <c r="NN16" s="309">
        <v>4</v>
      </c>
      <c r="NO16" s="309">
        <v>4</v>
      </c>
      <c r="NP16" s="309">
        <v>0</v>
      </c>
      <c r="NQ16" s="309">
        <v>0</v>
      </c>
      <c r="NR16" s="307">
        <v>17</v>
      </c>
      <c r="NS16" s="308" t="str">
        <f t="shared" si="63"/>
        <v>1</v>
      </c>
      <c r="NT16" s="309">
        <v>68</v>
      </c>
      <c r="NU16" s="309">
        <v>15</v>
      </c>
      <c r="NV16" s="309">
        <v>35</v>
      </c>
      <c r="NW16" s="309">
        <v>5</v>
      </c>
      <c r="NX16" s="327">
        <v>13</v>
      </c>
      <c r="NY16" s="328" t="str">
        <f t="shared" si="64"/>
        <v>1</v>
      </c>
      <c r="NZ16" s="329">
        <v>27</v>
      </c>
      <c r="OA16" s="329">
        <v>13</v>
      </c>
      <c r="OB16" s="329">
        <v>2</v>
      </c>
      <c r="OC16" s="330">
        <v>1</v>
      </c>
      <c r="OD16" s="311">
        <v>0</v>
      </c>
      <c r="OE16" s="308" t="b">
        <f t="shared" si="65"/>
        <v>0</v>
      </c>
      <c r="OF16" s="309">
        <v>0</v>
      </c>
      <c r="OG16" s="309">
        <v>0</v>
      </c>
      <c r="OH16" s="309">
        <v>0</v>
      </c>
      <c r="OI16" s="309">
        <v>0</v>
      </c>
      <c r="OJ16" s="307">
        <v>0</v>
      </c>
      <c r="OK16" s="308" t="b">
        <f t="shared" si="66"/>
        <v>0</v>
      </c>
      <c r="OL16" s="309">
        <v>0</v>
      </c>
      <c r="OM16" s="309">
        <v>0</v>
      </c>
      <c r="ON16" s="309">
        <v>0</v>
      </c>
      <c r="OO16" s="310">
        <v>0</v>
      </c>
      <c r="OP16" s="312"/>
      <c r="OQ16" s="313">
        <f t="shared" si="5"/>
        <v>235</v>
      </c>
      <c r="OR16" s="36">
        <f t="shared" si="6"/>
        <v>702</v>
      </c>
      <c r="OS16" s="36">
        <f t="shared" si="6"/>
        <v>225</v>
      </c>
      <c r="OT16" s="36">
        <f t="shared" si="6"/>
        <v>60</v>
      </c>
      <c r="OU16" s="314">
        <f t="shared" si="6"/>
        <v>20</v>
      </c>
      <c r="OW16" s="55" t="s">
        <v>7</v>
      </c>
      <c r="OX16" s="39"/>
      <c r="OY16" s="351"/>
      <c r="PA16" s="68" t="s">
        <v>7</v>
      </c>
      <c r="PB16" s="77"/>
      <c r="PC16" s="390"/>
    </row>
    <row r="17" spans="1:419" ht="15.75" thickBot="1" x14ac:dyDescent="0.3">
      <c r="A17" s="17" t="s">
        <v>14</v>
      </c>
      <c r="B17" s="79">
        <v>0</v>
      </c>
      <c r="C17" s="79">
        <v>0</v>
      </c>
      <c r="E17" s="81"/>
      <c r="F17" s="86">
        <v>0</v>
      </c>
      <c r="G17" s="86">
        <v>0</v>
      </c>
      <c r="I17" s="106" t="s">
        <v>17</v>
      </c>
      <c r="J17" s="46">
        <v>768</v>
      </c>
      <c r="K17" s="46">
        <v>5</v>
      </c>
      <c r="M17" s="123" t="s">
        <v>17</v>
      </c>
      <c r="N17" s="46">
        <v>640</v>
      </c>
      <c r="O17" s="107">
        <v>2</v>
      </c>
      <c r="P17" s="121"/>
      <c r="Q17" s="107"/>
      <c r="R17" s="124"/>
      <c r="S17" s="107"/>
      <c r="T17" s="122"/>
      <c r="V17" s="155" t="s">
        <v>4</v>
      </c>
      <c r="W17" s="107">
        <v>179</v>
      </c>
      <c r="X17" s="122">
        <v>4</v>
      </c>
      <c r="Y17" s="12" t="s">
        <v>13</v>
      </c>
      <c r="Z17" s="223">
        <v>0</v>
      </c>
      <c r="AA17" s="224" t="b">
        <f t="shared" si="7"/>
        <v>0</v>
      </c>
      <c r="AB17" s="225">
        <v>0</v>
      </c>
      <c r="AC17" s="225">
        <v>0</v>
      </c>
      <c r="AD17" s="225">
        <v>0</v>
      </c>
      <c r="AE17" s="226">
        <v>0</v>
      </c>
      <c r="AF17" s="223">
        <v>16</v>
      </c>
      <c r="AG17" s="224" t="str">
        <f t="shared" si="8"/>
        <v>1</v>
      </c>
      <c r="AH17" s="225">
        <v>12</v>
      </c>
      <c r="AI17" s="225">
        <v>16</v>
      </c>
      <c r="AJ17" s="225">
        <v>1</v>
      </c>
      <c r="AK17" s="226">
        <v>1</v>
      </c>
      <c r="AL17" s="223">
        <v>15</v>
      </c>
      <c r="AM17" s="224" t="str">
        <f t="shared" si="9"/>
        <v>1</v>
      </c>
      <c r="AN17" s="225">
        <v>33</v>
      </c>
      <c r="AO17" s="225">
        <v>15</v>
      </c>
      <c r="AP17" s="225">
        <v>1</v>
      </c>
      <c r="AQ17" s="226">
        <v>1</v>
      </c>
      <c r="AR17" s="223">
        <v>10</v>
      </c>
      <c r="AS17" s="224" t="str">
        <f t="shared" si="10"/>
        <v>1</v>
      </c>
      <c r="AT17" s="225">
        <v>23</v>
      </c>
      <c r="AU17" s="225">
        <v>10</v>
      </c>
      <c r="AV17" s="225">
        <v>0</v>
      </c>
      <c r="AW17" s="226">
        <v>0</v>
      </c>
      <c r="AX17" s="223">
        <v>9</v>
      </c>
      <c r="AY17" s="224" t="str">
        <f t="shared" si="11"/>
        <v>1</v>
      </c>
      <c r="AZ17" s="225">
        <v>30</v>
      </c>
      <c r="BA17" s="225">
        <v>9</v>
      </c>
      <c r="BB17" s="225">
        <v>0</v>
      </c>
      <c r="BC17" s="226">
        <v>0</v>
      </c>
      <c r="BD17" s="223">
        <v>0</v>
      </c>
      <c r="BE17" s="224" t="b">
        <f t="shared" si="12"/>
        <v>0</v>
      </c>
      <c r="BF17" s="225">
        <v>0</v>
      </c>
      <c r="BG17" s="225">
        <v>0</v>
      </c>
      <c r="BH17" s="225">
        <v>0</v>
      </c>
      <c r="BI17" s="226">
        <v>0</v>
      </c>
      <c r="BJ17" s="223">
        <v>14</v>
      </c>
      <c r="BK17" s="224" t="str">
        <f t="shared" si="13"/>
        <v>1</v>
      </c>
      <c r="BL17" s="225">
        <v>16</v>
      </c>
      <c r="BM17" s="225">
        <v>13</v>
      </c>
      <c r="BN17" s="225">
        <v>5</v>
      </c>
      <c r="BO17" s="226">
        <v>2</v>
      </c>
      <c r="BP17" s="223">
        <v>0</v>
      </c>
      <c r="BQ17" s="224" t="b">
        <f t="shared" si="14"/>
        <v>0</v>
      </c>
      <c r="BR17" s="225">
        <v>0</v>
      </c>
      <c r="BS17" s="225">
        <v>0</v>
      </c>
      <c r="BT17" s="225">
        <v>0</v>
      </c>
      <c r="BU17" s="226">
        <v>0</v>
      </c>
      <c r="BV17" s="223">
        <v>10</v>
      </c>
      <c r="BW17" s="224" t="str">
        <f t="shared" si="15"/>
        <v>1</v>
      </c>
      <c r="BX17" s="225">
        <v>20</v>
      </c>
      <c r="BY17" s="225">
        <v>10</v>
      </c>
      <c r="BZ17" s="225">
        <v>1</v>
      </c>
      <c r="CA17" s="226">
        <v>1</v>
      </c>
      <c r="CB17" s="223">
        <v>14</v>
      </c>
      <c r="CC17" s="224" t="str">
        <f t="shared" si="16"/>
        <v>1</v>
      </c>
      <c r="CD17" s="225">
        <v>21</v>
      </c>
      <c r="CE17" s="225">
        <v>13</v>
      </c>
      <c r="CF17" s="225">
        <v>3</v>
      </c>
      <c r="CG17" s="226">
        <v>2</v>
      </c>
      <c r="CH17" s="223">
        <v>10</v>
      </c>
      <c r="CI17" s="224" t="str">
        <f t="shared" si="17"/>
        <v>1</v>
      </c>
      <c r="CJ17" s="225">
        <v>30</v>
      </c>
      <c r="CK17" s="225">
        <v>9</v>
      </c>
      <c r="CL17" s="225">
        <v>1</v>
      </c>
      <c r="CM17" s="226">
        <v>1</v>
      </c>
      <c r="CN17" s="223">
        <v>9</v>
      </c>
      <c r="CO17" s="224" t="str">
        <f t="shared" si="18"/>
        <v>1</v>
      </c>
      <c r="CP17" s="225">
        <v>28</v>
      </c>
      <c r="CQ17" s="225">
        <v>9</v>
      </c>
      <c r="CR17" s="225">
        <v>0</v>
      </c>
      <c r="CS17" s="225">
        <v>0</v>
      </c>
      <c r="CT17" s="223">
        <v>10</v>
      </c>
      <c r="CU17" s="224" t="str">
        <f t="shared" si="19"/>
        <v>1</v>
      </c>
      <c r="CV17" s="225">
        <v>29</v>
      </c>
      <c r="CW17" s="225">
        <v>10</v>
      </c>
      <c r="CX17" s="225">
        <v>0</v>
      </c>
      <c r="CY17" s="225">
        <v>0</v>
      </c>
      <c r="CZ17" s="223">
        <v>17</v>
      </c>
      <c r="DA17" s="224" t="str">
        <f t="shared" si="20"/>
        <v>1</v>
      </c>
      <c r="DB17" s="225">
        <v>16</v>
      </c>
      <c r="DC17" s="225">
        <v>14</v>
      </c>
      <c r="DD17" s="225">
        <v>12</v>
      </c>
      <c r="DE17" s="225">
        <v>5</v>
      </c>
      <c r="DF17" s="223">
        <v>0</v>
      </c>
      <c r="DG17" s="224" t="b">
        <f t="shared" si="21"/>
        <v>0</v>
      </c>
      <c r="DH17" s="225">
        <v>0</v>
      </c>
      <c r="DI17" s="225">
        <v>0</v>
      </c>
      <c r="DJ17" s="225">
        <v>0</v>
      </c>
      <c r="DK17" s="225">
        <v>0</v>
      </c>
      <c r="DL17" s="223">
        <v>9</v>
      </c>
      <c r="DM17" s="224" t="str">
        <f t="shared" si="22"/>
        <v>1</v>
      </c>
      <c r="DN17" s="225">
        <v>28</v>
      </c>
      <c r="DO17" s="225">
        <v>9</v>
      </c>
      <c r="DP17" s="225">
        <v>0</v>
      </c>
      <c r="DQ17" s="225">
        <v>0</v>
      </c>
      <c r="DR17" s="223">
        <v>10</v>
      </c>
      <c r="DS17" s="224" t="str">
        <f t="shared" si="23"/>
        <v>1</v>
      </c>
      <c r="DT17" s="225">
        <v>11</v>
      </c>
      <c r="DU17" s="225">
        <v>9</v>
      </c>
      <c r="DV17" s="225">
        <v>28</v>
      </c>
      <c r="DW17" s="225">
        <v>2</v>
      </c>
      <c r="DX17" s="223">
        <v>11</v>
      </c>
      <c r="DY17" s="224" t="str">
        <f t="shared" si="24"/>
        <v>1</v>
      </c>
      <c r="DZ17" s="225">
        <v>12</v>
      </c>
      <c r="EA17" s="225">
        <v>10</v>
      </c>
      <c r="EB17" s="225">
        <v>1</v>
      </c>
      <c r="EC17" s="225">
        <v>1</v>
      </c>
      <c r="ED17" s="223">
        <v>7</v>
      </c>
      <c r="EE17" s="224" t="str">
        <f t="shared" si="25"/>
        <v>1</v>
      </c>
      <c r="EF17" s="225">
        <v>15</v>
      </c>
      <c r="EG17" s="225">
        <v>7</v>
      </c>
      <c r="EH17" s="225">
        <v>0</v>
      </c>
      <c r="EI17" s="225">
        <v>0</v>
      </c>
      <c r="EJ17" s="223">
        <v>4</v>
      </c>
      <c r="EK17" s="224" t="str">
        <f t="shared" si="26"/>
        <v>1</v>
      </c>
      <c r="EL17" s="225">
        <v>9</v>
      </c>
      <c r="EM17" s="225">
        <v>3</v>
      </c>
      <c r="EN17" s="225">
        <v>1</v>
      </c>
      <c r="EO17" s="225">
        <v>1</v>
      </c>
      <c r="EP17" s="223">
        <v>6</v>
      </c>
      <c r="EQ17" s="224" t="str">
        <f t="shared" si="27"/>
        <v>1</v>
      </c>
      <c r="ER17" s="225">
        <v>31</v>
      </c>
      <c r="ES17" s="225">
        <v>6</v>
      </c>
      <c r="ET17" s="225">
        <v>0</v>
      </c>
      <c r="EU17" s="225">
        <v>0</v>
      </c>
      <c r="EV17" s="223">
        <v>0</v>
      </c>
      <c r="EW17" s="224" t="b">
        <f t="shared" si="28"/>
        <v>0</v>
      </c>
      <c r="EX17" s="225">
        <v>0</v>
      </c>
      <c r="EY17" s="225">
        <v>0</v>
      </c>
      <c r="EZ17" s="225">
        <v>0</v>
      </c>
      <c r="FA17" s="225">
        <v>0</v>
      </c>
      <c r="FB17" s="223">
        <v>13</v>
      </c>
      <c r="FC17" s="224" t="str">
        <f t="shared" si="67"/>
        <v>1</v>
      </c>
      <c r="FD17" s="225">
        <v>17</v>
      </c>
      <c r="FE17" s="225">
        <v>11</v>
      </c>
      <c r="FF17" s="225">
        <v>5</v>
      </c>
      <c r="FG17" s="225">
        <v>3</v>
      </c>
      <c r="FH17" s="223">
        <v>15</v>
      </c>
      <c r="FI17" s="224" t="str">
        <f t="shared" si="29"/>
        <v>1</v>
      </c>
      <c r="FJ17" s="225">
        <v>24</v>
      </c>
      <c r="FK17" s="225">
        <v>13</v>
      </c>
      <c r="FL17" s="225">
        <v>2</v>
      </c>
      <c r="FM17" s="225">
        <v>2</v>
      </c>
      <c r="FN17" s="223">
        <v>9</v>
      </c>
      <c r="FO17" s="224" t="str">
        <f t="shared" si="30"/>
        <v>1</v>
      </c>
      <c r="FP17" s="225">
        <v>36</v>
      </c>
      <c r="FQ17" s="225">
        <v>8</v>
      </c>
      <c r="FR17" s="225">
        <v>10</v>
      </c>
      <c r="FS17" s="225">
        <v>1</v>
      </c>
      <c r="FT17" s="223">
        <v>21</v>
      </c>
      <c r="FU17" s="224" t="str">
        <f t="shared" si="31"/>
        <v>1</v>
      </c>
      <c r="FV17" s="225">
        <v>40</v>
      </c>
      <c r="FW17" s="225">
        <v>20</v>
      </c>
      <c r="FX17" s="225">
        <v>9</v>
      </c>
      <c r="FY17" s="225">
        <v>2</v>
      </c>
      <c r="FZ17" s="223">
        <v>9</v>
      </c>
      <c r="GA17" s="224" t="str">
        <f t="shared" si="32"/>
        <v>1</v>
      </c>
      <c r="GB17" s="225">
        <v>7</v>
      </c>
      <c r="GC17" s="225">
        <v>8</v>
      </c>
      <c r="GD17" s="225">
        <v>1</v>
      </c>
      <c r="GE17" s="225">
        <v>1</v>
      </c>
      <c r="GF17" s="223">
        <v>8</v>
      </c>
      <c r="GG17" s="224" t="str">
        <f t="shared" si="33"/>
        <v>1</v>
      </c>
      <c r="GH17" s="225">
        <v>16</v>
      </c>
      <c r="GI17" s="225">
        <v>7</v>
      </c>
      <c r="GJ17" s="225">
        <v>1</v>
      </c>
      <c r="GK17" s="225">
        <v>1</v>
      </c>
      <c r="GL17" s="223">
        <v>0</v>
      </c>
      <c r="GM17" s="224" t="b">
        <f t="shared" si="34"/>
        <v>0</v>
      </c>
      <c r="GN17" s="225">
        <v>0</v>
      </c>
      <c r="GO17" s="225">
        <v>0</v>
      </c>
      <c r="GP17" s="225">
        <v>0</v>
      </c>
      <c r="GQ17" s="225">
        <v>0</v>
      </c>
      <c r="GR17" s="223">
        <v>18</v>
      </c>
      <c r="GS17" s="224" t="str">
        <f t="shared" si="35"/>
        <v>1</v>
      </c>
      <c r="GT17" s="225">
        <v>43</v>
      </c>
      <c r="GU17" s="225">
        <v>17</v>
      </c>
      <c r="GV17" s="225">
        <v>3</v>
      </c>
      <c r="GW17" s="225">
        <v>3</v>
      </c>
      <c r="GX17" s="223">
        <v>17</v>
      </c>
      <c r="GY17" s="224" t="str">
        <f t="shared" si="36"/>
        <v>1</v>
      </c>
      <c r="GZ17" s="225">
        <v>24</v>
      </c>
      <c r="HA17" s="225">
        <v>16</v>
      </c>
      <c r="HB17" s="225">
        <v>3</v>
      </c>
      <c r="HC17" s="226">
        <v>3</v>
      </c>
      <c r="HD17" s="227"/>
      <c r="HE17" s="228">
        <f t="shared" si="1"/>
        <v>291</v>
      </c>
      <c r="HF17" s="3">
        <f t="shared" si="2"/>
        <v>571</v>
      </c>
      <c r="HG17" s="3">
        <f t="shared" si="68"/>
        <v>272</v>
      </c>
      <c r="HH17" s="3">
        <f t="shared" si="68"/>
        <v>88</v>
      </c>
      <c r="HI17" s="229">
        <f t="shared" si="68"/>
        <v>33</v>
      </c>
      <c r="HK17" s="25" t="s">
        <v>14</v>
      </c>
      <c r="HL17" s="307">
        <v>0</v>
      </c>
      <c r="HM17" s="308" t="b">
        <f t="shared" si="37"/>
        <v>0</v>
      </c>
      <c r="HN17" s="309">
        <v>0</v>
      </c>
      <c r="HO17" s="309">
        <v>0</v>
      </c>
      <c r="HP17" s="309">
        <v>0</v>
      </c>
      <c r="HQ17" s="310">
        <v>0</v>
      </c>
      <c r="HR17" s="307">
        <v>0</v>
      </c>
      <c r="HS17" s="308" t="b">
        <f t="shared" si="38"/>
        <v>0</v>
      </c>
      <c r="HT17" s="309">
        <v>0</v>
      </c>
      <c r="HU17" s="309">
        <v>0</v>
      </c>
      <c r="HV17" s="309">
        <v>0</v>
      </c>
      <c r="HW17" s="310">
        <v>0</v>
      </c>
      <c r="HX17" s="307">
        <v>0</v>
      </c>
      <c r="HY17" s="308" t="b">
        <f t="shared" si="39"/>
        <v>0</v>
      </c>
      <c r="HZ17" s="309">
        <v>0</v>
      </c>
      <c r="IA17" s="309">
        <v>0</v>
      </c>
      <c r="IB17" s="309">
        <v>0</v>
      </c>
      <c r="IC17" s="310">
        <v>0</v>
      </c>
      <c r="ID17" s="307">
        <v>0</v>
      </c>
      <c r="IE17" s="308" t="b">
        <f t="shared" si="40"/>
        <v>0</v>
      </c>
      <c r="IF17" s="309">
        <v>0</v>
      </c>
      <c r="IG17" s="309">
        <v>0</v>
      </c>
      <c r="IH17" s="309">
        <v>0</v>
      </c>
      <c r="II17" s="310">
        <v>0</v>
      </c>
      <c r="IJ17" s="307">
        <v>0</v>
      </c>
      <c r="IK17" s="308" t="b">
        <f t="shared" si="41"/>
        <v>0</v>
      </c>
      <c r="IL17" s="309">
        <v>0</v>
      </c>
      <c r="IM17" s="309">
        <v>0</v>
      </c>
      <c r="IN17" s="309">
        <v>0</v>
      </c>
      <c r="IO17" s="310">
        <v>0</v>
      </c>
      <c r="IP17" s="307">
        <v>0</v>
      </c>
      <c r="IQ17" s="308" t="b">
        <f t="shared" si="42"/>
        <v>0</v>
      </c>
      <c r="IR17" s="309">
        <v>0</v>
      </c>
      <c r="IS17" s="309">
        <v>0</v>
      </c>
      <c r="IT17" s="309">
        <v>0</v>
      </c>
      <c r="IU17" s="310">
        <v>0</v>
      </c>
      <c r="IV17" s="307">
        <v>0</v>
      </c>
      <c r="IW17" s="308" t="b">
        <f t="shared" si="43"/>
        <v>0</v>
      </c>
      <c r="IX17" s="309">
        <v>0</v>
      </c>
      <c r="IY17" s="309">
        <v>0</v>
      </c>
      <c r="IZ17" s="309">
        <v>0</v>
      </c>
      <c r="JA17" s="310">
        <v>0</v>
      </c>
      <c r="JB17" s="307">
        <v>0</v>
      </c>
      <c r="JC17" s="308" t="b">
        <f t="shared" si="44"/>
        <v>0</v>
      </c>
      <c r="JD17" s="309">
        <v>0</v>
      </c>
      <c r="JE17" s="309">
        <v>0</v>
      </c>
      <c r="JF17" s="309">
        <v>0</v>
      </c>
      <c r="JG17" s="310">
        <v>0</v>
      </c>
      <c r="JH17" s="307">
        <v>0</v>
      </c>
      <c r="JI17" s="308" t="b">
        <f t="shared" si="45"/>
        <v>0</v>
      </c>
      <c r="JJ17" s="309">
        <v>0</v>
      </c>
      <c r="JK17" s="309">
        <v>0</v>
      </c>
      <c r="JL17" s="309">
        <v>0</v>
      </c>
      <c r="JM17" s="310">
        <v>0</v>
      </c>
      <c r="JN17" s="307">
        <v>0</v>
      </c>
      <c r="JO17" s="308" t="b">
        <f t="shared" si="46"/>
        <v>0</v>
      </c>
      <c r="JP17" s="309">
        <v>0</v>
      </c>
      <c r="JQ17" s="309">
        <v>0</v>
      </c>
      <c r="JR17" s="309">
        <v>0</v>
      </c>
      <c r="JS17" s="310">
        <v>0</v>
      </c>
      <c r="JT17" s="307">
        <v>0</v>
      </c>
      <c r="JU17" s="308" t="b">
        <f t="shared" si="47"/>
        <v>0</v>
      </c>
      <c r="JV17" s="309">
        <v>0</v>
      </c>
      <c r="JW17" s="309">
        <v>0</v>
      </c>
      <c r="JX17" s="309">
        <v>0</v>
      </c>
      <c r="JY17" s="310">
        <v>0</v>
      </c>
      <c r="JZ17" s="307">
        <v>0</v>
      </c>
      <c r="KA17" s="308" t="b">
        <f t="shared" si="48"/>
        <v>0</v>
      </c>
      <c r="KB17" s="309">
        <v>0</v>
      </c>
      <c r="KC17" s="309">
        <v>0</v>
      </c>
      <c r="KD17" s="309">
        <v>0</v>
      </c>
      <c r="KE17" s="309">
        <v>0</v>
      </c>
      <c r="KF17" s="307">
        <v>0</v>
      </c>
      <c r="KG17" s="308" t="b">
        <f t="shared" si="49"/>
        <v>0</v>
      </c>
      <c r="KH17" s="309">
        <v>0</v>
      </c>
      <c r="KI17" s="309">
        <v>0</v>
      </c>
      <c r="KJ17" s="309">
        <v>0</v>
      </c>
      <c r="KK17" s="309">
        <v>0</v>
      </c>
      <c r="KL17" s="307">
        <v>0</v>
      </c>
      <c r="KM17" s="308" t="b">
        <f t="shared" si="50"/>
        <v>0</v>
      </c>
      <c r="KN17" s="309">
        <v>0</v>
      </c>
      <c r="KO17" s="309">
        <v>0</v>
      </c>
      <c r="KP17" s="309">
        <v>0</v>
      </c>
      <c r="KQ17" s="309">
        <v>0</v>
      </c>
      <c r="KR17" s="307">
        <v>0</v>
      </c>
      <c r="KS17" s="308" t="b">
        <f t="shared" si="51"/>
        <v>0</v>
      </c>
      <c r="KT17" s="309">
        <v>0</v>
      </c>
      <c r="KU17" s="309">
        <v>0</v>
      </c>
      <c r="KV17" s="309">
        <v>0</v>
      </c>
      <c r="KW17" s="309">
        <v>0</v>
      </c>
      <c r="KX17" s="307">
        <v>0</v>
      </c>
      <c r="KY17" s="308" t="b">
        <f t="shared" si="52"/>
        <v>0</v>
      </c>
      <c r="KZ17" s="309">
        <v>0</v>
      </c>
      <c r="LA17" s="309">
        <v>0</v>
      </c>
      <c r="LB17" s="309">
        <v>0</v>
      </c>
      <c r="LC17" s="309">
        <v>0</v>
      </c>
      <c r="LD17" s="307">
        <v>0</v>
      </c>
      <c r="LE17" s="308" t="b">
        <f t="shared" si="53"/>
        <v>0</v>
      </c>
      <c r="LF17" s="309">
        <v>0</v>
      </c>
      <c r="LG17" s="309">
        <v>0</v>
      </c>
      <c r="LH17" s="309">
        <v>0</v>
      </c>
      <c r="LI17" s="309">
        <v>0</v>
      </c>
      <c r="LJ17" s="307">
        <v>0</v>
      </c>
      <c r="LK17" s="308" t="b">
        <f t="shared" si="54"/>
        <v>0</v>
      </c>
      <c r="LL17" s="309">
        <v>0</v>
      </c>
      <c r="LM17" s="309">
        <v>0</v>
      </c>
      <c r="LN17" s="309">
        <v>0</v>
      </c>
      <c r="LO17" s="309">
        <v>0</v>
      </c>
      <c r="LP17" s="307">
        <v>0</v>
      </c>
      <c r="LQ17" s="308" t="b">
        <f t="shared" si="55"/>
        <v>0</v>
      </c>
      <c r="LR17" s="309">
        <v>0</v>
      </c>
      <c r="LS17" s="309">
        <v>0</v>
      </c>
      <c r="LT17" s="309">
        <v>0</v>
      </c>
      <c r="LU17" s="309">
        <v>0</v>
      </c>
      <c r="LV17" s="307">
        <v>0</v>
      </c>
      <c r="LW17" s="308" t="b">
        <f t="shared" si="56"/>
        <v>0</v>
      </c>
      <c r="LX17" s="309">
        <v>0</v>
      </c>
      <c r="LY17" s="309">
        <v>0</v>
      </c>
      <c r="LZ17" s="309">
        <v>0</v>
      </c>
      <c r="MA17" s="309">
        <v>0</v>
      </c>
      <c r="MB17" s="307">
        <v>0</v>
      </c>
      <c r="MC17" s="308" t="b">
        <f t="shared" si="57"/>
        <v>0</v>
      </c>
      <c r="MD17" s="309">
        <v>0</v>
      </c>
      <c r="ME17" s="309">
        <v>0</v>
      </c>
      <c r="MF17" s="309">
        <v>0</v>
      </c>
      <c r="MG17" s="309">
        <v>0</v>
      </c>
      <c r="MH17" s="307">
        <v>0</v>
      </c>
      <c r="MI17" s="308" t="b">
        <f t="shared" si="58"/>
        <v>0</v>
      </c>
      <c r="MJ17" s="309">
        <v>0</v>
      </c>
      <c r="MK17" s="309">
        <v>0</v>
      </c>
      <c r="ML17" s="309">
        <v>0</v>
      </c>
      <c r="MM17" s="309">
        <v>0</v>
      </c>
      <c r="MN17" s="307">
        <v>0</v>
      </c>
      <c r="MO17" s="308" t="b">
        <f t="shared" si="4"/>
        <v>0</v>
      </c>
      <c r="MP17" s="309">
        <v>0</v>
      </c>
      <c r="MQ17" s="309">
        <v>0</v>
      </c>
      <c r="MR17" s="309">
        <v>0</v>
      </c>
      <c r="MS17" s="309">
        <v>0</v>
      </c>
      <c r="MT17" s="307">
        <v>0</v>
      </c>
      <c r="MU17" s="308" t="b">
        <f t="shared" si="59"/>
        <v>0</v>
      </c>
      <c r="MV17" s="309">
        <v>0</v>
      </c>
      <c r="MW17" s="309">
        <v>0</v>
      </c>
      <c r="MX17" s="309">
        <v>0</v>
      </c>
      <c r="MY17" s="309">
        <v>0</v>
      </c>
      <c r="MZ17" s="307">
        <v>0</v>
      </c>
      <c r="NA17" s="308" t="b">
        <f t="shared" si="60"/>
        <v>0</v>
      </c>
      <c r="NB17" s="309">
        <v>0</v>
      </c>
      <c r="NC17" s="309">
        <v>0</v>
      </c>
      <c r="ND17" s="309">
        <v>0</v>
      </c>
      <c r="NE17" s="309">
        <v>0</v>
      </c>
      <c r="NF17" s="307">
        <v>0</v>
      </c>
      <c r="NG17" s="308" t="b">
        <f t="shared" si="61"/>
        <v>0</v>
      </c>
      <c r="NH17" s="309">
        <v>0</v>
      </c>
      <c r="NI17" s="309">
        <v>0</v>
      </c>
      <c r="NJ17" s="309">
        <v>0</v>
      </c>
      <c r="NK17" s="309">
        <v>0</v>
      </c>
      <c r="NL17" s="307">
        <v>0</v>
      </c>
      <c r="NM17" s="308" t="b">
        <f t="shared" si="62"/>
        <v>0</v>
      </c>
      <c r="NN17" s="309">
        <v>0</v>
      </c>
      <c r="NO17" s="309">
        <v>0</v>
      </c>
      <c r="NP17" s="309">
        <v>0</v>
      </c>
      <c r="NQ17" s="309">
        <v>0</v>
      </c>
      <c r="NR17" s="307">
        <v>0</v>
      </c>
      <c r="NS17" s="308" t="b">
        <f t="shared" si="63"/>
        <v>0</v>
      </c>
      <c r="NT17" s="309">
        <v>0</v>
      </c>
      <c r="NU17" s="309">
        <v>0</v>
      </c>
      <c r="NV17" s="309">
        <v>0</v>
      </c>
      <c r="NW17" s="309">
        <v>0</v>
      </c>
      <c r="NX17" s="327">
        <v>0</v>
      </c>
      <c r="NY17" s="328" t="b">
        <f t="shared" si="64"/>
        <v>0</v>
      </c>
      <c r="NZ17" s="329">
        <v>0</v>
      </c>
      <c r="OA17" s="329">
        <v>0</v>
      </c>
      <c r="OB17" s="329">
        <v>0</v>
      </c>
      <c r="OC17" s="330">
        <v>0</v>
      </c>
      <c r="OD17" s="311">
        <v>0</v>
      </c>
      <c r="OE17" s="308" t="b">
        <f t="shared" si="65"/>
        <v>0</v>
      </c>
      <c r="OF17" s="309">
        <v>0</v>
      </c>
      <c r="OG17" s="309">
        <v>0</v>
      </c>
      <c r="OH17" s="309">
        <v>0</v>
      </c>
      <c r="OI17" s="309">
        <v>0</v>
      </c>
      <c r="OJ17" s="307">
        <v>0</v>
      </c>
      <c r="OK17" s="308" t="b">
        <f t="shared" si="66"/>
        <v>0</v>
      </c>
      <c r="OL17" s="309">
        <v>0</v>
      </c>
      <c r="OM17" s="309">
        <v>0</v>
      </c>
      <c r="ON17" s="309">
        <v>0</v>
      </c>
      <c r="OO17" s="310">
        <v>0</v>
      </c>
      <c r="OP17" s="331"/>
      <c r="OQ17" s="313">
        <f t="shared" si="5"/>
        <v>0</v>
      </c>
      <c r="OR17" s="36">
        <f t="shared" si="6"/>
        <v>0</v>
      </c>
      <c r="OS17" s="36">
        <f t="shared" si="6"/>
        <v>0</v>
      </c>
      <c r="OT17" s="36">
        <f t="shared" si="6"/>
        <v>0</v>
      </c>
      <c r="OU17" s="314">
        <f t="shared" si="6"/>
        <v>0</v>
      </c>
      <c r="OW17" s="54" t="s">
        <v>16</v>
      </c>
      <c r="OX17" s="36">
        <v>485</v>
      </c>
      <c r="OY17" s="314">
        <v>4</v>
      </c>
      <c r="PA17" s="65" t="s">
        <v>16</v>
      </c>
      <c r="PB17" s="36">
        <v>369</v>
      </c>
      <c r="PC17" s="314">
        <v>0</v>
      </c>
    </row>
    <row r="18" spans="1:419" s="87" customFormat="1" ht="15.75" thickBot="1" x14ac:dyDescent="0.3">
      <c r="A18" s="90"/>
      <c r="B18" s="87">
        <v>848</v>
      </c>
      <c r="C18" s="87">
        <v>909</v>
      </c>
      <c r="D18" s="80"/>
      <c r="F18" s="88">
        <v>2596</v>
      </c>
      <c r="G18" s="88">
        <v>687</v>
      </c>
      <c r="H18" s="80"/>
      <c r="I18" s="106" t="s">
        <v>18</v>
      </c>
      <c r="J18" s="46">
        <v>1324</v>
      </c>
      <c r="K18" s="46">
        <v>83</v>
      </c>
      <c r="L18" s="80"/>
      <c r="M18" s="123" t="s">
        <v>18</v>
      </c>
      <c r="N18" s="46">
        <v>750</v>
      </c>
      <c r="O18" s="125">
        <v>15</v>
      </c>
      <c r="P18" s="121"/>
      <c r="Q18" s="125"/>
      <c r="R18" s="131"/>
      <c r="S18" s="107">
        <v>2983</v>
      </c>
      <c r="T18" s="122">
        <v>382</v>
      </c>
      <c r="U18" s="80"/>
      <c r="V18" s="155" t="s">
        <v>3</v>
      </c>
      <c r="W18" s="125">
        <v>334</v>
      </c>
      <c r="X18" s="127">
        <v>36</v>
      </c>
      <c r="Y18" s="14" t="s">
        <v>14</v>
      </c>
      <c r="Z18" s="223">
        <v>0</v>
      </c>
      <c r="AA18" s="224" t="b">
        <f t="shared" si="7"/>
        <v>0</v>
      </c>
      <c r="AB18" s="225">
        <v>0</v>
      </c>
      <c r="AC18" s="225">
        <v>0</v>
      </c>
      <c r="AD18" s="225">
        <v>0</v>
      </c>
      <c r="AE18" s="226">
        <v>0</v>
      </c>
      <c r="AF18" s="223">
        <v>0</v>
      </c>
      <c r="AG18" s="224" t="b">
        <f t="shared" si="8"/>
        <v>0</v>
      </c>
      <c r="AH18" s="225">
        <v>0</v>
      </c>
      <c r="AI18" s="225">
        <v>0</v>
      </c>
      <c r="AJ18" s="225">
        <v>0</v>
      </c>
      <c r="AK18" s="226">
        <v>0</v>
      </c>
      <c r="AL18" s="223">
        <v>0</v>
      </c>
      <c r="AM18" s="224" t="b">
        <f t="shared" si="9"/>
        <v>0</v>
      </c>
      <c r="AN18" s="225">
        <v>0</v>
      </c>
      <c r="AO18" s="225">
        <v>0</v>
      </c>
      <c r="AP18" s="225">
        <v>0</v>
      </c>
      <c r="AQ18" s="226">
        <v>0</v>
      </c>
      <c r="AR18" s="223">
        <v>0</v>
      </c>
      <c r="AS18" s="224" t="b">
        <f t="shared" si="10"/>
        <v>0</v>
      </c>
      <c r="AT18" s="225">
        <v>0</v>
      </c>
      <c r="AU18" s="225">
        <v>0</v>
      </c>
      <c r="AV18" s="225">
        <v>0</v>
      </c>
      <c r="AW18" s="226">
        <v>0</v>
      </c>
      <c r="AX18" s="223">
        <v>0</v>
      </c>
      <c r="AY18" s="224" t="b">
        <f t="shared" si="11"/>
        <v>0</v>
      </c>
      <c r="AZ18" s="225">
        <v>0</v>
      </c>
      <c r="BA18" s="225">
        <v>0</v>
      </c>
      <c r="BB18" s="225">
        <v>0</v>
      </c>
      <c r="BC18" s="226">
        <v>0</v>
      </c>
      <c r="BD18" s="223">
        <v>0</v>
      </c>
      <c r="BE18" s="224" t="b">
        <f t="shared" si="12"/>
        <v>0</v>
      </c>
      <c r="BF18" s="225">
        <v>0</v>
      </c>
      <c r="BG18" s="225">
        <v>0</v>
      </c>
      <c r="BH18" s="225">
        <v>0</v>
      </c>
      <c r="BI18" s="226">
        <v>0</v>
      </c>
      <c r="BJ18" s="223">
        <v>0</v>
      </c>
      <c r="BK18" s="224" t="b">
        <f t="shared" si="13"/>
        <v>0</v>
      </c>
      <c r="BL18" s="225">
        <v>0</v>
      </c>
      <c r="BM18" s="225">
        <v>0</v>
      </c>
      <c r="BN18" s="225">
        <v>0</v>
      </c>
      <c r="BO18" s="226">
        <v>0</v>
      </c>
      <c r="BP18" s="223">
        <v>0</v>
      </c>
      <c r="BQ18" s="224" t="b">
        <f t="shared" si="14"/>
        <v>0</v>
      </c>
      <c r="BR18" s="225">
        <v>0</v>
      </c>
      <c r="BS18" s="225">
        <v>0</v>
      </c>
      <c r="BT18" s="225">
        <v>0</v>
      </c>
      <c r="BU18" s="226">
        <v>0</v>
      </c>
      <c r="BV18" s="223">
        <v>0</v>
      </c>
      <c r="BW18" s="224" t="b">
        <f t="shared" si="15"/>
        <v>0</v>
      </c>
      <c r="BX18" s="225">
        <v>0</v>
      </c>
      <c r="BY18" s="225">
        <v>0</v>
      </c>
      <c r="BZ18" s="225">
        <v>0</v>
      </c>
      <c r="CA18" s="226">
        <v>0</v>
      </c>
      <c r="CB18" s="223">
        <v>0</v>
      </c>
      <c r="CC18" s="224" t="b">
        <f t="shared" si="16"/>
        <v>0</v>
      </c>
      <c r="CD18" s="225">
        <v>0</v>
      </c>
      <c r="CE18" s="225">
        <v>0</v>
      </c>
      <c r="CF18" s="225">
        <v>0</v>
      </c>
      <c r="CG18" s="226">
        <v>0</v>
      </c>
      <c r="CH18" s="223">
        <v>0</v>
      </c>
      <c r="CI18" s="224" t="b">
        <f t="shared" si="17"/>
        <v>0</v>
      </c>
      <c r="CJ18" s="225">
        <v>0</v>
      </c>
      <c r="CK18" s="225">
        <v>0</v>
      </c>
      <c r="CL18" s="225">
        <v>0</v>
      </c>
      <c r="CM18" s="226">
        <v>0</v>
      </c>
      <c r="CN18" s="223">
        <v>0</v>
      </c>
      <c r="CO18" s="224" t="b">
        <f t="shared" si="18"/>
        <v>0</v>
      </c>
      <c r="CP18" s="225">
        <v>0</v>
      </c>
      <c r="CQ18" s="225">
        <v>0</v>
      </c>
      <c r="CR18" s="225">
        <v>0</v>
      </c>
      <c r="CS18" s="225">
        <v>0</v>
      </c>
      <c r="CT18" s="223">
        <v>0</v>
      </c>
      <c r="CU18" s="224" t="b">
        <f t="shared" si="19"/>
        <v>0</v>
      </c>
      <c r="CV18" s="225">
        <v>0</v>
      </c>
      <c r="CW18" s="225">
        <v>0</v>
      </c>
      <c r="CX18" s="225">
        <v>0</v>
      </c>
      <c r="CY18" s="225">
        <v>0</v>
      </c>
      <c r="CZ18" s="223">
        <v>0</v>
      </c>
      <c r="DA18" s="224" t="b">
        <f t="shared" si="20"/>
        <v>0</v>
      </c>
      <c r="DB18" s="225">
        <v>0</v>
      </c>
      <c r="DC18" s="225">
        <v>0</v>
      </c>
      <c r="DD18" s="225">
        <v>0</v>
      </c>
      <c r="DE18" s="225">
        <v>0</v>
      </c>
      <c r="DF18" s="223">
        <v>0</v>
      </c>
      <c r="DG18" s="224" t="b">
        <f t="shared" si="21"/>
        <v>0</v>
      </c>
      <c r="DH18" s="225">
        <v>0</v>
      </c>
      <c r="DI18" s="225">
        <v>0</v>
      </c>
      <c r="DJ18" s="225">
        <v>0</v>
      </c>
      <c r="DK18" s="225">
        <v>0</v>
      </c>
      <c r="DL18" s="223"/>
      <c r="DM18" s="224" t="b">
        <f t="shared" si="22"/>
        <v>0</v>
      </c>
      <c r="DN18" s="225"/>
      <c r="DO18" s="225"/>
      <c r="DP18" s="225"/>
      <c r="DQ18" s="225"/>
      <c r="DR18" s="223">
        <v>0</v>
      </c>
      <c r="DS18" s="224" t="b">
        <f t="shared" si="23"/>
        <v>0</v>
      </c>
      <c r="DT18" s="225">
        <v>0</v>
      </c>
      <c r="DU18" s="225">
        <v>0</v>
      </c>
      <c r="DV18" s="225">
        <v>0</v>
      </c>
      <c r="DW18" s="225">
        <v>0</v>
      </c>
      <c r="DX18" s="223">
        <v>0</v>
      </c>
      <c r="DY18" s="224" t="b">
        <f t="shared" si="24"/>
        <v>0</v>
      </c>
      <c r="DZ18" s="225">
        <v>0</v>
      </c>
      <c r="EA18" s="225">
        <v>0</v>
      </c>
      <c r="EB18" s="225">
        <v>0</v>
      </c>
      <c r="EC18" s="225">
        <v>0</v>
      </c>
      <c r="ED18" s="223">
        <v>0</v>
      </c>
      <c r="EE18" s="224" t="b">
        <f t="shared" si="25"/>
        <v>0</v>
      </c>
      <c r="EF18" s="225">
        <v>0</v>
      </c>
      <c r="EG18" s="225">
        <v>0</v>
      </c>
      <c r="EH18" s="225">
        <v>0</v>
      </c>
      <c r="EI18" s="225">
        <v>0</v>
      </c>
      <c r="EJ18" s="223">
        <v>0</v>
      </c>
      <c r="EK18" s="224" t="b">
        <f t="shared" si="26"/>
        <v>0</v>
      </c>
      <c r="EL18" s="225">
        <v>0</v>
      </c>
      <c r="EM18" s="225">
        <v>0</v>
      </c>
      <c r="EN18" s="225">
        <v>0</v>
      </c>
      <c r="EO18" s="225">
        <v>0</v>
      </c>
      <c r="EP18" s="223">
        <v>0</v>
      </c>
      <c r="EQ18" s="224" t="b">
        <f t="shared" si="27"/>
        <v>0</v>
      </c>
      <c r="ER18" s="225">
        <v>0</v>
      </c>
      <c r="ES18" s="225">
        <v>0</v>
      </c>
      <c r="ET18" s="225">
        <v>0</v>
      </c>
      <c r="EU18" s="225">
        <v>0</v>
      </c>
      <c r="EV18" s="223">
        <v>0</v>
      </c>
      <c r="EW18" s="224" t="b">
        <f t="shared" si="28"/>
        <v>0</v>
      </c>
      <c r="EX18" s="225">
        <v>0</v>
      </c>
      <c r="EY18" s="225">
        <v>0</v>
      </c>
      <c r="EZ18" s="225">
        <v>0</v>
      </c>
      <c r="FA18" s="225">
        <v>0</v>
      </c>
      <c r="FB18" s="223">
        <v>0</v>
      </c>
      <c r="FC18" s="224" t="b">
        <f t="shared" si="67"/>
        <v>0</v>
      </c>
      <c r="FD18" s="225">
        <v>0</v>
      </c>
      <c r="FE18" s="225">
        <v>0</v>
      </c>
      <c r="FF18" s="225">
        <v>0</v>
      </c>
      <c r="FG18" s="225">
        <v>0</v>
      </c>
      <c r="FH18" s="223">
        <v>0</v>
      </c>
      <c r="FI18" s="224" t="b">
        <f t="shared" si="29"/>
        <v>0</v>
      </c>
      <c r="FJ18" s="225">
        <v>0</v>
      </c>
      <c r="FK18" s="225">
        <v>0</v>
      </c>
      <c r="FL18" s="225">
        <v>0</v>
      </c>
      <c r="FM18" s="225">
        <v>0</v>
      </c>
      <c r="FN18" s="223">
        <v>0</v>
      </c>
      <c r="FO18" s="224" t="b">
        <f t="shared" si="30"/>
        <v>0</v>
      </c>
      <c r="FP18" s="225">
        <v>0</v>
      </c>
      <c r="FQ18" s="225">
        <v>0</v>
      </c>
      <c r="FR18" s="225">
        <v>0</v>
      </c>
      <c r="FS18" s="225">
        <v>0</v>
      </c>
      <c r="FT18" s="223">
        <v>0</v>
      </c>
      <c r="FU18" s="224" t="b">
        <f t="shared" si="31"/>
        <v>0</v>
      </c>
      <c r="FV18" s="225">
        <v>0</v>
      </c>
      <c r="FW18" s="225">
        <v>0</v>
      </c>
      <c r="FX18" s="225">
        <v>0</v>
      </c>
      <c r="FY18" s="225">
        <v>0</v>
      </c>
      <c r="FZ18" s="223">
        <v>0</v>
      </c>
      <c r="GA18" s="224" t="b">
        <f t="shared" si="32"/>
        <v>0</v>
      </c>
      <c r="GB18" s="225">
        <v>0</v>
      </c>
      <c r="GC18" s="225">
        <v>0</v>
      </c>
      <c r="GD18" s="225">
        <v>0</v>
      </c>
      <c r="GE18" s="225">
        <v>0</v>
      </c>
      <c r="GF18" s="223">
        <v>0</v>
      </c>
      <c r="GG18" s="224" t="b">
        <f t="shared" si="33"/>
        <v>0</v>
      </c>
      <c r="GH18" s="225">
        <v>0</v>
      </c>
      <c r="GI18" s="225">
        <v>0</v>
      </c>
      <c r="GJ18" s="225">
        <v>0</v>
      </c>
      <c r="GK18" s="225">
        <v>0</v>
      </c>
      <c r="GL18" s="223">
        <v>0</v>
      </c>
      <c r="GM18" s="224" t="b">
        <f t="shared" si="34"/>
        <v>0</v>
      </c>
      <c r="GN18" s="225">
        <v>0</v>
      </c>
      <c r="GO18" s="225">
        <v>0</v>
      </c>
      <c r="GP18" s="225">
        <v>0</v>
      </c>
      <c r="GQ18" s="225">
        <v>0</v>
      </c>
      <c r="GR18" s="223">
        <v>0</v>
      </c>
      <c r="GS18" s="224" t="b">
        <f t="shared" si="35"/>
        <v>0</v>
      </c>
      <c r="GT18" s="225">
        <v>0</v>
      </c>
      <c r="GU18" s="225">
        <v>0</v>
      </c>
      <c r="GV18" s="225">
        <v>0</v>
      </c>
      <c r="GW18" s="225">
        <v>0</v>
      </c>
      <c r="GX18" s="223">
        <v>0</v>
      </c>
      <c r="GY18" s="224" t="b">
        <f t="shared" si="36"/>
        <v>0</v>
      </c>
      <c r="GZ18" s="225">
        <v>0</v>
      </c>
      <c r="HA18" s="225">
        <v>0</v>
      </c>
      <c r="HB18" s="225">
        <v>0</v>
      </c>
      <c r="HC18" s="226">
        <v>0</v>
      </c>
      <c r="HD18" s="239"/>
      <c r="HE18" s="228">
        <f t="shared" si="1"/>
        <v>0</v>
      </c>
      <c r="HF18" s="3">
        <f t="shared" si="2"/>
        <v>0</v>
      </c>
      <c r="HG18" s="3">
        <f t="shared" si="68"/>
        <v>0</v>
      </c>
      <c r="HH18" s="3">
        <f t="shared" si="68"/>
        <v>0</v>
      </c>
      <c r="HI18" s="229">
        <f t="shared" si="68"/>
        <v>0</v>
      </c>
      <c r="HK18" s="26"/>
      <c r="HL18" s="332">
        <f>SUM(HL12:HL17)</f>
        <v>55</v>
      </c>
      <c r="HM18" s="333"/>
      <c r="HN18" s="334">
        <f>SUM(HN12:HN17)</f>
        <v>78</v>
      </c>
      <c r="HO18" s="334">
        <f>SUM(HO12:HO17)</f>
        <v>46</v>
      </c>
      <c r="HP18" s="334">
        <f>SUM(HP12:HP17)</f>
        <v>42</v>
      </c>
      <c r="HQ18" s="335">
        <f>SUM(HQ12:HQ17)</f>
        <v>14</v>
      </c>
      <c r="HR18" s="332">
        <f>SUM(HR12:HR17)</f>
        <v>48</v>
      </c>
      <c r="HS18" s="333"/>
      <c r="HT18" s="334">
        <f>SUM(HT12:HT17)</f>
        <v>98</v>
      </c>
      <c r="HU18" s="334">
        <f>SUM(HU12:HU17)</f>
        <v>43</v>
      </c>
      <c r="HV18" s="334">
        <f>SUM(HV12:HV17)</f>
        <v>9</v>
      </c>
      <c r="HW18" s="335">
        <f>SUM(HW12:HW17)</f>
        <v>6</v>
      </c>
      <c r="HX18" s="332">
        <f>SUM(HX12:HX17)</f>
        <v>62</v>
      </c>
      <c r="HY18" s="333"/>
      <c r="HZ18" s="334">
        <f>SUM(HZ12:HZ17)</f>
        <v>96</v>
      </c>
      <c r="IA18" s="334">
        <f>SUM(IA12:IA17)</f>
        <v>55</v>
      </c>
      <c r="IB18" s="334">
        <f>SUM(IB12:IB17)</f>
        <v>39</v>
      </c>
      <c r="IC18" s="335">
        <f>SUM(IC12:IC17)</f>
        <v>17</v>
      </c>
      <c r="ID18" s="332">
        <f>SUM(ID12:ID17)</f>
        <v>0</v>
      </c>
      <c r="IE18" s="333"/>
      <c r="IF18" s="334">
        <f>SUM(IF12:IF17)</f>
        <v>0</v>
      </c>
      <c r="IG18" s="334">
        <f>SUM(IG12:IG17)</f>
        <v>0</v>
      </c>
      <c r="IH18" s="334">
        <f>SUM(IH12:IH17)</f>
        <v>0</v>
      </c>
      <c r="II18" s="335">
        <f>SUM(II12:II17)</f>
        <v>0</v>
      </c>
      <c r="IJ18" s="332">
        <f>SUM(IJ12:IJ17)</f>
        <v>0</v>
      </c>
      <c r="IK18" s="333"/>
      <c r="IL18" s="334">
        <f>SUM(IL12:IL17)</f>
        <v>0</v>
      </c>
      <c r="IM18" s="334">
        <f>SUM(IM12:IM17)</f>
        <v>0</v>
      </c>
      <c r="IN18" s="334">
        <f>SUM(IN12:IN17)</f>
        <v>0</v>
      </c>
      <c r="IO18" s="335">
        <f>SUM(IO12:IO17)</f>
        <v>0</v>
      </c>
      <c r="IP18" s="332">
        <f>SUM(IP12:IP17)</f>
        <v>49</v>
      </c>
      <c r="IQ18" s="333"/>
      <c r="IR18" s="334">
        <f>SUM(IR12:IR17)</f>
        <v>95</v>
      </c>
      <c r="IS18" s="334">
        <f>SUM(IS12:IS17)</f>
        <v>40</v>
      </c>
      <c r="IT18" s="334">
        <f>SUM(IT12:IT17)</f>
        <v>26</v>
      </c>
      <c r="IU18" s="335">
        <f>SUM(IU12:IU17)</f>
        <v>10</v>
      </c>
      <c r="IV18" s="332">
        <f>SUM(IV12:IV17)</f>
        <v>0</v>
      </c>
      <c r="IW18" s="333"/>
      <c r="IX18" s="334">
        <f>SUM(IX12:IX17)</f>
        <v>0</v>
      </c>
      <c r="IY18" s="334">
        <f>SUM(IY12:IY17)</f>
        <v>0</v>
      </c>
      <c r="IZ18" s="334">
        <f>SUM(IZ12:IZ17)</f>
        <v>0</v>
      </c>
      <c r="JA18" s="335">
        <f>SUM(JA12:JA17)</f>
        <v>0</v>
      </c>
      <c r="JB18" s="332">
        <f>SUM(JB12:JB17)</f>
        <v>60</v>
      </c>
      <c r="JC18" s="333"/>
      <c r="JD18" s="334">
        <f>SUM(JD12:JD17)</f>
        <v>219</v>
      </c>
      <c r="JE18" s="334">
        <f>SUM(JE12:JE17)</f>
        <v>48</v>
      </c>
      <c r="JF18" s="334">
        <f>SUM(JF12:JF17)</f>
        <v>20</v>
      </c>
      <c r="JG18" s="335">
        <f>SUM(JG12:JG17)</f>
        <v>17</v>
      </c>
      <c r="JH18" s="332">
        <f>SUM(JH12:JH17)</f>
        <v>48</v>
      </c>
      <c r="JI18" s="333"/>
      <c r="JJ18" s="334">
        <f>SUM(JJ12:JJ17)</f>
        <v>118</v>
      </c>
      <c r="JK18" s="334">
        <f>SUM(JK12:JK17)</f>
        <v>41</v>
      </c>
      <c r="JL18" s="334">
        <f>SUM(JL12:JL17)</f>
        <v>34</v>
      </c>
      <c r="JM18" s="335">
        <f>SUM(JM12:JM17)</f>
        <v>10</v>
      </c>
      <c r="JN18" s="332">
        <f>SUM(JN12:JN17)</f>
        <v>50</v>
      </c>
      <c r="JO18" s="333"/>
      <c r="JP18" s="334">
        <f>SUM(JP12:JP17)</f>
        <v>101</v>
      </c>
      <c r="JQ18" s="334">
        <f>SUM(JQ12:JQ17)</f>
        <v>49</v>
      </c>
      <c r="JR18" s="334">
        <f>SUM(JR12:JR17)</f>
        <v>17</v>
      </c>
      <c r="JS18" s="335">
        <f>SUM(JS12:JS17)</f>
        <v>5</v>
      </c>
      <c r="JT18" s="332">
        <f>SUM(JT12:JT17)</f>
        <v>43</v>
      </c>
      <c r="JU18" s="333"/>
      <c r="JV18" s="334">
        <f>SUM(JV12:JV17)</f>
        <v>62</v>
      </c>
      <c r="JW18" s="334">
        <f>SUM(JW12:JW17)</f>
        <v>40</v>
      </c>
      <c r="JX18" s="334">
        <f>SUM(JX12:JX17)</f>
        <v>16</v>
      </c>
      <c r="JY18" s="335">
        <f>SUM(JY12:JY17)</f>
        <v>3</v>
      </c>
      <c r="JZ18" s="332">
        <f>SUM(JZ12:JZ17)</f>
        <v>10</v>
      </c>
      <c r="KA18" s="333"/>
      <c r="KB18" s="334">
        <f>SUM(KB12:KB17)</f>
        <v>9</v>
      </c>
      <c r="KC18" s="334">
        <f>SUM(KC12:KC17)</f>
        <v>9</v>
      </c>
      <c r="KD18" s="334">
        <f>SUM(KD12:KD17)</f>
        <v>1</v>
      </c>
      <c r="KE18" s="335">
        <f>SUM(KE12:KE17)</f>
        <v>1</v>
      </c>
      <c r="KF18" s="332">
        <f>SUM(KF12:KF17)</f>
        <v>58</v>
      </c>
      <c r="KG18" s="333"/>
      <c r="KH18" s="334">
        <f>SUM(KH12:KH17)</f>
        <v>97</v>
      </c>
      <c r="KI18" s="334">
        <f>SUM(KI12:KI17)</f>
        <v>49</v>
      </c>
      <c r="KJ18" s="334">
        <f>SUM(KJ12:KJ17)</f>
        <v>30</v>
      </c>
      <c r="KK18" s="335">
        <f>SUM(KK12:KK17)</f>
        <v>10</v>
      </c>
      <c r="KL18" s="332">
        <f>SUM(KL12:KL17)</f>
        <v>60</v>
      </c>
      <c r="KM18" s="333"/>
      <c r="KN18" s="334">
        <f>SUM(KN12:KN17)</f>
        <v>92</v>
      </c>
      <c r="KO18" s="334">
        <f>SUM(KO12:KO17)</f>
        <v>60</v>
      </c>
      <c r="KP18" s="334">
        <f>SUM(KP12:KP17)</f>
        <v>3</v>
      </c>
      <c r="KQ18" s="335">
        <f>SUM(KQ12:KQ17)</f>
        <v>3</v>
      </c>
      <c r="KR18" s="332">
        <f>SUM(KR12:KR17)</f>
        <v>48</v>
      </c>
      <c r="KS18" s="333"/>
      <c r="KT18" s="334">
        <f>SUM(KT12:KT17)</f>
        <v>58</v>
      </c>
      <c r="KU18" s="334">
        <f>SUM(KU12:KU17)</f>
        <v>34</v>
      </c>
      <c r="KV18" s="334">
        <f>SUM(KV12:KV17)</f>
        <v>124</v>
      </c>
      <c r="KW18" s="335">
        <f>SUM(KW12:KW17)</f>
        <v>18</v>
      </c>
      <c r="KX18" s="332">
        <f>SUM(KX12:KX17)</f>
        <v>61</v>
      </c>
      <c r="KY18" s="333"/>
      <c r="KZ18" s="334">
        <f>SUM(KZ12:KZ17)</f>
        <v>189</v>
      </c>
      <c r="LA18" s="334">
        <f>SUM(LA12:LA17)</f>
        <v>53</v>
      </c>
      <c r="LB18" s="334">
        <f>SUM(LB12:LB17)</f>
        <v>23</v>
      </c>
      <c r="LC18" s="335">
        <f>SUM(LC12:LC17)</f>
        <v>8</v>
      </c>
      <c r="LD18" s="332">
        <f>SUM(LD12:LD17)</f>
        <v>58</v>
      </c>
      <c r="LE18" s="333"/>
      <c r="LF18" s="334">
        <f>SUM(LF12:LF17)</f>
        <v>59</v>
      </c>
      <c r="LG18" s="334">
        <f>SUM(LG12:LG17)</f>
        <v>52</v>
      </c>
      <c r="LH18" s="334">
        <f>SUM(LH12:LH17)</f>
        <v>24</v>
      </c>
      <c r="LI18" s="335">
        <f>SUM(LI12:LI17)</f>
        <v>8</v>
      </c>
      <c r="LJ18" s="332">
        <f>SUM(LJ12:LJ17)</f>
        <v>42</v>
      </c>
      <c r="LK18" s="333"/>
      <c r="LL18" s="334">
        <f>SUM(LL12:LL17)</f>
        <v>203</v>
      </c>
      <c r="LM18" s="334">
        <f>SUM(LM12:LM17)</f>
        <v>37</v>
      </c>
      <c r="LN18" s="334">
        <f>SUM(LN12:LN17)</f>
        <v>17</v>
      </c>
      <c r="LO18" s="335">
        <f>SUM(LO12:LO17)</f>
        <v>8</v>
      </c>
      <c r="LP18" s="332">
        <f>SUM(LP12:LP17)</f>
        <v>0</v>
      </c>
      <c r="LQ18" s="333"/>
      <c r="LR18" s="334">
        <f>SUM(LR12:LR17)</f>
        <v>0</v>
      </c>
      <c r="LS18" s="334">
        <f>SUM(LS12:LS17)</f>
        <v>0</v>
      </c>
      <c r="LT18" s="334">
        <f>SUM(LT12:LT17)</f>
        <v>0</v>
      </c>
      <c r="LU18" s="335">
        <f>SUM(LU12:LU17)</f>
        <v>0</v>
      </c>
      <c r="LV18" s="332">
        <f>SUM(LV12:LV17)</f>
        <v>51</v>
      </c>
      <c r="LW18" s="333"/>
      <c r="LX18" s="334">
        <f>SUM(LX12:LX17)</f>
        <v>137</v>
      </c>
      <c r="LY18" s="334">
        <f>SUM(LY12:LY17)</f>
        <v>46</v>
      </c>
      <c r="LZ18" s="334">
        <f>SUM(LZ12:LZ17)</f>
        <v>13</v>
      </c>
      <c r="MA18" s="335">
        <f>SUM(MA12:MA17)</f>
        <v>7</v>
      </c>
      <c r="MB18" s="332">
        <f>SUM(MB12:MB17)</f>
        <v>53</v>
      </c>
      <c r="MC18" s="333"/>
      <c r="MD18" s="334">
        <f>SUM(MD12:MD17)</f>
        <v>128</v>
      </c>
      <c r="ME18" s="334">
        <f>SUM(ME12:ME17)</f>
        <v>43</v>
      </c>
      <c r="MF18" s="334">
        <f>SUM(MF12:MF17)</f>
        <v>16</v>
      </c>
      <c r="MG18" s="335">
        <f>SUM(MG12:MG17)</f>
        <v>9</v>
      </c>
      <c r="MH18" s="332">
        <f>SUM(MH12:MH17)</f>
        <v>49</v>
      </c>
      <c r="MI18" s="333"/>
      <c r="MJ18" s="334">
        <f>SUM(MJ12:MJ17)</f>
        <v>137</v>
      </c>
      <c r="MK18" s="334">
        <f>SUM(MK12:MK17)</f>
        <v>47</v>
      </c>
      <c r="ML18" s="334">
        <f>SUM(ML12:ML17)</f>
        <v>30</v>
      </c>
      <c r="MM18" s="335">
        <f>SUM(MM12:MM17)</f>
        <v>7</v>
      </c>
      <c r="MN18" s="332">
        <f>SUM(MN12:MN17)</f>
        <v>51</v>
      </c>
      <c r="MO18" s="333"/>
      <c r="MP18" s="334">
        <f>SUM(MP12:MP17)</f>
        <v>70</v>
      </c>
      <c r="MQ18" s="334">
        <f>SUM(MQ12:MQ17)</f>
        <v>44</v>
      </c>
      <c r="MR18" s="334">
        <f>SUM(MR12:MR17)</f>
        <v>33</v>
      </c>
      <c r="MS18" s="335">
        <f>SUM(MS12:MS17)</f>
        <v>10</v>
      </c>
      <c r="MT18" s="332">
        <f>SUM(MT12:MT17)</f>
        <v>46</v>
      </c>
      <c r="MU18" s="333"/>
      <c r="MV18" s="334">
        <f>SUM(MV12:MV17)</f>
        <v>102</v>
      </c>
      <c r="MW18" s="334">
        <f>SUM(MW12:MW17)</f>
        <v>34</v>
      </c>
      <c r="MX18" s="334">
        <f>SUM(MX12:MX17)</f>
        <v>36</v>
      </c>
      <c r="MY18" s="335">
        <f>SUM(MY12:MY17)</f>
        <v>13</v>
      </c>
      <c r="MZ18" s="332">
        <f>SUM(MZ12:MZ17)</f>
        <v>30</v>
      </c>
      <c r="NA18" s="333"/>
      <c r="NB18" s="334">
        <f>SUM(NB12:NB17)</f>
        <v>109</v>
      </c>
      <c r="NC18" s="334">
        <f>SUM(NC12:NC17)</f>
        <v>27</v>
      </c>
      <c r="ND18" s="334">
        <f>SUM(ND12:ND17)</f>
        <v>32</v>
      </c>
      <c r="NE18" s="335">
        <f>SUM(NE12:NE17)</f>
        <v>3</v>
      </c>
      <c r="NF18" s="332">
        <f>SUM(NF12:NF17)</f>
        <v>0</v>
      </c>
      <c r="NG18" s="333"/>
      <c r="NH18" s="334">
        <f>SUM(NH12:NH17)</f>
        <v>0</v>
      </c>
      <c r="NI18" s="334">
        <f>SUM(NI12:NI17)</f>
        <v>0</v>
      </c>
      <c r="NJ18" s="334">
        <f>SUM(NJ12:NJ17)</f>
        <v>0</v>
      </c>
      <c r="NK18" s="335">
        <f>SUM(NK12:NK17)</f>
        <v>0</v>
      </c>
      <c r="NL18" s="332">
        <f>SUM(NL12:NL17)</f>
        <v>44</v>
      </c>
      <c r="NM18" s="333"/>
      <c r="NN18" s="334">
        <f>SUM(NN12:NN17)</f>
        <v>104</v>
      </c>
      <c r="NO18" s="334">
        <f>SUM(NO12:NO17)</f>
        <v>39</v>
      </c>
      <c r="NP18" s="334">
        <f>SUM(NP12:NP17)</f>
        <v>37</v>
      </c>
      <c r="NQ18" s="335">
        <f>SUM(NQ12:NQ17)</f>
        <v>6</v>
      </c>
      <c r="NR18" s="332">
        <f>SUM(NR12:NR17)</f>
        <v>43</v>
      </c>
      <c r="NS18" s="333"/>
      <c r="NT18" s="334">
        <f>SUM(NT12:NT17)</f>
        <v>132</v>
      </c>
      <c r="NU18" s="334">
        <f>SUM(NU12:NU17)</f>
        <v>39</v>
      </c>
      <c r="NV18" s="334">
        <f>SUM(NV12:NV17)</f>
        <v>45</v>
      </c>
      <c r="NW18" s="335">
        <f>SUM(NW12:NW17)</f>
        <v>8</v>
      </c>
      <c r="NX18" s="332">
        <f>SUM(NX12:NX17)</f>
        <v>45</v>
      </c>
      <c r="NY18" s="333"/>
      <c r="NZ18" s="334">
        <f>SUM(NZ12:NZ17)</f>
        <v>103</v>
      </c>
      <c r="OA18" s="334">
        <f>SUM(OA12:OA17)</f>
        <v>41</v>
      </c>
      <c r="OB18" s="334">
        <f>SUM(OB12:OB17)</f>
        <v>20</v>
      </c>
      <c r="OC18" s="335">
        <f>SUM(OC12:OC17)</f>
        <v>7</v>
      </c>
      <c r="OD18" s="336">
        <f>SUM(OD12:OD17)</f>
        <v>0</v>
      </c>
      <c r="OE18" s="333"/>
      <c r="OF18" s="334">
        <f>SUM(OF12:OF17)</f>
        <v>0</v>
      </c>
      <c r="OG18" s="334">
        <f>SUM(OG12:OG17)</f>
        <v>0</v>
      </c>
      <c r="OH18" s="334">
        <f>SUM(OH12:OH17)</f>
        <v>0</v>
      </c>
      <c r="OI18" s="335">
        <f>SUM(OI12:OI17)</f>
        <v>0</v>
      </c>
      <c r="OJ18" s="332">
        <f>SUM(OJ12:OJ17)</f>
        <v>0</v>
      </c>
      <c r="OK18" s="333"/>
      <c r="OL18" s="334">
        <f>SUM(OL12:OL17)</f>
        <v>0</v>
      </c>
      <c r="OM18" s="334">
        <f>SUM(OM12:OM17)</f>
        <v>0</v>
      </c>
      <c r="ON18" s="334">
        <f>SUM(ON12:ON17)</f>
        <v>0</v>
      </c>
      <c r="OO18" s="335">
        <f>SUM(OO12:OO17)</f>
        <v>0</v>
      </c>
      <c r="OP18" s="337"/>
      <c r="OQ18" s="338">
        <f t="shared" ref="OQ18:OU18" si="69">SUM(OQ12:OQ17)</f>
        <v>1164</v>
      </c>
      <c r="OR18" s="38">
        <f t="shared" si="69"/>
        <v>2596</v>
      </c>
      <c r="OS18" s="38">
        <f t="shared" si="69"/>
        <v>1016</v>
      </c>
      <c r="OT18" s="38">
        <f t="shared" si="69"/>
        <v>687</v>
      </c>
      <c r="OU18" s="38">
        <f t="shared" si="69"/>
        <v>208</v>
      </c>
      <c r="OW18" s="54" t="s">
        <v>17</v>
      </c>
      <c r="OX18" s="36">
        <v>456</v>
      </c>
      <c r="OY18" s="314">
        <v>5</v>
      </c>
      <c r="PA18" s="65" t="s">
        <v>17</v>
      </c>
      <c r="PB18" s="36">
        <v>373</v>
      </c>
      <c r="PC18" s="314">
        <v>1</v>
      </c>
    </row>
    <row r="19" spans="1:419" ht="16.5" thickBot="1" x14ac:dyDescent="0.3">
      <c r="A19" s="91" t="s">
        <v>15</v>
      </c>
      <c r="E19" s="92" t="s">
        <v>15</v>
      </c>
      <c r="I19" s="106" t="s">
        <v>19</v>
      </c>
      <c r="J19" s="46">
        <v>1216</v>
      </c>
      <c r="K19" s="46">
        <v>133</v>
      </c>
      <c r="M19" s="123" t="s">
        <v>19</v>
      </c>
      <c r="N19" s="46">
        <v>858</v>
      </c>
      <c r="O19" s="107">
        <v>58</v>
      </c>
      <c r="P19" s="121"/>
      <c r="Q19" s="107"/>
      <c r="R19" s="132" t="s">
        <v>16</v>
      </c>
      <c r="S19" s="107">
        <v>383</v>
      </c>
      <c r="T19" s="122">
        <v>0</v>
      </c>
      <c r="V19" s="155" t="s">
        <v>87</v>
      </c>
      <c r="W19" s="107">
        <v>196</v>
      </c>
      <c r="X19" s="122">
        <v>24</v>
      </c>
      <c r="Y19" s="15"/>
      <c r="Z19" s="235">
        <f>SUM(Z12:Z18)</f>
        <v>0</v>
      </c>
      <c r="AA19" s="240"/>
      <c r="AB19" s="4">
        <f>SUM(AB12:AB18)</f>
        <v>0</v>
      </c>
      <c r="AC19" s="4">
        <f>SUM(AC12:AC18)</f>
        <v>0</v>
      </c>
      <c r="AD19" s="4">
        <f>SUM(AD12:AD18)</f>
        <v>0</v>
      </c>
      <c r="AE19" s="237">
        <f>SUM(AE12:AE18)</f>
        <v>0</v>
      </c>
      <c r="AF19" s="235">
        <f>SUM(AF12:AF18)</f>
        <v>53</v>
      </c>
      <c r="AG19" s="240"/>
      <c r="AH19" s="4">
        <f>SUM(AH12:AH18)</f>
        <v>48</v>
      </c>
      <c r="AI19" s="4">
        <f>SUM(AI12:AI18)</f>
        <v>47</v>
      </c>
      <c r="AJ19" s="4">
        <f>SUM(AJ12:AJ18)</f>
        <v>72</v>
      </c>
      <c r="AK19" s="237">
        <f>SUM(AK12:AK18)</f>
        <v>10</v>
      </c>
      <c r="AL19" s="235">
        <f>SUM(AL12:AL18)</f>
        <v>42</v>
      </c>
      <c r="AM19" s="240"/>
      <c r="AN19" s="4">
        <f>SUM(AN12:AN18)</f>
        <v>62</v>
      </c>
      <c r="AO19" s="4">
        <f>SUM(AO12:AO18)</f>
        <v>33</v>
      </c>
      <c r="AP19" s="4">
        <f>SUM(AP12:AP18)</f>
        <v>46</v>
      </c>
      <c r="AQ19" s="237">
        <f>SUM(AQ12:AQ18)</f>
        <v>10</v>
      </c>
      <c r="AR19" s="235">
        <f>SUM(AR12:AR18)</f>
        <v>50</v>
      </c>
      <c r="AS19" s="240"/>
      <c r="AT19" s="4">
        <f>SUM(AT12:AT18)</f>
        <v>65</v>
      </c>
      <c r="AU19" s="4">
        <f>SUM(AU12:AU18)</f>
        <v>44</v>
      </c>
      <c r="AV19" s="4">
        <f>SUM(AV12:AV18)</f>
        <v>29</v>
      </c>
      <c r="AW19" s="237">
        <f>SUM(AW12:AW18)</f>
        <v>11</v>
      </c>
      <c r="AX19" s="235">
        <f>SUM(AX12:AX18)</f>
        <v>28</v>
      </c>
      <c r="AY19" s="240"/>
      <c r="AZ19" s="4">
        <f>SUM(AZ12:AZ18)</f>
        <v>62</v>
      </c>
      <c r="BA19" s="4">
        <f>SUM(BA12:BA18)</f>
        <v>23</v>
      </c>
      <c r="BB19" s="4">
        <f>SUM(BB12:BB18)</f>
        <v>41</v>
      </c>
      <c r="BC19" s="237">
        <f>SUM(BC12:BC18)</f>
        <v>5</v>
      </c>
      <c r="BD19" s="235">
        <f>SUM(BD12:BD18)</f>
        <v>26</v>
      </c>
      <c r="BE19" s="240"/>
      <c r="BF19" s="4">
        <f>SUM(BF12:BF18)</f>
        <v>29</v>
      </c>
      <c r="BG19" s="4">
        <f>SUM(BG12:BG18)</f>
        <v>23</v>
      </c>
      <c r="BH19" s="4">
        <f>SUM(BH12:BH18)</f>
        <v>27</v>
      </c>
      <c r="BI19" s="237">
        <f>SUM(BI12:BI18)</f>
        <v>6</v>
      </c>
      <c r="BJ19" s="235">
        <f>SUM(BJ12:BJ18)</f>
        <v>27</v>
      </c>
      <c r="BK19" s="240"/>
      <c r="BL19" s="4">
        <f>SUM(BL12:BL18)</f>
        <v>71</v>
      </c>
      <c r="BM19" s="4">
        <f>SUM(BM12:BM18)</f>
        <v>25</v>
      </c>
      <c r="BN19" s="4">
        <f>SUM(BN12:BN18)</f>
        <v>13</v>
      </c>
      <c r="BO19" s="237">
        <f>SUM(BO12:BO18)</f>
        <v>5</v>
      </c>
      <c r="BP19" s="235">
        <f>SUM(BP12:BP18)</f>
        <v>0</v>
      </c>
      <c r="BQ19" s="240"/>
      <c r="BR19" s="4">
        <f>SUM(BR12:BR18)</f>
        <v>0</v>
      </c>
      <c r="BS19" s="4">
        <f>SUM(BS12:BS18)</f>
        <v>0</v>
      </c>
      <c r="BT19" s="4">
        <f>SUM(BT12:BT18)</f>
        <v>0</v>
      </c>
      <c r="BU19" s="237">
        <f>SUM(BU12:BU18)</f>
        <v>0</v>
      </c>
      <c r="BV19" s="235">
        <f>SUM(BV12:BV18)</f>
        <v>31</v>
      </c>
      <c r="BW19" s="240"/>
      <c r="BX19" s="4">
        <f>SUM(BX12:BX18)</f>
        <v>57</v>
      </c>
      <c r="BY19" s="4">
        <f>SUM(BY12:BY18)</f>
        <v>29</v>
      </c>
      <c r="BZ19" s="4">
        <f>SUM(BZ12:BZ18)</f>
        <v>83</v>
      </c>
      <c r="CA19" s="237">
        <f>SUM(CA12:CA18)</f>
        <v>11</v>
      </c>
      <c r="CB19" s="235">
        <f>SUM(CB12:CB18)</f>
        <v>46</v>
      </c>
      <c r="CC19" s="240"/>
      <c r="CD19" s="4">
        <f>SUM(CD12:CD18)</f>
        <v>52</v>
      </c>
      <c r="CE19" s="4">
        <f>SUM(CE12:CE18)</f>
        <v>38</v>
      </c>
      <c r="CF19" s="4">
        <f>SUM(CF12:CF18)</f>
        <v>35</v>
      </c>
      <c r="CG19" s="237">
        <f>SUM(CG12:CG18)</f>
        <v>12</v>
      </c>
      <c r="CH19" s="235">
        <f>SUM(CH12:CH18)</f>
        <v>49</v>
      </c>
      <c r="CI19" s="240"/>
      <c r="CJ19" s="4">
        <f>SUM(CJ12:CJ18)</f>
        <v>97</v>
      </c>
      <c r="CK19" s="4">
        <f>SUM(CK12:CK18)</f>
        <v>40</v>
      </c>
      <c r="CL19" s="4">
        <f>SUM(CL12:CL18)</f>
        <v>44</v>
      </c>
      <c r="CM19" s="237">
        <f>SUM(CM12:CM18)</f>
        <v>12</v>
      </c>
      <c r="CN19" s="235">
        <f>SUM(CN12:CN18)</f>
        <v>43</v>
      </c>
      <c r="CO19" s="240"/>
      <c r="CP19" s="4">
        <f>SUM(CP12:CP18)</f>
        <v>66</v>
      </c>
      <c r="CQ19" s="4">
        <f>SUM(CQ12:CQ18)</f>
        <v>31</v>
      </c>
      <c r="CR19" s="4">
        <f>SUM(CR12:CR18)</f>
        <v>39</v>
      </c>
      <c r="CS19" s="237">
        <f>SUM(CS12:CS18)</f>
        <v>13</v>
      </c>
      <c r="CT19" s="235">
        <f>SUM(CT12:CT18)</f>
        <v>30</v>
      </c>
      <c r="CU19" s="240"/>
      <c r="CV19" s="4">
        <f>SUM(CV12:CV18)</f>
        <v>46</v>
      </c>
      <c r="CW19" s="4">
        <f>SUM(CW12:CW18)</f>
        <v>24</v>
      </c>
      <c r="CX19" s="4">
        <f>SUM(CX12:CX18)</f>
        <v>24</v>
      </c>
      <c r="CY19" s="237">
        <f>SUM(CY12:CY18)</f>
        <v>5</v>
      </c>
      <c r="CZ19" s="235">
        <f>SUM(CZ12:CZ18)</f>
        <v>39</v>
      </c>
      <c r="DA19" s="240"/>
      <c r="DB19" s="4">
        <f>SUM(DB12:DB18)</f>
        <v>54</v>
      </c>
      <c r="DC19" s="4">
        <f>SUM(DC12:DC18)</f>
        <v>36</v>
      </c>
      <c r="DD19" s="4">
        <f>SUM(DD12:DD18)</f>
        <v>13</v>
      </c>
      <c r="DE19" s="237">
        <f>SUM(DE12:DE18)</f>
        <v>6</v>
      </c>
      <c r="DF19" s="235">
        <f>SUM(DF12:DF18)</f>
        <v>0</v>
      </c>
      <c r="DG19" s="240"/>
      <c r="DH19" s="4">
        <f>SUM(DH12:DH18)</f>
        <v>0</v>
      </c>
      <c r="DI19" s="4">
        <f>SUM(DI12:DI18)</f>
        <v>0</v>
      </c>
      <c r="DJ19" s="4">
        <f>SUM(DJ12:DJ18)</f>
        <v>0</v>
      </c>
      <c r="DK19" s="237">
        <f>SUM(DK12:DK18)</f>
        <v>0</v>
      </c>
      <c r="DL19" s="235">
        <f>SUM(DL12:DL18)</f>
        <v>28</v>
      </c>
      <c r="DM19" s="240"/>
      <c r="DN19" s="4">
        <f>SUM(DN12:DN18)</f>
        <v>54</v>
      </c>
      <c r="DO19" s="4">
        <f>SUM(DO12:DO18)</f>
        <v>24</v>
      </c>
      <c r="DP19" s="4">
        <f>SUM(DP12:DP18)</f>
        <v>47</v>
      </c>
      <c r="DQ19" s="237">
        <f>SUM(DQ12:DQ18)</f>
        <v>4</v>
      </c>
      <c r="DR19" s="235">
        <f>SUM(DR12:DR18)</f>
        <v>31</v>
      </c>
      <c r="DS19" s="240"/>
      <c r="DT19" s="4">
        <f>SUM(DT12:DT18)</f>
        <v>28</v>
      </c>
      <c r="DU19" s="4">
        <f>SUM(DU12:DU18)</f>
        <v>24</v>
      </c>
      <c r="DV19" s="4">
        <f>SUM(DV12:DV18)</f>
        <v>65</v>
      </c>
      <c r="DW19" s="237">
        <f>SUM(DW12:DW18)</f>
        <v>8</v>
      </c>
      <c r="DX19" s="235">
        <f>SUM(DX12:DX18)</f>
        <v>34</v>
      </c>
      <c r="DY19" s="240"/>
      <c r="DZ19" s="4">
        <f>SUM(DZ12:DZ18)</f>
        <v>70</v>
      </c>
      <c r="EA19" s="4">
        <f>SUM(EA12:EA18)</f>
        <v>31</v>
      </c>
      <c r="EB19" s="4">
        <f>SUM(EB12:EB18)</f>
        <v>37</v>
      </c>
      <c r="EC19" s="237">
        <f>SUM(EC12:EC18)</f>
        <v>5</v>
      </c>
      <c r="ED19" s="235">
        <f>SUM(ED12:ED18)</f>
        <v>26</v>
      </c>
      <c r="EE19" s="240"/>
      <c r="EF19" s="4">
        <f>SUM(EF12:EF18)</f>
        <v>70</v>
      </c>
      <c r="EG19" s="4">
        <f>SUM(EG12:EG18)</f>
        <v>25</v>
      </c>
      <c r="EH19" s="4">
        <f>SUM(EH12:EH18)</f>
        <v>4</v>
      </c>
      <c r="EI19" s="237">
        <f>SUM(EI12:EI18)</f>
        <v>2</v>
      </c>
      <c r="EJ19" s="235">
        <f>SUM(EJ12:EJ18)</f>
        <v>26</v>
      </c>
      <c r="EK19" s="240"/>
      <c r="EL19" s="4">
        <f>SUM(EL12:EL18)</f>
        <v>64</v>
      </c>
      <c r="EM19" s="4">
        <f>SUM(EM12:EM18)</f>
        <v>19</v>
      </c>
      <c r="EN19" s="4">
        <f>SUM(EN12:EN18)</f>
        <v>15</v>
      </c>
      <c r="EO19" s="237">
        <f>SUM(EO12:EO18)</f>
        <v>14</v>
      </c>
      <c r="EP19" s="235">
        <f>SUM(EP12:EP18)</f>
        <v>29</v>
      </c>
      <c r="EQ19" s="240"/>
      <c r="ER19" s="4">
        <f>SUM(ER12:ER18)</f>
        <v>68</v>
      </c>
      <c r="ES19" s="4">
        <f>SUM(ES12:ES18)</f>
        <v>24</v>
      </c>
      <c r="ET19" s="4">
        <f>SUM(ET12:ET18)</f>
        <v>10</v>
      </c>
      <c r="EU19" s="237">
        <f>SUM(EU12:EU18)</f>
        <v>5</v>
      </c>
      <c r="EV19" s="235">
        <f>SUM(EV12:EV18)</f>
        <v>0</v>
      </c>
      <c r="EW19" s="240"/>
      <c r="EX19" s="4">
        <f>SUM(EX12:EX18)</f>
        <v>0</v>
      </c>
      <c r="EY19" s="4">
        <f>SUM(EY12:EY18)</f>
        <v>0</v>
      </c>
      <c r="EZ19" s="4">
        <f>SUM(EZ12:EZ18)</f>
        <v>0</v>
      </c>
      <c r="FA19" s="237">
        <f>SUM(FA12:FA18)</f>
        <v>0</v>
      </c>
      <c r="FB19" s="235">
        <f>SUM(FB12:FB18)</f>
        <v>45</v>
      </c>
      <c r="FC19" s="240"/>
      <c r="FD19" s="4">
        <f>SUM(FD12:FD18)</f>
        <v>47</v>
      </c>
      <c r="FE19" s="4">
        <f>SUM(FE12:FE18)</f>
        <v>38</v>
      </c>
      <c r="FF19" s="4">
        <f>SUM(FF12:FF18)</f>
        <v>31</v>
      </c>
      <c r="FG19" s="237">
        <f>SUM(FG12:FG18)</f>
        <v>8</v>
      </c>
      <c r="FH19" s="235">
        <f>SUM(FH12:FH18)</f>
        <v>55</v>
      </c>
      <c r="FI19" s="240"/>
      <c r="FJ19" s="4">
        <f>SUM(FJ12:FJ18)</f>
        <v>92</v>
      </c>
      <c r="FK19" s="4">
        <f>SUM(FK12:FK18)</f>
        <v>48</v>
      </c>
      <c r="FL19" s="4">
        <f>SUM(FL12:FL18)</f>
        <v>16</v>
      </c>
      <c r="FM19" s="237">
        <f>SUM(FM12:FM18)</f>
        <v>11</v>
      </c>
      <c r="FN19" s="235">
        <f>SUM(FN12:FN18)</f>
        <v>43</v>
      </c>
      <c r="FO19" s="240"/>
      <c r="FP19" s="4">
        <f>SUM(FP12:FP18)</f>
        <v>100</v>
      </c>
      <c r="FQ19" s="4">
        <f>SUM(FQ12:FQ18)</f>
        <v>39</v>
      </c>
      <c r="FR19" s="4">
        <f>SUM(FR12:FR18)</f>
        <v>18</v>
      </c>
      <c r="FS19" s="237">
        <f>SUM(FS12:FS18)</f>
        <v>5</v>
      </c>
      <c r="FT19" s="235">
        <f>SUM(FT12:FT18)</f>
        <v>55</v>
      </c>
      <c r="FU19" s="240"/>
      <c r="FV19" s="4">
        <f>SUM(FV12:FV18)</f>
        <v>68</v>
      </c>
      <c r="FW19" s="4">
        <f>SUM(FW12:FW18)</f>
        <v>42</v>
      </c>
      <c r="FX19" s="4">
        <f>SUM(FX12:FX18)</f>
        <v>23</v>
      </c>
      <c r="FY19" s="237">
        <f>SUM(FY12:FY18)</f>
        <v>16</v>
      </c>
      <c r="FZ19" s="235">
        <f>SUM(FZ12:FZ18)</f>
        <v>37</v>
      </c>
      <c r="GA19" s="240"/>
      <c r="GB19" s="4">
        <f>SUM(GB12:GB18)</f>
        <v>54</v>
      </c>
      <c r="GC19" s="4">
        <f>SUM(GC12:GC18)</f>
        <v>31</v>
      </c>
      <c r="GD19" s="4">
        <f>SUM(GD12:GD18)</f>
        <v>70</v>
      </c>
      <c r="GE19" s="237">
        <f>SUM(GE12:GE18)</f>
        <v>10</v>
      </c>
      <c r="GF19" s="235">
        <f>SUM(GF12:GF18)</f>
        <v>39</v>
      </c>
      <c r="GG19" s="240"/>
      <c r="GH19" s="4">
        <f>SUM(GH12:GH18)</f>
        <v>118</v>
      </c>
      <c r="GI19" s="4">
        <f>SUM(GI12:GI18)</f>
        <v>25</v>
      </c>
      <c r="GJ19" s="4">
        <f>SUM(GJ12:GJ18)</f>
        <v>27</v>
      </c>
      <c r="GK19" s="237">
        <f>SUM(GK12:GK18)</f>
        <v>13</v>
      </c>
      <c r="GL19" s="235">
        <f>SUM(GL12:GL18)</f>
        <v>0</v>
      </c>
      <c r="GM19" s="240"/>
      <c r="GN19" s="4">
        <f>SUM(GN12:GN18)</f>
        <v>0</v>
      </c>
      <c r="GO19" s="4">
        <f>SUM(GO12:GO18)</f>
        <v>0</v>
      </c>
      <c r="GP19" s="4">
        <f>SUM(GP12:GP18)</f>
        <v>0</v>
      </c>
      <c r="GQ19" s="237">
        <f>SUM(GQ12:GQ18)</f>
        <v>0</v>
      </c>
      <c r="GR19" s="235">
        <f>SUM(GR12:GR18)</f>
        <v>48</v>
      </c>
      <c r="GS19" s="240"/>
      <c r="GT19" s="4">
        <f>SUM(GT12:GT18)</f>
        <v>68</v>
      </c>
      <c r="GU19" s="4">
        <f>SUM(GU12:GU18)</f>
        <v>38</v>
      </c>
      <c r="GV19" s="4">
        <f>SUM(GV12:GV18)</f>
        <v>30</v>
      </c>
      <c r="GW19" s="237">
        <f>SUM(GW12:GW18)</f>
        <v>15</v>
      </c>
      <c r="GX19" s="235">
        <f>SUM(GX12:GX18)</f>
        <v>56</v>
      </c>
      <c r="GY19" s="240"/>
      <c r="GZ19" s="4">
        <f>SUM(GZ12:GZ18)</f>
        <v>109</v>
      </c>
      <c r="HA19" s="4">
        <f>SUM(HA12:HA18)</f>
        <v>47</v>
      </c>
      <c r="HB19" s="4">
        <f>SUM(HB12:HB18)</f>
        <v>50</v>
      </c>
      <c r="HC19" s="237">
        <f>SUM(HC12:HC18)</f>
        <v>13</v>
      </c>
      <c r="HD19" s="241"/>
      <c r="HE19" s="235">
        <f t="shared" ref="HE19:HI19" si="70">SUM(HE12:HE18)</f>
        <v>1016</v>
      </c>
      <c r="HF19" s="4">
        <f t="shared" si="70"/>
        <v>1719</v>
      </c>
      <c r="HG19" s="4">
        <f t="shared" si="70"/>
        <v>848</v>
      </c>
      <c r="HH19" s="4">
        <f t="shared" si="70"/>
        <v>909</v>
      </c>
      <c r="HI19" s="4">
        <f t="shared" si="70"/>
        <v>235</v>
      </c>
      <c r="HK19" s="27" t="s">
        <v>15</v>
      </c>
      <c r="HL19" s="339"/>
      <c r="HM19" s="326"/>
      <c r="HN19" s="340"/>
      <c r="HO19" s="340"/>
      <c r="HP19" s="340"/>
      <c r="HQ19" s="341"/>
      <c r="HR19" s="342"/>
      <c r="HS19" s="326"/>
      <c r="HT19" s="343"/>
      <c r="HU19" s="343"/>
      <c r="HV19" s="343"/>
      <c r="HW19" s="344"/>
      <c r="HX19" s="342"/>
      <c r="HY19" s="326"/>
      <c r="HZ19" s="343"/>
      <c r="IA19" s="343"/>
      <c r="IB19" s="343"/>
      <c r="IC19" s="344"/>
      <c r="ID19" s="342"/>
      <c r="IE19" s="326"/>
      <c r="IF19" s="343"/>
      <c r="IG19" s="343"/>
      <c r="IH19" s="343"/>
      <c r="II19" s="344"/>
      <c r="IJ19" s="342"/>
      <c r="IK19" s="326"/>
      <c r="IL19" s="343"/>
      <c r="IM19" s="343"/>
      <c r="IN19" s="343"/>
      <c r="IO19" s="344"/>
      <c r="IP19" s="342"/>
      <c r="IQ19" s="326"/>
      <c r="IR19" s="343"/>
      <c r="IS19" s="343"/>
      <c r="IT19" s="343"/>
      <c r="IU19" s="344"/>
      <c r="IV19" s="342"/>
      <c r="IW19" s="326"/>
      <c r="IX19" s="343"/>
      <c r="IY19" s="343"/>
      <c r="IZ19" s="343"/>
      <c r="JA19" s="344"/>
      <c r="JB19" s="342"/>
      <c r="JC19" s="326"/>
      <c r="JD19" s="343"/>
      <c r="JE19" s="343"/>
      <c r="JF19" s="343"/>
      <c r="JG19" s="344"/>
      <c r="JH19" s="345"/>
      <c r="JI19" s="326"/>
      <c r="JJ19" s="346"/>
      <c r="JK19" s="346"/>
      <c r="JL19" s="346"/>
      <c r="JM19" s="347"/>
      <c r="JN19" s="345"/>
      <c r="JO19" s="326"/>
      <c r="JP19" s="346"/>
      <c r="JQ19" s="346"/>
      <c r="JR19" s="346"/>
      <c r="JS19" s="347"/>
      <c r="JT19" s="345"/>
      <c r="JU19" s="326"/>
      <c r="JV19" s="346"/>
      <c r="JW19" s="346"/>
      <c r="JX19" s="346"/>
      <c r="JY19" s="347"/>
      <c r="JZ19" s="339"/>
      <c r="KA19" s="326"/>
      <c r="KB19" s="340"/>
      <c r="KC19" s="340"/>
      <c r="KD19" s="340"/>
      <c r="KE19" s="341"/>
      <c r="KF19" s="339"/>
      <c r="KG19" s="326"/>
      <c r="KH19" s="340"/>
      <c r="KI19" s="340"/>
      <c r="KJ19" s="340"/>
      <c r="KK19" s="341"/>
      <c r="KL19" s="339"/>
      <c r="KM19" s="326"/>
      <c r="KN19" s="340"/>
      <c r="KO19" s="340"/>
      <c r="KP19" s="340"/>
      <c r="KQ19" s="341"/>
      <c r="KR19" s="339"/>
      <c r="KS19" s="326"/>
      <c r="KT19" s="340"/>
      <c r="KU19" s="340"/>
      <c r="KV19" s="340"/>
      <c r="KW19" s="341"/>
      <c r="KX19" s="339"/>
      <c r="KY19" s="326"/>
      <c r="KZ19" s="340"/>
      <c r="LA19" s="340"/>
      <c r="LB19" s="340"/>
      <c r="LC19" s="341"/>
      <c r="LD19" s="339"/>
      <c r="LE19" s="326"/>
      <c r="LF19" s="340"/>
      <c r="LG19" s="340"/>
      <c r="LH19" s="340"/>
      <c r="LI19" s="341"/>
      <c r="LJ19" s="339"/>
      <c r="LK19" s="326"/>
      <c r="LL19" s="340"/>
      <c r="LM19" s="340"/>
      <c r="LN19" s="340"/>
      <c r="LO19" s="341"/>
      <c r="LP19" s="339"/>
      <c r="LQ19" s="326"/>
      <c r="LR19" s="340"/>
      <c r="LS19" s="340"/>
      <c r="LT19" s="340"/>
      <c r="LU19" s="341"/>
      <c r="LV19" s="339"/>
      <c r="LW19" s="326"/>
      <c r="LX19" s="340"/>
      <c r="LY19" s="340"/>
      <c r="LZ19" s="340"/>
      <c r="MA19" s="341"/>
      <c r="MB19" s="339"/>
      <c r="MC19" s="326"/>
      <c r="MD19" s="340"/>
      <c r="ME19" s="340"/>
      <c r="MF19" s="340"/>
      <c r="MG19" s="341"/>
      <c r="MH19" s="339"/>
      <c r="MI19" s="326"/>
      <c r="MJ19" s="340"/>
      <c r="MK19" s="340"/>
      <c r="ML19" s="340"/>
      <c r="MM19" s="341"/>
      <c r="MN19" s="339"/>
      <c r="MO19" s="326"/>
      <c r="MP19" s="340"/>
      <c r="MQ19" s="340"/>
      <c r="MR19" s="340"/>
      <c r="MS19" s="341"/>
      <c r="MT19" s="339"/>
      <c r="MU19" s="326"/>
      <c r="MV19" s="340"/>
      <c r="MW19" s="340"/>
      <c r="MX19" s="340"/>
      <c r="MY19" s="341"/>
      <c r="MZ19" s="339"/>
      <c r="NA19" s="326"/>
      <c r="NB19" s="340"/>
      <c r="NC19" s="340"/>
      <c r="ND19" s="340"/>
      <c r="NE19" s="341"/>
      <c r="NF19" s="339"/>
      <c r="NG19" s="326"/>
      <c r="NH19" s="340"/>
      <c r="NI19" s="340"/>
      <c r="NJ19" s="340"/>
      <c r="NK19" s="341"/>
      <c r="NL19" s="339"/>
      <c r="NM19" s="326"/>
      <c r="NN19" s="340"/>
      <c r="NO19" s="340"/>
      <c r="NP19" s="340"/>
      <c r="NQ19" s="341"/>
      <c r="NR19" s="339"/>
      <c r="NS19" s="326"/>
      <c r="NT19" s="340"/>
      <c r="NU19" s="340"/>
      <c r="NV19" s="340"/>
      <c r="NW19" s="341"/>
      <c r="NX19" s="339"/>
      <c r="NY19" s="326"/>
      <c r="NZ19" s="340"/>
      <c r="OA19" s="340"/>
      <c r="OB19" s="340"/>
      <c r="OC19" s="341"/>
      <c r="OD19" s="348"/>
      <c r="OE19" s="326"/>
      <c r="OF19" s="340"/>
      <c r="OG19" s="340"/>
      <c r="OH19" s="340"/>
      <c r="OI19" s="341"/>
      <c r="OJ19" s="339"/>
      <c r="OK19" s="326"/>
      <c r="OL19" s="340"/>
      <c r="OM19" s="340"/>
      <c r="ON19" s="340"/>
      <c r="OO19" s="341"/>
      <c r="OP19" s="349"/>
      <c r="OQ19" s="350"/>
      <c r="OR19" s="39"/>
      <c r="OS19" s="39"/>
      <c r="OT19" s="39"/>
      <c r="OU19" s="351"/>
      <c r="OW19" s="54" t="s">
        <v>18</v>
      </c>
      <c r="OX19" s="36">
        <v>787</v>
      </c>
      <c r="OY19" s="314">
        <v>61</v>
      </c>
      <c r="PA19" s="65" t="s">
        <v>18</v>
      </c>
      <c r="PB19" s="36">
        <v>540</v>
      </c>
      <c r="PC19" s="314">
        <v>9</v>
      </c>
    </row>
    <row r="20" spans="1:419" x14ac:dyDescent="0.25">
      <c r="A20" s="17" t="s">
        <v>16</v>
      </c>
      <c r="B20" s="79">
        <v>496</v>
      </c>
      <c r="C20" s="79">
        <v>80</v>
      </c>
      <c r="E20" s="85" t="s">
        <v>16</v>
      </c>
      <c r="F20" s="86"/>
      <c r="G20" s="86"/>
      <c r="I20" s="106" t="s">
        <v>20</v>
      </c>
      <c r="J20" s="46">
        <v>0</v>
      </c>
      <c r="K20" s="46">
        <v>0</v>
      </c>
      <c r="M20" s="123" t="s">
        <v>20</v>
      </c>
      <c r="N20" s="46">
        <v>0</v>
      </c>
      <c r="O20" s="107">
        <v>0</v>
      </c>
      <c r="P20" s="121"/>
      <c r="Q20" s="107"/>
      <c r="R20" s="132" t="s">
        <v>17</v>
      </c>
      <c r="S20" s="107">
        <v>414</v>
      </c>
      <c r="T20" s="122">
        <v>0</v>
      </c>
      <c r="V20" s="155" t="s">
        <v>106</v>
      </c>
      <c r="W20" s="107">
        <v>190</v>
      </c>
      <c r="X20" s="122">
        <v>34</v>
      </c>
      <c r="Y20" s="16" t="s">
        <v>15</v>
      </c>
      <c r="Z20" s="242"/>
      <c r="AA20" s="238"/>
      <c r="AB20" s="243"/>
      <c r="AC20" s="243"/>
      <c r="AD20" s="243"/>
      <c r="AE20" s="244"/>
      <c r="AF20" s="214"/>
      <c r="AG20" s="238"/>
      <c r="AH20" s="216"/>
      <c r="AI20" s="216"/>
      <c r="AJ20" s="216"/>
      <c r="AK20" s="219"/>
      <c r="AL20" s="214"/>
      <c r="AM20" s="238"/>
      <c r="AN20" s="216"/>
      <c r="AO20" s="216"/>
      <c r="AP20" s="216"/>
      <c r="AQ20" s="219"/>
      <c r="AR20" s="214"/>
      <c r="AS20" s="238"/>
      <c r="AT20" s="216"/>
      <c r="AU20" s="216"/>
      <c r="AV20" s="216"/>
      <c r="AW20" s="219"/>
      <c r="AX20" s="214"/>
      <c r="AY20" s="238"/>
      <c r="AZ20" s="216"/>
      <c r="BA20" s="216"/>
      <c r="BB20" s="216"/>
      <c r="BC20" s="219"/>
      <c r="BD20" s="214"/>
      <c r="BE20" s="238"/>
      <c r="BF20" s="216"/>
      <c r="BG20" s="216"/>
      <c r="BH20" s="216"/>
      <c r="BI20" s="219"/>
      <c r="BJ20" s="214"/>
      <c r="BK20" s="238"/>
      <c r="BL20" s="216"/>
      <c r="BM20" s="216"/>
      <c r="BN20" s="216"/>
      <c r="BO20" s="219"/>
      <c r="BP20" s="214"/>
      <c r="BQ20" s="238"/>
      <c r="BR20" s="216"/>
      <c r="BS20" s="216"/>
      <c r="BT20" s="216"/>
      <c r="BU20" s="219"/>
      <c r="BV20" s="245"/>
      <c r="BW20" s="238"/>
      <c r="BX20" s="246"/>
      <c r="BY20" s="246"/>
      <c r="BZ20" s="246"/>
      <c r="CA20" s="247"/>
      <c r="CB20" s="245"/>
      <c r="CC20" s="238"/>
      <c r="CD20" s="246"/>
      <c r="CE20" s="246"/>
      <c r="CF20" s="246"/>
      <c r="CG20" s="247"/>
      <c r="CH20" s="245"/>
      <c r="CI20" s="238"/>
      <c r="CJ20" s="246"/>
      <c r="CK20" s="246"/>
      <c r="CL20" s="246"/>
      <c r="CM20" s="247"/>
      <c r="CN20" s="242"/>
      <c r="CO20" s="238"/>
      <c r="CP20" s="243"/>
      <c r="CQ20" s="243"/>
      <c r="CR20" s="243"/>
      <c r="CS20" s="244"/>
      <c r="CT20" s="242"/>
      <c r="CU20" s="238"/>
      <c r="CV20" s="243"/>
      <c r="CW20" s="243"/>
      <c r="CX20" s="243"/>
      <c r="CY20" s="244"/>
      <c r="CZ20" s="242"/>
      <c r="DA20" s="238"/>
      <c r="DB20" s="243"/>
      <c r="DC20" s="243"/>
      <c r="DD20" s="243"/>
      <c r="DE20" s="244"/>
      <c r="DF20" s="242"/>
      <c r="DG20" s="238"/>
      <c r="DH20" s="243"/>
      <c r="DI20" s="243"/>
      <c r="DJ20" s="243"/>
      <c r="DK20" s="244"/>
      <c r="DL20" s="242"/>
      <c r="DM20" s="238"/>
      <c r="DN20" s="243"/>
      <c r="DO20" s="243"/>
      <c r="DP20" s="243"/>
      <c r="DQ20" s="244"/>
      <c r="DR20" s="242"/>
      <c r="DS20" s="238"/>
      <c r="DT20" s="243"/>
      <c r="DU20" s="243"/>
      <c r="DV20" s="243"/>
      <c r="DW20" s="244"/>
      <c r="DX20" s="242"/>
      <c r="DY20" s="238"/>
      <c r="DZ20" s="243"/>
      <c r="EA20" s="243"/>
      <c r="EB20" s="243"/>
      <c r="EC20" s="244"/>
      <c r="ED20" s="242"/>
      <c r="EE20" s="238"/>
      <c r="EF20" s="243"/>
      <c r="EG20" s="243"/>
      <c r="EH20" s="243"/>
      <c r="EI20" s="244"/>
      <c r="EJ20" s="242"/>
      <c r="EK20" s="238"/>
      <c r="EL20" s="243"/>
      <c r="EM20" s="243"/>
      <c r="EN20" s="243"/>
      <c r="EO20" s="244"/>
      <c r="EP20" s="242"/>
      <c r="EQ20" s="238"/>
      <c r="ER20" s="243"/>
      <c r="ES20" s="243"/>
      <c r="ET20" s="243"/>
      <c r="EU20" s="244"/>
      <c r="EV20" s="242"/>
      <c r="EW20" s="238"/>
      <c r="EX20" s="243"/>
      <c r="EY20" s="243"/>
      <c r="EZ20" s="243"/>
      <c r="FA20" s="244"/>
      <c r="FB20" s="242"/>
      <c r="FC20" s="238"/>
      <c r="FD20" s="243"/>
      <c r="FE20" s="243"/>
      <c r="FF20" s="243"/>
      <c r="FG20" s="244"/>
      <c r="FH20" s="242"/>
      <c r="FI20" s="238"/>
      <c r="FJ20" s="243"/>
      <c r="FK20" s="243"/>
      <c r="FL20" s="243"/>
      <c r="FM20" s="244"/>
      <c r="FN20" s="242"/>
      <c r="FO20" s="238"/>
      <c r="FP20" s="243"/>
      <c r="FQ20" s="243"/>
      <c r="FR20" s="243"/>
      <c r="FS20" s="244"/>
      <c r="FT20" s="242"/>
      <c r="FU20" s="238"/>
      <c r="FV20" s="243"/>
      <c r="FW20" s="243"/>
      <c r="FX20" s="243"/>
      <c r="FY20" s="244"/>
      <c r="FZ20" s="242"/>
      <c r="GA20" s="238"/>
      <c r="GB20" s="243"/>
      <c r="GC20" s="243"/>
      <c r="GD20" s="243"/>
      <c r="GE20" s="244"/>
      <c r="GF20" s="242"/>
      <c r="GG20" s="238"/>
      <c r="GH20" s="243"/>
      <c r="GI20" s="243"/>
      <c r="GJ20" s="243"/>
      <c r="GK20" s="244"/>
      <c r="GL20" s="242"/>
      <c r="GM20" s="238"/>
      <c r="GN20" s="243"/>
      <c r="GO20" s="243"/>
      <c r="GP20" s="243"/>
      <c r="GQ20" s="244"/>
      <c r="GR20" s="242"/>
      <c r="GS20" s="238"/>
      <c r="GT20" s="243"/>
      <c r="GU20" s="243"/>
      <c r="GV20" s="243"/>
      <c r="GW20" s="244"/>
      <c r="GX20" s="242"/>
      <c r="GY20" s="238"/>
      <c r="GZ20" s="243"/>
      <c r="HA20" s="243"/>
      <c r="HB20" s="243"/>
      <c r="HC20" s="244"/>
      <c r="HD20" s="248"/>
      <c r="HE20" s="249"/>
      <c r="HF20" s="5"/>
      <c r="HG20" s="5"/>
      <c r="HH20" s="5"/>
      <c r="HI20" s="250"/>
      <c r="HK20" s="23" t="s">
        <v>16</v>
      </c>
      <c r="HL20" s="307">
        <v>21</v>
      </c>
      <c r="HM20" s="308" t="str">
        <f t="shared" ref="HM20:HM27" si="71">IF(HL20&gt;0.5,"1")</f>
        <v>1</v>
      </c>
      <c r="HN20" s="309">
        <v>23</v>
      </c>
      <c r="HO20" s="309">
        <v>20</v>
      </c>
      <c r="HP20" s="309">
        <v>9</v>
      </c>
      <c r="HQ20" s="309">
        <v>3</v>
      </c>
      <c r="HR20" s="307">
        <v>20</v>
      </c>
      <c r="HS20" s="308" t="str">
        <f t="shared" ref="HS20:HS27" si="72">IF(HR20&gt;0.5,"1")</f>
        <v>1</v>
      </c>
      <c r="HT20" s="309">
        <v>36</v>
      </c>
      <c r="HU20" s="309">
        <v>19</v>
      </c>
      <c r="HV20" s="309">
        <v>3</v>
      </c>
      <c r="HW20" s="309">
        <v>3</v>
      </c>
      <c r="HX20" s="307">
        <v>19</v>
      </c>
      <c r="HY20" s="308" t="str">
        <f t="shared" ref="HY20:HY27" si="73">IF(HX20&gt;0.5,"1")</f>
        <v>1</v>
      </c>
      <c r="HZ20" s="309">
        <v>36</v>
      </c>
      <c r="IA20" s="309">
        <v>16</v>
      </c>
      <c r="IB20" s="309">
        <v>3</v>
      </c>
      <c r="IC20" s="309">
        <v>3</v>
      </c>
      <c r="ID20" s="307">
        <v>0</v>
      </c>
      <c r="IE20" s="308" t="b">
        <f t="shared" ref="IE20:IE27" si="74">IF(ID20&gt;0.5,"1")</f>
        <v>0</v>
      </c>
      <c r="IF20" s="309">
        <v>0</v>
      </c>
      <c r="IG20" s="309">
        <v>0</v>
      </c>
      <c r="IH20" s="309">
        <v>0</v>
      </c>
      <c r="II20" s="309">
        <v>0</v>
      </c>
      <c r="IJ20" s="307">
        <v>0</v>
      </c>
      <c r="IK20" s="308" t="b">
        <f t="shared" ref="IK20:IK27" si="75">IF(IJ20&gt;0.5,"1")</f>
        <v>0</v>
      </c>
      <c r="IL20" s="309">
        <v>0</v>
      </c>
      <c r="IM20" s="309">
        <v>0</v>
      </c>
      <c r="IN20" s="309">
        <v>0</v>
      </c>
      <c r="IO20" s="309">
        <v>0</v>
      </c>
      <c r="IP20" s="307">
        <v>14</v>
      </c>
      <c r="IQ20" s="308" t="str">
        <f t="shared" ref="IQ20:IQ27" si="76">IF(IP20&gt;0.5,"1")</f>
        <v>1</v>
      </c>
      <c r="IR20" s="309">
        <v>22</v>
      </c>
      <c r="IS20" s="309">
        <v>13</v>
      </c>
      <c r="IT20" s="309">
        <v>4</v>
      </c>
      <c r="IU20" s="309">
        <v>2</v>
      </c>
      <c r="IV20" s="307">
        <v>0</v>
      </c>
      <c r="IW20" s="308" t="b">
        <f t="shared" ref="IW20:IW27" si="77">IF(IV20&gt;0.5,"1")</f>
        <v>0</v>
      </c>
      <c r="IX20" s="309">
        <v>0</v>
      </c>
      <c r="IY20" s="309">
        <v>0</v>
      </c>
      <c r="IZ20" s="309">
        <v>0</v>
      </c>
      <c r="JA20" s="309">
        <v>0</v>
      </c>
      <c r="JB20" s="307">
        <v>19</v>
      </c>
      <c r="JC20" s="308" t="str">
        <f t="shared" ref="JC20:JC27" si="78">IF(JB20&gt;0.5,"1")</f>
        <v>1</v>
      </c>
      <c r="JD20" s="309">
        <v>43</v>
      </c>
      <c r="JE20" s="309">
        <v>18</v>
      </c>
      <c r="JF20" s="309">
        <v>4</v>
      </c>
      <c r="JG20" s="309">
        <v>2</v>
      </c>
      <c r="JH20" s="307">
        <v>13</v>
      </c>
      <c r="JI20" s="308" t="str">
        <f t="shared" ref="JI20:JI27" si="79">IF(JH20&gt;0.5,"1")</f>
        <v>1</v>
      </c>
      <c r="JJ20" s="309">
        <v>66</v>
      </c>
      <c r="JK20" s="309">
        <v>12</v>
      </c>
      <c r="JL20" s="309">
        <v>2</v>
      </c>
      <c r="JM20" s="309">
        <v>2</v>
      </c>
      <c r="JN20" s="307">
        <v>19</v>
      </c>
      <c r="JO20" s="308" t="str">
        <f t="shared" ref="JO20:JO27" si="80">IF(JN20&gt;0.5,"1")</f>
        <v>1</v>
      </c>
      <c r="JP20" s="309">
        <v>101</v>
      </c>
      <c r="JQ20" s="309">
        <v>18</v>
      </c>
      <c r="JR20" s="309">
        <v>4</v>
      </c>
      <c r="JS20" s="309">
        <v>2</v>
      </c>
      <c r="JT20" s="307">
        <v>15</v>
      </c>
      <c r="JU20" s="308" t="str">
        <f t="shared" ref="JU20:JU27" si="81">IF(JT20&gt;0.5,"1")</f>
        <v>1</v>
      </c>
      <c r="JV20" s="309">
        <v>44</v>
      </c>
      <c r="JW20" s="309">
        <v>15</v>
      </c>
      <c r="JX20" s="309">
        <v>0</v>
      </c>
      <c r="JY20" s="309">
        <v>0</v>
      </c>
      <c r="JZ20" s="307">
        <v>16</v>
      </c>
      <c r="KA20" s="308" t="str">
        <f t="shared" ref="KA20:KA27" si="82">IF(JZ20&gt;0.5,"1")</f>
        <v>1</v>
      </c>
      <c r="KB20" s="309">
        <v>79</v>
      </c>
      <c r="KC20" s="309">
        <v>16</v>
      </c>
      <c r="KD20" s="309">
        <v>2</v>
      </c>
      <c r="KE20" s="309">
        <v>2</v>
      </c>
      <c r="KF20" s="307">
        <v>13</v>
      </c>
      <c r="KG20" s="308" t="str">
        <f t="shared" ref="KG20:KG27" si="83">IF(KF20&gt;0.5,"1")</f>
        <v>1</v>
      </c>
      <c r="KH20" s="309">
        <v>40</v>
      </c>
      <c r="KI20" s="309">
        <v>13</v>
      </c>
      <c r="KJ20" s="309">
        <v>1</v>
      </c>
      <c r="KK20" s="309">
        <v>1</v>
      </c>
      <c r="KL20" s="307">
        <v>11</v>
      </c>
      <c r="KM20" s="308" t="str">
        <f t="shared" ref="KM20:KM27" si="84">IF(KL20&gt;0.5,"1")</f>
        <v>1</v>
      </c>
      <c r="KN20" s="309">
        <v>44</v>
      </c>
      <c r="KO20" s="309">
        <v>11</v>
      </c>
      <c r="KP20" s="309">
        <v>1</v>
      </c>
      <c r="KQ20" s="309">
        <v>1</v>
      </c>
      <c r="KR20" s="307">
        <v>20</v>
      </c>
      <c r="KS20" s="308" t="str">
        <f t="shared" ref="KS20:KS27" si="85">IF(KR20&gt;0.5,"1")</f>
        <v>1</v>
      </c>
      <c r="KT20" s="309">
        <v>22</v>
      </c>
      <c r="KU20" s="309">
        <v>18</v>
      </c>
      <c r="KV20" s="309">
        <v>4</v>
      </c>
      <c r="KW20" s="309">
        <v>3</v>
      </c>
      <c r="KX20" s="307">
        <v>20</v>
      </c>
      <c r="KY20" s="308" t="str">
        <f t="shared" ref="KY20:KY27" si="86">IF(KX20&gt;0.5,"1")</f>
        <v>1</v>
      </c>
      <c r="KZ20" s="309">
        <v>29</v>
      </c>
      <c r="LA20" s="309">
        <v>19</v>
      </c>
      <c r="LB20" s="309">
        <v>3</v>
      </c>
      <c r="LC20" s="309">
        <v>3</v>
      </c>
      <c r="LD20" s="307">
        <v>25</v>
      </c>
      <c r="LE20" s="308" t="str">
        <f t="shared" ref="LE20:LE27" si="87">IF(LD20&gt;0.5,"1")</f>
        <v>1</v>
      </c>
      <c r="LF20" s="309">
        <v>33</v>
      </c>
      <c r="LG20" s="309">
        <v>25</v>
      </c>
      <c r="LH20" s="309">
        <v>0</v>
      </c>
      <c r="LI20" s="309">
        <v>0</v>
      </c>
      <c r="LJ20" s="307">
        <v>0</v>
      </c>
      <c r="LK20" s="308" t="b">
        <f t="shared" ref="LK20:LK27" si="88">IF(LJ20&gt;0.5,"1")</f>
        <v>0</v>
      </c>
      <c r="LL20" s="309">
        <v>0</v>
      </c>
      <c r="LM20" s="309">
        <v>0</v>
      </c>
      <c r="LN20" s="309">
        <v>0</v>
      </c>
      <c r="LO20" s="309">
        <v>0</v>
      </c>
      <c r="LP20" s="307">
        <v>17</v>
      </c>
      <c r="LQ20" s="308" t="str">
        <f t="shared" ref="LQ20:LQ27" si="89">IF(LP20&gt;0.5,"1")</f>
        <v>1</v>
      </c>
      <c r="LR20" s="309">
        <v>23</v>
      </c>
      <c r="LS20" s="309">
        <v>15</v>
      </c>
      <c r="LT20" s="309">
        <v>6</v>
      </c>
      <c r="LU20" s="309">
        <v>4</v>
      </c>
      <c r="LV20" s="307">
        <v>12</v>
      </c>
      <c r="LW20" s="308" t="str">
        <f t="shared" ref="LW20:LW27" si="90">IF(LV20&gt;0.5,"1")</f>
        <v>1</v>
      </c>
      <c r="LX20" s="309">
        <v>35</v>
      </c>
      <c r="LY20" s="309">
        <v>12</v>
      </c>
      <c r="LZ20" s="309">
        <v>0</v>
      </c>
      <c r="MA20" s="309">
        <v>0</v>
      </c>
      <c r="MB20" s="307">
        <v>16</v>
      </c>
      <c r="MC20" s="308" t="str">
        <f t="shared" ref="MC20:MC27" si="91">IF(MB20&gt;0.5,"1")</f>
        <v>1</v>
      </c>
      <c r="MD20" s="309">
        <v>68</v>
      </c>
      <c r="ME20" s="309">
        <v>16</v>
      </c>
      <c r="MF20" s="309">
        <v>1</v>
      </c>
      <c r="MG20" s="309">
        <v>1</v>
      </c>
      <c r="MH20" s="307">
        <v>23</v>
      </c>
      <c r="MI20" s="308" t="str">
        <f t="shared" ref="MI20:MI27" si="92">IF(MH20&gt;0.5,"1")</f>
        <v>1</v>
      </c>
      <c r="MJ20" s="309">
        <v>40</v>
      </c>
      <c r="MK20" s="309">
        <v>22</v>
      </c>
      <c r="ML20" s="309">
        <v>4</v>
      </c>
      <c r="MM20" s="309">
        <v>1</v>
      </c>
      <c r="MN20" s="307">
        <v>20</v>
      </c>
      <c r="MO20" s="308" t="str">
        <f t="shared" ref="MO20:MO27" si="93">IF(MN20&gt;0.5,"1")</f>
        <v>1</v>
      </c>
      <c r="MP20" s="309">
        <v>19</v>
      </c>
      <c r="MQ20" s="309">
        <v>19</v>
      </c>
      <c r="MR20" s="309">
        <v>2</v>
      </c>
      <c r="MS20" s="309">
        <v>1</v>
      </c>
      <c r="MT20" s="307">
        <v>17</v>
      </c>
      <c r="MU20" s="308" t="str">
        <f t="shared" ref="MU20:MU27" si="94">IF(MT20&gt;0.5,"1")</f>
        <v>1</v>
      </c>
      <c r="MV20" s="309">
        <v>18</v>
      </c>
      <c r="MW20" s="309">
        <v>17</v>
      </c>
      <c r="MX20" s="309">
        <v>0</v>
      </c>
      <c r="MY20" s="309">
        <v>0</v>
      </c>
      <c r="MZ20" s="307">
        <v>23</v>
      </c>
      <c r="NA20" s="308" t="str">
        <f t="shared" ref="NA20:NA27" si="95">IF(MZ20&gt;0.5,"1")</f>
        <v>1</v>
      </c>
      <c r="NB20" s="309">
        <v>24</v>
      </c>
      <c r="NC20" s="309">
        <v>22</v>
      </c>
      <c r="ND20" s="309">
        <v>1</v>
      </c>
      <c r="NE20" s="309">
        <v>1</v>
      </c>
      <c r="NF20" s="307">
        <v>0</v>
      </c>
      <c r="NG20" s="308" t="b">
        <f t="shared" ref="NG20:NG27" si="96">IF(NF20&gt;0.5,"1")</f>
        <v>0</v>
      </c>
      <c r="NH20" s="309">
        <v>0</v>
      </c>
      <c r="NI20" s="309">
        <v>0</v>
      </c>
      <c r="NJ20" s="309">
        <v>0</v>
      </c>
      <c r="NK20" s="309">
        <v>0</v>
      </c>
      <c r="NL20" s="307">
        <v>11</v>
      </c>
      <c r="NM20" s="308" t="str">
        <f t="shared" ref="NM20:NM27" si="97">IF(NL20&gt;0.5,"1")</f>
        <v>1</v>
      </c>
      <c r="NN20" s="309">
        <v>60</v>
      </c>
      <c r="NO20" s="309">
        <v>11</v>
      </c>
      <c r="NP20" s="309">
        <v>0</v>
      </c>
      <c r="NQ20" s="309">
        <v>0</v>
      </c>
      <c r="NR20" s="307">
        <v>22</v>
      </c>
      <c r="NS20" s="308" t="str">
        <f t="shared" ref="NS20:NS27" si="98">IF(NR20&gt;0.5,"1")</f>
        <v>1</v>
      </c>
      <c r="NT20" s="309">
        <v>23</v>
      </c>
      <c r="NU20" s="309">
        <v>22</v>
      </c>
      <c r="NV20" s="309">
        <v>0</v>
      </c>
      <c r="NW20" s="309">
        <v>0</v>
      </c>
      <c r="NX20" s="307">
        <v>17</v>
      </c>
      <c r="NY20" s="308" t="str">
        <f t="shared" ref="NY20:NY27" si="99">IF(NX20&gt;0.5,"1")</f>
        <v>1</v>
      </c>
      <c r="NZ20" s="309">
        <v>89</v>
      </c>
      <c r="OA20" s="309">
        <v>17</v>
      </c>
      <c r="OB20" s="309">
        <v>0</v>
      </c>
      <c r="OC20" s="310">
        <v>0</v>
      </c>
      <c r="OD20" s="311">
        <v>0</v>
      </c>
      <c r="OE20" s="308" t="b">
        <f t="shared" ref="OE20:OE27" si="100">IF(OD20&gt;0.5,"1")</f>
        <v>0</v>
      </c>
      <c r="OF20" s="309">
        <v>0</v>
      </c>
      <c r="OG20" s="309">
        <v>0</v>
      </c>
      <c r="OH20" s="309">
        <v>0</v>
      </c>
      <c r="OI20" s="309">
        <v>0</v>
      </c>
      <c r="OJ20" s="307">
        <v>0</v>
      </c>
      <c r="OK20" s="308" t="b">
        <f t="shared" ref="OK20:OK27" si="101">IF(OJ20&gt;0.5,"1")</f>
        <v>0</v>
      </c>
      <c r="OL20" s="309">
        <v>0</v>
      </c>
      <c r="OM20" s="309">
        <v>0</v>
      </c>
      <c r="ON20" s="309">
        <v>0</v>
      </c>
      <c r="OO20" s="310">
        <v>0</v>
      </c>
      <c r="OP20" s="312"/>
      <c r="OQ20" s="313">
        <f t="shared" ref="OQ20:OQ27" si="102">HL20+HR20+HX20+ID20+IJ20+IP20+IV20+JB20+JH20+JN20+JT20+JZ20+KF20+KL20+KR20+KX20+LD20+LJ20+LP20+LV20+MB20+MH20+MN20+MT20+MZ20+NF20+NL20+NR20+NX20+OD20+OJ20</f>
        <v>423</v>
      </c>
      <c r="OR20" s="36">
        <f t="shared" ref="OR20:OU27" si="103">HN20+HT20+HZ20+IF20+IL20+IR20+IX20+JD20+JJ20+JP20+JV20+KB20+KH20+KN20+KT20+KZ20+LF20+LL20+LR20+LX20+MD20+MJ20+MP20+MV20+NB20+NH20+NN20+NT20+NZ20+OF20+OL20</f>
        <v>1017</v>
      </c>
      <c r="OS20" s="36">
        <f t="shared" si="103"/>
        <v>406</v>
      </c>
      <c r="OT20" s="36">
        <f t="shared" si="103"/>
        <v>54</v>
      </c>
      <c r="OU20" s="314">
        <f t="shared" si="103"/>
        <v>35</v>
      </c>
      <c r="OW20" s="54" t="s">
        <v>19</v>
      </c>
      <c r="OX20" s="36">
        <v>790</v>
      </c>
      <c r="OY20" s="314">
        <v>85</v>
      </c>
      <c r="PA20" s="65" t="s">
        <v>19</v>
      </c>
      <c r="PB20" s="36">
        <v>540</v>
      </c>
      <c r="PC20" s="314">
        <v>12</v>
      </c>
    </row>
    <row r="21" spans="1:419" x14ac:dyDescent="0.25">
      <c r="A21" s="17" t="s">
        <v>17</v>
      </c>
      <c r="B21" s="79">
        <v>501</v>
      </c>
      <c r="C21" s="79">
        <v>39</v>
      </c>
      <c r="E21" s="85" t="s">
        <v>17</v>
      </c>
      <c r="F21" s="86">
        <v>1017</v>
      </c>
      <c r="G21" s="86">
        <v>54</v>
      </c>
      <c r="I21" s="106" t="s">
        <v>21</v>
      </c>
      <c r="J21" s="46">
        <v>730</v>
      </c>
      <c r="K21" s="46">
        <v>3</v>
      </c>
      <c r="M21" s="123" t="s">
        <v>21</v>
      </c>
      <c r="N21" s="46">
        <v>726</v>
      </c>
      <c r="O21" s="107">
        <v>0</v>
      </c>
      <c r="P21" s="121"/>
      <c r="Q21" s="107"/>
      <c r="R21" s="132" t="s">
        <v>18</v>
      </c>
      <c r="S21" s="107">
        <v>683</v>
      </c>
      <c r="T21" s="122">
        <v>42</v>
      </c>
      <c r="V21" s="155" t="s">
        <v>107</v>
      </c>
      <c r="W21" s="107">
        <v>86</v>
      </c>
      <c r="X21" s="122">
        <v>13</v>
      </c>
      <c r="Y21" s="12" t="s">
        <v>16</v>
      </c>
      <c r="Z21" s="223">
        <v>0</v>
      </c>
      <c r="AA21" s="224" t="b">
        <f t="shared" ref="AA21:AA28" si="104">IF(Z21&gt;0.5,"1")</f>
        <v>0</v>
      </c>
      <c r="AB21" s="225">
        <v>0</v>
      </c>
      <c r="AC21" s="225">
        <v>0</v>
      </c>
      <c r="AD21" s="225">
        <v>0</v>
      </c>
      <c r="AE21" s="225">
        <v>0</v>
      </c>
      <c r="AF21" s="223">
        <v>19</v>
      </c>
      <c r="AG21" s="224" t="str">
        <f t="shared" ref="AG21:AG28" si="105">IF(AF21&gt;0.5,"1")</f>
        <v>1</v>
      </c>
      <c r="AH21" s="225">
        <v>62</v>
      </c>
      <c r="AI21" s="225">
        <v>19</v>
      </c>
      <c r="AJ21" s="225">
        <v>2</v>
      </c>
      <c r="AK21" s="225">
        <v>1</v>
      </c>
      <c r="AL21" s="223">
        <v>23</v>
      </c>
      <c r="AM21" s="224" t="str">
        <f t="shared" ref="AM21:AM28" si="106">IF(AL21&gt;0.5,"1")</f>
        <v>1</v>
      </c>
      <c r="AN21" s="225">
        <v>51</v>
      </c>
      <c r="AO21" s="225">
        <v>23</v>
      </c>
      <c r="AP21" s="225">
        <v>0</v>
      </c>
      <c r="AQ21" s="225">
        <v>0</v>
      </c>
      <c r="AR21" s="223">
        <v>18</v>
      </c>
      <c r="AS21" s="224" t="str">
        <f t="shared" ref="AS21:AS28" si="107">IF(AR21&gt;0.5,"1")</f>
        <v>1</v>
      </c>
      <c r="AT21" s="225">
        <v>25</v>
      </c>
      <c r="AU21" s="225">
        <v>18</v>
      </c>
      <c r="AV21" s="225">
        <v>2</v>
      </c>
      <c r="AW21" s="225">
        <v>1</v>
      </c>
      <c r="AX21" s="223">
        <v>22</v>
      </c>
      <c r="AY21" s="224" t="str">
        <f t="shared" ref="AY21:AY28" si="108">IF(AX21&gt;0.5,"1")</f>
        <v>1</v>
      </c>
      <c r="AZ21" s="225">
        <v>66</v>
      </c>
      <c r="BA21" s="225">
        <v>22</v>
      </c>
      <c r="BB21" s="225">
        <v>0</v>
      </c>
      <c r="BC21" s="225">
        <v>0</v>
      </c>
      <c r="BD21" s="223">
        <v>23</v>
      </c>
      <c r="BE21" s="224" t="str">
        <f t="shared" ref="BE21:BE28" si="109">IF(BD21&gt;0.5,"1")</f>
        <v>1</v>
      </c>
      <c r="BF21" s="225">
        <v>22</v>
      </c>
      <c r="BG21" s="225">
        <v>23</v>
      </c>
      <c r="BH21" s="225">
        <v>2</v>
      </c>
      <c r="BI21" s="225">
        <v>2</v>
      </c>
      <c r="BJ21" s="223">
        <v>18</v>
      </c>
      <c r="BK21" s="224" t="str">
        <f t="shared" ref="BK21:BK28" si="110">IF(BJ21&gt;0.5,"1")</f>
        <v>1</v>
      </c>
      <c r="BL21" s="225">
        <v>16</v>
      </c>
      <c r="BM21" s="225">
        <v>18</v>
      </c>
      <c r="BN21" s="225">
        <v>3</v>
      </c>
      <c r="BO21" s="225">
        <v>2</v>
      </c>
      <c r="BP21" s="223">
        <v>0</v>
      </c>
      <c r="BQ21" s="224" t="b">
        <f t="shared" ref="BQ21:BQ28" si="111">IF(BP21&gt;0.5,"1")</f>
        <v>0</v>
      </c>
      <c r="BR21" s="225">
        <v>0</v>
      </c>
      <c r="BS21" s="225">
        <v>0</v>
      </c>
      <c r="BT21" s="225">
        <v>0</v>
      </c>
      <c r="BU21" s="225">
        <v>0</v>
      </c>
      <c r="BV21" s="223">
        <v>19</v>
      </c>
      <c r="BW21" s="224" t="str">
        <f t="shared" ref="BW21:BW28" si="112">IF(BV21&gt;0.5,"1")</f>
        <v>1</v>
      </c>
      <c r="BX21" s="225">
        <v>19</v>
      </c>
      <c r="BY21" s="225">
        <v>19</v>
      </c>
      <c r="BZ21" s="225">
        <v>3</v>
      </c>
      <c r="CA21" s="225">
        <v>3</v>
      </c>
      <c r="CB21" s="223">
        <v>14</v>
      </c>
      <c r="CC21" s="224" t="str">
        <f t="shared" ref="CC21:CC28" si="113">IF(CB21&gt;0.5,"1")</f>
        <v>1</v>
      </c>
      <c r="CD21" s="225">
        <v>40</v>
      </c>
      <c r="CE21" s="225">
        <v>14</v>
      </c>
      <c r="CF21" s="225">
        <v>2</v>
      </c>
      <c r="CG21" s="225">
        <v>2</v>
      </c>
      <c r="CH21" s="223">
        <v>20</v>
      </c>
      <c r="CI21" s="224" t="str">
        <f t="shared" ref="CI21:CI28" si="114">IF(CH21&gt;0.5,"1")</f>
        <v>1</v>
      </c>
      <c r="CJ21" s="225">
        <v>20</v>
      </c>
      <c r="CK21" s="225">
        <v>19</v>
      </c>
      <c r="CL21" s="225">
        <v>5</v>
      </c>
      <c r="CM21" s="225">
        <v>3</v>
      </c>
      <c r="CN21" s="223">
        <v>21</v>
      </c>
      <c r="CO21" s="224" t="str">
        <f t="shared" ref="CO21:CO28" si="115">IF(CN21&gt;0.5,"1")</f>
        <v>1</v>
      </c>
      <c r="CP21" s="225">
        <v>82</v>
      </c>
      <c r="CQ21" s="225">
        <v>21</v>
      </c>
      <c r="CR21" s="225">
        <v>6</v>
      </c>
      <c r="CS21" s="225">
        <v>2</v>
      </c>
      <c r="CT21" s="223">
        <v>24</v>
      </c>
      <c r="CU21" s="224" t="str">
        <f t="shared" ref="CU21:CU28" si="116">IF(CT21&gt;0.5,"1")</f>
        <v>1</v>
      </c>
      <c r="CV21" s="225">
        <v>46</v>
      </c>
      <c r="CW21" s="225">
        <v>22</v>
      </c>
      <c r="CX21" s="225">
        <v>3</v>
      </c>
      <c r="CY21" s="225">
        <v>3</v>
      </c>
      <c r="CZ21" s="223">
        <v>22</v>
      </c>
      <c r="DA21" s="224" t="str">
        <f t="shared" ref="DA21:DA28" si="117">IF(CZ21&gt;0.5,"1")</f>
        <v>1</v>
      </c>
      <c r="DB21" s="225">
        <v>42</v>
      </c>
      <c r="DC21" s="225">
        <v>21</v>
      </c>
      <c r="DD21" s="225">
        <v>6</v>
      </c>
      <c r="DE21" s="225">
        <v>4</v>
      </c>
      <c r="DF21" s="223">
        <v>0</v>
      </c>
      <c r="DG21" s="224" t="b">
        <f t="shared" ref="DG21:DG28" si="118">IF(DF21&gt;0.5,"1")</f>
        <v>0</v>
      </c>
      <c r="DH21" s="225">
        <v>0</v>
      </c>
      <c r="DI21" s="225">
        <v>0</v>
      </c>
      <c r="DJ21" s="225">
        <v>0</v>
      </c>
      <c r="DK21" s="225">
        <v>0</v>
      </c>
      <c r="DL21" s="223">
        <v>16</v>
      </c>
      <c r="DM21" s="224" t="str">
        <f t="shared" ref="DM21:DM28" si="119">IF(DL21&gt;0.5,"1")</f>
        <v>1</v>
      </c>
      <c r="DN21" s="225">
        <v>50</v>
      </c>
      <c r="DO21" s="225">
        <v>15</v>
      </c>
      <c r="DP21" s="225">
        <v>3</v>
      </c>
      <c r="DQ21" s="225">
        <v>2</v>
      </c>
      <c r="DR21" s="223">
        <v>21</v>
      </c>
      <c r="DS21" s="224" t="str">
        <f t="shared" ref="DS21:DS28" si="120">IF(DR21&gt;0.5,"1")</f>
        <v>1</v>
      </c>
      <c r="DT21" s="225">
        <v>20</v>
      </c>
      <c r="DU21" s="225">
        <v>21</v>
      </c>
      <c r="DV21" s="225">
        <v>3</v>
      </c>
      <c r="DW21" s="225">
        <v>2</v>
      </c>
      <c r="DX21" s="223">
        <v>21</v>
      </c>
      <c r="DY21" s="224" t="str">
        <f t="shared" ref="DY21:DY28" si="121">IF(DX21&gt;0.5,"1")</f>
        <v>1</v>
      </c>
      <c r="DZ21" s="225">
        <v>26</v>
      </c>
      <c r="EA21" s="225">
        <v>20</v>
      </c>
      <c r="EB21" s="225">
        <v>4</v>
      </c>
      <c r="EC21" s="225">
        <v>2</v>
      </c>
      <c r="ED21" s="223">
        <v>16</v>
      </c>
      <c r="EE21" s="224" t="str">
        <f t="shared" ref="EE21:EE28" si="122">IF(ED21&gt;0.5,"1")</f>
        <v>1</v>
      </c>
      <c r="EF21" s="225">
        <v>78</v>
      </c>
      <c r="EG21" s="225">
        <v>15</v>
      </c>
      <c r="EH21" s="225">
        <v>4</v>
      </c>
      <c r="EI21" s="225">
        <v>2</v>
      </c>
      <c r="EJ21" s="223">
        <v>25</v>
      </c>
      <c r="EK21" s="224" t="str">
        <f t="shared" ref="EK21:EK28" si="123">IF(EJ21&gt;0.5,"1")</f>
        <v>1</v>
      </c>
      <c r="EL21" s="225">
        <v>26</v>
      </c>
      <c r="EM21" s="225">
        <v>23</v>
      </c>
      <c r="EN21" s="225">
        <v>7</v>
      </c>
      <c r="EO21" s="225">
        <v>3</v>
      </c>
      <c r="EP21" s="223">
        <v>15</v>
      </c>
      <c r="EQ21" s="224" t="str">
        <f t="shared" ref="EQ21:EQ28" si="124">IF(EP21&gt;0.5,"1")</f>
        <v>1</v>
      </c>
      <c r="ER21" s="225">
        <v>98</v>
      </c>
      <c r="ES21" s="225">
        <v>15</v>
      </c>
      <c r="ET21" s="225">
        <v>0</v>
      </c>
      <c r="EU21" s="225">
        <v>0</v>
      </c>
      <c r="EV21" s="223">
        <v>0</v>
      </c>
      <c r="EW21" s="224" t="b">
        <f t="shared" ref="EW21:EW28" si="125">IF(EV21&gt;0.5,"1")</f>
        <v>0</v>
      </c>
      <c r="EX21" s="225">
        <v>0</v>
      </c>
      <c r="EY21" s="225">
        <v>0</v>
      </c>
      <c r="EZ21" s="225">
        <v>0</v>
      </c>
      <c r="FA21" s="225">
        <v>0</v>
      </c>
      <c r="FB21" s="223">
        <v>18</v>
      </c>
      <c r="FC21" s="224" t="str">
        <f t="shared" ref="FC21:FC28" si="126">IF(FB21&gt;0.5,"1")</f>
        <v>1</v>
      </c>
      <c r="FD21" s="225">
        <v>43</v>
      </c>
      <c r="FE21" s="225">
        <v>17</v>
      </c>
      <c r="FF21" s="225">
        <v>6</v>
      </c>
      <c r="FG21" s="225">
        <v>2</v>
      </c>
      <c r="FH21" s="223">
        <v>23</v>
      </c>
      <c r="FI21" s="224" t="str">
        <f t="shared" ref="FI21:FI28" si="127">IF(FH21&gt;0.5,"1")</f>
        <v>1</v>
      </c>
      <c r="FJ21" s="225">
        <v>35</v>
      </c>
      <c r="FK21" s="225">
        <v>23</v>
      </c>
      <c r="FL21" s="225">
        <v>2</v>
      </c>
      <c r="FM21" s="225">
        <v>2</v>
      </c>
      <c r="FN21" s="223">
        <v>24</v>
      </c>
      <c r="FO21" s="224" t="str">
        <f t="shared" ref="FO21:FO28" si="128">IF(FN21&gt;0.5,"1")</f>
        <v>1</v>
      </c>
      <c r="FP21" s="225">
        <v>38</v>
      </c>
      <c r="FQ21" s="225">
        <v>23</v>
      </c>
      <c r="FR21" s="225">
        <v>4</v>
      </c>
      <c r="FS21" s="225">
        <v>3</v>
      </c>
      <c r="FT21" s="223">
        <v>22</v>
      </c>
      <c r="FU21" s="224" t="str">
        <f t="shared" ref="FU21:FU28" si="129">IF(FT21&gt;0.5,"1")</f>
        <v>1</v>
      </c>
      <c r="FV21" s="225">
        <v>49</v>
      </c>
      <c r="FW21" s="225">
        <v>20</v>
      </c>
      <c r="FX21" s="225">
        <v>1</v>
      </c>
      <c r="FY21" s="225">
        <v>2</v>
      </c>
      <c r="FZ21" s="223">
        <v>18</v>
      </c>
      <c r="GA21" s="224" t="str">
        <f t="shared" ref="GA21:GA28" si="130">IF(FZ21&gt;0.5,"1")</f>
        <v>1</v>
      </c>
      <c r="GB21" s="225">
        <v>48</v>
      </c>
      <c r="GC21" s="225">
        <v>16</v>
      </c>
      <c r="GD21" s="225">
        <v>4</v>
      </c>
      <c r="GE21" s="225">
        <v>3</v>
      </c>
      <c r="GF21" s="223">
        <v>25</v>
      </c>
      <c r="GG21" s="224" t="str">
        <f t="shared" ref="GG21:GG28" si="131">IF(GF21&gt;0.5,"1")</f>
        <v>1</v>
      </c>
      <c r="GH21" s="225">
        <v>22</v>
      </c>
      <c r="GI21" s="225">
        <v>22</v>
      </c>
      <c r="GJ21" s="225">
        <v>4</v>
      </c>
      <c r="GK21" s="225">
        <v>4</v>
      </c>
      <c r="GL21" s="223">
        <v>0</v>
      </c>
      <c r="GM21" s="224" t="b">
        <f t="shared" ref="GM21:GM28" si="132">IF(GL21&gt;0.5,"1")</f>
        <v>0</v>
      </c>
      <c r="GN21" s="225">
        <v>0</v>
      </c>
      <c r="GO21" s="225">
        <v>0</v>
      </c>
      <c r="GP21" s="225">
        <v>0</v>
      </c>
      <c r="GQ21" s="225">
        <v>0</v>
      </c>
      <c r="GR21" s="223">
        <v>11</v>
      </c>
      <c r="GS21" s="224" t="str">
        <f t="shared" ref="GS21:GS28" si="133">IF(GR21&gt;0.5,"1")</f>
        <v>1</v>
      </c>
      <c r="GT21" s="225">
        <v>76</v>
      </c>
      <c r="GU21" s="225">
        <v>9</v>
      </c>
      <c r="GV21" s="225">
        <v>3</v>
      </c>
      <c r="GW21" s="225">
        <v>2</v>
      </c>
      <c r="GX21" s="223">
        <v>19</v>
      </c>
      <c r="GY21" s="224" t="str">
        <f t="shared" ref="GY21:GY28" si="134">IF(GX21&gt;0.5,"1")</f>
        <v>1</v>
      </c>
      <c r="GZ21" s="225">
        <v>93</v>
      </c>
      <c r="HA21" s="225">
        <v>18</v>
      </c>
      <c r="HB21" s="225">
        <v>1</v>
      </c>
      <c r="HC21" s="226">
        <v>1</v>
      </c>
      <c r="HD21" s="227"/>
      <c r="HE21" s="251">
        <f>Z21+AF21+AL21+AR21+AX21+BD21+BJ21+BP21+BV21+CB21+CH21+CN21+CT21+CZ21+DF21+DL21+DR21+DX21+ED21+EJ21+EP21+EV21+FB21+FH21+FN21+FT21+FZ21+GF21+GL21+GR21+GX21</f>
        <v>517</v>
      </c>
      <c r="HF21" s="6">
        <f>AB21+AH21+AN21+AT21+AZ21+BF21+BL21+BR21+BX21+CD21+CJ21+CP21+CV21+DB21+DH21+DN21+DT21+DZ21+EF21+EL21+ER21+EX21+FD21+FJ21+FP21+FV21+GB21+GH21+GN21+GT21+GZ21</f>
        <v>1193</v>
      </c>
      <c r="HG21" s="6">
        <f>AC21+AI21+AO21+AU21+BA21+BG21+BM21+BS21+BY21+CE21+CK21+CQ21+CW21+DC21+DI21+DO21+DU21+EA21+EG21+EM21+ES21+EY21+FE21+FK21+FQ21+FW21+GC21+GI21+GO21+GU21+HA21</f>
        <v>496</v>
      </c>
      <c r="HH21" s="3">
        <f>AD21+AJ21+AP21+AV21+BB21+BH21+BN21+BT21+BZ21+CF21+CL21+CR21+CX21+DD21+DJ21+DP21+DV21+EB21+EH21+EN21+ET21+EZ21+FF21+FL21+FR21+FX21+GD21+GJ21+GP21+GV21+HB21</f>
        <v>80</v>
      </c>
      <c r="HI21" s="229">
        <f>AE21+AK21+AQ21+AW21+BC21+BI21+BO21+BU21+CA21+CG21+CM21+CS21+CY21+DE21+DK21+DQ21+DW21+EC21+EI21+EO21+EU21+FA21+FG21+FM21+FS21+FY21+GE21+GK21+GQ21+GW21+HC21</f>
        <v>53</v>
      </c>
      <c r="HK21" s="23" t="s">
        <v>17</v>
      </c>
      <c r="HL21" s="307">
        <v>24</v>
      </c>
      <c r="HM21" s="308" t="str">
        <f t="shared" si="71"/>
        <v>1</v>
      </c>
      <c r="HN21" s="309">
        <v>23</v>
      </c>
      <c r="HO21" s="309">
        <v>20</v>
      </c>
      <c r="HP21" s="309">
        <v>4</v>
      </c>
      <c r="HQ21" s="309">
        <v>4</v>
      </c>
      <c r="HR21" s="307">
        <v>17</v>
      </c>
      <c r="HS21" s="308" t="str">
        <f t="shared" si="72"/>
        <v>1</v>
      </c>
      <c r="HT21" s="309">
        <v>10</v>
      </c>
      <c r="HU21" s="309">
        <v>15</v>
      </c>
      <c r="HV21" s="309">
        <v>1</v>
      </c>
      <c r="HW21" s="309">
        <v>4</v>
      </c>
      <c r="HX21" s="307">
        <v>19</v>
      </c>
      <c r="HY21" s="308" t="str">
        <f t="shared" si="73"/>
        <v>1</v>
      </c>
      <c r="HZ21" s="309">
        <v>16</v>
      </c>
      <c r="IA21" s="309">
        <v>19</v>
      </c>
      <c r="IB21" s="309">
        <v>3</v>
      </c>
      <c r="IC21" s="309">
        <v>2</v>
      </c>
      <c r="ID21" s="307">
        <v>0</v>
      </c>
      <c r="IE21" s="308" t="b">
        <f t="shared" si="74"/>
        <v>0</v>
      </c>
      <c r="IF21" s="309">
        <v>0</v>
      </c>
      <c r="IG21" s="309">
        <v>0</v>
      </c>
      <c r="IH21" s="309">
        <v>0</v>
      </c>
      <c r="II21" s="309">
        <v>0</v>
      </c>
      <c r="IJ21" s="307">
        <v>0</v>
      </c>
      <c r="IK21" s="308" t="b">
        <f t="shared" si="75"/>
        <v>0</v>
      </c>
      <c r="IL21" s="309">
        <v>0</v>
      </c>
      <c r="IM21" s="309">
        <v>0</v>
      </c>
      <c r="IN21" s="309">
        <v>0</v>
      </c>
      <c r="IO21" s="309">
        <v>0</v>
      </c>
      <c r="IP21" s="307">
        <v>13</v>
      </c>
      <c r="IQ21" s="308" t="str">
        <f t="shared" si="76"/>
        <v>1</v>
      </c>
      <c r="IR21" s="309">
        <v>17</v>
      </c>
      <c r="IS21" s="309">
        <v>11</v>
      </c>
      <c r="IT21" s="309">
        <v>2</v>
      </c>
      <c r="IU21" s="309">
        <v>2</v>
      </c>
      <c r="IV21" s="307">
        <v>0</v>
      </c>
      <c r="IW21" s="308" t="b">
        <f t="shared" si="77"/>
        <v>0</v>
      </c>
      <c r="IX21" s="309">
        <v>0</v>
      </c>
      <c r="IY21" s="309">
        <v>0</v>
      </c>
      <c r="IZ21" s="309">
        <v>0</v>
      </c>
      <c r="JA21" s="309">
        <v>0</v>
      </c>
      <c r="JB21" s="307">
        <v>18</v>
      </c>
      <c r="JC21" s="308" t="str">
        <f t="shared" si="78"/>
        <v>1</v>
      </c>
      <c r="JD21" s="309">
        <v>18</v>
      </c>
      <c r="JE21" s="309">
        <v>18</v>
      </c>
      <c r="JF21" s="309">
        <v>0</v>
      </c>
      <c r="JG21" s="309">
        <v>0</v>
      </c>
      <c r="JH21" s="307">
        <v>16</v>
      </c>
      <c r="JI21" s="308" t="str">
        <f t="shared" si="79"/>
        <v>1</v>
      </c>
      <c r="JJ21" s="309">
        <v>15</v>
      </c>
      <c r="JK21" s="309">
        <v>16</v>
      </c>
      <c r="JL21" s="309">
        <v>0</v>
      </c>
      <c r="JM21" s="309">
        <v>0</v>
      </c>
      <c r="JN21" s="307">
        <v>14</v>
      </c>
      <c r="JO21" s="308" t="str">
        <f t="shared" si="80"/>
        <v>1</v>
      </c>
      <c r="JP21" s="309">
        <v>12</v>
      </c>
      <c r="JQ21" s="309">
        <v>14</v>
      </c>
      <c r="JR21" s="309">
        <v>0</v>
      </c>
      <c r="JS21" s="309">
        <v>0</v>
      </c>
      <c r="JT21" s="307">
        <v>18</v>
      </c>
      <c r="JU21" s="308" t="str">
        <f t="shared" si="81"/>
        <v>1</v>
      </c>
      <c r="JV21" s="309">
        <v>13</v>
      </c>
      <c r="JW21" s="309">
        <v>18</v>
      </c>
      <c r="JX21" s="309">
        <v>0</v>
      </c>
      <c r="JY21" s="309">
        <v>0</v>
      </c>
      <c r="JZ21" s="307">
        <v>7</v>
      </c>
      <c r="KA21" s="308" t="str">
        <f t="shared" si="82"/>
        <v>1</v>
      </c>
      <c r="KB21" s="309">
        <v>31</v>
      </c>
      <c r="KC21" s="309">
        <v>7</v>
      </c>
      <c r="KD21" s="309">
        <v>0</v>
      </c>
      <c r="KE21" s="309">
        <v>0</v>
      </c>
      <c r="KF21" s="307">
        <v>14</v>
      </c>
      <c r="KG21" s="308" t="str">
        <f t="shared" si="83"/>
        <v>1</v>
      </c>
      <c r="KH21" s="309">
        <v>8</v>
      </c>
      <c r="KI21" s="309">
        <v>12</v>
      </c>
      <c r="KJ21" s="309">
        <v>2</v>
      </c>
      <c r="KK21" s="309">
        <v>2</v>
      </c>
      <c r="KL21" s="307">
        <v>15</v>
      </c>
      <c r="KM21" s="308" t="str">
        <f t="shared" si="84"/>
        <v>1</v>
      </c>
      <c r="KN21" s="309">
        <v>18</v>
      </c>
      <c r="KO21" s="309">
        <v>13</v>
      </c>
      <c r="KP21" s="309">
        <v>2</v>
      </c>
      <c r="KQ21" s="309">
        <v>2</v>
      </c>
      <c r="KR21" s="307">
        <v>12</v>
      </c>
      <c r="KS21" s="308" t="str">
        <f t="shared" si="85"/>
        <v>1</v>
      </c>
      <c r="KT21" s="309">
        <v>14</v>
      </c>
      <c r="KU21" s="309">
        <v>12</v>
      </c>
      <c r="KV21" s="309">
        <v>0</v>
      </c>
      <c r="KW21" s="309">
        <v>0</v>
      </c>
      <c r="KX21" s="307">
        <v>16</v>
      </c>
      <c r="KY21" s="308" t="str">
        <f t="shared" si="86"/>
        <v>1</v>
      </c>
      <c r="KZ21" s="309">
        <v>18</v>
      </c>
      <c r="LA21" s="309">
        <v>14</v>
      </c>
      <c r="LB21" s="309">
        <v>3</v>
      </c>
      <c r="LC21" s="309">
        <v>3</v>
      </c>
      <c r="LD21" s="307">
        <v>10</v>
      </c>
      <c r="LE21" s="308" t="str">
        <f t="shared" si="87"/>
        <v>1</v>
      </c>
      <c r="LF21" s="309">
        <v>25</v>
      </c>
      <c r="LG21" s="309">
        <v>10</v>
      </c>
      <c r="LH21" s="309">
        <v>4</v>
      </c>
      <c r="LI21" s="309">
        <v>1</v>
      </c>
      <c r="LJ21" s="307">
        <v>21</v>
      </c>
      <c r="LK21" s="308" t="str">
        <f t="shared" si="88"/>
        <v>1</v>
      </c>
      <c r="LL21" s="309">
        <v>11</v>
      </c>
      <c r="LM21" s="309">
        <v>19</v>
      </c>
      <c r="LN21" s="309">
        <v>4</v>
      </c>
      <c r="LO21" s="309">
        <v>3</v>
      </c>
      <c r="LP21" s="307">
        <v>0</v>
      </c>
      <c r="LQ21" s="308" t="b">
        <f t="shared" si="89"/>
        <v>0</v>
      </c>
      <c r="LR21" s="309">
        <v>0</v>
      </c>
      <c r="LS21" s="309">
        <v>0</v>
      </c>
      <c r="LT21" s="309">
        <v>0</v>
      </c>
      <c r="LU21" s="309">
        <v>0</v>
      </c>
      <c r="LV21" s="307">
        <v>21</v>
      </c>
      <c r="LW21" s="308" t="str">
        <f t="shared" si="90"/>
        <v>1</v>
      </c>
      <c r="LX21" s="309">
        <v>17</v>
      </c>
      <c r="LY21" s="309">
        <v>21</v>
      </c>
      <c r="LZ21" s="309">
        <v>0</v>
      </c>
      <c r="MA21" s="309">
        <v>0</v>
      </c>
      <c r="MB21" s="307">
        <v>10</v>
      </c>
      <c r="MC21" s="308" t="str">
        <f t="shared" si="91"/>
        <v>1</v>
      </c>
      <c r="MD21" s="309">
        <v>31</v>
      </c>
      <c r="ME21" s="309">
        <v>10</v>
      </c>
      <c r="MF21" s="309">
        <v>0</v>
      </c>
      <c r="MG21" s="309">
        <v>0</v>
      </c>
      <c r="MH21" s="307">
        <v>14</v>
      </c>
      <c r="MI21" s="308" t="str">
        <f t="shared" si="92"/>
        <v>1</v>
      </c>
      <c r="MJ21" s="309">
        <v>31</v>
      </c>
      <c r="MK21" s="309">
        <v>14</v>
      </c>
      <c r="ML21" s="309">
        <v>0</v>
      </c>
      <c r="MM21" s="309">
        <v>0</v>
      </c>
      <c r="MN21" s="307">
        <v>15</v>
      </c>
      <c r="MO21" s="308" t="str">
        <f t="shared" si="93"/>
        <v>1</v>
      </c>
      <c r="MP21" s="309">
        <v>10</v>
      </c>
      <c r="MQ21" s="309">
        <v>15</v>
      </c>
      <c r="MR21" s="309">
        <v>0</v>
      </c>
      <c r="MS21" s="309">
        <v>0</v>
      </c>
      <c r="MT21" s="307">
        <v>18</v>
      </c>
      <c r="MU21" s="308" t="str">
        <f t="shared" si="94"/>
        <v>1</v>
      </c>
      <c r="MV21" s="309">
        <v>18</v>
      </c>
      <c r="MW21" s="309">
        <v>18</v>
      </c>
      <c r="MX21" s="309">
        <v>0</v>
      </c>
      <c r="MY21" s="309">
        <v>0</v>
      </c>
      <c r="MZ21" s="307">
        <v>20</v>
      </c>
      <c r="NA21" s="308" t="str">
        <f t="shared" si="95"/>
        <v>1</v>
      </c>
      <c r="NB21" s="309">
        <v>45</v>
      </c>
      <c r="NC21" s="309">
        <v>19</v>
      </c>
      <c r="ND21" s="309">
        <v>2</v>
      </c>
      <c r="NE21" s="309">
        <v>2</v>
      </c>
      <c r="NF21" s="307">
        <v>0</v>
      </c>
      <c r="NG21" s="308" t="b">
        <f t="shared" si="96"/>
        <v>0</v>
      </c>
      <c r="NH21" s="309">
        <v>0</v>
      </c>
      <c r="NI21" s="309">
        <v>0</v>
      </c>
      <c r="NJ21" s="309">
        <v>0</v>
      </c>
      <c r="NK21" s="309">
        <v>0</v>
      </c>
      <c r="NL21" s="307">
        <v>12</v>
      </c>
      <c r="NM21" s="308" t="str">
        <f t="shared" si="97"/>
        <v>1</v>
      </c>
      <c r="NN21" s="309">
        <v>41</v>
      </c>
      <c r="NO21" s="309">
        <v>12</v>
      </c>
      <c r="NP21" s="309">
        <v>1</v>
      </c>
      <c r="NQ21" s="309">
        <v>1</v>
      </c>
      <c r="NR21" s="307">
        <v>15</v>
      </c>
      <c r="NS21" s="308" t="str">
        <f t="shared" si="98"/>
        <v>1</v>
      </c>
      <c r="NT21" s="309">
        <v>70</v>
      </c>
      <c r="NU21" s="309">
        <v>15</v>
      </c>
      <c r="NV21" s="309">
        <v>0</v>
      </c>
      <c r="NW21" s="309">
        <v>0</v>
      </c>
      <c r="NX21" s="307">
        <v>15</v>
      </c>
      <c r="NY21" s="308" t="str">
        <f t="shared" si="99"/>
        <v>1</v>
      </c>
      <c r="NZ21" s="309">
        <v>41</v>
      </c>
      <c r="OA21" s="309">
        <v>15</v>
      </c>
      <c r="OB21" s="309">
        <v>0</v>
      </c>
      <c r="OC21" s="310">
        <v>0</v>
      </c>
      <c r="OD21" s="311">
        <v>0</v>
      </c>
      <c r="OE21" s="308" t="b">
        <f t="shared" si="100"/>
        <v>0</v>
      </c>
      <c r="OF21" s="309">
        <v>0</v>
      </c>
      <c r="OG21" s="309">
        <v>0</v>
      </c>
      <c r="OH21" s="309">
        <v>0</v>
      </c>
      <c r="OI21" s="309">
        <v>0</v>
      </c>
      <c r="OJ21" s="307">
        <v>0</v>
      </c>
      <c r="OK21" s="308" t="b">
        <f t="shared" si="101"/>
        <v>0</v>
      </c>
      <c r="OL21" s="309">
        <v>0</v>
      </c>
      <c r="OM21" s="309">
        <v>0</v>
      </c>
      <c r="ON21" s="309">
        <v>0</v>
      </c>
      <c r="OO21" s="310">
        <v>0</v>
      </c>
      <c r="OP21" s="312"/>
      <c r="OQ21" s="313">
        <f t="shared" si="102"/>
        <v>374</v>
      </c>
      <c r="OR21" s="36">
        <f t="shared" si="103"/>
        <v>553</v>
      </c>
      <c r="OS21" s="36">
        <f t="shared" si="103"/>
        <v>357</v>
      </c>
      <c r="OT21" s="36">
        <f t="shared" si="103"/>
        <v>28</v>
      </c>
      <c r="OU21" s="314">
        <f t="shared" si="103"/>
        <v>26</v>
      </c>
      <c r="OW21" s="54" t="s">
        <v>20</v>
      </c>
      <c r="OX21" s="36">
        <v>0</v>
      </c>
      <c r="OY21" s="314">
        <v>0</v>
      </c>
      <c r="PA21" s="65" t="s">
        <v>20</v>
      </c>
      <c r="PB21" s="36">
        <v>0</v>
      </c>
      <c r="PC21" s="314">
        <v>0</v>
      </c>
    </row>
    <row r="22" spans="1:419" x14ac:dyDescent="0.25">
      <c r="A22" s="17" t="s">
        <v>18</v>
      </c>
      <c r="B22" s="79">
        <v>597</v>
      </c>
      <c r="C22" s="79">
        <v>118</v>
      </c>
      <c r="E22" s="85" t="s">
        <v>18</v>
      </c>
      <c r="F22" s="86">
        <v>553</v>
      </c>
      <c r="G22" s="86">
        <v>28</v>
      </c>
      <c r="I22" s="106" t="s">
        <v>22</v>
      </c>
      <c r="J22" s="46">
        <v>642</v>
      </c>
      <c r="K22" s="46">
        <v>4</v>
      </c>
      <c r="M22" s="123" t="s">
        <v>22</v>
      </c>
      <c r="N22" s="46">
        <v>650</v>
      </c>
      <c r="O22" s="107">
        <v>3</v>
      </c>
      <c r="P22" s="121"/>
      <c r="Q22" s="107"/>
      <c r="R22" s="132" t="s">
        <v>19</v>
      </c>
      <c r="S22" s="107">
        <v>664</v>
      </c>
      <c r="T22" s="122">
        <v>33</v>
      </c>
      <c r="V22" s="155"/>
      <c r="W22" s="107"/>
      <c r="X22" s="122"/>
      <c r="Y22" s="12" t="s">
        <v>17</v>
      </c>
      <c r="Z22" s="223">
        <v>0</v>
      </c>
      <c r="AA22" s="224" t="b">
        <f t="shared" si="104"/>
        <v>0</v>
      </c>
      <c r="AB22" s="225">
        <v>0</v>
      </c>
      <c r="AC22" s="225">
        <v>0</v>
      </c>
      <c r="AD22" s="225">
        <v>0</v>
      </c>
      <c r="AE22" s="225">
        <v>0</v>
      </c>
      <c r="AF22" s="223">
        <v>16</v>
      </c>
      <c r="AG22" s="224" t="str">
        <f t="shared" si="105"/>
        <v>1</v>
      </c>
      <c r="AH22" s="225">
        <v>19</v>
      </c>
      <c r="AI22" s="225">
        <v>16</v>
      </c>
      <c r="AJ22" s="225">
        <v>0</v>
      </c>
      <c r="AK22" s="225">
        <v>0</v>
      </c>
      <c r="AL22" s="223">
        <v>20</v>
      </c>
      <c r="AM22" s="224" t="str">
        <f t="shared" si="106"/>
        <v>1</v>
      </c>
      <c r="AN22" s="225">
        <v>30</v>
      </c>
      <c r="AO22" s="225">
        <v>18</v>
      </c>
      <c r="AP22" s="225">
        <v>2</v>
      </c>
      <c r="AQ22" s="225">
        <v>2</v>
      </c>
      <c r="AR22" s="223">
        <v>25</v>
      </c>
      <c r="AS22" s="224" t="str">
        <f t="shared" si="107"/>
        <v>1</v>
      </c>
      <c r="AT22" s="225">
        <v>25</v>
      </c>
      <c r="AU22" s="225">
        <v>24</v>
      </c>
      <c r="AV22" s="225">
        <v>1</v>
      </c>
      <c r="AW22" s="225">
        <v>1</v>
      </c>
      <c r="AX22" s="223">
        <v>17</v>
      </c>
      <c r="AY22" s="224" t="str">
        <f t="shared" si="108"/>
        <v>1</v>
      </c>
      <c r="AZ22" s="225">
        <v>22</v>
      </c>
      <c r="BA22" s="225">
        <v>17</v>
      </c>
      <c r="BB22" s="225">
        <v>1</v>
      </c>
      <c r="BC22" s="225">
        <v>1</v>
      </c>
      <c r="BD22" s="223">
        <v>17</v>
      </c>
      <c r="BE22" s="224" t="str">
        <f t="shared" si="109"/>
        <v>1</v>
      </c>
      <c r="BF22" s="225">
        <v>20</v>
      </c>
      <c r="BG22" s="225">
        <v>17</v>
      </c>
      <c r="BH22" s="225">
        <v>1</v>
      </c>
      <c r="BI22" s="225">
        <v>1</v>
      </c>
      <c r="BJ22" s="223">
        <v>19</v>
      </c>
      <c r="BK22" s="224" t="str">
        <f t="shared" si="110"/>
        <v>1</v>
      </c>
      <c r="BL22" s="225">
        <v>22</v>
      </c>
      <c r="BM22" s="225">
        <v>19</v>
      </c>
      <c r="BN22" s="225">
        <v>0</v>
      </c>
      <c r="BO22" s="225">
        <v>0</v>
      </c>
      <c r="BP22" s="223">
        <v>0</v>
      </c>
      <c r="BQ22" s="224" t="b">
        <f t="shared" si="111"/>
        <v>0</v>
      </c>
      <c r="BR22" s="225">
        <v>0</v>
      </c>
      <c r="BS22" s="225">
        <v>0</v>
      </c>
      <c r="BT22" s="225">
        <v>0</v>
      </c>
      <c r="BU22" s="225">
        <v>0</v>
      </c>
      <c r="BV22" s="223">
        <v>19</v>
      </c>
      <c r="BW22" s="224" t="str">
        <f t="shared" si="112"/>
        <v>1</v>
      </c>
      <c r="BX22" s="225">
        <v>12</v>
      </c>
      <c r="BY22" s="225">
        <v>19</v>
      </c>
      <c r="BZ22" s="225">
        <v>1</v>
      </c>
      <c r="CA22" s="225">
        <v>1</v>
      </c>
      <c r="CB22" s="223">
        <v>20</v>
      </c>
      <c r="CC22" s="224" t="str">
        <f t="shared" si="113"/>
        <v>1</v>
      </c>
      <c r="CD22" s="225">
        <v>45</v>
      </c>
      <c r="CE22" s="225">
        <v>20</v>
      </c>
      <c r="CF22" s="225">
        <v>0</v>
      </c>
      <c r="CG22" s="225">
        <v>0</v>
      </c>
      <c r="CH22" s="223">
        <v>21</v>
      </c>
      <c r="CI22" s="224" t="str">
        <f t="shared" si="114"/>
        <v>1</v>
      </c>
      <c r="CJ22" s="225">
        <v>15</v>
      </c>
      <c r="CK22" s="225">
        <v>21</v>
      </c>
      <c r="CL22" s="225">
        <v>2</v>
      </c>
      <c r="CM22" s="225">
        <v>1</v>
      </c>
      <c r="CN22" s="223">
        <v>24</v>
      </c>
      <c r="CO22" s="224" t="str">
        <f t="shared" si="115"/>
        <v>1</v>
      </c>
      <c r="CP22" s="225">
        <v>20</v>
      </c>
      <c r="CQ22" s="225">
        <v>24</v>
      </c>
      <c r="CR22" s="225">
        <v>0</v>
      </c>
      <c r="CS22" s="225">
        <v>0</v>
      </c>
      <c r="CT22" s="223">
        <v>32</v>
      </c>
      <c r="CU22" s="224" t="str">
        <f t="shared" si="116"/>
        <v>1</v>
      </c>
      <c r="CV22" s="225">
        <v>32</v>
      </c>
      <c r="CW22" s="225">
        <v>32</v>
      </c>
      <c r="CX22" s="225">
        <v>1</v>
      </c>
      <c r="CY22" s="225">
        <v>1</v>
      </c>
      <c r="CZ22" s="223">
        <v>13</v>
      </c>
      <c r="DA22" s="224" t="str">
        <f t="shared" si="117"/>
        <v>1</v>
      </c>
      <c r="DB22" s="225">
        <v>14</v>
      </c>
      <c r="DC22" s="225">
        <v>13</v>
      </c>
      <c r="DD22" s="225">
        <v>0</v>
      </c>
      <c r="DE22" s="225">
        <v>0</v>
      </c>
      <c r="DF22" s="223">
        <v>0</v>
      </c>
      <c r="DG22" s="224" t="b">
        <f t="shared" si="118"/>
        <v>0</v>
      </c>
      <c r="DH22" s="225">
        <v>0</v>
      </c>
      <c r="DI22" s="225">
        <v>0</v>
      </c>
      <c r="DJ22" s="225">
        <v>0</v>
      </c>
      <c r="DK22" s="225">
        <v>0</v>
      </c>
      <c r="DL22" s="223">
        <v>23</v>
      </c>
      <c r="DM22" s="224" t="str">
        <f t="shared" si="119"/>
        <v>1</v>
      </c>
      <c r="DN22" s="225">
        <v>22</v>
      </c>
      <c r="DO22" s="225">
        <v>23</v>
      </c>
      <c r="DP22" s="225">
        <v>1</v>
      </c>
      <c r="DQ22" s="225">
        <v>1</v>
      </c>
      <c r="DR22" s="223">
        <v>20</v>
      </c>
      <c r="DS22" s="224" t="str">
        <f t="shared" si="120"/>
        <v>1</v>
      </c>
      <c r="DT22" s="225">
        <v>21</v>
      </c>
      <c r="DU22" s="225">
        <v>20</v>
      </c>
      <c r="DV22" s="225">
        <v>0</v>
      </c>
      <c r="DW22" s="225">
        <v>0</v>
      </c>
      <c r="DX22" s="223">
        <v>14</v>
      </c>
      <c r="DY22" s="224" t="str">
        <f t="shared" si="121"/>
        <v>1</v>
      </c>
      <c r="DZ22" s="225">
        <v>17</v>
      </c>
      <c r="EA22" s="225">
        <v>14</v>
      </c>
      <c r="EB22" s="225">
        <v>0</v>
      </c>
      <c r="EC22" s="225">
        <v>0</v>
      </c>
      <c r="ED22" s="223">
        <v>20</v>
      </c>
      <c r="EE22" s="224" t="str">
        <f t="shared" si="122"/>
        <v>1</v>
      </c>
      <c r="EF22" s="225">
        <v>18</v>
      </c>
      <c r="EG22" s="225">
        <v>19</v>
      </c>
      <c r="EH22" s="225">
        <v>1</v>
      </c>
      <c r="EI22" s="225">
        <v>2</v>
      </c>
      <c r="EJ22" s="223">
        <v>18</v>
      </c>
      <c r="EK22" s="224" t="str">
        <f t="shared" si="123"/>
        <v>1</v>
      </c>
      <c r="EL22" s="225">
        <v>16</v>
      </c>
      <c r="EM22" s="225">
        <v>18</v>
      </c>
      <c r="EN22" s="225">
        <v>0</v>
      </c>
      <c r="EO22" s="225">
        <v>0</v>
      </c>
      <c r="EP22" s="223">
        <v>16</v>
      </c>
      <c r="EQ22" s="224" t="str">
        <f t="shared" si="124"/>
        <v>1</v>
      </c>
      <c r="ER22" s="225">
        <v>18</v>
      </c>
      <c r="ES22" s="225">
        <v>16</v>
      </c>
      <c r="ET22" s="225">
        <v>5</v>
      </c>
      <c r="EU22" s="225">
        <v>1</v>
      </c>
      <c r="EV22" s="223">
        <v>0</v>
      </c>
      <c r="EW22" s="224" t="b">
        <f t="shared" si="125"/>
        <v>0</v>
      </c>
      <c r="EX22" s="225">
        <v>0</v>
      </c>
      <c r="EY22" s="225">
        <v>0</v>
      </c>
      <c r="EZ22" s="225">
        <v>0</v>
      </c>
      <c r="FA22" s="225">
        <v>0</v>
      </c>
      <c r="FB22" s="223">
        <v>20</v>
      </c>
      <c r="FC22" s="224" t="str">
        <f t="shared" si="126"/>
        <v>1</v>
      </c>
      <c r="FD22" s="225">
        <v>18</v>
      </c>
      <c r="FE22" s="225">
        <v>20</v>
      </c>
      <c r="FF22" s="225">
        <v>3</v>
      </c>
      <c r="FG22" s="225">
        <v>2</v>
      </c>
      <c r="FH22" s="223">
        <v>15</v>
      </c>
      <c r="FI22" s="224" t="str">
        <f t="shared" si="127"/>
        <v>1</v>
      </c>
      <c r="FJ22" s="225">
        <v>21</v>
      </c>
      <c r="FK22" s="225">
        <v>15</v>
      </c>
      <c r="FL22" s="225">
        <v>1</v>
      </c>
      <c r="FM22" s="225">
        <v>1</v>
      </c>
      <c r="FN22" s="223">
        <v>25</v>
      </c>
      <c r="FO22" s="224" t="str">
        <f t="shared" si="128"/>
        <v>1</v>
      </c>
      <c r="FP22" s="225">
        <v>16</v>
      </c>
      <c r="FQ22" s="225">
        <v>20</v>
      </c>
      <c r="FR22" s="225">
        <v>0</v>
      </c>
      <c r="FS22" s="225">
        <v>0</v>
      </c>
      <c r="FT22" s="223">
        <v>27</v>
      </c>
      <c r="FU22" s="224" t="str">
        <f t="shared" si="129"/>
        <v>1</v>
      </c>
      <c r="FV22" s="225">
        <v>30</v>
      </c>
      <c r="FW22" s="225">
        <v>27</v>
      </c>
      <c r="FX22" s="225">
        <v>0</v>
      </c>
      <c r="FY22" s="225">
        <v>0</v>
      </c>
      <c r="FZ22" s="223">
        <v>18</v>
      </c>
      <c r="GA22" s="224" t="str">
        <f t="shared" si="130"/>
        <v>1</v>
      </c>
      <c r="GB22" s="225">
        <v>21</v>
      </c>
      <c r="GC22" s="225">
        <v>18</v>
      </c>
      <c r="GD22" s="225">
        <v>0</v>
      </c>
      <c r="GE22" s="225">
        <v>0</v>
      </c>
      <c r="GF22" s="223">
        <v>16</v>
      </c>
      <c r="GG22" s="224" t="str">
        <f t="shared" si="131"/>
        <v>1</v>
      </c>
      <c r="GH22" s="225">
        <v>15</v>
      </c>
      <c r="GI22" s="225">
        <v>16</v>
      </c>
      <c r="GJ22" s="225">
        <v>7</v>
      </c>
      <c r="GK22" s="225">
        <v>1</v>
      </c>
      <c r="GL22" s="223">
        <v>0</v>
      </c>
      <c r="GM22" s="224" t="b">
        <f t="shared" si="132"/>
        <v>0</v>
      </c>
      <c r="GN22" s="225">
        <v>0</v>
      </c>
      <c r="GO22" s="225">
        <v>0</v>
      </c>
      <c r="GP22" s="225">
        <v>0</v>
      </c>
      <c r="GQ22" s="225">
        <v>0</v>
      </c>
      <c r="GR22" s="223">
        <v>20</v>
      </c>
      <c r="GS22" s="224" t="str">
        <f t="shared" si="133"/>
        <v>1</v>
      </c>
      <c r="GT22" s="225">
        <v>29</v>
      </c>
      <c r="GU22" s="225">
        <v>17</v>
      </c>
      <c r="GV22" s="225">
        <v>7</v>
      </c>
      <c r="GW22" s="225">
        <v>4</v>
      </c>
      <c r="GX22" s="223">
        <v>19</v>
      </c>
      <c r="GY22" s="224" t="str">
        <f t="shared" si="134"/>
        <v>1</v>
      </c>
      <c r="GZ22" s="225">
        <v>71</v>
      </c>
      <c r="HA22" s="225">
        <v>18</v>
      </c>
      <c r="HB22" s="225">
        <v>5</v>
      </c>
      <c r="HC22" s="226">
        <v>3</v>
      </c>
      <c r="HD22" s="227"/>
      <c r="HE22" s="251">
        <f t="shared" ref="HE22:HE28" si="135">Z22+AF22+AL22+AR22+AX22+BD22+BJ22+BP22+BV22+CB22+CH22+CN22+CT22+CZ22+DF22+DL22+DR22+DX22+ED22+EJ22+EP22+EV22+FB22+FH22+FN22+FT22+FZ22+GF22+GL22+GR22+GX22</f>
        <v>514</v>
      </c>
      <c r="HF22" s="6">
        <f t="shared" ref="HF22:HF28" si="136">AB22+AH22+AN22+AT22+AZ22+BF22+BL22+BR22+BX22+CD22+CJ22+CP22+CV22+DB22+DH22+DN22+DT22+DZ22+EF22+EL22+ER22+EX22+FD22+FJ22+FP22+FV22+GB22+GH22+GN22+GT22+GZ22</f>
        <v>609</v>
      </c>
      <c r="HG22" s="6">
        <f t="shared" ref="HG22:HI28" si="137">AC22+AI22+AO22+AU22+BA22+BG22+BM22+BS22+BY22+CE22+CK22+CQ22+CW22+DC22+DI22+DO22+DU22+EA22+EG22+EM22+ES22+EY22+FE22+FK22+FQ22+FW22+GC22+GI22+GO22+GU22+HA22</f>
        <v>501</v>
      </c>
      <c r="HH22" s="3">
        <f t="shared" si="137"/>
        <v>39</v>
      </c>
      <c r="HI22" s="229">
        <f t="shared" si="137"/>
        <v>23</v>
      </c>
      <c r="HK22" s="23" t="s">
        <v>18</v>
      </c>
      <c r="HL22" s="307">
        <v>21</v>
      </c>
      <c r="HM22" s="308" t="str">
        <f t="shared" si="71"/>
        <v>1</v>
      </c>
      <c r="HN22" s="309">
        <v>12</v>
      </c>
      <c r="HO22" s="309">
        <v>21</v>
      </c>
      <c r="HP22" s="309">
        <v>2</v>
      </c>
      <c r="HQ22" s="309">
        <v>3</v>
      </c>
      <c r="HR22" s="307">
        <v>28</v>
      </c>
      <c r="HS22" s="308" t="str">
        <f t="shared" si="72"/>
        <v>1</v>
      </c>
      <c r="HT22" s="309">
        <v>102</v>
      </c>
      <c r="HU22" s="309">
        <v>28</v>
      </c>
      <c r="HV22" s="309">
        <v>51</v>
      </c>
      <c r="HW22" s="309">
        <v>10</v>
      </c>
      <c r="HX22" s="307">
        <v>26</v>
      </c>
      <c r="HY22" s="308" t="str">
        <f t="shared" si="73"/>
        <v>1</v>
      </c>
      <c r="HZ22" s="309">
        <v>96</v>
      </c>
      <c r="IA22" s="309">
        <v>26</v>
      </c>
      <c r="IB22" s="309">
        <v>43</v>
      </c>
      <c r="IC22" s="309">
        <v>8</v>
      </c>
      <c r="ID22" s="307">
        <v>0</v>
      </c>
      <c r="IE22" s="308" t="b">
        <f t="shared" si="74"/>
        <v>0</v>
      </c>
      <c r="IF22" s="309">
        <v>0</v>
      </c>
      <c r="IG22" s="309">
        <v>0</v>
      </c>
      <c r="IH22" s="309">
        <v>0</v>
      </c>
      <c r="II22" s="309">
        <v>0</v>
      </c>
      <c r="IJ22" s="307">
        <v>0</v>
      </c>
      <c r="IK22" s="308" t="b">
        <f t="shared" si="75"/>
        <v>0</v>
      </c>
      <c r="IL22" s="309">
        <v>0</v>
      </c>
      <c r="IM22" s="309">
        <v>0</v>
      </c>
      <c r="IN22" s="309">
        <v>0</v>
      </c>
      <c r="IO22" s="309">
        <v>0</v>
      </c>
      <c r="IP22" s="307">
        <v>28</v>
      </c>
      <c r="IQ22" s="308" t="str">
        <f t="shared" si="76"/>
        <v>1</v>
      </c>
      <c r="IR22" s="309">
        <v>92</v>
      </c>
      <c r="IS22" s="309">
        <v>28</v>
      </c>
      <c r="IT22" s="309">
        <v>23</v>
      </c>
      <c r="IU22" s="309">
        <v>8</v>
      </c>
      <c r="IV22" s="307">
        <v>0</v>
      </c>
      <c r="IW22" s="308" t="b">
        <f t="shared" si="77"/>
        <v>0</v>
      </c>
      <c r="IX22" s="309">
        <v>0</v>
      </c>
      <c r="IY22" s="309">
        <v>0</v>
      </c>
      <c r="IZ22" s="309">
        <v>0</v>
      </c>
      <c r="JA22" s="309">
        <v>0</v>
      </c>
      <c r="JB22" s="307">
        <v>23</v>
      </c>
      <c r="JC22" s="308" t="str">
        <f t="shared" si="78"/>
        <v>1</v>
      </c>
      <c r="JD22" s="309">
        <v>18</v>
      </c>
      <c r="JE22" s="309">
        <v>23</v>
      </c>
      <c r="JF22" s="309">
        <v>3</v>
      </c>
      <c r="JG22" s="309">
        <v>3</v>
      </c>
      <c r="JH22" s="307">
        <v>23</v>
      </c>
      <c r="JI22" s="308" t="str">
        <f t="shared" si="79"/>
        <v>1</v>
      </c>
      <c r="JJ22" s="309">
        <v>22</v>
      </c>
      <c r="JK22" s="309">
        <v>23</v>
      </c>
      <c r="JL22" s="309">
        <v>4</v>
      </c>
      <c r="JM22" s="309">
        <v>4</v>
      </c>
      <c r="JN22" s="307">
        <v>28</v>
      </c>
      <c r="JO22" s="308" t="str">
        <f t="shared" si="80"/>
        <v>1</v>
      </c>
      <c r="JP22" s="309">
        <v>25</v>
      </c>
      <c r="JQ22" s="309">
        <v>25</v>
      </c>
      <c r="JR22" s="309">
        <v>3</v>
      </c>
      <c r="JS22" s="309">
        <v>3</v>
      </c>
      <c r="JT22" s="307">
        <v>24</v>
      </c>
      <c r="JU22" s="308" t="str">
        <f t="shared" si="81"/>
        <v>1</v>
      </c>
      <c r="JV22" s="309">
        <v>38</v>
      </c>
      <c r="JW22" s="309">
        <v>24</v>
      </c>
      <c r="JX22" s="309">
        <v>2</v>
      </c>
      <c r="JY22" s="309">
        <v>4</v>
      </c>
      <c r="JZ22" s="307">
        <v>0</v>
      </c>
      <c r="KA22" s="308" t="b">
        <f t="shared" si="82"/>
        <v>0</v>
      </c>
      <c r="KB22" s="309">
        <v>0</v>
      </c>
      <c r="KC22" s="309">
        <v>0</v>
      </c>
      <c r="KD22" s="309">
        <v>0</v>
      </c>
      <c r="KE22" s="309">
        <v>0</v>
      </c>
      <c r="KF22" s="307">
        <v>24</v>
      </c>
      <c r="KG22" s="308" t="str">
        <f t="shared" si="83"/>
        <v>1</v>
      </c>
      <c r="KH22" s="309">
        <v>16</v>
      </c>
      <c r="KI22" s="309">
        <v>24</v>
      </c>
      <c r="KJ22" s="309">
        <v>4</v>
      </c>
      <c r="KK22" s="309">
        <v>3</v>
      </c>
      <c r="KL22" s="307">
        <v>26</v>
      </c>
      <c r="KM22" s="308" t="str">
        <f t="shared" si="84"/>
        <v>1</v>
      </c>
      <c r="KN22" s="309">
        <v>26</v>
      </c>
      <c r="KO22" s="309">
        <v>26</v>
      </c>
      <c r="KP22" s="309">
        <v>4</v>
      </c>
      <c r="KQ22" s="309">
        <v>3</v>
      </c>
      <c r="KR22" s="307">
        <v>22</v>
      </c>
      <c r="KS22" s="308" t="str">
        <f t="shared" si="85"/>
        <v>1</v>
      </c>
      <c r="KT22" s="309">
        <v>25</v>
      </c>
      <c r="KU22" s="309">
        <v>22</v>
      </c>
      <c r="KV22" s="309">
        <v>15</v>
      </c>
      <c r="KW22" s="309">
        <v>6</v>
      </c>
      <c r="KX22" s="307">
        <v>32</v>
      </c>
      <c r="KY22" s="308" t="str">
        <f t="shared" si="86"/>
        <v>1</v>
      </c>
      <c r="KZ22" s="309">
        <v>68</v>
      </c>
      <c r="LA22" s="309">
        <v>32</v>
      </c>
      <c r="LB22" s="309">
        <v>3</v>
      </c>
      <c r="LC22" s="309">
        <v>3</v>
      </c>
      <c r="LD22" s="307">
        <v>25</v>
      </c>
      <c r="LE22" s="308" t="str">
        <f t="shared" si="87"/>
        <v>1</v>
      </c>
      <c r="LF22" s="309">
        <v>23</v>
      </c>
      <c r="LG22" s="309">
        <v>25</v>
      </c>
      <c r="LH22" s="309">
        <v>5</v>
      </c>
      <c r="LI22" s="309">
        <v>5</v>
      </c>
      <c r="LJ22" s="307">
        <v>26</v>
      </c>
      <c r="LK22" s="308" t="str">
        <f t="shared" si="88"/>
        <v>1</v>
      </c>
      <c r="LL22" s="309">
        <v>23</v>
      </c>
      <c r="LM22" s="309">
        <v>24</v>
      </c>
      <c r="LN22" s="309">
        <v>4</v>
      </c>
      <c r="LO22" s="309">
        <v>4</v>
      </c>
      <c r="LP22" s="307">
        <v>0</v>
      </c>
      <c r="LQ22" s="308" t="b">
        <f t="shared" si="89"/>
        <v>0</v>
      </c>
      <c r="LR22" s="309">
        <v>0</v>
      </c>
      <c r="LS22" s="309">
        <v>0</v>
      </c>
      <c r="LT22" s="309">
        <v>0</v>
      </c>
      <c r="LU22" s="309">
        <v>0</v>
      </c>
      <c r="LV22" s="307">
        <v>38</v>
      </c>
      <c r="LW22" s="308" t="str">
        <f t="shared" si="90"/>
        <v>1</v>
      </c>
      <c r="LX22" s="309">
        <v>36</v>
      </c>
      <c r="LY22" s="309">
        <v>36</v>
      </c>
      <c r="LZ22" s="309">
        <v>6</v>
      </c>
      <c r="MA22" s="309">
        <v>5</v>
      </c>
      <c r="MB22" s="307">
        <v>16</v>
      </c>
      <c r="MC22" s="308" t="str">
        <f t="shared" si="91"/>
        <v>1</v>
      </c>
      <c r="MD22" s="309">
        <v>16</v>
      </c>
      <c r="ME22" s="309">
        <v>14</v>
      </c>
      <c r="MF22" s="309">
        <v>3</v>
      </c>
      <c r="MG22" s="309">
        <v>2</v>
      </c>
      <c r="MH22" s="307">
        <v>33</v>
      </c>
      <c r="MI22" s="308" t="str">
        <f t="shared" si="92"/>
        <v>1</v>
      </c>
      <c r="MJ22" s="309">
        <v>78</v>
      </c>
      <c r="MK22" s="309">
        <v>32</v>
      </c>
      <c r="ML22" s="309">
        <v>7</v>
      </c>
      <c r="MM22" s="309">
        <v>4</v>
      </c>
      <c r="MN22" s="307">
        <v>19</v>
      </c>
      <c r="MO22" s="308" t="str">
        <f t="shared" si="93"/>
        <v>1</v>
      </c>
      <c r="MP22" s="309">
        <v>16</v>
      </c>
      <c r="MQ22" s="309">
        <v>17</v>
      </c>
      <c r="MR22" s="309">
        <v>3</v>
      </c>
      <c r="MS22" s="309">
        <v>4</v>
      </c>
      <c r="MT22" s="307">
        <v>30</v>
      </c>
      <c r="MU22" s="308" t="str">
        <f t="shared" si="94"/>
        <v>1</v>
      </c>
      <c r="MV22" s="309">
        <v>22</v>
      </c>
      <c r="MW22" s="309">
        <v>25</v>
      </c>
      <c r="MX22" s="309">
        <v>10</v>
      </c>
      <c r="MY22" s="309">
        <v>8</v>
      </c>
      <c r="MZ22" s="307">
        <v>33</v>
      </c>
      <c r="NA22" s="308" t="str">
        <f t="shared" si="95"/>
        <v>1</v>
      </c>
      <c r="NB22" s="309">
        <v>36</v>
      </c>
      <c r="NC22" s="309">
        <v>31</v>
      </c>
      <c r="ND22" s="309">
        <v>4</v>
      </c>
      <c r="NE22" s="309">
        <v>6</v>
      </c>
      <c r="NF22" s="307">
        <v>0</v>
      </c>
      <c r="NG22" s="308" t="b">
        <f t="shared" si="96"/>
        <v>0</v>
      </c>
      <c r="NH22" s="309">
        <v>0</v>
      </c>
      <c r="NI22" s="309">
        <v>0</v>
      </c>
      <c r="NJ22" s="309">
        <v>0</v>
      </c>
      <c r="NK22" s="309">
        <v>0</v>
      </c>
      <c r="NL22" s="307">
        <v>34</v>
      </c>
      <c r="NM22" s="308" t="str">
        <f t="shared" si="97"/>
        <v>1</v>
      </c>
      <c r="NN22" s="309">
        <v>32</v>
      </c>
      <c r="NO22" s="309">
        <v>32</v>
      </c>
      <c r="NP22" s="309">
        <v>5</v>
      </c>
      <c r="NQ22" s="309">
        <v>5</v>
      </c>
      <c r="NR22" s="307">
        <v>29</v>
      </c>
      <c r="NS22" s="308" t="str">
        <f t="shared" si="98"/>
        <v>1</v>
      </c>
      <c r="NT22" s="309">
        <v>45</v>
      </c>
      <c r="NU22" s="309">
        <v>27</v>
      </c>
      <c r="NV22" s="309">
        <v>5</v>
      </c>
      <c r="NW22" s="309">
        <v>4</v>
      </c>
      <c r="NX22" s="307">
        <v>25</v>
      </c>
      <c r="NY22" s="308" t="str">
        <f t="shared" si="99"/>
        <v>1</v>
      </c>
      <c r="NZ22" s="309">
        <v>25</v>
      </c>
      <c r="OA22" s="309">
        <v>24</v>
      </c>
      <c r="OB22" s="309">
        <v>2</v>
      </c>
      <c r="OC22" s="310">
        <v>2</v>
      </c>
      <c r="OD22" s="311">
        <v>0</v>
      </c>
      <c r="OE22" s="308" t="b">
        <f t="shared" si="100"/>
        <v>0</v>
      </c>
      <c r="OF22" s="309">
        <v>0</v>
      </c>
      <c r="OG22" s="309">
        <v>0</v>
      </c>
      <c r="OH22" s="309">
        <v>0</v>
      </c>
      <c r="OI22" s="309">
        <v>0</v>
      </c>
      <c r="OJ22" s="307">
        <v>0</v>
      </c>
      <c r="OK22" s="308" t="b">
        <f t="shared" si="101"/>
        <v>0</v>
      </c>
      <c r="OL22" s="309">
        <v>0</v>
      </c>
      <c r="OM22" s="309">
        <v>0</v>
      </c>
      <c r="ON22" s="309">
        <v>0</v>
      </c>
      <c r="OO22" s="310">
        <v>0</v>
      </c>
      <c r="OP22" s="312"/>
      <c r="OQ22" s="313">
        <f t="shared" si="102"/>
        <v>613</v>
      </c>
      <c r="OR22" s="36">
        <f t="shared" si="103"/>
        <v>892</v>
      </c>
      <c r="OS22" s="36">
        <f t="shared" si="103"/>
        <v>589</v>
      </c>
      <c r="OT22" s="36">
        <f t="shared" si="103"/>
        <v>211</v>
      </c>
      <c r="OU22" s="314">
        <f t="shared" si="103"/>
        <v>107</v>
      </c>
      <c r="OW22" s="54" t="s">
        <v>21</v>
      </c>
      <c r="OX22" s="36">
        <v>425</v>
      </c>
      <c r="OY22" s="314">
        <v>2</v>
      </c>
      <c r="PA22" s="65" t="s">
        <v>21</v>
      </c>
      <c r="PB22" s="36">
        <v>338</v>
      </c>
      <c r="PC22" s="314">
        <v>0</v>
      </c>
    </row>
    <row r="23" spans="1:419" x14ac:dyDescent="0.25">
      <c r="A23" s="17" t="s">
        <v>19</v>
      </c>
      <c r="B23" s="79">
        <v>636</v>
      </c>
      <c r="C23" s="79">
        <v>183</v>
      </c>
      <c r="E23" s="85" t="s">
        <v>19</v>
      </c>
      <c r="F23" s="86">
        <v>892</v>
      </c>
      <c r="G23" s="86">
        <v>211</v>
      </c>
      <c r="I23" s="106" t="s">
        <v>23</v>
      </c>
      <c r="J23" s="46">
        <v>496</v>
      </c>
      <c r="K23" s="46">
        <v>1</v>
      </c>
      <c r="M23" s="123" t="s">
        <v>23</v>
      </c>
      <c r="N23" s="46">
        <v>568</v>
      </c>
      <c r="O23" s="107">
        <v>0</v>
      </c>
      <c r="P23" s="121"/>
      <c r="Q23" s="107"/>
      <c r="R23" s="132" t="s">
        <v>20</v>
      </c>
      <c r="S23" s="107">
        <v>0</v>
      </c>
      <c r="T23" s="122">
        <v>0</v>
      </c>
      <c r="V23" s="155"/>
      <c r="W23" s="107"/>
      <c r="X23" s="122"/>
      <c r="Y23" s="12" t="s">
        <v>18</v>
      </c>
      <c r="Z23" s="223">
        <v>0</v>
      </c>
      <c r="AA23" s="224" t="b">
        <f t="shared" si="104"/>
        <v>0</v>
      </c>
      <c r="AB23" s="225">
        <v>0</v>
      </c>
      <c r="AC23" s="225">
        <v>0</v>
      </c>
      <c r="AD23" s="225">
        <v>0</v>
      </c>
      <c r="AE23" s="225">
        <v>0</v>
      </c>
      <c r="AF23" s="223">
        <v>28</v>
      </c>
      <c r="AG23" s="224" t="str">
        <f t="shared" si="105"/>
        <v>1</v>
      </c>
      <c r="AH23" s="225">
        <v>21</v>
      </c>
      <c r="AI23" s="225">
        <v>28</v>
      </c>
      <c r="AJ23" s="225">
        <v>10</v>
      </c>
      <c r="AK23" s="225">
        <v>6</v>
      </c>
      <c r="AL23" s="223">
        <v>18</v>
      </c>
      <c r="AM23" s="224" t="str">
        <f t="shared" si="106"/>
        <v>1</v>
      </c>
      <c r="AN23" s="225">
        <v>16</v>
      </c>
      <c r="AO23" s="225">
        <v>18</v>
      </c>
      <c r="AP23" s="225">
        <v>2</v>
      </c>
      <c r="AQ23" s="225">
        <v>2</v>
      </c>
      <c r="AR23" s="223">
        <v>22</v>
      </c>
      <c r="AS23" s="224" t="str">
        <f t="shared" si="107"/>
        <v>1</v>
      </c>
      <c r="AT23" s="225">
        <v>23</v>
      </c>
      <c r="AU23" s="225">
        <v>22</v>
      </c>
      <c r="AV23" s="225">
        <v>2</v>
      </c>
      <c r="AW23" s="225">
        <v>2</v>
      </c>
      <c r="AX23" s="223">
        <v>23</v>
      </c>
      <c r="AY23" s="224" t="str">
        <f t="shared" si="108"/>
        <v>1</v>
      </c>
      <c r="AZ23" s="225">
        <v>28</v>
      </c>
      <c r="BA23" s="225">
        <v>23</v>
      </c>
      <c r="BB23" s="225">
        <v>2</v>
      </c>
      <c r="BC23" s="225">
        <v>2</v>
      </c>
      <c r="BD23" s="223">
        <v>25</v>
      </c>
      <c r="BE23" s="224" t="str">
        <f t="shared" si="109"/>
        <v>1</v>
      </c>
      <c r="BF23" s="225">
        <v>28</v>
      </c>
      <c r="BG23" s="225">
        <v>25</v>
      </c>
      <c r="BH23" s="225">
        <v>7</v>
      </c>
      <c r="BI23" s="225">
        <v>6</v>
      </c>
      <c r="BJ23" s="223">
        <v>23</v>
      </c>
      <c r="BK23" s="224" t="str">
        <f t="shared" si="110"/>
        <v>1</v>
      </c>
      <c r="BL23" s="225">
        <v>20</v>
      </c>
      <c r="BM23" s="225">
        <v>23</v>
      </c>
      <c r="BN23" s="225">
        <v>4</v>
      </c>
      <c r="BO23" s="225">
        <v>3</v>
      </c>
      <c r="BP23" s="223">
        <v>0</v>
      </c>
      <c r="BQ23" s="224" t="b">
        <f t="shared" si="111"/>
        <v>0</v>
      </c>
      <c r="BR23" s="225">
        <v>0</v>
      </c>
      <c r="BS23" s="225">
        <v>0</v>
      </c>
      <c r="BT23" s="225">
        <v>0</v>
      </c>
      <c r="BU23" s="225">
        <v>0</v>
      </c>
      <c r="BV23" s="223">
        <v>25</v>
      </c>
      <c r="BW23" s="224" t="str">
        <f t="shared" si="112"/>
        <v>1</v>
      </c>
      <c r="BX23" s="225">
        <v>16</v>
      </c>
      <c r="BY23" s="225">
        <v>25</v>
      </c>
      <c r="BZ23" s="225">
        <v>10</v>
      </c>
      <c r="CA23" s="225">
        <v>4</v>
      </c>
      <c r="CB23" s="223">
        <v>19</v>
      </c>
      <c r="CC23" s="224" t="str">
        <f t="shared" si="113"/>
        <v>1</v>
      </c>
      <c r="CD23" s="225">
        <v>20</v>
      </c>
      <c r="CE23" s="225">
        <v>19</v>
      </c>
      <c r="CF23" s="225">
        <v>4</v>
      </c>
      <c r="CG23" s="225">
        <v>6</v>
      </c>
      <c r="CH23" s="223">
        <v>19</v>
      </c>
      <c r="CI23" s="224" t="str">
        <f t="shared" si="114"/>
        <v>1</v>
      </c>
      <c r="CJ23" s="225">
        <v>15</v>
      </c>
      <c r="CK23" s="225">
        <v>19</v>
      </c>
      <c r="CL23" s="225">
        <v>0</v>
      </c>
      <c r="CM23" s="225">
        <v>0</v>
      </c>
      <c r="CN23" s="223">
        <v>17</v>
      </c>
      <c r="CO23" s="224" t="str">
        <f t="shared" si="115"/>
        <v>1</v>
      </c>
      <c r="CP23" s="225">
        <v>13</v>
      </c>
      <c r="CQ23" s="225">
        <v>17</v>
      </c>
      <c r="CR23" s="225">
        <v>2</v>
      </c>
      <c r="CS23" s="225">
        <v>2</v>
      </c>
      <c r="CT23" s="223">
        <v>18</v>
      </c>
      <c r="CU23" s="224" t="str">
        <f t="shared" si="116"/>
        <v>1</v>
      </c>
      <c r="CV23" s="225">
        <v>15</v>
      </c>
      <c r="CW23" s="225">
        <v>18</v>
      </c>
      <c r="CX23" s="225">
        <v>0</v>
      </c>
      <c r="CY23" s="225">
        <v>0</v>
      </c>
      <c r="CZ23" s="223">
        <v>16</v>
      </c>
      <c r="DA23" s="224" t="str">
        <f t="shared" si="117"/>
        <v>1</v>
      </c>
      <c r="DB23" s="225">
        <v>13</v>
      </c>
      <c r="DC23" s="225">
        <v>16</v>
      </c>
      <c r="DD23" s="225">
        <v>2</v>
      </c>
      <c r="DE23" s="225">
        <v>2</v>
      </c>
      <c r="DF23" s="223">
        <v>0</v>
      </c>
      <c r="DG23" s="224" t="b">
        <f t="shared" si="118"/>
        <v>0</v>
      </c>
      <c r="DH23" s="225">
        <v>0</v>
      </c>
      <c r="DI23" s="225">
        <v>0</v>
      </c>
      <c r="DJ23" s="225">
        <v>0</v>
      </c>
      <c r="DK23" s="225">
        <v>0</v>
      </c>
      <c r="DL23" s="223">
        <v>29</v>
      </c>
      <c r="DM23" s="224" t="str">
        <f t="shared" si="119"/>
        <v>1</v>
      </c>
      <c r="DN23" s="225">
        <v>27</v>
      </c>
      <c r="DO23" s="225">
        <v>29</v>
      </c>
      <c r="DP23" s="225">
        <v>15</v>
      </c>
      <c r="DQ23" s="225">
        <v>8</v>
      </c>
      <c r="DR23" s="223">
        <v>19</v>
      </c>
      <c r="DS23" s="224" t="str">
        <f t="shared" si="120"/>
        <v>1</v>
      </c>
      <c r="DT23" s="225">
        <v>15</v>
      </c>
      <c r="DU23" s="225">
        <v>15</v>
      </c>
      <c r="DV23" s="225">
        <v>3</v>
      </c>
      <c r="DW23" s="225">
        <v>3</v>
      </c>
      <c r="DX23" s="223">
        <v>18</v>
      </c>
      <c r="DY23" s="224" t="str">
        <f t="shared" si="121"/>
        <v>1</v>
      </c>
      <c r="DZ23" s="225">
        <v>21</v>
      </c>
      <c r="EA23" s="225">
        <v>19</v>
      </c>
      <c r="EB23" s="225">
        <v>4</v>
      </c>
      <c r="EC23" s="225">
        <v>3</v>
      </c>
      <c r="ED23" s="223">
        <v>26</v>
      </c>
      <c r="EE23" s="224" t="str">
        <f t="shared" si="122"/>
        <v>1</v>
      </c>
      <c r="EF23" s="225">
        <v>24</v>
      </c>
      <c r="EG23" s="225">
        <v>24</v>
      </c>
      <c r="EH23" s="225">
        <v>5</v>
      </c>
      <c r="EI23" s="225">
        <v>5</v>
      </c>
      <c r="EJ23" s="223">
        <v>22</v>
      </c>
      <c r="EK23" s="224" t="str">
        <f t="shared" si="123"/>
        <v>1</v>
      </c>
      <c r="EL23" s="225">
        <v>15</v>
      </c>
      <c r="EM23" s="225">
        <v>22</v>
      </c>
      <c r="EN23" s="225">
        <v>3</v>
      </c>
      <c r="EO23" s="225">
        <v>3</v>
      </c>
      <c r="EP23" s="223">
        <v>27</v>
      </c>
      <c r="EQ23" s="224" t="str">
        <f t="shared" si="124"/>
        <v>1</v>
      </c>
      <c r="ER23" s="225">
        <v>45</v>
      </c>
      <c r="ES23" s="225">
        <v>26</v>
      </c>
      <c r="ET23" s="225">
        <v>2</v>
      </c>
      <c r="EU23" s="225">
        <v>3</v>
      </c>
      <c r="EV23" s="223">
        <v>0</v>
      </c>
      <c r="EW23" s="224" t="b">
        <f t="shared" si="125"/>
        <v>0</v>
      </c>
      <c r="EX23" s="225">
        <v>0</v>
      </c>
      <c r="EY23" s="225">
        <v>0</v>
      </c>
      <c r="EZ23" s="225">
        <v>0</v>
      </c>
      <c r="FA23" s="225">
        <v>0</v>
      </c>
      <c r="FB23" s="223">
        <v>35</v>
      </c>
      <c r="FC23" s="224" t="str">
        <f t="shared" si="126"/>
        <v>1</v>
      </c>
      <c r="FD23" s="225">
        <v>42</v>
      </c>
      <c r="FE23" s="225">
        <v>35</v>
      </c>
      <c r="FF23" s="225">
        <v>15</v>
      </c>
      <c r="FG23" s="225">
        <v>8</v>
      </c>
      <c r="FH23" s="223">
        <v>19</v>
      </c>
      <c r="FI23" s="224" t="str">
        <f t="shared" si="127"/>
        <v>1</v>
      </c>
      <c r="FJ23" s="225">
        <v>46</v>
      </c>
      <c r="FK23" s="225">
        <v>19</v>
      </c>
      <c r="FL23" s="225">
        <v>3</v>
      </c>
      <c r="FM23" s="225">
        <v>2</v>
      </c>
      <c r="FN23" s="223">
        <v>28</v>
      </c>
      <c r="FO23" s="224" t="str">
        <f t="shared" si="128"/>
        <v>1</v>
      </c>
      <c r="FP23" s="225">
        <v>26</v>
      </c>
      <c r="FQ23" s="225">
        <v>28</v>
      </c>
      <c r="FR23" s="225">
        <v>4</v>
      </c>
      <c r="FS23" s="225">
        <v>4</v>
      </c>
      <c r="FT23" s="223">
        <v>24</v>
      </c>
      <c r="FU23" s="224" t="str">
        <f t="shared" si="129"/>
        <v>1</v>
      </c>
      <c r="FV23" s="225">
        <v>25</v>
      </c>
      <c r="FW23" s="225">
        <v>24</v>
      </c>
      <c r="FX23" s="225">
        <v>0</v>
      </c>
      <c r="FY23" s="225">
        <v>0</v>
      </c>
      <c r="FZ23" s="223">
        <v>26</v>
      </c>
      <c r="GA23" s="224" t="str">
        <f t="shared" si="130"/>
        <v>1</v>
      </c>
      <c r="GB23" s="225">
        <v>50</v>
      </c>
      <c r="GC23" s="225">
        <v>26</v>
      </c>
      <c r="GD23" s="225">
        <v>4</v>
      </c>
      <c r="GE23" s="225">
        <v>5</v>
      </c>
      <c r="GF23" s="223">
        <v>24</v>
      </c>
      <c r="GG23" s="224" t="str">
        <f t="shared" si="131"/>
        <v>1</v>
      </c>
      <c r="GH23" s="225">
        <v>52</v>
      </c>
      <c r="GI23" s="225">
        <v>24</v>
      </c>
      <c r="GJ23" s="225">
        <v>4</v>
      </c>
      <c r="GK23" s="225">
        <v>3</v>
      </c>
      <c r="GL23" s="223">
        <v>0</v>
      </c>
      <c r="GM23" s="224" t="b">
        <f t="shared" si="132"/>
        <v>0</v>
      </c>
      <c r="GN23" s="225">
        <v>0</v>
      </c>
      <c r="GO23" s="225">
        <v>0</v>
      </c>
      <c r="GP23" s="225">
        <v>0</v>
      </c>
      <c r="GQ23" s="225">
        <v>0</v>
      </c>
      <c r="GR23" s="223">
        <v>25</v>
      </c>
      <c r="GS23" s="224" t="str">
        <f t="shared" si="133"/>
        <v>1</v>
      </c>
      <c r="GT23" s="225">
        <v>21</v>
      </c>
      <c r="GU23" s="225">
        <v>25</v>
      </c>
      <c r="GV23" s="225">
        <v>5</v>
      </c>
      <c r="GW23" s="225">
        <v>4</v>
      </c>
      <c r="GX23" s="223">
        <v>28</v>
      </c>
      <c r="GY23" s="224" t="str">
        <f t="shared" si="134"/>
        <v>1</v>
      </c>
      <c r="GZ23" s="225">
        <v>25</v>
      </c>
      <c r="HA23" s="225">
        <v>28</v>
      </c>
      <c r="HB23" s="225">
        <v>6</v>
      </c>
      <c r="HC23" s="226">
        <v>8</v>
      </c>
      <c r="HD23" s="227"/>
      <c r="HE23" s="251">
        <f t="shared" si="135"/>
        <v>603</v>
      </c>
      <c r="HF23" s="6">
        <f t="shared" si="136"/>
        <v>662</v>
      </c>
      <c r="HG23" s="6">
        <f t="shared" si="137"/>
        <v>597</v>
      </c>
      <c r="HH23" s="3">
        <f t="shared" si="137"/>
        <v>118</v>
      </c>
      <c r="HI23" s="229">
        <f t="shared" si="137"/>
        <v>94</v>
      </c>
      <c r="HK23" s="23" t="s">
        <v>19</v>
      </c>
      <c r="HL23" s="307">
        <v>24</v>
      </c>
      <c r="HM23" s="308" t="str">
        <f t="shared" si="71"/>
        <v>1</v>
      </c>
      <c r="HN23" s="309">
        <v>14</v>
      </c>
      <c r="HO23" s="309">
        <v>23</v>
      </c>
      <c r="HP23" s="309">
        <v>5</v>
      </c>
      <c r="HQ23" s="309">
        <v>4</v>
      </c>
      <c r="HR23" s="307">
        <v>22</v>
      </c>
      <c r="HS23" s="308" t="str">
        <f t="shared" si="72"/>
        <v>1</v>
      </c>
      <c r="HT23" s="309">
        <v>16</v>
      </c>
      <c r="HU23" s="309">
        <v>22</v>
      </c>
      <c r="HV23" s="309">
        <v>1</v>
      </c>
      <c r="HW23" s="309">
        <v>1</v>
      </c>
      <c r="HX23" s="307">
        <v>31</v>
      </c>
      <c r="HY23" s="308" t="str">
        <f t="shared" si="73"/>
        <v>1</v>
      </c>
      <c r="HZ23" s="309">
        <v>25</v>
      </c>
      <c r="IA23" s="309">
        <v>30</v>
      </c>
      <c r="IB23" s="309">
        <v>3</v>
      </c>
      <c r="IC23" s="309">
        <v>1</v>
      </c>
      <c r="ID23" s="307">
        <v>0</v>
      </c>
      <c r="IE23" s="308" t="b">
        <f t="shared" si="74"/>
        <v>0</v>
      </c>
      <c r="IF23" s="309">
        <v>0</v>
      </c>
      <c r="IG23" s="309">
        <v>0</v>
      </c>
      <c r="IH23" s="309">
        <v>0</v>
      </c>
      <c r="II23" s="309">
        <v>0</v>
      </c>
      <c r="IJ23" s="307">
        <v>0</v>
      </c>
      <c r="IK23" s="308" t="b">
        <f t="shared" si="75"/>
        <v>0</v>
      </c>
      <c r="IL23" s="309">
        <v>0</v>
      </c>
      <c r="IM23" s="309">
        <v>0</v>
      </c>
      <c r="IN23" s="309">
        <v>0</v>
      </c>
      <c r="IO23" s="309">
        <v>0</v>
      </c>
      <c r="IP23" s="307">
        <v>31</v>
      </c>
      <c r="IQ23" s="308" t="str">
        <f t="shared" si="76"/>
        <v>1</v>
      </c>
      <c r="IR23" s="309">
        <v>28</v>
      </c>
      <c r="IS23" s="309">
        <v>27</v>
      </c>
      <c r="IT23" s="309">
        <v>5</v>
      </c>
      <c r="IU23" s="309">
        <v>5</v>
      </c>
      <c r="IV23" s="307">
        <v>0</v>
      </c>
      <c r="IW23" s="308" t="b">
        <f t="shared" si="77"/>
        <v>0</v>
      </c>
      <c r="IX23" s="309">
        <v>0</v>
      </c>
      <c r="IY23" s="309">
        <v>0</v>
      </c>
      <c r="IZ23" s="309">
        <v>0</v>
      </c>
      <c r="JA23" s="309">
        <v>0</v>
      </c>
      <c r="JB23" s="307">
        <v>34</v>
      </c>
      <c r="JC23" s="308" t="str">
        <f t="shared" si="78"/>
        <v>1</v>
      </c>
      <c r="JD23" s="309">
        <v>32</v>
      </c>
      <c r="JE23" s="309">
        <v>33</v>
      </c>
      <c r="JF23" s="309">
        <v>3</v>
      </c>
      <c r="JG23" s="309">
        <v>4</v>
      </c>
      <c r="JH23" s="307">
        <v>24</v>
      </c>
      <c r="JI23" s="308" t="str">
        <f t="shared" si="79"/>
        <v>1</v>
      </c>
      <c r="JJ23" s="309">
        <v>45</v>
      </c>
      <c r="JK23" s="309">
        <v>22</v>
      </c>
      <c r="JL23" s="309">
        <v>5</v>
      </c>
      <c r="JM23" s="309">
        <v>5</v>
      </c>
      <c r="JN23" s="307">
        <v>24</v>
      </c>
      <c r="JO23" s="308" t="str">
        <f t="shared" si="80"/>
        <v>1</v>
      </c>
      <c r="JP23" s="309">
        <v>18</v>
      </c>
      <c r="JQ23" s="309">
        <v>21</v>
      </c>
      <c r="JR23" s="309">
        <v>6</v>
      </c>
      <c r="JS23" s="309">
        <v>5</v>
      </c>
      <c r="JT23" s="307">
        <v>22</v>
      </c>
      <c r="JU23" s="308" t="str">
        <f t="shared" si="81"/>
        <v>1</v>
      </c>
      <c r="JV23" s="309">
        <v>12</v>
      </c>
      <c r="JW23" s="309">
        <v>21</v>
      </c>
      <c r="JX23" s="309">
        <v>16</v>
      </c>
      <c r="JY23" s="309">
        <v>12</v>
      </c>
      <c r="JZ23" s="307">
        <v>0</v>
      </c>
      <c r="KA23" s="308" t="b">
        <f t="shared" si="82"/>
        <v>0</v>
      </c>
      <c r="KB23" s="309">
        <v>0</v>
      </c>
      <c r="KC23" s="309">
        <v>0</v>
      </c>
      <c r="KD23" s="309">
        <v>0</v>
      </c>
      <c r="KE23" s="309">
        <v>0</v>
      </c>
      <c r="KF23" s="307">
        <v>28</v>
      </c>
      <c r="KG23" s="308" t="str">
        <f t="shared" si="83"/>
        <v>1</v>
      </c>
      <c r="KH23" s="309">
        <v>29</v>
      </c>
      <c r="KI23" s="309">
        <v>26</v>
      </c>
      <c r="KJ23" s="309">
        <v>2</v>
      </c>
      <c r="KK23" s="309">
        <v>3</v>
      </c>
      <c r="KL23" s="307">
        <v>42</v>
      </c>
      <c r="KM23" s="308" t="str">
        <f t="shared" si="84"/>
        <v>1</v>
      </c>
      <c r="KN23" s="309">
        <v>58</v>
      </c>
      <c r="KO23" s="309">
        <v>40</v>
      </c>
      <c r="KP23" s="309">
        <v>3</v>
      </c>
      <c r="KQ23" s="309">
        <v>3</v>
      </c>
      <c r="KR23" s="307">
        <v>23</v>
      </c>
      <c r="KS23" s="308" t="str">
        <f t="shared" si="85"/>
        <v>1</v>
      </c>
      <c r="KT23" s="309">
        <v>49</v>
      </c>
      <c r="KU23" s="309">
        <v>21</v>
      </c>
      <c r="KV23" s="309">
        <v>4</v>
      </c>
      <c r="KW23" s="309">
        <v>3</v>
      </c>
      <c r="KX23" s="307">
        <v>12</v>
      </c>
      <c r="KY23" s="308" t="str">
        <f t="shared" si="86"/>
        <v>1</v>
      </c>
      <c r="KZ23" s="309">
        <v>12</v>
      </c>
      <c r="LA23" s="309">
        <v>10</v>
      </c>
      <c r="LB23" s="309">
        <v>5</v>
      </c>
      <c r="LC23" s="309">
        <v>4</v>
      </c>
      <c r="LD23" s="307">
        <v>14</v>
      </c>
      <c r="LE23" s="308" t="str">
        <f t="shared" si="87"/>
        <v>1</v>
      </c>
      <c r="LF23" s="309">
        <v>15</v>
      </c>
      <c r="LG23" s="309">
        <v>12</v>
      </c>
      <c r="LH23" s="309">
        <v>3</v>
      </c>
      <c r="LI23" s="309">
        <v>3</v>
      </c>
      <c r="LJ23" s="307">
        <v>26</v>
      </c>
      <c r="LK23" s="308" t="str">
        <f t="shared" si="88"/>
        <v>1</v>
      </c>
      <c r="LL23" s="309">
        <v>12</v>
      </c>
      <c r="LM23" s="309">
        <v>18</v>
      </c>
      <c r="LN23" s="309">
        <v>19</v>
      </c>
      <c r="LO23" s="309">
        <v>13</v>
      </c>
      <c r="LP23" s="307">
        <v>0</v>
      </c>
      <c r="LQ23" s="308" t="b">
        <f t="shared" si="89"/>
        <v>0</v>
      </c>
      <c r="LR23" s="309">
        <v>0</v>
      </c>
      <c r="LS23" s="309">
        <v>0</v>
      </c>
      <c r="LT23" s="309">
        <v>0</v>
      </c>
      <c r="LU23" s="309">
        <v>0</v>
      </c>
      <c r="LV23" s="307">
        <v>16</v>
      </c>
      <c r="LW23" s="308" t="str">
        <f t="shared" si="90"/>
        <v>1</v>
      </c>
      <c r="LX23" s="309">
        <v>18</v>
      </c>
      <c r="LY23" s="309">
        <v>13</v>
      </c>
      <c r="LZ23" s="309">
        <v>6</v>
      </c>
      <c r="MA23" s="309">
        <v>6</v>
      </c>
      <c r="MB23" s="307">
        <v>37</v>
      </c>
      <c r="MC23" s="308" t="str">
        <f t="shared" si="91"/>
        <v>1</v>
      </c>
      <c r="MD23" s="309">
        <v>37</v>
      </c>
      <c r="ME23" s="309">
        <v>33</v>
      </c>
      <c r="MF23" s="309">
        <v>7</v>
      </c>
      <c r="MG23" s="309">
        <v>6</v>
      </c>
      <c r="MH23" s="307">
        <v>21</v>
      </c>
      <c r="MI23" s="308" t="str">
        <f t="shared" si="92"/>
        <v>1</v>
      </c>
      <c r="MJ23" s="309">
        <v>18</v>
      </c>
      <c r="MK23" s="309">
        <v>18</v>
      </c>
      <c r="ML23" s="309">
        <v>6</v>
      </c>
      <c r="MM23" s="309">
        <v>5</v>
      </c>
      <c r="MN23" s="307">
        <v>25</v>
      </c>
      <c r="MO23" s="308" t="str">
        <f t="shared" si="93"/>
        <v>1</v>
      </c>
      <c r="MP23" s="309">
        <v>23</v>
      </c>
      <c r="MQ23" s="309">
        <v>22</v>
      </c>
      <c r="MR23" s="309">
        <v>4</v>
      </c>
      <c r="MS23" s="309">
        <v>4</v>
      </c>
      <c r="MT23" s="307">
        <v>21</v>
      </c>
      <c r="MU23" s="308" t="str">
        <f t="shared" si="94"/>
        <v>1</v>
      </c>
      <c r="MV23" s="309">
        <v>16</v>
      </c>
      <c r="MW23" s="309">
        <v>17</v>
      </c>
      <c r="MX23" s="309">
        <v>4</v>
      </c>
      <c r="MY23" s="309">
        <v>4</v>
      </c>
      <c r="MZ23" s="307">
        <v>35</v>
      </c>
      <c r="NA23" s="308" t="str">
        <f t="shared" si="95"/>
        <v>1</v>
      </c>
      <c r="NB23" s="309">
        <v>27</v>
      </c>
      <c r="NC23" s="309">
        <v>28</v>
      </c>
      <c r="ND23" s="309">
        <v>25</v>
      </c>
      <c r="NE23" s="309">
        <v>16</v>
      </c>
      <c r="NF23" s="307">
        <v>0</v>
      </c>
      <c r="NG23" s="308" t="b">
        <f t="shared" si="96"/>
        <v>0</v>
      </c>
      <c r="NH23" s="309">
        <v>0</v>
      </c>
      <c r="NI23" s="309">
        <v>0</v>
      </c>
      <c r="NJ23" s="309">
        <v>0</v>
      </c>
      <c r="NK23" s="309">
        <v>0</v>
      </c>
      <c r="NL23" s="307">
        <v>36</v>
      </c>
      <c r="NM23" s="308" t="str">
        <f t="shared" si="97"/>
        <v>1</v>
      </c>
      <c r="NN23" s="309">
        <v>42</v>
      </c>
      <c r="NO23" s="309">
        <v>30</v>
      </c>
      <c r="NP23" s="309">
        <v>6</v>
      </c>
      <c r="NQ23" s="309">
        <v>6</v>
      </c>
      <c r="NR23" s="307">
        <v>16</v>
      </c>
      <c r="NS23" s="308" t="str">
        <f t="shared" si="98"/>
        <v>1</v>
      </c>
      <c r="NT23" s="309">
        <v>32</v>
      </c>
      <c r="NU23" s="309">
        <v>14</v>
      </c>
      <c r="NV23" s="309">
        <v>3</v>
      </c>
      <c r="NW23" s="309">
        <v>3</v>
      </c>
      <c r="NX23" s="307">
        <v>34</v>
      </c>
      <c r="NY23" s="308" t="str">
        <f t="shared" si="99"/>
        <v>1</v>
      </c>
      <c r="NZ23" s="309">
        <v>36</v>
      </c>
      <c r="OA23" s="309">
        <v>28</v>
      </c>
      <c r="OB23" s="309">
        <v>7</v>
      </c>
      <c r="OC23" s="310">
        <v>8</v>
      </c>
      <c r="OD23" s="311">
        <v>0</v>
      </c>
      <c r="OE23" s="308" t="b">
        <f t="shared" si="100"/>
        <v>0</v>
      </c>
      <c r="OF23" s="309">
        <v>0</v>
      </c>
      <c r="OG23" s="309">
        <v>0</v>
      </c>
      <c r="OH23" s="309">
        <v>0</v>
      </c>
      <c r="OI23" s="309">
        <v>0</v>
      </c>
      <c r="OJ23" s="307">
        <v>0</v>
      </c>
      <c r="OK23" s="308" t="b">
        <f t="shared" si="101"/>
        <v>0</v>
      </c>
      <c r="OL23" s="309">
        <v>0</v>
      </c>
      <c r="OM23" s="309">
        <v>0</v>
      </c>
      <c r="ON23" s="309">
        <v>0</v>
      </c>
      <c r="OO23" s="310">
        <v>0</v>
      </c>
      <c r="OP23" s="312"/>
      <c r="OQ23" s="313">
        <f t="shared" si="102"/>
        <v>598</v>
      </c>
      <c r="OR23" s="36">
        <f t="shared" si="103"/>
        <v>614</v>
      </c>
      <c r="OS23" s="36">
        <f t="shared" si="103"/>
        <v>529</v>
      </c>
      <c r="OT23" s="36">
        <f t="shared" si="103"/>
        <v>148</v>
      </c>
      <c r="OU23" s="314">
        <f t="shared" si="103"/>
        <v>124</v>
      </c>
      <c r="OW23" s="54" t="s">
        <v>22</v>
      </c>
      <c r="OX23" s="36">
        <v>438</v>
      </c>
      <c r="OY23" s="314">
        <v>3</v>
      </c>
      <c r="PA23" s="65" t="s">
        <v>22</v>
      </c>
      <c r="PB23" s="36">
        <v>453</v>
      </c>
      <c r="PC23" s="314">
        <v>3</v>
      </c>
    </row>
    <row r="24" spans="1:419" ht="15.75" thickBot="1" x14ac:dyDescent="0.3">
      <c r="A24" s="17" t="s">
        <v>20</v>
      </c>
      <c r="B24" s="79">
        <v>254</v>
      </c>
      <c r="C24" s="79">
        <v>606</v>
      </c>
      <c r="E24" s="85" t="s">
        <v>20</v>
      </c>
      <c r="F24" s="86">
        <v>614</v>
      </c>
      <c r="G24" s="86">
        <v>148</v>
      </c>
      <c r="I24" s="109"/>
      <c r="J24" s="46">
        <v>6608</v>
      </c>
      <c r="K24" s="46">
        <v>236</v>
      </c>
      <c r="M24" s="133"/>
      <c r="N24" s="46">
        <v>5271</v>
      </c>
      <c r="O24" s="107">
        <v>78</v>
      </c>
      <c r="P24" s="121"/>
      <c r="Q24" s="107"/>
      <c r="R24" s="132" t="s">
        <v>21</v>
      </c>
      <c r="S24" s="107">
        <v>309</v>
      </c>
      <c r="T24" s="122">
        <v>0</v>
      </c>
      <c r="V24" s="155"/>
      <c r="W24" s="107"/>
      <c r="X24" s="122"/>
      <c r="Y24" s="12" t="s">
        <v>19</v>
      </c>
      <c r="Z24" s="223">
        <v>0</v>
      </c>
      <c r="AA24" s="224" t="b">
        <f t="shared" si="104"/>
        <v>0</v>
      </c>
      <c r="AB24" s="225">
        <v>0</v>
      </c>
      <c r="AC24" s="225">
        <v>0</v>
      </c>
      <c r="AD24" s="225">
        <v>0</v>
      </c>
      <c r="AE24" s="225">
        <v>0</v>
      </c>
      <c r="AF24" s="223">
        <v>26</v>
      </c>
      <c r="AG24" s="224" t="str">
        <f t="shared" si="105"/>
        <v>1</v>
      </c>
      <c r="AH24" s="225">
        <v>28</v>
      </c>
      <c r="AI24" s="225">
        <v>26</v>
      </c>
      <c r="AJ24" s="225">
        <v>5</v>
      </c>
      <c r="AK24" s="225">
        <v>4</v>
      </c>
      <c r="AL24" s="223">
        <v>29</v>
      </c>
      <c r="AM24" s="224" t="str">
        <f t="shared" si="106"/>
        <v>1</v>
      </c>
      <c r="AN24" s="225">
        <v>29</v>
      </c>
      <c r="AO24" s="225">
        <v>29</v>
      </c>
      <c r="AP24" s="225">
        <v>3</v>
      </c>
      <c r="AQ24" s="225">
        <v>2</v>
      </c>
      <c r="AR24" s="223">
        <v>23</v>
      </c>
      <c r="AS24" s="224" t="str">
        <f t="shared" si="107"/>
        <v>1</v>
      </c>
      <c r="AT24" s="225">
        <v>32</v>
      </c>
      <c r="AU24" s="225">
        <v>23</v>
      </c>
      <c r="AV24" s="225">
        <v>0</v>
      </c>
      <c r="AW24" s="225">
        <v>0</v>
      </c>
      <c r="AX24" s="223">
        <v>21</v>
      </c>
      <c r="AY24" s="224" t="str">
        <f t="shared" si="108"/>
        <v>1</v>
      </c>
      <c r="AZ24" s="225">
        <v>35</v>
      </c>
      <c r="BA24" s="225">
        <v>21</v>
      </c>
      <c r="BB24" s="225">
        <v>3</v>
      </c>
      <c r="BC24" s="225">
        <v>4</v>
      </c>
      <c r="BD24" s="223">
        <v>31</v>
      </c>
      <c r="BE24" s="224" t="str">
        <f t="shared" si="109"/>
        <v>1</v>
      </c>
      <c r="BF24" s="225">
        <v>45</v>
      </c>
      <c r="BG24" s="225">
        <v>31</v>
      </c>
      <c r="BH24" s="225">
        <v>8</v>
      </c>
      <c r="BI24" s="225">
        <v>6</v>
      </c>
      <c r="BJ24" s="223">
        <v>19</v>
      </c>
      <c r="BK24" s="224" t="str">
        <f t="shared" si="110"/>
        <v>1</v>
      </c>
      <c r="BL24" s="225">
        <v>22</v>
      </c>
      <c r="BM24" s="225">
        <v>19</v>
      </c>
      <c r="BN24" s="225">
        <v>23</v>
      </c>
      <c r="BO24" s="225">
        <v>12</v>
      </c>
      <c r="BP24" s="223">
        <v>0</v>
      </c>
      <c r="BQ24" s="224" t="b">
        <f t="shared" si="111"/>
        <v>0</v>
      </c>
      <c r="BR24" s="225">
        <v>0</v>
      </c>
      <c r="BS24" s="225">
        <v>0</v>
      </c>
      <c r="BT24" s="225">
        <v>0</v>
      </c>
      <c r="BU24" s="225">
        <v>0</v>
      </c>
      <c r="BV24" s="223">
        <v>31</v>
      </c>
      <c r="BW24" s="224" t="str">
        <f t="shared" si="112"/>
        <v>1</v>
      </c>
      <c r="BX24" s="225">
        <v>52</v>
      </c>
      <c r="BY24" s="225">
        <v>31</v>
      </c>
      <c r="BZ24" s="225">
        <v>6</v>
      </c>
      <c r="CA24" s="225">
        <v>5</v>
      </c>
      <c r="CB24" s="223">
        <v>31</v>
      </c>
      <c r="CC24" s="224" t="str">
        <f t="shared" si="113"/>
        <v>1</v>
      </c>
      <c r="CD24" s="225">
        <v>14</v>
      </c>
      <c r="CE24" s="225">
        <v>31</v>
      </c>
      <c r="CF24" s="225">
        <v>4</v>
      </c>
      <c r="CG24" s="225">
        <v>5</v>
      </c>
      <c r="CH24" s="223">
        <v>28</v>
      </c>
      <c r="CI24" s="224" t="str">
        <f t="shared" si="114"/>
        <v>1</v>
      </c>
      <c r="CJ24" s="225">
        <v>30</v>
      </c>
      <c r="CK24" s="225">
        <v>26</v>
      </c>
      <c r="CL24" s="225">
        <v>2</v>
      </c>
      <c r="CM24" s="225">
        <v>2</v>
      </c>
      <c r="CN24" s="223">
        <v>27</v>
      </c>
      <c r="CO24" s="224" t="str">
        <f t="shared" si="115"/>
        <v>1</v>
      </c>
      <c r="CP24" s="225">
        <v>16</v>
      </c>
      <c r="CQ24" s="225">
        <v>27</v>
      </c>
      <c r="CR24" s="225">
        <v>2</v>
      </c>
      <c r="CS24" s="225">
        <v>4</v>
      </c>
      <c r="CT24" s="223">
        <v>28</v>
      </c>
      <c r="CU24" s="224" t="str">
        <f t="shared" si="116"/>
        <v>1</v>
      </c>
      <c r="CV24" s="225">
        <v>38</v>
      </c>
      <c r="CW24" s="225">
        <v>28</v>
      </c>
      <c r="CX24" s="225">
        <v>1</v>
      </c>
      <c r="CY24" s="225">
        <v>1</v>
      </c>
      <c r="CZ24" s="223">
        <v>28</v>
      </c>
      <c r="DA24" s="224" t="str">
        <f t="shared" si="117"/>
        <v>1</v>
      </c>
      <c r="DB24" s="225">
        <v>12</v>
      </c>
      <c r="DC24" s="225">
        <v>21</v>
      </c>
      <c r="DD24" s="225">
        <v>21</v>
      </c>
      <c r="DE24" s="225">
        <v>12</v>
      </c>
      <c r="DF24" s="223">
        <v>0</v>
      </c>
      <c r="DG24" s="224" t="b">
        <f t="shared" si="118"/>
        <v>0</v>
      </c>
      <c r="DH24" s="225">
        <v>0</v>
      </c>
      <c r="DI24" s="225">
        <v>0</v>
      </c>
      <c r="DJ24" s="225">
        <v>0</v>
      </c>
      <c r="DK24" s="225">
        <v>0</v>
      </c>
      <c r="DL24" s="223">
        <v>25</v>
      </c>
      <c r="DM24" s="224" t="str">
        <f t="shared" si="119"/>
        <v>1</v>
      </c>
      <c r="DN24" s="225">
        <v>24</v>
      </c>
      <c r="DO24" s="225">
        <v>25</v>
      </c>
      <c r="DP24" s="225">
        <v>2</v>
      </c>
      <c r="DQ24" s="225">
        <v>2</v>
      </c>
      <c r="DR24" s="223">
        <v>32</v>
      </c>
      <c r="DS24" s="224" t="str">
        <f t="shared" si="120"/>
        <v>1</v>
      </c>
      <c r="DT24" s="225">
        <v>81</v>
      </c>
      <c r="DU24" s="225">
        <v>32</v>
      </c>
      <c r="DV24" s="225">
        <v>6</v>
      </c>
      <c r="DW24" s="225">
        <v>6</v>
      </c>
      <c r="DX24" s="223">
        <v>23</v>
      </c>
      <c r="DY24" s="224" t="str">
        <f t="shared" si="121"/>
        <v>1</v>
      </c>
      <c r="DZ24" s="225">
        <v>14</v>
      </c>
      <c r="EA24" s="225">
        <v>20</v>
      </c>
      <c r="EB24" s="225">
        <v>8</v>
      </c>
      <c r="EC24" s="225">
        <v>7</v>
      </c>
      <c r="ED24" s="223">
        <v>26</v>
      </c>
      <c r="EE24" s="224" t="str">
        <f t="shared" si="122"/>
        <v>1</v>
      </c>
      <c r="EF24" s="225">
        <v>24</v>
      </c>
      <c r="EG24" s="225">
        <v>24</v>
      </c>
      <c r="EH24" s="225">
        <v>4</v>
      </c>
      <c r="EI24" s="225">
        <v>6</v>
      </c>
      <c r="EJ24" s="223">
        <v>16</v>
      </c>
      <c r="EK24" s="224" t="str">
        <f t="shared" si="123"/>
        <v>1</v>
      </c>
      <c r="EL24" s="225">
        <v>13</v>
      </c>
      <c r="EM24" s="225">
        <v>16</v>
      </c>
      <c r="EN24" s="225">
        <v>3</v>
      </c>
      <c r="EO24" s="225">
        <v>1</v>
      </c>
      <c r="EP24" s="223">
        <v>14</v>
      </c>
      <c r="EQ24" s="224" t="str">
        <f t="shared" si="124"/>
        <v>1</v>
      </c>
      <c r="ER24" s="225">
        <v>9</v>
      </c>
      <c r="ES24" s="225">
        <v>12</v>
      </c>
      <c r="ET24" s="225">
        <v>12</v>
      </c>
      <c r="EU24" s="225">
        <v>7</v>
      </c>
      <c r="EV24" s="223">
        <v>0</v>
      </c>
      <c r="EW24" s="224" t="b">
        <f t="shared" si="125"/>
        <v>0</v>
      </c>
      <c r="EX24" s="225">
        <v>0</v>
      </c>
      <c r="EY24" s="225">
        <v>0</v>
      </c>
      <c r="EZ24" s="225">
        <v>0</v>
      </c>
      <c r="FA24" s="225">
        <v>0</v>
      </c>
      <c r="FB24" s="223">
        <v>28</v>
      </c>
      <c r="FC24" s="224" t="str">
        <f t="shared" si="126"/>
        <v>1</v>
      </c>
      <c r="FD24" s="225">
        <v>15</v>
      </c>
      <c r="FE24" s="225">
        <v>26</v>
      </c>
      <c r="FF24" s="225">
        <v>4</v>
      </c>
      <c r="FG24" s="225">
        <v>3</v>
      </c>
      <c r="FH24" s="223">
        <v>28</v>
      </c>
      <c r="FI24" s="224" t="str">
        <f t="shared" si="127"/>
        <v>1</v>
      </c>
      <c r="FJ24" s="225">
        <v>34</v>
      </c>
      <c r="FK24" s="225">
        <v>26</v>
      </c>
      <c r="FL24" s="225">
        <v>3</v>
      </c>
      <c r="FM24" s="225">
        <v>2</v>
      </c>
      <c r="FN24" s="223">
        <v>26</v>
      </c>
      <c r="FO24" s="224" t="str">
        <f t="shared" si="128"/>
        <v>1</v>
      </c>
      <c r="FP24" s="225">
        <v>44</v>
      </c>
      <c r="FQ24" s="225">
        <v>25</v>
      </c>
      <c r="FR24" s="225">
        <v>2</v>
      </c>
      <c r="FS24" s="225">
        <v>2</v>
      </c>
      <c r="FT24" s="223">
        <v>31</v>
      </c>
      <c r="FU24" s="224" t="str">
        <f t="shared" si="129"/>
        <v>1</v>
      </c>
      <c r="FV24" s="225">
        <v>41</v>
      </c>
      <c r="FW24" s="225">
        <v>27</v>
      </c>
      <c r="FX24" s="225">
        <v>8</v>
      </c>
      <c r="FY24" s="225">
        <v>6</v>
      </c>
      <c r="FZ24" s="223">
        <v>22</v>
      </c>
      <c r="GA24" s="224" t="str">
        <f t="shared" si="130"/>
        <v>1</v>
      </c>
      <c r="GB24" s="225">
        <v>37</v>
      </c>
      <c r="GC24" s="225">
        <v>22</v>
      </c>
      <c r="GD24" s="225">
        <v>4</v>
      </c>
      <c r="GE24" s="225">
        <v>3</v>
      </c>
      <c r="GF24" s="223">
        <v>23</v>
      </c>
      <c r="GG24" s="224" t="str">
        <f t="shared" si="131"/>
        <v>1</v>
      </c>
      <c r="GH24" s="225">
        <v>15</v>
      </c>
      <c r="GI24" s="225">
        <v>16</v>
      </c>
      <c r="GJ24" s="225">
        <v>42</v>
      </c>
      <c r="GK24" s="225">
        <v>15</v>
      </c>
      <c r="GL24" s="223">
        <v>0</v>
      </c>
      <c r="GM24" s="224" t="b">
        <f t="shared" si="132"/>
        <v>0</v>
      </c>
      <c r="GN24" s="225">
        <v>0</v>
      </c>
      <c r="GO24" s="225">
        <v>0</v>
      </c>
      <c r="GP24" s="225">
        <v>0</v>
      </c>
      <c r="GQ24" s="225">
        <v>0</v>
      </c>
      <c r="GR24" s="223">
        <v>29</v>
      </c>
      <c r="GS24" s="224" t="str">
        <f t="shared" si="133"/>
        <v>1</v>
      </c>
      <c r="GT24" s="225">
        <v>21</v>
      </c>
      <c r="GU24" s="225">
        <v>26</v>
      </c>
      <c r="GV24" s="225">
        <v>7</v>
      </c>
      <c r="GW24" s="225">
        <v>6</v>
      </c>
      <c r="GX24" s="223">
        <v>26</v>
      </c>
      <c r="GY24" s="224" t="str">
        <f t="shared" si="134"/>
        <v>1</v>
      </c>
      <c r="GZ24" s="225">
        <v>18</v>
      </c>
      <c r="HA24" s="225">
        <v>26</v>
      </c>
      <c r="HB24" s="225">
        <v>0</v>
      </c>
      <c r="HC24" s="226">
        <v>0</v>
      </c>
      <c r="HD24" s="227"/>
      <c r="HE24" s="251">
        <f t="shared" si="135"/>
        <v>671</v>
      </c>
      <c r="HF24" s="6">
        <f t="shared" si="136"/>
        <v>743</v>
      </c>
      <c r="HG24" s="6">
        <f t="shared" si="137"/>
        <v>636</v>
      </c>
      <c r="HH24" s="3">
        <f t="shared" si="137"/>
        <v>183</v>
      </c>
      <c r="HI24" s="229">
        <f t="shared" si="137"/>
        <v>123</v>
      </c>
      <c r="HK24" s="23" t="s">
        <v>20</v>
      </c>
      <c r="HL24" s="307">
        <v>0</v>
      </c>
      <c r="HM24" s="308" t="b">
        <f t="shared" si="71"/>
        <v>0</v>
      </c>
      <c r="HN24" s="309">
        <v>0</v>
      </c>
      <c r="HO24" s="309">
        <v>0</v>
      </c>
      <c r="HP24" s="309">
        <v>0</v>
      </c>
      <c r="HQ24" s="309">
        <v>0</v>
      </c>
      <c r="HR24" s="307">
        <v>0</v>
      </c>
      <c r="HS24" s="308" t="b">
        <f t="shared" si="72"/>
        <v>0</v>
      </c>
      <c r="HT24" s="309">
        <v>0</v>
      </c>
      <c r="HU24" s="309">
        <v>0</v>
      </c>
      <c r="HV24" s="309">
        <v>0</v>
      </c>
      <c r="HW24" s="309">
        <v>0</v>
      </c>
      <c r="HX24" s="307">
        <v>0</v>
      </c>
      <c r="HY24" s="308" t="b">
        <f t="shared" si="73"/>
        <v>0</v>
      </c>
      <c r="HZ24" s="309">
        <v>0</v>
      </c>
      <c r="IA24" s="309">
        <v>0</v>
      </c>
      <c r="IB24" s="309">
        <v>0</v>
      </c>
      <c r="IC24" s="309">
        <v>0</v>
      </c>
      <c r="ID24" s="307">
        <v>0</v>
      </c>
      <c r="IE24" s="308" t="b">
        <f t="shared" si="74"/>
        <v>0</v>
      </c>
      <c r="IF24" s="309">
        <v>0</v>
      </c>
      <c r="IG24" s="309">
        <v>0</v>
      </c>
      <c r="IH24" s="309">
        <v>0</v>
      </c>
      <c r="II24" s="309">
        <v>0</v>
      </c>
      <c r="IJ24" s="307">
        <v>0</v>
      </c>
      <c r="IK24" s="308" t="b">
        <f t="shared" si="75"/>
        <v>0</v>
      </c>
      <c r="IL24" s="309">
        <v>0</v>
      </c>
      <c r="IM24" s="309">
        <v>0</v>
      </c>
      <c r="IN24" s="309">
        <v>0</v>
      </c>
      <c r="IO24" s="309">
        <v>0</v>
      </c>
      <c r="IP24" s="307">
        <v>0</v>
      </c>
      <c r="IQ24" s="308" t="b">
        <f t="shared" si="76"/>
        <v>0</v>
      </c>
      <c r="IR24" s="309">
        <v>0</v>
      </c>
      <c r="IS24" s="309">
        <v>0</v>
      </c>
      <c r="IT24" s="309">
        <v>0</v>
      </c>
      <c r="IU24" s="309">
        <v>0</v>
      </c>
      <c r="IV24" s="307">
        <v>0</v>
      </c>
      <c r="IW24" s="308" t="b">
        <f t="shared" si="77"/>
        <v>0</v>
      </c>
      <c r="IX24" s="309">
        <v>0</v>
      </c>
      <c r="IY24" s="309">
        <v>0</v>
      </c>
      <c r="IZ24" s="309">
        <v>0</v>
      </c>
      <c r="JA24" s="309">
        <v>0</v>
      </c>
      <c r="JB24" s="307">
        <v>0</v>
      </c>
      <c r="JC24" s="308" t="b">
        <f t="shared" si="78"/>
        <v>0</v>
      </c>
      <c r="JD24" s="309">
        <v>0</v>
      </c>
      <c r="JE24" s="309">
        <v>0</v>
      </c>
      <c r="JF24" s="309">
        <v>0</v>
      </c>
      <c r="JG24" s="309">
        <v>0</v>
      </c>
      <c r="JH24" s="307">
        <v>0</v>
      </c>
      <c r="JI24" s="308" t="b">
        <f t="shared" si="79"/>
        <v>0</v>
      </c>
      <c r="JJ24" s="309">
        <v>0</v>
      </c>
      <c r="JK24" s="309">
        <v>0</v>
      </c>
      <c r="JL24" s="309">
        <v>0</v>
      </c>
      <c r="JM24" s="309">
        <v>0</v>
      </c>
      <c r="JN24" s="307">
        <v>0</v>
      </c>
      <c r="JO24" s="308" t="b">
        <f t="shared" si="80"/>
        <v>0</v>
      </c>
      <c r="JP24" s="309">
        <v>0</v>
      </c>
      <c r="JQ24" s="309">
        <v>0</v>
      </c>
      <c r="JR24" s="309">
        <v>0</v>
      </c>
      <c r="JS24" s="309">
        <v>0</v>
      </c>
      <c r="JT24" s="307">
        <v>0</v>
      </c>
      <c r="JU24" s="308" t="b">
        <f t="shared" si="81"/>
        <v>0</v>
      </c>
      <c r="JV24" s="309">
        <v>0</v>
      </c>
      <c r="JW24" s="309">
        <v>0</v>
      </c>
      <c r="JX24" s="309">
        <v>0</v>
      </c>
      <c r="JY24" s="309">
        <v>0</v>
      </c>
      <c r="JZ24" s="307">
        <v>0</v>
      </c>
      <c r="KA24" s="308" t="b">
        <f t="shared" si="82"/>
        <v>0</v>
      </c>
      <c r="KB24" s="309">
        <v>0</v>
      </c>
      <c r="KC24" s="309">
        <v>0</v>
      </c>
      <c r="KD24" s="309">
        <v>0</v>
      </c>
      <c r="KE24" s="309">
        <v>0</v>
      </c>
      <c r="KF24" s="307">
        <v>0</v>
      </c>
      <c r="KG24" s="308" t="b">
        <f t="shared" si="83"/>
        <v>0</v>
      </c>
      <c r="KH24" s="309">
        <v>0</v>
      </c>
      <c r="KI24" s="309">
        <v>0</v>
      </c>
      <c r="KJ24" s="309">
        <v>0</v>
      </c>
      <c r="KK24" s="309">
        <v>0</v>
      </c>
      <c r="KL24" s="307">
        <v>0</v>
      </c>
      <c r="KM24" s="308" t="b">
        <f t="shared" si="84"/>
        <v>0</v>
      </c>
      <c r="KN24" s="309">
        <v>0</v>
      </c>
      <c r="KO24" s="309">
        <v>0</v>
      </c>
      <c r="KP24" s="309">
        <v>0</v>
      </c>
      <c r="KQ24" s="309">
        <v>0</v>
      </c>
      <c r="KR24" s="307">
        <v>0</v>
      </c>
      <c r="KS24" s="308" t="b">
        <f t="shared" si="85"/>
        <v>0</v>
      </c>
      <c r="KT24" s="309">
        <v>0</v>
      </c>
      <c r="KU24" s="309">
        <v>0</v>
      </c>
      <c r="KV24" s="309">
        <v>0</v>
      </c>
      <c r="KW24" s="309">
        <v>0</v>
      </c>
      <c r="KX24" s="307">
        <v>0</v>
      </c>
      <c r="KY24" s="308" t="b">
        <f t="shared" si="86"/>
        <v>0</v>
      </c>
      <c r="KZ24" s="309">
        <v>0</v>
      </c>
      <c r="LA24" s="309">
        <v>0</v>
      </c>
      <c r="LB24" s="309">
        <v>0</v>
      </c>
      <c r="LC24" s="309">
        <v>0</v>
      </c>
      <c r="LD24" s="307">
        <v>0</v>
      </c>
      <c r="LE24" s="308" t="b">
        <f t="shared" si="87"/>
        <v>0</v>
      </c>
      <c r="LF24" s="309">
        <v>0</v>
      </c>
      <c r="LG24" s="309">
        <v>0</v>
      </c>
      <c r="LH24" s="309">
        <v>0</v>
      </c>
      <c r="LI24" s="309">
        <v>0</v>
      </c>
      <c r="LJ24" s="307">
        <v>0</v>
      </c>
      <c r="LK24" s="308" t="b">
        <f t="shared" si="88"/>
        <v>0</v>
      </c>
      <c r="LL24" s="309">
        <v>0</v>
      </c>
      <c r="LM24" s="309">
        <v>0</v>
      </c>
      <c r="LN24" s="309">
        <v>0</v>
      </c>
      <c r="LO24" s="309">
        <v>0</v>
      </c>
      <c r="LP24" s="307">
        <v>0</v>
      </c>
      <c r="LQ24" s="308" t="b">
        <f t="shared" si="89"/>
        <v>0</v>
      </c>
      <c r="LR24" s="309">
        <v>0</v>
      </c>
      <c r="LS24" s="309">
        <v>0</v>
      </c>
      <c r="LT24" s="309">
        <v>0</v>
      </c>
      <c r="LU24" s="309">
        <v>0</v>
      </c>
      <c r="LV24" s="307">
        <v>0</v>
      </c>
      <c r="LW24" s="308" t="b">
        <f t="shared" si="90"/>
        <v>0</v>
      </c>
      <c r="LX24" s="309">
        <v>0</v>
      </c>
      <c r="LY24" s="309">
        <v>0</v>
      </c>
      <c r="LZ24" s="309">
        <v>0</v>
      </c>
      <c r="MA24" s="309">
        <v>0</v>
      </c>
      <c r="MB24" s="307">
        <v>0</v>
      </c>
      <c r="MC24" s="308" t="b">
        <f t="shared" si="91"/>
        <v>0</v>
      </c>
      <c r="MD24" s="309">
        <v>0</v>
      </c>
      <c r="ME24" s="309">
        <v>0</v>
      </c>
      <c r="MF24" s="309">
        <v>0</v>
      </c>
      <c r="MG24" s="309">
        <v>0</v>
      </c>
      <c r="MH24" s="307">
        <v>0</v>
      </c>
      <c r="MI24" s="308" t="b">
        <f t="shared" si="92"/>
        <v>0</v>
      </c>
      <c r="MJ24" s="309">
        <v>0</v>
      </c>
      <c r="MK24" s="309">
        <v>0</v>
      </c>
      <c r="ML24" s="309">
        <v>0</v>
      </c>
      <c r="MM24" s="309">
        <v>0</v>
      </c>
      <c r="MN24" s="307">
        <v>0</v>
      </c>
      <c r="MO24" s="308" t="b">
        <f t="shared" si="93"/>
        <v>0</v>
      </c>
      <c r="MP24" s="309">
        <v>0</v>
      </c>
      <c r="MQ24" s="309">
        <v>0</v>
      </c>
      <c r="MR24" s="309">
        <v>0</v>
      </c>
      <c r="MS24" s="309">
        <v>0</v>
      </c>
      <c r="MT24" s="307">
        <v>0</v>
      </c>
      <c r="MU24" s="308" t="b">
        <f t="shared" si="94"/>
        <v>0</v>
      </c>
      <c r="MV24" s="309">
        <v>0</v>
      </c>
      <c r="MW24" s="309">
        <v>0</v>
      </c>
      <c r="MX24" s="309">
        <v>0</v>
      </c>
      <c r="MY24" s="309">
        <v>0</v>
      </c>
      <c r="MZ24" s="307">
        <v>0</v>
      </c>
      <c r="NA24" s="308" t="b">
        <f t="shared" si="95"/>
        <v>0</v>
      </c>
      <c r="NB24" s="309">
        <v>0</v>
      </c>
      <c r="NC24" s="309">
        <v>0</v>
      </c>
      <c r="ND24" s="309">
        <v>0</v>
      </c>
      <c r="NE24" s="309">
        <v>0</v>
      </c>
      <c r="NF24" s="307">
        <v>0</v>
      </c>
      <c r="NG24" s="308" t="b">
        <f t="shared" si="96"/>
        <v>0</v>
      </c>
      <c r="NH24" s="309">
        <v>0</v>
      </c>
      <c r="NI24" s="309">
        <v>0</v>
      </c>
      <c r="NJ24" s="309">
        <v>0</v>
      </c>
      <c r="NK24" s="309">
        <v>0</v>
      </c>
      <c r="NL24" s="307">
        <v>0</v>
      </c>
      <c r="NM24" s="308" t="b">
        <f t="shared" si="97"/>
        <v>0</v>
      </c>
      <c r="NN24" s="309">
        <v>0</v>
      </c>
      <c r="NO24" s="309">
        <v>0</v>
      </c>
      <c r="NP24" s="309">
        <v>0</v>
      </c>
      <c r="NQ24" s="309">
        <v>0</v>
      </c>
      <c r="NR24" s="307">
        <v>0</v>
      </c>
      <c r="NS24" s="308" t="b">
        <f t="shared" si="98"/>
        <v>0</v>
      </c>
      <c r="NT24" s="309">
        <v>0</v>
      </c>
      <c r="NU24" s="309">
        <v>0</v>
      </c>
      <c r="NV24" s="309">
        <v>0</v>
      </c>
      <c r="NW24" s="309">
        <v>0</v>
      </c>
      <c r="NX24" s="307">
        <v>0</v>
      </c>
      <c r="NY24" s="308" t="b">
        <f t="shared" si="99"/>
        <v>0</v>
      </c>
      <c r="NZ24" s="309">
        <v>0</v>
      </c>
      <c r="OA24" s="309">
        <v>0</v>
      </c>
      <c r="OB24" s="309">
        <v>0</v>
      </c>
      <c r="OC24" s="310">
        <v>0</v>
      </c>
      <c r="OD24" s="311">
        <v>0</v>
      </c>
      <c r="OE24" s="308" t="b">
        <f t="shared" si="100"/>
        <v>0</v>
      </c>
      <c r="OF24" s="309">
        <v>0</v>
      </c>
      <c r="OG24" s="309">
        <v>0</v>
      </c>
      <c r="OH24" s="309">
        <v>0</v>
      </c>
      <c r="OI24" s="309">
        <v>0</v>
      </c>
      <c r="OJ24" s="307">
        <v>0</v>
      </c>
      <c r="OK24" s="308" t="b">
        <f t="shared" si="101"/>
        <v>0</v>
      </c>
      <c r="OL24" s="309">
        <v>0</v>
      </c>
      <c r="OM24" s="309">
        <v>0</v>
      </c>
      <c r="ON24" s="309">
        <v>0</v>
      </c>
      <c r="OO24" s="310">
        <v>0</v>
      </c>
      <c r="OP24" s="312"/>
      <c r="OQ24" s="313">
        <f t="shared" si="102"/>
        <v>0</v>
      </c>
      <c r="OR24" s="36">
        <f t="shared" si="103"/>
        <v>0</v>
      </c>
      <c r="OS24" s="36">
        <f t="shared" si="103"/>
        <v>0</v>
      </c>
      <c r="OT24" s="36">
        <f t="shared" si="103"/>
        <v>0</v>
      </c>
      <c r="OU24" s="314">
        <f t="shared" si="103"/>
        <v>0</v>
      </c>
      <c r="OW24" s="56" t="s">
        <v>23</v>
      </c>
      <c r="OX24" s="36">
        <v>315</v>
      </c>
      <c r="OY24" s="314">
        <v>1</v>
      </c>
      <c r="PA24" s="66" t="s">
        <v>23</v>
      </c>
      <c r="PB24" s="36">
        <v>228</v>
      </c>
      <c r="PC24" s="314">
        <v>0</v>
      </c>
    </row>
    <row r="25" spans="1:419" ht="17.25" thickBot="1" x14ac:dyDescent="0.3">
      <c r="A25" s="17" t="s">
        <v>21</v>
      </c>
      <c r="B25" s="79">
        <v>348</v>
      </c>
      <c r="C25" s="79">
        <v>15</v>
      </c>
      <c r="E25" s="85" t="s">
        <v>21</v>
      </c>
      <c r="F25" s="86">
        <v>0</v>
      </c>
      <c r="G25" s="86">
        <v>0</v>
      </c>
      <c r="I25" s="104" t="s">
        <v>24</v>
      </c>
      <c r="J25" s="46"/>
      <c r="K25" s="46"/>
      <c r="M25" s="119" t="s">
        <v>24</v>
      </c>
      <c r="N25" s="130"/>
      <c r="O25" s="107"/>
      <c r="P25" s="121"/>
      <c r="Q25" s="107"/>
      <c r="R25" s="132" t="s">
        <v>22</v>
      </c>
      <c r="S25" s="125">
        <v>351</v>
      </c>
      <c r="T25" s="127">
        <v>0</v>
      </c>
      <c r="V25" s="157"/>
      <c r="W25" s="107">
        <v>1384</v>
      </c>
      <c r="X25" s="122">
        <v>195</v>
      </c>
      <c r="Y25" s="12" t="s">
        <v>20</v>
      </c>
      <c r="Z25" s="223">
        <v>0</v>
      </c>
      <c r="AA25" s="224" t="b">
        <f t="shared" si="104"/>
        <v>0</v>
      </c>
      <c r="AB25" s="225">
        <v>0</v>
      </c>
      <c r="AC25" s="225">
        <v>0</v>
      </c>
      <c r="AD25" s="225">
        <v>0</v>
      </c>
      <c r="AE25" s="225">
        <v>0</v>
      </c>
      <c r="AF25" s="223">
        <v>15</v>
      </c>
      <c r="AG25" s="224" t="str">
        <f t="shared" si="105"/>
        <v>1</v>
      </c>
      <c r="AH25" s="225">
        <v>0</v>
      </c>
      <c r="AI25" s="225">
        <v>0</v>
      </c>
      <c r="AJ25" s="225">
        <v>140</v>
      </c>
      <c r="AK25" s="225">
        <v>15</v>
      </c>
      <c r="AL25" s="223">
        <v>13</v>
      </c>
      <c r="AM25" s="224" t="str">
        <f t="shared" si="106"/>
        <v>1</v>
      </c>
      <c r="AN25" s="225">
        <v>0</v>
      </c>
      <c r="AO25" s="225">
        <v>0</v>
      </c>
      <c r="AP25" s="225">
        <v>30</v>
      </c>
      <c r="AQ25" s="225">
        <v>13</v>
      </c>
      <c r="AR25" s="223">
        <v>17</v>
      </c>
      <c r="AS25" s="224" t="str">
        <f t="shared" si="107"/>
        <v>1</v>
      </c>
      <c r="AT25" s="225">
        <v>18</v>
      </c>
      <c r="AU25" s="225">
        <v>17</v>
      </c>
      <c r="AV25" s="225">
        <v>5</v>
      </c>
      <c r="AW25" s="225">
        <v>4</v>
      </c>
      <c r="AX25" s="223">
        <v>19</v>
      </c>
      <c r="AY25" s="224" t="str">
        <f t="shared" si="108"/>
        <v>1</v>
      </c>
      <c r="AZ25" s="225">
        <v>16</v>
      </c>
      <c r="BA25" s="225">
        <v>18</v>
      </c>
      <c r="BB25" s="225">
        <v>1</v>
      </c>
      <c r="BC25" s="225">
        <v>1</v>
      </c>
      <c r="BD25" s="223">
        <v>11</v>
      </c>
      <c r="BE25" s="224" t="str">
        <f t="shared" si="109"/>
        <v>1</v>
      </c>
      <c r="BF25" s="225">
        <v>12</v>
      </c>
      <c r="BG25" s="225">
        <v>11</v>
      </c>
      <c r="BH25" s="225">
        <v>4</v>
      </c>
      <c r="BI25" s="225">
        <v>2</v>
      </c>
      <c r="BJ25" s="223">
        <v>19</v>
      </c>
      <c r="BK25" s="224" t="str">
        <f t="shared" si="110"/>
        <v>1</v>
      </c>
      <c r="BL25" s="225">
        <v>14</v>
      </c>
      <c r="BM25" s="225">
        <v>19</v>
      </c>
      <c r="BN25" s="225">
        <v>10</v>
      </c>
      <c r="BO25" s="225">
        <v>4</v>
      </c>
      <c r="BP25" s="223">
        <v>0</v>
      </c>
      <c r="BQ25" s="224" t="b">
        <f t="shared" si="111"/>
        <v>0</v>
      </c>
      <c r="BR25" s="225">
        <v>0</v>
      </c>
      <c r="BS25" s="225">
        <v>0</v>
      </c>
      <c r="BT25" s="225">
        <v>0</v>
      </c>
      <c r="BU25" s="225">
        <v>0</v>
      </c>
      <c r="BV25" s="223">
        <v>21</v>
      </c>
      <c r="BW25" s="224" t="str">
        <f t="shared" si="112"/>
        <v>1</v>
      </c>
      <c r="BX25" s="225">
        <v>28</v>
      </c>
      <c r="BY25" s="225">
        <v>21</v>
      </c>
      <c r="BZ25" s="225">
        <v>13</v>
      </c>
      <c r="CA25" s="225">
        <v>5</v>
      </c>
      <c r="CB25" s="223">
        <v>9</v>
      </c>
      <c r="CC25" s="224" t="str">
        <f t="shared" si="113"/>
        <v>1</v>
      </c>
      <c r="CD25" s="225">
        <v>10</v>
      </c>
      <c r="CE25" s="225">
        <v>9</v>
      </c>
      <c r="CF25" s="225">
        <v>0</v>
      </c>
      <c r="CG25" s="225">
        <v>0</v>
      </c>
      <c r="CH25" s="223">
        <v>14</v>
      </c>
      <c r="CI25" s="224" t="str">
        <f t="shared" si="114"/>
        <v>1</v>
      </c>
      <c r="CJ25" s="225">
        <v>12</v>
      </c>
      <c r="CK25" s="225">
        <v>14</v>
      </c>
      <c r="CL25" s="225">
        <v>0</v>
      </c>
      <c r="CM25" s="225">
        <v>0</v>
      </c>
      <c r="CN25" s="223">
        <v>12</v>
      </c>
      <c r="CO25" s="224" t="str">
        <f t="shared" si="115"/>
        <v>1</v>
      </c>
      <c r="CP25" s="225">
        <v>17</v>
      </c>
      <c r="CQ25" s="225">
        <v>12</v>
      </c>
      <c r="CR25" s="225">
        <v>0</v>
      </c>
      <c r="CS25" s="225">
        <v>0</v>
      </c>
      <c r="CT25" s="223">
        <v>6</v>
      </c>
      <c r="CU25" s="224" t="str">
        <f t="shared" si="116"/>
        <v>1</v>
      </c>
      <c r="CV25" s="225">
        <v>2</v>
      </c>
      <c r="CW25" s="225">
        <v>1</v>
      </c>
      <c r="CX25" s="225">
        <v>68</v>
      </c>
      <c r="CY25" s="225">
        <v>5</v>
      </c>
      <c r="CZ25" s="223">
        <v>10</v>
      </c>
      <c r="DA25" s="224" t="str">
        <f t="shared" si="117"/>
        <v>1</v>
      </c>
      <c r="DB25" s="225">
        <v>21</v>
      </c>
      <c r="DC25" s="225">
        <v>7</v>
      </c>
      <c r="DD25" s="225">
        <v>17</v>
      </c>
      <c r="DE25" s="225">
        <v>3</v>
      </c>
      <c r="DF25" s="223">
        <v>0</v>
      </c>
      <c r="DG25" s="224" t="b">
        <f t="shared" si="118"/>
        <v>0</v>
      </c>
      <c r="DH25" s="225">
        <v>0</v>
      </c>
      <c r="DI25" s="225">
        <v>0</v>
      </c>
      <c r="DJ25" s="225">
        <v>0</v>
      </c>
      <c r="DK25" s="225">
        <v>0</v>
      </c>
      <c r="DL25" s="223">
        <v>15</v>
      </c>
      <c r="DM25" s="224" t="str">
        <f t="shared" si="119"/>
        <v>1</v>
      </c>
      <c r="DN25" s="225">
        <v>10</v>
      </c>
      <c r="DO25" s="225">
        <v>15</v>
      </c>
      <c r="DP25" s="225">
        <v>0</v>
      </c>
      <c r="DQ25" s="225">
        <v>0</v>
      </c>
      <c r="DR25" s="223">
        <v>13</v>
      </c>
      <c r="DS25" s="224" t="str">
        <f t="shared" si="120"/>
        <v>1</v>
      </c>
      <c r="DT25" s="225">
        <v>18</v>
      </c>
      <c r="DU25" s="225">
        <v>13</v>
      </c>
      <c r="DV25" s="225">
        <v>0</v>
      </c>
      <c r="DW25" s="225">
        <v>0</v>
      </c>
      <c r="DX25" s="223">
        <v>8</v>
      </c>
      <c r="DY25" s="224" t="str">
        <f t="shared" si="121"/>
        <v>1</v>
      </c>
      <c r="DZ25" s="225">
        <v>21</v>
      </c>
      <c r="EA25" s="225">
        <v>8</v>
      </c>
      <c r="EB25" s="225">
        <v>0</v>
      </c>
      <c r="EC25" s="225">
        <v>0</v>
      </c>
      <c r="ED25" s="223">
        <v>8</v>
      </c>
      <c r="EE25" s="224" t="str">
        <f t="shared" si="122"/>
        <v>1</v>
      </c>
      <c r="EF25" s="225">
        <v>42</v>
      </c>
      <c r="EG25" s="225">
        <v>8</v>
      </c>
      <c r="EH25" s="225">
        <v>0</v>
      </c>
      <c r="EI25" s="225">
        <v>0</v>
      </c>
      <c r="EJ25" s="223">
        <v>9</v>
      </c>
      <c r="EK25" s="224" t="str">
        <f t="shared" si="123"/>
        <v>1</v>
      </c>
      <c r="EL25" s="225">
        <v>38</v>
      </c>
      <c r="EM25" s="225">
        <v>9</v>
      </c>
      <c r="EN25" s="225">
        <v>0</v>
      </c>
      <c r="EO25" s="225">
        <v>0</v>
      </c>
      <c r="EP25" s="223">
        <v>9</v>
      </c>
      <c r="EQ25" s="224" t="str">
        <f t="shared" si="124"/>
        <v>1</v>
      </c>
      <c r="ER25" s="225">
        <v>31</v>
      </c>
      <c r="ES25" s="225">
        <v>9</v>
      </c>
      <c r="ET25" s="225">
        <v>0</v>
      </c>
      <c r="EU25" s="225">
        <v>0</v>
      </c>
      <c r="EV25" s="223">
        <v>0</v>
      </c>
      <c r="EW25" s="224" t="b">
        <f t="shared" si="125"/>
        <v>0</v>
      </c>
      <c r="EX25" s="225">
        <v>0</v>
      </c>
      <c r="EY25" s="225">
        <v>0</v>
      </c>
      <c r="EZ25" s="225">
        <v>0</v>
      </c>
      <c r="FA25" s="225">
        <v>0</v>
      </c>
      <c r="FB25" s="223">
        <v>5</v>
      </c>
      <c r="FC25" s="224" t="str">
        <f t="shared" si="126"/>
        <v>1</v>
      </c>
      <c r="FD25" s="225">
        <v>0</v>
      </c>
      <c r="FE25" s="225">
        <v>0</v>
      </c>
      <c r="FF25" s="225">
        <v>80</v>
      </c>
      <c r="FG25" s="225">
        <v>5</v>
      </c>
      <c r="FH25" s="223">
        <v>18</v>
      </c>
      <c r="FI25" s="224" t="str">
        <f t="shared" si="127"/>
        <v>1</v>
      </c>
      <c r="FJ25" s="225">
        <v>16</v>
      </c>
      <c r="FK25" s="225">
        <v>16</v>
      </c>
      <c r="FL25" s="225">
        <v>3</v>
      </c>
      <c r="FM25" s="225">
        <v>3</v>
      </c>
      <c r="FN25" s="223">
        <v>17</v>
      </c>
      <c r="FO25" s="224" t="str">
        <f t="shared" si="128"/>
        <v>1</v>
      </c>
      <c r="FP25" s="225">
        <v>23</v>
      </c>
      <c r="FQ25" s="225">
        <v>15</v>
      </c>
      <c r="FR25" s="225">
        <v>3</v>
      </c>
      <c r="FS25" s="225">
        <v>4</v>
      </c>
      <c r="FT25" s="223">
        <v>11</v>
      </c>
      <c r="FU25" s="224" t="str">
        <f t="shared" si="129"/>
        <v>1</v>
      </c>
      <c r="FV25" s="225">
        <v>6</v>
      </c>
      <c r="FW25" s="225">
        <v>7</v>
      </c>
      <c r="FX25" s="225">
        <v>39</v>
      </c>
      <c r="FY25" s="225">
        <v>5</v>
      </c>
      <c r="FZ25" s="223">
        <v>10</v>
      </c>
      <c r="GA25" s="224" t="str">
        <f t="shared" si="130"/>
        <v>1</v>
      </c>
      <c r="GB25" s="225">
        <v>14</v>
      </c>
      <c r="GC25" s="225">
        <v>10</v>
      </c>
      <c r="GD25" s="225">
        <v>0</v>
      </c>
      <c r="GE25" s="225">
        <v>0</v>
      </c>
      <c r="GF25" s="223">
        <v>18</v>
      </c>
      <c r="GG25" s="224" t="str">
        <f t="shared" si="131"/>
        <v>1</v>
      </c>
      <c r="GH25" s="225">
        <v>6</v>
      </c>
      <c r="GI25" s="225">
        <v>8</v>
      </c>
      <c r="GJ25" s="225">
        <v>22</v>
      </c>
      <c r="GK25" s="225">
        <v>13</v>
      </c>
      <c r="GL25" s="223">
        <v>0</v>
      </c>
      <c r="GM25" s="224" t="b">
        <f t="shared" si="132"/>
        <v>0</v>
      </c>
      <c r="GN25" s="225">
        <v>0</v>
      </c>
      <c r="GO25" s="225">
        <v>0</v>
      </c>
      <c r="GP25" s="225">
        <v>0</v>
      </c>
      <c r="GQ25" s="225">
        <v>0</v>
      </c>
      <c r="GR25" s="223">
        <v>12</v>
      </c>
      <c r="GS25" s="224" t="str">
        <f t="shared" si="133"/>
        <v>1</v>
      </c>
      <c r="GT25" s="225">
        <v>7</v>
      </c>
      <c r="GU25" s="225">
        <v>6</v>
      </c>
      <c r="GV25" s="225">
        <v>46</v>
      </c>
      <c r="GW25" s="225">
        <v>8</v>
      </c>
      <c r="GX25" s="223">
        <v>7</v>
      </c>
      <c r="GY25" s="224" t="str">
        <f t="shared" si="134"/>
        <v>1</v>
      </c>
      <c r="GZ25" s="225">
        <v>7</v>
      </c>
      <c r="HA25" s="225">
        <v>1</v>
      </c>
      <c r="HB25" s="225">
        <v>125</v>
      </c>
      <c r="HC25" s="226">
        <v>6</v>
      </c>
      <c r="HD25" s="227"/>
      <c r="HE25" s="251">
        <f t="shared" si="135"/>
        <v>326</v>
      </c>
      <c r="HF25" s="6">
        <f t="shared" si="136"/>
        <v>389</v>
      </c>
      <c r="HG25" s="6">
        <f t="shared" si="137"/>
        <v>254</v>
      </c>
      <c r="HH25" s="3">
        <f t="shared" si="137"/>
        <v>606</v>
      </c>
      <c r="HI25" s="229">
        <f t="shared" si="137"/>
        <v>96</v>
      </c>
      <c r="HK25" s="23" t="s">
        <v>21</v>
      </c>
      <c r="HL25" s="307">
        <v>27</v>
      </c>
      <c r="HM25" s="308" t="str">
        <f t="shared" si="71"/>
        <v>1</v>
      </c>
      <c r="HN25" s="309">
        <v>13</v>
      </c>
      <c r="HO25" s="309">
        <v>27</v>
      </c>
      <c r="HP25" s="309">
        <v>0</v>
      </c>
      <c r="HQ25" s="309">
        <v>0</v>
      </c>
      <c r="HR25" s="307">
        <v>25</v>
      </c>
      <c r="HS25" s="308" t="str">
        <f t="shared" si="72"/>
        <v>1</v>
      </c>
      <c r="HT25" s="309">
        <v>12</v>
      </c>
      <c r="HU25" s="309">
        <v>25</v>
      </c>
      <c r="HV25" s="309">
        <v>0</v>
      </c>
      <c r="HW25" s="309">
        <v>0</v>
      </c>
      <c r="HX25" s="307">
        <v>20</v>
      </c>
      <c r="HY25" s="308" t="str">
        <f t="shared" si="73"/>
        <v>1</v>
      </c>
      <c r="HZ25" s="309">
        <v>10</v>
      </c>
      <c r="IA25" s="309">
        <v>20</v>
      </c>
      <c r="IB25" s="309">
        <v>0</v>
      </c>
      <c r="IC25" s="309">
        <v>0</v>
      </c>
      <c r="ID25" s="307">
        <v>0</v>
      </c>
      <c r="IE25" s="308" t="b">
        <f t="shared" si="74"/>
        <v>0</v>
      </c>
      <c r="IF25" s="309">
        <v>0</v>
      </c>
      <c r="IG25" s="309">
        <v>0</v>
      </c>
      <c r="IH25" s="309">
        <v>0</v>
      </c>
      <c r="II25" s="309">
        <v>0</v>
      </c>
      <c r="IJ25" s="307">
        <v>12</v>
      </c>
      <c r="IK25" s="308" t="str">
        <f t="shared" si="75"/>
        <v>1</v>
      </c>
      <c r="IL25" s="309">
        <v>34</v>
      </c>
      <c r="IM25" s="309">
        <v>12</v>
      </c>
      <c r="IN25" s="309">
        <v>0</v>
      </c>
      <c r="IO25" s="309">
        <v>0</v>
      </c>
      <c r="IP25" s="307">
        <v>15</v>
      </c>
      <c r="IQ25" s="308" t="str">
        <f t="shared" si="76"/>
        <v>1</v>
      </c>
      <c r="IR25" s="309">
        <v>27</v>
      </c>
      <c r="IS25" s="309">
        <v>15</v>
      </c>
      <c r="IT25" s="309">
        <v>1</v>
      </c>
      <c r="IU25" s="309">
        <v>1</v>
      </c>
      <c r="IV25" s="307">
        <v>0</v>
      </c>
      <c r="IW25" s="308" t="b">
        <f t="shared" si="77"/>
        <v>0</v>
      </c>
      <c r="IX25" s="309">
        <v>0</v>
      </c>
      <c r="IY25" s="309">
        <v>0</v>
      </c>
      <c r="IZ25" s="309">
        <v>0</v>
      </c>
      <c r="JA25" s="309">
        <v>0</v>
      </c>
      <c r="JB25" s="307">
        <v>16</v>
      </c>
      <c r="JC25" s="308" t="str">
        <f t="shared" si="78"/>
        <v>1</v>
      </c>
      <c r="JD25" s="309">
        <v>34</v>
      </c>
      <c r="JE25" s="309">
        <v>16</v>
      </c>
      <c r="JF25" s="309">
        <v>0</v>
      </c>
      <c r="JG25" s="309">
        <v>0</v>
      </c>
      <c r="JH25" s="307">
        <v>11</v>
      </c>
      <c r="JI25" s="308" t="str">
        <f t="shared" si="79"/>
        <v>1</v>
      </c>
      <c r="JJ25" s="309">
        <v>7</v>
      </c>
      <c r="JK25" s="309">
        <v>11</v>
      </c>
      <c r="JL25" s="309">
        <v>0</v>
      </c>
      <c r="JM25" s="309">
        <v>0</v>
      </c>
      <c r="JN25" s="307">
        <v>12</v>
      </c>
      <c r="JO25" s="308" t="str">
        <f t="shared" si="80"/>
        <v>1</v>
      </c>
      <c r="JP25" s="309">
        <v>15</v>
      </c>
      <c r="JQ25" s="309">
        <v>12</v>
      </c>
      <c r="JR25" s="309">
        <v>0</v>
      </c>
      <c r="JS25" s="309">
        <v>0</v>
      </c>
      <c r="JT25" s="307">
        <v>21</v>
      </c>
      <c r="JU25" s="308" t="str">
        <f t="shared" si="81"/>
        <v>1</v>
      </c>
      <c r="JV25" s="309">
        <v>13</v>
      </c>
      <c r="JW25" s="309">
        <v>19</v>
      </c>
      <c r="JX25" s="309">
        <v>2</v>
      </c>
      <c r="JY25" s="309">
        <v>2</v>
      </c>
      <c r="JZ25" s="307">
        <v>0</v>
      </c>
      <c r="KA25" s="308" t="b">
        <f t="shared" si="82"/>
        <v>0</v>
      </c>
      <c r="KB25" s="309">
        <v>0</v>
      </c>
      <c r="KC25" s="309">
        <v>0</v>
      </c>
      <c r="KD25" s="309">
        <v>0</v>
      </c>
      <c r="KE25" s="309">
        <v>0</v>
      </c>
      <c r="KF25" s="307">
        <v>13</v>
      </c>
      <c r="KG25" s="308" t="str">
        <f t="shared" si="83"/>
        <v>1</v>
      </c>
      <c r="KH25" s="309">
        <v>52</v>
      </c>
      <c r="KI25" s="309">
        <v>13</v>
      </c>
      <c r="KJ25" s="309">
        <v>0</v>
      </c>
      <c r="KK25" s="309">
        <v>0</v>
      </c>
      <c r="KL25" s="307">
        <v>16</v>
      </c>
      <c r="KM25" s="308" t="str">
        <f t="shared" si="84"/>
        <v>1</v>
      </c>
      <c r="KN25" s="309">
        <v>17</v>
      </c>
      <c r="KO25" s="309">
        <v>16</v>
      </c>
      <c r="KP25" s="309">
        <v>1</v>
      </c>
      <c r="KQ25" s="309">
        <v>1</v>
      </c>
      <c r="KR25" s="307">
        <v>25</v>
      </c>
      <c r="KS25" s="308" t="str">
        <f t="shared" si="85"/>
        <v>1</v>
      </c>
      <c r="KT25" s="309">
        <v>10</v>
      </c>
      <c r="KU25" s="309">
        <v>25</v>
      </c>
      <c r="KV25" s="309">
        <v>0</v>
      </c>
      <c r="KW25" s="309">
        <v>0</v>
      </c>
      <c r="KX25" s="307">
        <v>19</v>
      </c>
      <c r="KY25" s="308" t="str">
        <f t="shared" si="86"/>
        <v>1</v>
      </c>
      <c r="KZ25" s="309">
        <v>13</v>
      </c>
      <c r="LA25" s="309">
        <v>19</v>
      </c>
      <c r="LB25" s="309">
        <v>0</v>
      </c>
      <c r="LC25" s="309">
        <v>0</v>
      </c>
      <c r="LD25" s="307">
        <v>15</v>
      </c>
      <c r="LE25" s="308" t="str">
        <f t="shared" si="87"/>
        <v>1</v>
      </c>
      <c r="LF25" s="309">
        <v>13</v>
      </c>
      <c r="LG25" s="309">
        <v>14</v>
      </c>
      <c r="LH25" s="309">
        <v>1</v>
      </c>
      <c r="LI25" s="309">
        <v>1</v>
      </c>
      <c r="LJ25" s="307">
        <v>23</v>
      </c>
      <c r="LK25" s="308" t="str">
        <f t="shared" si="88"/>
        <v>1</v>
      </c>
      <c r="LL25" s="309">
        <v>10</v>
      </c>
      <c r="LM25" s="309">
        <v>22</v>
      </c>
      <c r="LN25" s="309">
        <v>1</v>
      </c>
      <c r="LO25" s="309">
        <v>1</v>
      </c>
      <c r="LP25" s="307">
        <v>0</v>
      </c>
      <c r="LQ25" s="308" t="b">
        <f t="shared" si="89"/>
        <v>0</v>
      </c>
      <c r="LR25" s="309">
        <v>0</v>
      </c>
      <c r="LS25" s="309">
        <v>0</v>
      </c>
      <c r="LT25" s="309">
        <v>0</v>
      </c>
      <c r="LU25" s="309">
        <v>0</v>
      </c>
      <c r="LV25" s="307">
        <v>13</v>
      </c>
      <c r="LW25" s="308" t="str">
        <f t="shared" si="90"/>
        <v>1</v>
      </c>
      <c r="LX25" s="309">
        <v>37</v>
      </c>
      <c r="LY25" s="309">
        <v>13</v>
      </c>
      <c r="LZ25" s="309">
        <v>0</v>
      </c>
      <c r="MA25" s="309">
        <v>0</v>
      </c>
      <c r="MB25" s="307">
        <v>15</v>
      </c>
      <c r="MC25" s="308" t="str">
        <f t="shared" si="91"/>
        <v>1</v>
      </c>
      <c r="MD25" s="309">
        <v>15</v>
      </c>
      <c r="ME25" s="309">
        <v>14</v>
      </c>
      <c r="MF25" s="309">
        <v>1</v>
      </c>
      <c r="MG25" s="309">
        <v>1</v>
      </c>
      <c r="MH25" s="307">
        <v>16</v>
      </c>
      <c r="MI25" s="308" t="str">
        <f t="shared" si="92"/>
        <v>1</v>
      </c>
      <c r="MJ25" s="309">
        <v>17</v>
      </c>
      <c r="MK25" s="309">
        <v>16</v>
      </c>
      <c r="ML25" s="309">
        <v>0</v>
      </c>
      <c r="MM25" s="309">
        <v>0</v>
      </c>
      <c r="MN25" s="307">
        <v>14</v>
      </c>
      <c r="MO25" s="308" t="str">
        <f t="shared" si="93"/>
        <v>1</v>
      </c>
      <c r="MP25" s="309">
        <v>9</v>
      </c>
      <c r="MQ25" s="309">
        <v>14</v>
      </c>
      <c r="MR25" s="309">
        <v>0</v>
      </c>
      <c r="MS25" s="309">
        <v>0</v>
      </c>
      <c r="MT25" s="307">
        <v>11</v>
      </c>
      <c r="MU25" s="308" t="str">
        <f t="shared" si="94"/>
        <v>1</v>
      </c>
      <c r="MV25" s="309">
        <v>21</v>
      </c>
      <c r="MW25" s="309">
        <v>11</v>
      </c>
      <c r="MX25" s="309">
        <v>0</v>
      </c>
      <c r="MY25" s="309">
        <v>0</v>
      </c>
      <c r="MZ25" s="307">
        <v>16</v>
      </c>
      <c r="NA25" s="308" t="str">
        <f t="shared" si="95"/>
        <v>1</v>
      </c>
      <c r="NB25" s="309">
        <v>13</v>
      </c>
      <c r="NC25" s="309">
        <v>14</v>
      </c>
      <c r="ND25" s="309">
        <v>3</v>
      </c>
      <c r="NE25" s="309">
        <v>5</v>
      </c>
      <c r="NF25" s="307">
        <v>0</v>
      </c>
      <c r="NG25" s="308" t="b">
        <f t="shared" si="96"/>
        <v>0</v>
      </c>
      <c r="NH25" s="309">
        <v>0</v>
      </c>
      <c r="NI25" s="309">
        <v>0</v>
      </c>
      <c r="NJ25" s="309">
        <v>0</v>
      </c>
      <c r="NK25" s="309">
        <v>0</v>
      </c>
      <c r="NL25" s="307">
        <v>15</v>
      </c>
      <c r="NM25" s="308" t="str">
        <f t="shared" si="97"/>
        <v>1</v>
      </c>
      <c r="NN25" s="309">
        <v>31</v>
      </c>
      <c r="NO25" s="309">
        <v>15</v>
      </c>
      <c r="NP25" s="309">
        <v>3</v>
      </c>
      <c r="NQ25" s="309">
        <v>2</v>
      </c>
      <c r="NR25" s="307">
        <v>17</v>
      </c>
      <c r="NS25" s="308" t="str">
        <f t="shared" si="98"/>
        <v>1</v>
      </c>
      <c r="NT25" s="309">
        <v>15</v>
      </c>
      <c r="NU25" s="309">
        <v>16</v>
      </c>
      <c r="NV25" s="309">
        <v>2</v>
      </c>
      <c r="NW25" s="309">
        <v>2</v>
      </c>
      <c r="NX25" s="307">
        <v>25</v>
      </c>
      <c r="NY25" s="308" t="str">
        <f t="shared" si="99"/>
        <v>1</v>
      </c>
      <c r="NZ25" s="309">
        <v>16</v>
      </c>
      <c r="OA25" s="309">
        <v>26</v>
      </c>
      <c r="OB25" s="309">
        <v>1</v>
      </c>
      <c r="OC25" s="310">
        <v>1</v>
      </c>
      <c r="OD25" s="311">
        <v>0</v>
      </c>
      <c r="OE25" s="308" t="b">
        <f t="shared" si="100"/>
        <v>0</v>
      </c>
      <c r="OF25" s="309">
        <v>0</v>
      </c>
      <c r="OG25" s="309">
        <v>0</v>
      </c>
      <c r="OH25" s="309">
        <v>0</v>
      </c>
      <c r="OI25" s="309">
        <v>0</v>
      </c>
      <c r="OJ25" s="307">
        <v>0</v>
      </c>
      <c r="OK25" s="308" t="b">
        <f t="shared" si="101"/>
        <v>0</v>
      </c>
      <c r="OL25" s="309">
        <v>0</v>
      </c>
      <c r="OM25" s="309">
        <v>0</v>
      </c>
      <c r="ON25" s="309">
        <v>0</v>
      </c>
      <c r="OO25" s="310">
        <v>0</v>
      </c>
      <c r="OP25" s="312"/>
      <c r="OQ25" s="313">
        <f t="shared" si="102"/>
        <v>412</v>
      </c>
      <c r="OR25" s="36">
        <f t="shared" si="103"/>
        <v>454</v>
      </c>
      <c r="OS25" s="36">
        <f t="shared" si="103"/>
        <v>405</v>
      </c>
      <c r="OT25" s="36">
        <f t="shared" si="103"/>
        <v>16</v>
      </c>
      <c r="OU25" s="314">
        <f t="shared" si="103"/>
        <v>17</v>
      </c>
      <c r="OW25" s="57"/>
      <c r="OX25" s="38">
        <v>3696</v>
      </c>
      <c r="OY25" s="38">
        <v>161</v>
      </c>
      <c r="PA25" s="69"/>
      <c r="PB25" s="38">
        <v>2841</v>
      </c>
      <c r="PC25" s="38">
        <v>25</v>
      </c>
    </row>
    <row r="26" spans="1:419" ht="16.5" x14ac:dyDescent="0.25">
      <c r="A26" s="17" t="s">
        <v>22</v>
      </c>
      <c r="B26" s="79">
        <v>427</v>
      </c>
      <c r="C26" s="79">
        <v>33</v>
      </c>
      <c r="E26" s="85" t="s">
        <v>22</v>
      </c>
      <c r="F26" s="86">
        <v>454</v>
      </c>
      <c r="G26" s="86">
        <v>16</v>
      </c>
      <c r="I26" s="106" t="s">
        <v>25</v>
      </c>
      <c r="J26" s="46">
        <v>1454</v>
      </c>
      <c r="K26" s="46">
        <v>178</v>
      </c>
      <c r="M26" s="123" t="s">
        <v>25</v>
      </c>
      <c r="N26" s="46">
        <v>1404</v>
      </c>
      <c r="O26" s="107">
        <v>73</v>
      </c>
      <c r="P26" s="121"/>
      <c r="Q26" s="107"/>
      <c r="R26" s="132" t="s">
        <v>23</v>
      </c>
      <c r="S26" s="107">
        <v>243</v>
      </c>
      <c r="T26" s="122">
        <v>3</v>
      </c>
      <c r="V26" s="158" t="s">
        <v>16</v>
      </c>
      <c r="W26" s="107">
        <v>372</v>
      </c>
      <c r="X26" s="122">
        <v>0</v>
      </c>
      <c r="Y26" s="12" t="s">
        <v>21</v>
      </c>
      <c r="Z26" s="223">
        <v>0</v>
      </c>
      <c r="AA26" s="224" t="b">
        <f t="shared" si="104"/>
        <v>0</v>
      </c>
      <c r="AB26" s="225">
        <v>0</v>
      </c>
      <c r="AC26" s="225">
        <v>0</v>
      </c>
      <c r="AD26" s="225">
        <v>0</v>
      </c>
      <c r="AE26" s="225">
        <v>0</v>
      </c>
      <c r="AF26" s="223">
        <v>14</v>
      </c>
      <c r="AG26" s="224" t="str">
        <f t="shared" si="105"/>
        <v>1</v>
      </c>
      <c r="AH26" s="225">
        <v>23</v>
      </c>
      <c r="AI26" s="225">
        <v>14</v>
      </c>
      <c r="AJ26" s="225">
        <v>0</v>
      </c>
      <c r="AK26" s="225">
        <v>0</v>
      </c>
      <c r="AL26" s="223">
        <v>23</v>
      </c>
      <c r="AM26" s="224" t="str">
        <f t="shared" si="106"/>
        <v>1</v>
      </c>
      <c r="AN26" s="225">
        <v>12</v>
      </c>
      <c r="AO26" s="225">
        <v>23</v>
      </c>
      <c r="AP26" s="225">
        <v>1</v>
      </c>
      <c r="AQ26" s="225">
        <v>2</v>
      </c>
      <c r="AR26" s="223">
        <v>20</v>
      </c>
      <c r="AS26" s="224" t="str">
        <f t="shared" si="107"/>
        <v>1</v>
      </c>
      <c r="AT26" s="225">
        <v>20</v>
      </c>
      <c r="AU26" s="225">
        <v>20</v>
      </c>
      <c r="AV26" s="225">
        <v>0</v>
      </c>
      <c r="AW26" s="225">
        <v>0</v>
      </c>
      <c r="AX26" s="223">
        <v>15</v>
      </c>
      <c r="AY26" s="224" t="str">
        <f t="shared" si="108"/>
        <v>1</v>
      </c>
      <c r="AZ26" s="225">
        <v>23</v>
      </c>
      <c r="BA26" s="225">
        <v>15</v>
      </c>
      <c r="BB26" s="225">
        <v>0</v>
      </c>
      <c r="BC26" s="225">
        <v>0</v>
      </c>
      <c r="BD26" s="223">
        <v>22</v>
      </c>
      <c r="BE26" s="224" t="str">
        <f t="shared" si="109"/>
        <v>1</v>
      </c>
      <c r="BF26" s="225">
        <v>45</v>
      </c>
      <c r="BG26" s="225">
        <v>22</v>
      </c>
      <c r="BH26" s="225">
        <v>0</v>
      </c>
      <c r="BI26" s="225">
        <v>0</v>
      </c>
      <c r="BJ26" s="223">
        <v>25</v>
      </c>
      <c r="BK26" s="224" t="str">
        <f t="shared" si="110"/>
        <v>1</v>
      </c>
      <c r="BL26" s="225">
        <v>11</v>
      </c>
      <c r="BM26" s="225">
        <v>25</v>
      </c>
      <c r="BN26" s="225">
        <v>0</v>
      </c>
      <c r="BO26" s="225">
        <v>0</v>
      </c>
      <c r="BP26" s="223">
        <v>0</v>
      </c>
      <c r="BQ26" s="224" t="b">
        <f t="shared" si="111"/>
        <v>0</v>
      </c>
      <c r="BR26" s="225">
        <v>0</v>
      </c>
      <c r="BS26" s="225">
        <v>0</v>
      </c>
      <c r="BT26" s="225">
        <v>0</v>
      </c>
      <c r="BU26" s="225">
        <v>0</v>
      </c>
      <c r="BV26" s="223">
        <v>15</v>
      </c>
      <c r="BW26" s="224" t="str">
        <f t="shared" si="112"/>
        <v>1</v>
      </c>
      <c r="BX26" s="225">
        <v>15</v>
      </c>
      <c r="BY26" s="225">
        <v>15</v>
      </c>
      <c r="BZ26" s="225">
        <v>0</v>
      </c>
      <c r="CA26" s="225">
        <v>0</v>
      </c>
      <c r="CB26" s="223">
        <v>15</v>
      </c>
      <c r="CC26" s="224" t="str">
        <f t="shared" si="113"/>
        <v>1</v>
      </c>
      <c r="CD26" s="225">
        <v>20</v>
      </c>
      <c r="CE26" s="225">
        <v>15</v>
      </c>
      <c r="CF26" s="225">
        <v>7</v>
      </c>
      <c r="CG26" s="225">
        <v>5</v>
      </c>
      <c r="CH26" s="223">
        <v>18</v>
      </c>
      <c r="CI26" s="224" t="str">
        <f t="shared" si="114"/>
        <v>1</v>
      </c>
      <c r="CJ26" s="225">
        <v>10</v>
      </c>
      <c r="CK26" s="225">
        <v>18</v>
      </c>
      <c r="CL26" s="225">
        <v>0</v>
      </c>
      <c r="CM26" s="225">
        <v>0</v>
      </c>
      <c r="CN26" s="223">
        <v>17</v>
      </c>
      <c r="CO26" s="224" t="str">
        <f t="shared" si="115"/>
        <v>1</v>
      </c>
      <c r="CP26" s="225">
        <v>30</v>
      </c>
      <c r="CQ26" s="225">
        <v>15</v>
      </c>
      <c r="CR26" s="225">
        <v>1</v>
      </c>
      <c r="CS26" s="225">
        <v>1</v>
      </c>
      <c r="CT26" s="223">
        <v>15</v>
      </c>
      <c r="CU26" s="224" t="str">
        <f t="shared" si="116"/>
        <v>1</v>
      </c>
      <c r="CV26" s="225">
        <v>13</v>
      </c>
      <c r="CW26" s="225">
        <v>15</v>
      </c>
      <c r="CX26" s="225">
        <v>0</v>
      </c>
      <c r="CY26" s="225">
        <v>0</v>
      </c>
      <c r="CZ26" s="223">
        <v>12</v>
      </c>
      <c r="DA26" s="224" t="str">
        <f t="shared" si="117"/>
        <v>1</v>
      </c>
      <c r="DB26" s="225">
        <v>11</v>
      </c>
      <c r="DC26" s="225">
        <v>12</v>
      </c>
      <c r="DD26" s="225">
        <v>1</v>
      </c>
      <c r="DE26" s="225">
        <v>1</v>
      </c>
      <c r="DF26" s="223">
        <v>0</v>
      </c>
      <c r="DG26" s="224" t="b">
        <f t="shared" si="118"/>
        <v>0</v>
      </c>
      <c r="DH26" s="225">
        <v>0</v>
      </c>
      <c r="DI26" s="225">
        <v>0</v>
      </c>
      <c r="DJ26" s="225">
        <v>0</v>
      </c>
      <c r="DK26" s="225">
        <v>0</v>
      </c>
      <c r="DL26" s="223">
        <v>0</v>
      </c>
      <c r="DM26" s="224" t="b">
        <f t="shared" si="119"/>
        <v>0</v>
      </c>
      <c r="DN26" s="225">
        <v>0</v>
      </c>
      <c r="DO26" s="225">
        <v>0</v>
      </c>
      <c r="DP26" s="225">
        <v>0</v>
      </c>
      <c r="DQ26" s="225">
        <v>0</v>
      </c>
      <c r="DR26" s="223">
        <v>0</v>
      </c>
      <c r="DS26" s="224" t="b">
        <f t="shared" si="120"/>
        <v>0</v>
      </c>
      <c r="DT26" s="225">
        <v>0</v>
      </c>
      <c r="DU26" s="225">
        <v>0</v>
      </c>
      <c r="DV26" s="225">
        <v>0</v>
      </c>
      <c r="DW26" s="225">
        <v>0</v>
      </c>
      <c r="DX26" s="223">
        <v>11</v>
      </c>
      <c r="DY26" s="224" t="str">
        <f t="shared" si="121"/>
        <v>1</v>
      </c>
      <c r="DZ26" s="225">
        <v>6</v>
      </c>
      <c r="EA26" s="225">
        <v>11</v>
      </c>
      <c r="EB26" s="225">
        <v>0</v>
      </c>
      <c r="EC26" s="225">
        <v>0</v>
      </c>
      <c r="ED26" s="223">
        <v>0</v>
      </c>
      <c r="EE26" s="224" t="b">
        <f t="shared" si="122"/>
        <v>0</v>
      </c>
      <c r="EF26" s="225">
        <v>0</v>
      </c>
      <c r="EG26" s="225">
        <v>0</v>
      </c>
      <c r="EH26" s="225">
        <v>0</v>
      </c>
      <c r="EI26" s="225">
        <v>0</v>
      </c>
      <c r="EJ26" s="223">
        <v>12</v>
      </c>
      <c r="EK26" s="224" t="str">
        <f t="shared" si="123"/>
        <v>1</v>
      </c>
      <c r="EL26" s="225">
        <v>7</v>
      </c>
      <c r="EM26" s="225">
        <v>12</v>
      </c>
      <c r="EN26" s="225">
        <v>0</v>
      </c>
      <c r="EO26" s="225">
        <v>0</v>
      </c>
      <c r="EP26" s="223">
        <v>9</v>
      </c>
      <c r="EQ26" s="224" t="str">
        <f t="shared" si="124"/>
        <v>1</v>
      </c>
      <c r="ER26" s="225">
        <v>5</v>
      </c>
      <c r="ES26" s="225">
        <v>9</v>
      </c>
      <c r="ET26" s="225">
        <v>0</v>
      </c>
      <c r="EU26" s="225">
        <v>0</v>
      </c>
      <c r="EV26" s="223">
        <v>0</v>
      </c>
      <c r="EW26" s="224" t="b">
        <f t="shared" si="125"/>
        <v>0</v>
      </c>
      <c r="EX26" s="225">
        <v>0</v>
      </c>
      <c r="EY26" s="225">
        <v>0</v>
      </c>
      <c r="EZ26" s="225">
        <v>0</v>
      </c>
      <c r="FA26" s="225">
        <v>0</v>
      </c>
      <c r="FB26" s="223">
        <v>0</v>
      </c>
      <c r="FC26" s="224" t="b">
        <f t="shared" si="126"/>
        <v>0</v>
      </c>
      <c r="FD26" s="225">
        <v>0</v>
      </c>
      <c r="FE26" s="225">
        <v>0</v>
      </c>
      <c r="FF26" s="225">
        <v>0</v>
      </c>
      <c r="FG26" s="225">
        <v>0</v>
      </c>
      <c r="FH26" s="223">
        <v>0</v>
      </c>
      <c r="FI26" s="224" t="b">
        <f t="shared" si="127"/>
        <v>0</v>
      </c>
      <c r="FJ26" s="225">
        <v>0</v>
      </c>
      <c r="FK26" s="225">
        <v>0</v>
      </c>
      <c r="FL26" s="225">
        <v>0</v>
      </c>
      <c r="FM26" s="225">
        <v>0</v>
      </c>
      <c r="FN26" s="223">
        <v>12</v>
      </c>
      <c r="FO26" s="224" t="str">
        <f t="shared" si="128"/>
        <v>1</v>
      </c>
      <c r="FP26" s="225">
        <v>30</v>
      </c>
      <c r="FQ26" s="225">
        <v>12</v>
      </c>
      <c r="FR26" s="225">
        <v>0</v>
      </c>
      <c r="FS26" s="225">
        <v>0</v>
      </c>
      <c r="FT26" s="223">
        <v>15</v>
      </c>
      <c r="FU26" s="224" t="str">
        <f t="shared" si="129"/>
        <v>1</v>
      </c>
      <c r="FV26" s="225">
        <v>16</v>
      </c>
      <c r="FW26" s="225">
        <v>15</v>
      </c>
      <c r="FX26" s="225">
        <v>0</v>
      </c>
      <c r="FY26" s="225">
        <v>0</v>
      </c>
      <c r="FZ26" s="223">
        <v>13</v>
      </c>
      <c r="GA26" s="224" t="str">
        <f t="shared" si="130"/>
        <v>1</v>
      </c>
      <c r="GB26" s="225">
        <v>30</v>
      </c>
      <c r="GC26" s="225">
        <v>13</v>
      </c>
      <c r="GD26" s="225">
        <v>0</v>
      </c>
      <c r="GE26" s="225">
        <v>0</v>
      </c>
      <c r="GF26" s="223">
        <v>13</v>
      </c>
      <c r="GG26" s="224" t="str">
        <f t="shared" si="131"/>
        <v>1</v>
      </c>
      <c r="GH26" s="225">
        <v>14</v>
      </c>
      <c r="GI26" s="225">
        <v>10</v>
      </c>
      <c r="GJ26" s="225">
        <v>5</v>
      </c>
      <c r="GK26" s="225">
        <v>5</v>
      </c>
      <c r="GL26" s="223">
        <v>20</v>
      </c>
      <c r="GM26" s="224" t="str">
        <f t="shared" si="132"/>
        <v>1</v>
      </c>
      <c r="GN26" s="225">
        <v>23</v>
      </c>
      <c r="GO26" s="225">
        <v>20</v>
      </c>
      <c r="GP26" s="225">
        <v>0</v>
      </c>
      <c r="GQ26" s="225">
        <v>0</v>
      </c>
      <c r="GR26" s="223">
        <v>25</v>
      </c>
      <c r="GS26" s="224" t="str">
        <f t="shared" si="133"/>
        <v>1</v>
      </c>
      <c r="GT26" s="225">
        <v>14</v>
      </c>
      <c r="GU26" s="225">
        <v>25</v>
      </c>
      <c r="GV26" s="225">
        <v>0</v>
      </c>
      <c r="GW26" s="225">
        <v>0</v>
      </c>
      <c r="GX26" s="223">
        <v>12</v>
      </c>
      <c r="GY26" s="224" t="str">
        <f t="shared" si="134"/>
        <v>1</v>
      </c>
      <c r="GZ26" s="225">
        <v>20</v>
      </c>
      <c r="HA26" s="225">
        <v>12</v>
      </c>
      <c r="HB26" s="225">
        <v>0</v>
      </c>
      <c r="HC26" s="226">
        <v>0</v>
      </c>
      <c r="HD26" s="227"/>
      <c r="HE26" s="251">
        <f t="shared" si="135"/>
        <v>353</v>
      </c>
      <c r="HF26" s="6">
        <f t="shared" si="136"/>
        <v>398</v>
      </c>
      <c r="HG26" s="6">
        <f t="shared" si="137"/>
        <v>348</v>
      </c>
      <c r="HH26" s="3">
        <f t="shared" si="137"/>
        <v>15</v>
      </c>
      <c r="HI26" s="229">
        <f t="shared" si="137"/>
        <v>14</v>
      </c>
      <c r="HK26" s="23" t="s">
        <v>22</v>
      </c>
      <c r="HL26" s="307">
        <v>0</v>
      </c>
      <c r="HM26" s="308" t="b">
        <f t="shared" si="71"/>
        <v>0</v>
      </c>
      <c r="HN26" s="309">
        <v>0</v>
      </c>
      <c r="HO26" s="309">
        <v>0</v>
      </c>
      <c r="HP26" s="309">
        <v>0</v>
      </c>
      <c r="HQ26" s="309">
        <v>0</v>
      </c>
      <c r="HR26" s="307">
        <v>19</v>
      </c>
      <c r="HS26" s="308" t="str">
        <f t="shared" si="72"/>
        <v>1</v>
      </c>
      <c r="HT26" s="309">
        <v>26</v>
      </c>
      <c r="HU26" s="309">
        <v>18</v>
      </c>
      <c r="HV26" s="309">
        <v>2</v>
      </c>
      <c r="HW26" s="309">
        <v>2</v>
      </c>
      <c r="HX26" s="307">
        <v>17</v>
      </c>
      <c r="HY26" s="308" t="str">
        <f t="shared" si="73"/>
        <v>1</v>
      </c>
      <c r="HZ26" s="309">
        <v>19</v>
      </c>
      <c r="IA26" s="309">
        <v>17</v>
      </c>
      <c r="IB26" s="309">
        <v>4</v>
      </c>
      <c r="IC26" s="309">
        <v>1</v>
      </c>
      <c r="ID26" s="307">
        <v>15</v>
      </c>
      <c r="IE26" s="308" t="str">
        <f t="shared" si="74"/>
        <v>1</v>
      </c>
      <c r="IF26" s="309">
        <v>10</v>
      </c>
      <c r="IG26" s="309">
        <v>15</v>
      </c>
      <c r="IH26" s="309">
        <v>0</v>
      </c>
      <c r="II26" s="309">
        <v>0</v>
      </c>
      <c r="IJ26" s="307">
        <v>0</v>
      </c>
      <c r="IK26" s="308" t="b">
        <f t="shared" si="75"/>
        <v>0</v>
      </c>
      <c r="IL26" s="309">
        <v>0</v>
      </c>
      <c r="IM26" s="309">
        <v>0</v>
      </c>
      <c r="IN26" s="309">
        <v>0</v>
      </c>
      <c r="IO26" s="309">
        <v>0</v>
      </c>
      <c r="IP26" s="307">
        <v>17</v>
      </c>
      <c r="IQ26" s="308" t="str">
        <f t="shared" si="76"/>
        <v>1</v>
      </c>
      <c r="IR26" s="309">
        <v>18</v>
      </c>
      <c r="IS26" s="309">
        <v>17</v>
      </c>
      <c r="IT26" s="309">
        <v>0</v>
      </c>
      <c r="IU26" s="309">
        <v>0</v>
      </c>
      <c r="IV26" s="307">
        <v>15</v>
      </c>
      <c r="IW26" s="308" t="str">
        <f t="shared" si="77"/>
        <v>1</v>
      </c>
      <c r="IX26" s="309">
        <v>17</v>
      </c>
      <c r="IY26" s="309">
        <v>15</v>
      </c>
      <c r="IZ26" s="309">
        <v>2</v>
      </c>
      <c r="JA26" s="309">
        <v>1</v>
      </c>
      <c r="JB26" s="307">
        <v>20</v>
      </c>
      <c r="JC26" s="308" t="str">
        <f t="shared" si="78"/>
        <v>1</v>
      </c>
      <c r="JD26" s="309">
        <v>23</v>
      </c>
      <c r="JE26" s="309">
        <v>20</v>
      </c>
      <c r="JF26" s="309">
        <v>0</v>
      </c>
      <c r="JG26" s="309">
        <v>0</v>
      </c>
      <c r="JH26" s="307">
        <v>21</v>
      </c>
      <c r="JI26" s="308" t="str">
        <f t="shared" si="79"/>
        <v>1</v>
      </c>
      <c r="JJ26" s="309">
        <v>18</v>
      </c>
      <c r="JK26" s="309">
        <v>20</v>
      </c>
      <c r="JL26" s="309">
        <v>1</v>
      </c>
      <c r="JM26" s="309">
        <v>1</v>
      </c>
      <c r="JN26" s="307">
        <v>13</v>
      </c>
      <c r="JO26" s="308" t="str">
        <f t="shared" si="80"/>
        <v>1</v>
      </c>
      <c r="JP26" s="309">
        <v>23</v>
      </c>
      <c r="JQ26" s="309">
        <v>13</v>
      </c>
      <c r="JR26" s="309">
        <v>0</v>
      </c>
      <c r="JS26" s="309">
        <v>0</v>
      </c>
      <c r="JT26" s="307">
        <v>22</v>
      </c>
      <c r="JU26" s="308" t="str">
        <f t="shared" si="81"/>
        <v>1</v>
      </c>
      <c r="JV26" s="309">
        <v>12</v>
      </c>
      <c r="JW26" s="309">
        <v>21</v>
      </c>
      <c r="JX26" s="309">
        <v>0</v>
      </c>
      <c r="JY26" s="309">
        <v>0</v>
      </c>
      <c r="JZ26" s="307">
        <v>0</v>
      </c>
      <c r="KA26" s="308" t="b">
        <f t="shared" si="82"/>
        <v>0</v>
      </c>
      <c r="KB26" s="309">
        <v>0</v>
      </c>
      <c r="KC26" s="309">
        <v>0</v>
      </c>
      <c r="KD26" s="309">
        <v>0</v>
      </c>
      <c r="KE26" s="309">
        <v>0</v>
      </c>
      <c r="KF26" s="307">
        <v>18</v>
      </c>
      <c r="KG26" s="308" t="str">
        <f t="shared" si="83"/>
        <v>1</v>
      </c>
      <c r="KH26" s="309">
        <v>16</v>
      </c>
      <c r="KI26" s="309">
        <v>18</v>
      </c>
      <c r="KJ26" s="309">
        <v>0</v>
      </c>
      <c r="KK26" s="309">
        <v>0</v>
      </c>
      <c r="KL26" s="307">
        <v>21</v>
      </c>
      <c r="KM26" s="308" t="str">
        <f t="shared" si="84"/>
        <v>1</v>
      </c>
      <c r="KN26" s="309">
        <v>21</v>
      </c>
      <c r="KO26" s="309">
        <v>21</v>
      </c>
      <c r="KP26" s="309">
        <v>0</v>
      </c>
      <c r="KQ26" s="309">
        <v>0</v>
      </c>
      <c r="KR26" s="307">
        <v>17</v>
      </c>
      <c r="KS26" s="308" t="str">
        <f t="shared" si="85"/>
        <v>1</v>
      </c>
      <c r="KT26" s="309">
        <v>26</v>
      </c>
      <c r="KU26" s="309">
        <v>17</v>
      </c>
      <c r="KV26" s="309">
        <v>5</v>
      </c>
      <c r="KW26" s="309">
        <v>1</v>
      </c>
      <c r="KX26" s="307">
        <v>19</v>
      </c>
      <c r="KY26" s="308" t="str">
        <f t="shared" si="86"/>
        <v>1</v>
      </c>
      <c r="KZ26" s="309">
        <v>22</v>
      </c>
      <c r="LA26" s="309">
        <v>19</v>
      </c>
      <c r="LB26" s="309">
        <v>0</v>
      </c>
      <c r="LC26" s="309">
        <v>0</v>
      </c>
      <c r="LD26" s="307">
        <v>15</v>
      </c>
      <c r="LE26" s="308" t="str">
        <f t="shared" si="87"/>
        <v>1</v>
      </c>
      <c r="LF26" s="309">
        <v>12</v>
      </c>
      <c r="LG26" s="309">
        <v>15</v>
      </c>
      <c r="LH26" s="309">
        <v>0</v>
      </c>
      <c r="LI26" s="309">
        <v>0</v>
      </c>
      <c r="LJ26" s="307">
        <v>22</v>
      </c>
      <c r="LK26" s="308" t="str">
        <f t="shared" si="88"/>
        <v>1</v>
      </c>
      <c r="LL26" s="309">
        <v>20</v>
      </c>
      <c r="LM26" s="309">
        <v>22</v>
      </c>
      <c r="LN26" s="309">
        <v>1</v>
      </c>
      <c r="LO26" s="309">
        <v>2</v>
      </c>
      <c r="LP26" s="307">
        <v>0</v>
      </c>
      <c r="LQ26" s="308" t="b">
        <f t="shared" si="89"/>
        <v>0</v>
      </c>
      <c r="LR26" s="309">
        <v>0</v>
      </c>
      <c r="LS26" s="309">
        <v>0</v>
      </c>
      <c r="LT26" s="309">
        <v>0</v>
      </c>
      <c r="LU26" s="309">
        <v>0</v>
      </c>
      <c r="LV26" s="307">
        <v>22</v>
      </c>
      <c r="LW26" s="308" t="str">
        <f t="shared" si="90"/>
        <v>1</v>
      </c>
      <c r="LX26" s="309">
        <v>25</v>
      </c>
      <c r="LY26" s="309">
        <v>21</v>
      </c>
      <c r="LZ26" s="309">
        <v>1</v>
      </c>
      <c r="MA26" s="309">
        <v>1</v>
      </c>
      <c r="MB26" s="307">
        <v>11</v>
      </c>
      <c r="MC26" s="308" t="str">
        <f t="shared" si="91"/>
        <v>1</v>
      </c>
      <c r="MD26" s="309">
        <v>19</v>
      </c>
      <c r="ME26" s="309">
        <v>11</v>
      </c>
      <c r="MF26" s="309">
        <v>0</v>
      </c>
      <c r="MG26" s="309">
        <v>0</v>
      </c>
      <c r="MH26" s="307">
        <v>8</v>
      </c>
      <c r="MI26" s="308" t="str">
        <f t="shared" si="92"/>
        <v>1</v>
      </c>
      <c r="MJ26" s="309">
        <v>8</v>
      </c>
      <c r="MK26" s="309">
        <v>8</v>
      </c>
      <c r="ML26" s="309">
        <v>0</v>
      </c>
      <c r="MM26" s="309">
        <v>0</v>
      </c>
      <c r="MN26" s="307">
        <v>17</v>
      </c>
      <c r="MO26" s="308" t="str">
        <f t="shared" si="93"/>
        <v>1</v>
      </c>
      <c r="MP26" s="309">
        <v>18</v>
      </c>
      <c r="MQ26" s="309">
        <v>17</v>
      </c>
      <c r="MR26" s="309">
        <v>0</v>
      </c>
      <c r="MS26" s="309">
        <v>0</v>
      </c>
      <c r="MT26" s="307">
        <v>13</v>
      </c>
      <c r="MU26" s="308" t="str">
        <f t="shared" si="94"/>
        <v>1</v>
      </c>
      <c r="MV26" s="309">
        <v>21</v>
      </c>
      <c r="MW26" s="309">
        <v>13</v>
      </c>
      <c r="MX26" s="309">
        <v>1</v>
      </c>
      <c r="MY26" s="309">
        <v>1</v>
      </c>
      <c r="MZ26" s="307">
        <v>13</v>
      </c>
      <c r="NA26" s="308" t="str">
        <f t="shared" si="95"/>
        <v>1</v>
      </c>
      <c r="NB26" s="309">
        <v>13</v>
      </c>
      <c r="NC26" s="309">
        <v>13</v>
      </c>
      <c r="ND26" s="309">
        <v>1</v>
      </c>
      <c r="NE26" s="309">
        <v>1</v>
      </c>
      <c r="NF26" s="307">
        <v>15</v>
      </c>
      <c r="NG26" s="308" t="str">
        <f t="shared" si="96"/>
        <v>1</v>
      </c>
      <c r="NH26" s="309">
        <v>22</v>
      </c>
      <c r="NI26" s="309">
        <v>15</v>
      </c>
      <c r="NJ26" s="309">
        <v>0</v>
      </c>
      <c r="NK26" s="309">
        <v>0</v>
      </c>
      <c r="NL26" s="307">
        <v>19</v>
      </c>
      <c r="NM26" s="308" t="str">
        <f t="shared" si="97"/>
        <v>1</v>
      </c>
      <c r="NN26" s="309">
        <v>31</v>
      </c>
      <c r="NO26" s="309">
        <v>16</v>
      </c>
      <c r="NP26" s="309">
        <v>2</v>
      </c>
      <c r="NQ26" s="309">
        <v>3</v>
      </c>
      <c r="NR26" s="307">
        <v>16</v>
      </c>
      <c r="NS26" s="308" t="str">
        <f t="shared" si="98"/>
        <v>1</v>
      </c>
      <c r="NT26" s="309">
        <v>15</v>
      </c>
      <c r="NU26" s="309">
        <v>16</v>
      </c>
      <c r="NV26" s="309">
        <v>0</v>
      </c>
      <c r="NW26" s="309">
        <v>0</v>
      </c>
      <c r="NX26" s="307">
        <v>13</v>
      </c>
      <c r="NY26" s="308" t="str">
        <f t="shared" si="99"/>
        <v>1</v>
      </c>
      <c r="NZ26" s="309">
        <v>12</v>
      </c>
      <c r="OA26" s="309">
        <v>13</v>
      </c>
      <c r="OB26" s="309">
        <v>0</v>
      </c>
      <c r="OC26" s="310">
        <v>0</v>
      </c>
      <c r="OD26" s="311">
        <v>0</v>
      </c>
      <c r="OE26" s="308" t="b">
        <f t="shared" si="100"/>
        <v>0</v>
      </c>
      <c r="OF26" s="309">
        <v>0</v>
      </c>
      <c r="OG26" s="309">
        <v>0</v>
      </c>
      <c r="OH26" s="309">
        <v>0</v>
      </c>
      <c r="OI26" s="309">
        <v>0</v>
      </c>
      <c r="OJ26" s="307">
        <v>0</v>
      </c>
      <c r="OK26" s="308" t="b">
        <f t="shared" si="101"/>
        <v>0</v>
      </c>
      <c r="OL26" s="309">
        <v>0</v>
      </c>
      <c r="OM26" s="309">
        <v>0</v>
      </c>
      <c r="ON26" s="309">
        <v>0</v>
      </c>
      <c r="OO26" s="310">
        <v>0</v>
      </c>
      <c r="OP26" s="312"/>
      <c r="OQ26" s="313">
        <f t="shared" si="102"/>
        <v>418</v>
      </c>
      <c r="OR26" s="36">
        <f t="shared" si="103"/>
        <v>467</v>
      </c>
      <c r="OS26" s="36">
        <f t="shared" si="103"/>
        <v>411</v>
      </c>
      <c r="OT26" s="36">
        <f t="shared" si="103"/>
        <v>20</v>
      </c>
      <c r="OU26" s="314">
        <f t="shared" si="103"/>
        <v>14</v>
      </c>
      <c r="OW26" s="53" t="s">
        <v>24</v>
      </c>
      <c r="OX26" s="39"/>
      <c r="OY26" s="351"/>
      <c r="PA26" s="70" t="s">
        <v>24</v>
      </c>
      <c r="PB26" s="77"/>
      <c r="PC26" s="390"/>
    </row>
    <row r="27" spans="1:419" ht="15.75" thickBot="1" x14ac:dyDescent="0.3">
      <c r="A27" s="17" t="s">
        <v>23</v>
      </c>
      <c r="B27" s="79">
        <v>0</v>
      </c>
      <c r="C27" s="79">
        <v>0</v>
      </c>
      <c r="E27" s="85" t="s">
        <v>23</v>
      </c>
      <c r="F27" s="86">
        <v>467</v>
      </c>
      <c r="G27" s="86">
        <v>20</v>
      </c>
      <c r="I27" s="106" t="s">
        <v>26</v>
      </c>
      <c r="J27" s="46">
        <v>1637</v>
      </c>
      <c r="K27" s="46">
        <v>24</v>
      </c>
      <c r="M27" s="123" t="s">
        <v>26</v>
      </c>
      <c r="N27" s="46">
        <v>1551</v>
      </c>
      <c r="O27" s="107">
        <v>3</v>
      </c>
      <c r="P27" s="121"/>
      <c r="Q27" s="107"/>
      <c r="R27" s="134"/>
      <c r="S27" s="107">
        <v>3047</v>
      </c>
      <c r="T27" s="122">
        <v>78</v>
      </c>
      <c r="V27" s="158" t="s">
        <v>17</v>
      </c>
      <c r="W27" s="107">
        <v>406</v>
      </c>
      <c r="X27" s="122">
        <v>0</v>
      </c>
      <c r="Y27" s="12" t="s">
        <v>22</v>
      </c>
      <c r="Z27" s="223">
        <v>0</v>
      </c>
      <c r="AA27" s="224" t="b">
        <f t="shared" si="104"/>
        <v>0</v>
      </c>
      <c r="AB27" s="225">
        <v>0</v>
      </c>
      <c r="AC27" s="225">
        <v>0</v>
      </c>
      <c r="AD27" s="225">
        <v>0</v>
      </c>
      <c r="AE27" s="225">
        <v>0</v>
      </c>
      <c r="AF27" s="223">
        <v>15</v>
      </c>
      <c r="AG27" s="224" t="str">
        <f t="shared" si="105"/>
        <v>1</v>
      </c>
      <c r="AH27" s="225">
        <v>11</v>
      </c>
      <c r="AI27" s="225">
        <v>14</v>
      </c>
      <c r="AJ27" s="225">
        <v>3</v>
      </c>
      <c r="AK27" s="225">
        <v>2</v>
      </c>
      <c r="AL27" s="223">
        <v>15</v>
      </c>
      <c r="AM27" s="224" t="str">
        <f t="shared" si="106"/>
        <v>1</v>
      </c>
      <c r="AN27" s="225">
        <v>9</v>
      </c>
      <c r="AO27" s="225">
        <v>15</v>
      </c>
      <c r="AP27" s="225">
        <v>1</v>
      </c>
      <c r="AQ27" s="225">
        <v>1</v>
      </c>
      <c r="AR27" s="223">
        <v>15</v>
      </c>
      <c r="AS27" s="224" t="str">
        <f t="shared" si="107"/>
        <v>1</v>
      </c>
      <c r="AT27" s="225">
        <v>13</v>
      </c>
      <c r="AU27" s="225">
        <v>14</v>
      </c>
      <c r="AV27" s="225">
        <v>1</v>
      </c>
      <c r="AW27" s="225">
        <v>1</v>
      </c>
      <c r="AX27" s="223">
        <v>15</v>
      </c>
      <c r="AY27" s="224" t="str">
        <f t="shared" si="108"/>
        <v>1</v>
      </c>
      <c r="AZ27" s="225">
        <v>9</v>
      </c>
      <c r="BA27" s="225">
        <v>14</v>
      </c>
      <c r="BB27" s="225">
        <v>2</v>
      </c>
      <c r="BC27" s="225">
        <v>1</v>
      </c>
      <c r="BD27" s="223">
        <v>19</v>
      </c>
      <c r="BE27" s="224" t="str">
        <f t="shared" si="109"/>
        <v>1</v>
      </c>
      <c r="BF27" s="225">
        <v>16</v>
      </c>
      <c r="BG27" s="225">
        <v>19</v>
      </c>
      <c r="BH27" s="225">
        <v>2</v>
      </c>
      <c r="BI27" s="225">
        <v>1</v>
      </c>
      <c r="BJ27" s="223">
        <v>20</v>
      </c>
      <c r="BK27" s="224" t="str">
        <f t="shared" si="110"/>
        <v>1</v>
      </c>
      <c r="BL27" s="225">
        <v>17</v>
      </c>
      <c r="BM27" s="225">
        <v>20</v>
      </c>
      <c r="BN27" s="225">
        <v>0</v>
      </c>
      <c r="BO27" s="225">
        <v>0</v>
      </c>
      <c r="BP27" s="223">
        <v>0</v>
      </c>
      <c r="BQ27" s="224" t="b">
        <f t="shared" si="111"/>
        <v>0</v>
      </c>
      <c r="BR27" s="225">
        <v>0</v>
      </c>
      <c r="BS27" s="225">
        <v>0</v>
      </c>
      <c r="BT27" s="225">
        <v>0</v>
      </c>
      <c r="BU27" s="225">
        <v>0</v>
      </c>
      <c r="BV27" s="223">
        <v>13</v>
      </c>
      <c r="BW27" s="224" t="str">
        <f t="shared" si="112"/>
        <v>1</v>
      </c>
      <c r="BX27" s="225">
        <v>20</v>
      </c>
      <c r="BY27" s="225">
        <v>13</v>
      </c>
      <c r="BZ27" s="225">
        <v>0</v>
      </c>
      <c r="CA27" s="225">
        <v>0</v>
      </c>
      <c r="CB27" s="223">
        <v>0</v>
      </c>
      <c r="CC27" s="224" t="b">
        <f t="shared" si="113"/>
        <v>0</v>
      </c>
      <c r="CD27" s="225">
        <v>0</v>
      </c>
      <c r="CE27" s="225">
        <v>0</v>
      </c>
      <c r="CF27" s="225">
        <v>0</v>
      </c>
      <c r="CG27" s="225">
        <v>0</v>
      </c>
      <c r="CH27" s="223">
        <v>12</v>
      </c>
      <c r="CI27" s="224" t="str">
        <f t="shared" si="114"/>
        <v>1</v>
      </c>
      <c r="CJ27" s="225">
        <v>15</v>
      </c>
      <c r="CK27" s="225">
        <v>12</v>
      </c>
      <c r="CL27" s="225">
        <v>0</v>
      </c>
      <c r="CM27" s="225">
        <v>0</v>
      </c>
      <c r="CN27" s="223">
        <v>17</v>
      </c>
      <c r="CO27" s="224" t="str">
        <f t="shared" si="115"/>
        <v>1</v>
      </c>
      <c r="CP27" s="225">
        <v>7</v>
      </c>
      <c r="CQ27" s="225">
        <v>17</v>
      </c>
      <c r="CR27" s="225">
        <v>0</v>
      </c>
      <c r="CS27" s="225">
        <v>0</v>
      </c>
      <c r="CT27" s="223">
        <v>20</v>
      </c>
      <c r="CU27" s="224" t="str">
        <f t="shared" si="116"/>
        <v>1</v>
      </c>
      <c r="CV27" s="225">
        <v>29</v>
      </c>
      <c r="CW27" s="225">
        <v>20</v>
      </c>
      <c r="CX27" s="225">
        <v>1</v>
      </c>
      <c r="CY27" s="225">
        <v>1</v>
      </c>
      <c r="CZ27" s="223">
        <v>21</v>
      </c>
      <c r="DA27" s="224" t="str">
        <f t="shared" si="117"/>
        <v>1</v>
      </c>
      <c r="DB27" s="225">
        <v>17</v>
      </c>
      <c r="DC27" s="225">
        <v>21</v>
      </c>
      <c r="DD27" s="225">
        <v>1</v>
      </c>
      <c r="DE27" s="225">
        <v>1</v>
      </c>
      <c r="DF27" s="223">
        <v>0</v>
      </c>
      <c r="DG27" s="224" t="b">
        <f t="shared" si="118"/>
        <v>0</v>
      </c>
      <c r="DH27" s="225">
        <v>0</v>
      </c>
      <c r="DI27" s="225">
        <v>0</v>
      </c>
      <c r="DJ27" s="225">
        <v>0</v>
      </c>
      <c r="DK27" s="225">
        <v>0</v>
      </c>
      <c r="DL27" s="223">
        <v>19</v>
      </c>
      <c r="DM27" s="224" t="str">
        <f t="shared" si="119"/>
        <v>1</v>
      </c>
      <c r="DN27" s="225">
        <v>14</v>
      </c>
      <c r="DO27" s="225">
        <v>17</v>
      </c>
      <c r="DP27" s="225">
        <v>5</v>
      </c>
      <c r="DQ27" s="225">
        <v>4</v>
      </c>
      <c r="DR27" s="223">
        <v>17</v>
      </c>
      <c r="DS27" s="224" t="str">
        <f t="shared" si="120"/>
        <v>1</v>
      </c>
      <c r="DT27" s="225">
        <v>15</v>
      </c>
      <c r="DU27" s="225">
        <v>17</v>
      </c>
      <c r="DV27" s="225">
        <v>0</v>
      </c>
      <c r="DW27" s="225">
        <v>0</v>
      </c>
      <c r="DX27" s="223">
        <v>15</v>
      </c>
      <c r="DY27" s="224" t="str">
        <f t="shared" si="121"/>
        <v>1</v>
      </c>
      <c r="DZ27" s="225">
        <v>14</v>
      </c>
      <c r="EA27" s="225">
        <v>15</v>
      </c>
      <c r="EB27" s="225">
        <v>0</v>
      </c>
      <c r="EC27" s="225">
        <v>0</v>
      </c>
      <c r="ED27" s="223">
        <v>21</v>
      </c>
      <c r="EE27" s="224" t="str">
        <f t="shared" si="122"/>
        <v>1</v>
      </c>
      <c r="EF27" s="225">
        <v>16</v>
      </c>
      <c r="EG27" s="225">
        <v>20</v>
      </c>
      <c r="EH27" s="225">
        <v>5</v>
      </c>
      <c r="EI27" s="225">
        <v>2</v>
      </c>
      <c r="EJ27" s="223">
        <v>23</v>
      </c>
      <c r="EK27" s="224" t="str">
        <f t="shared" si="123"/>
        <v>1</v>
      </c>
      <c r="EL27" s="225">
        <v>13</v>
      </c>
      <c r="EM27" s="225">
        <v>23</v>
      </c>
      <c r="EN27" s="225">
        <v>0</v>
      </c>
      <c r="EO27" s="225">
        <v>0</v>
      </c>
      <c r="EP27" s="223">
        <v>15</v>
      </c>
      <c r="EQ27" s="224" t="str">
        <f t="shared" si="124"/>
        <v>1</v>
      </c>
      <c r="ER27" s="225">
        <v>18</v>
      </c>
      <c r="ES27" s="225">
        <v>15</v>
      </c>
      <c r="ET27" s="225">
        <v>0</v>
      </c>
      <c r="EU27" s="225">
        <v>0</v>
      </c>
      <c r="EV27" s="223">
        <v>0</v>
      </c>
      <c r="EW27" s="224" t="b">
        <f t="shared" si="125"/>
        <v>0</v>
      </c>
      <c r="EX27" s="225">
        <v>0</v>
      </c>
      <c r="EY27" s="225">
        <v>0</v>
      </c>
      <c r="EZ27" s="225">
        <v>0</v>
      </c>
      <c r="FA27" s="225">
        <v>0</v>
      </c>
      <c r="FB27" s="223">
        <v>10</v>
      </c>
      <c r="FC27" s="224" t="str">
        <f t="shared" si="126"/>
        <v>1</v>
      </c>
      <c r="FD27" s="225">
        <v>13</v>
      </c>
      <c r="FE27" s="225">
        <v>10</v>
      </c>
      <c r="FF27" s="225">
        <v>0</v>
      </c>
      <c r="FG27" s="225">
        <v>0</v>
      </c>
      <c r="FH27" s="223">
        <v>21</v>
      </c>
      <c r="FI27" s="224" t="str">
        <f t="shared" si="127"/>
        <v>1</v>
      </c>
      <c r="FJ27" s="225">
        <v>14</v>
      </c>
      <c r="FK27" s="225">
        <v>20</v>
      </c>
      <c r="FL27" s="225">
        <v>1</v>
      </c>
      <c r="FM27" s="225">
        <v>1</v>
      </c>
      <c r="FN27" s="223">
        <v>19</v>
      </c>
      <c r="FO27" s="224" t="str">
        <f t="shared" si="128"/>
        <v>1</v>
      </c>
      <c r="FP27" s="225">
        <v>14</v>
      </c>
      <c r="FQ27" s="225">
        <v>19</v>
      </c>
      <c r="FR27" s="225">
        <v>0</v>
      </c>
      <c r="FS27" s="225">
        <v>0</v>
      </c>
      <c r="FT27" s="223">
        <v>11</v>
      </c>
      <c r="FU27" s="224" t="str">
        <f t="shared" si="129"/>
        <v>1</v>
      </c>
      <c r="FV27" s="225">
        <v>20</v>
      </c>
      <c r="FW27" s="225">
        <v>9</v>
      </c>
      <c r="FX27" s="225">
        <v>4</v>
      </c>
      <c r="FY27" s="225">
        <v>3</v>
      </c>
      <c r="FZ27" s="223">
        <v>14</v>
      </c>
      <c r="GA27" s="224" t="str">
        <f t="shared" si="130"/>
        <v>1</v>
      </c>
      <c r="GB27" s="225">
        <v>11</v>
      </c>
      <c r="GC27" s="225">
        <v>13</v>
      </c>
      <c r="GD27" s="225">
        <v>1</v>
      </c>
      <c r="GE27" s="225">
        <v>1</v>
      </c>
      <c r="GF27" s="223">
        <v>19</v>
      </c>
      <c r="GG27" s="224" t="str">
        <f t="shared" si="131"/>
        <v>1</v>
      </c>
      <c r="GH27" s="225">
        <v>13</v>
      </c>
      <c r="GI27" s="225">
        <v>15</v>
      </c>
      <c r="GJ27" s="225">
        <v>4</v>
      </c>
      <c r="GK27" s="225">
        <v>4</v>
      </c>
      <c r="GL27" s="223">
        <v>18</v>
      </c>
      <c r="GM27" s="224" t="str">
        <f t="shared" si="132"/>
        <v>1</v>
      </c>
      <c r="GN27" s="225">
        <v>15</v>
      </c>
      <c r="GO27" s="225">
        <v>18</v>
      </c>
      <c r="GP27" s="225">
        <v>1</v>
      </c>
      <c r="GQ27" s="225">
        <v>1</v>
      </c>
      <c r="GR27" s="223">
        <v>15</v>
      </c>
      <c r="GS27" s="224" t="str">
        <f t="shared" si="133"/>
        <v>1</v>
      </c>
      <c r="GT27" s="225">
        <v>20</v>
      </c>
      <c r="GU27" s="225">
        <v>15</v>
      </c>
      <c r="GV27" s="225">
        <v>0</v>
      </c>
      <c r="GW27" s="225">
        <v>0</v>
      </c>
      <c r="GX27" s="223">
        <v>23</v>
      </c>
      <c r="GY27" s="224" t="str">
        <f t="shared" si="134"/>
        <v>1</v>
      </c>
      <c r="GZ27" s="225">
        <v>18</v>
      </c>
      <c r="HA27" s="225">
        <v>22</v>
      </c>
      <c r="HB27" s="225">
        <v>1</v>
      </c>
      <c r="HC27" s="226">
        <v>1</v>
      </c>
      <c r="HD27" s="227"/>
      <c r="HE27" s="251">
        <f t="shared" si="135"/>
        <v>442</v>
      </c>
      <c r="HF27" s="6">
        <f t="shared" si="136"/>
        <v>391</v>
      </c>
      <c r="HG27" s="6">
        <f t="shared" si="137"/>
        <v>427</v>
      </c>
      <c r="HH27" s="3">
        <f t="shared" si="137"/>
        <v>33</v>
      </c>
      <c r="HI27" s="229">
        <f t="shared" si="137"/>
        <v>25</v>
      </c>
      <c r="HK27" s="25" t="s">
        <v>23</v>
      </c>
      <c r="HL27" s="307">
        <v>0</v>
      </c>
      <c r="HM27" s="308" t="b">
        <f t="shared" si="71"/>
        <v>0</v>
      </c>
      <c r="HN27" s="309">
        <v>0</v>
      </c>
      <c r="HO27" s="309">
        <v>0</v>
      </c>
      <c r="HP27" s="309">
        <v>0</v>
      </c>
      <c r="HQ27" s="309">
        <v>0</v>
      </c>
      <c r="HR27" s="307">
        <v>0</v>
      </c>
      <c r="HS27" s="308" t="b">
        <f t="shared" si="72"/>
        <v>0</v>
      </c>
      <c r="HT27" s="309">
        <v>0</v>
      </c>
      <c r="HU27" s="309">
        <v>0</v>
      </c>
      <c r="HV27" s="309">
        <v>0</v>
      </c>
      <c r="HW27" s="309">
        <v>0</v>
      </c>
      <c r="HX27" s="307">
        <v>0</v>
      </c>
      <c r="HY27" s="308" t="b">
        <f t="shared" si="73"/>
        <v>0</v>
      </c>
      <c r="HZ27" s="309">
        <v>0</v>
      </c>
      <c r="IA27" s="309">
        <v>0</v>
      </c>
      <c r="IB27" s="309">
        <v>0</v>
      </c>
      <c r="IC27" s="309">
        <v>0</v>
      </c>
      <c r="ID27" s="307">
        <v>0</v>
      </c>
      <c r="IE27" s="308" t="b">
        <f t="shared" si="74"/>
        <v>0</v>
      </c>
      <c r="IF27" s="309">
        <v>0</v>
      </c>
      <c r="IG27" s="309">
        <v>0</v>
      </c>
      <c r="IH27" s="309">
        <v>0</v>
      </c>
      <c r="II27" s="309">
        <v>0</v>
      </c>
      <c r="IJ27" s="307">
        <v>0</v>
      </c>
      <c r="IK27" s="308" t="b">
        <f t="shared" si="75"/>
        <v>0</v>
      </c>
      <c r="IL27" s="309">
        <v>0</v>
      </c>
      <c r="IM27" s="309">
        <v>0</v>
      </c>
      <c r="IN27" s="309">
        <v>0</v>
      </c>
      <c r="IO27" s="309">
        <v>0</v>
      </c>
      <c r="IP27" s="307">
        <v>0</v>
      </c>
      <c r="IQ27" s="308" t="b">
        <f t="shared" si="76"/>
        <v>0</v>
      </c>
      <c r="IR27" s="309">
        <v>0</v>
      </c>
      <c r="IS27" s="309">
        <v>0</v>
      </c>
      <c r="IT27" s="309">
        <v>0</v>
      </c>
      <c r="IU27" s="309">
        <v>0</v>
      </c>
      <c r="IV27" s="307">
        <v>0</v>
      </c>
      <c r="IW27" s="308" t="b">
        <f t="shared" si="77"/>
        <v>0</v>
      </c>
      <c r="IX27" s="309">
        <v>0</v>
      </c>
      <c r="IY27" s="309">
        <v>0</v>
      </c>
      <c r="IZ27" s="309">
        <v>0</v>
      </c>
      <c r="JA27" s="309">
        <v>0</v>
      </c>
      <c r="JB27" s="307">
        <v>0</v>
      </c>
      <c r="JC27" s="308" t="b">
        <f t="shared" si="78"/>
        <v>0</v>
      </c>
      <c r="JD27" s="309">
        <v>0</v>
      </c>
      <c r="JE27" s="309">
        <v>0</v>
      </c>
      <c r="JF27" s="309">
        <v>0</v>
      </c>
      <c r="JG27" s="309">
        <v>0</v>
      </c>
      <c r="JH27" s="307">
        <v>0</v>
      </c>
      <c r="JI27" s="308" t="b">
        <f t="shared" si="79"/>
        <v>0</v>
      </c>
      <c r="JJ27" s="309">
        <v>0</v>
      </c>
      <c r="JK27" s="309">
        <v>0</v>
      </c>
      <c r="JL27" s="309">
        <v>0</v>
      </c>
      <c r="JM27" s="309">
        <v>0</v>
      </c>
      <c r="JN27" s="307">
        <v>0</v>
      </c>
      <c r="JO27" s="308" t="b">
        <f t="shared" si="80"/>
        <v>0</v>
      </c>
      <c r="JP27" s="309">
        <v>0</v>
      </c>
      <c r="JQ27" s="309">
        <v>0</v>
      </c>
      <c r="JR27" s="309">
        <v>0</v>
      </c>
      <c r="JS27" s="309">
        <v>0</v>
      </c>
      <c r="JT27" s="307">
        <v>0</v>
      </c>
      <c r="JU27" s="308" t="b">
        <f t="shared" si="81"/>
        <v>0</v>
      </c>
      <c r="JV27" s="309">
        <v>0</v>
      </c>
      <c r="JW27" s="309">
        <v>0</v>
      </c>
      <c r="JX27" s="309">
        <v>0</v>
      </c>
      <c r="JY27" s="309">
        <v>0</v>
      </c>
      <c r="JZ27" s="307">
        <v>0</v>
      </c>
      <c r="KA27" s="308" t="b">
        <f t="shared" si="82"/>
        <v>0</v>
      </c>
      <c r="KB27" s="309">
        <v>0</v>
      </c>
      <c r="KC27" s="309">
        <v>0</v>
      </c>
      <c r="KD27" s="309">
        <v>0</v>
      </c>
      <c r="KE27" s="309">
        <v>0</v>
      </c>
      <c r="KF27" s="307">
        <v>0</v>
      </c>
      <c r="KG27" s="308" t="b">
        <f t="shared" si="83"/>
        <v>0</v>
      </c>
      <c r="KH27" s="309">
        <v>0</v>
      </c>
      <c r="KI27" s="309">
        <v>0</v>
      </c>
      <c r="KJ27" s="309">
        <v>0</v>
      </c>
      <c r="KK27" s="309">
        <v>0</v>
      </c>
      <c r="KL27" s="307">
        <v>0</v>
      </c>
      <c r="KM27" s="308" t="b">
        <f t="shared" si="84"/>
        <v>0</v>
      </c>
      <c r="KN27" s="309">
        <v>0</v>
      </c>
      <c r="KO27" s="309">
        <v>0</v>
      </c>
      <c r="KP27" s="309">
        <v>0</v>
      </c>
      <c r="KQ27" s="309">
        <v>0</v>
      </c>
      <c r="KR27" s="307">
        <v>0</v>
      </c>
      <c r="KS27" s="308" t="b">
        <f t="shared" si="85"/>
        <v>0</v>
      </c>
      <c r="KT27" s="309">
        <v>0</v>
      </c>
      <c r="KU27" s="309">
        <v>0</v>
      </c>
      <c r="KV27" s="309">
        <v>0</v>
      </c>
      <c r="KW27" s="309">
        <v>0</v>
      </c>
      <c r="KX27" s="307">
        <v>0</v>
      </c>
      <c r="KY27" s="308" t="b">
        <f t="shared" si="86"/>
        <v>0</v>
      </c>
      <c r="KZ27" s="309">
        <v>0</v>
      </c>
      <c r="LA27" s="309">
        <v>0</v>
      </c>
      <c r="LB27" s="309">
        <v>0</v>
      </c>
      <c r="LC27" s="309">
        <v>0</v>
      </c>
      <c r="LD27" s="307">
        <v>0</v>
      </c>
      <c r="LE27" s="308" t="b">
        <f t="shared" si="87"/>
        <v>0</v>
      </c>
      <c r="LF27" s="309">
        <v>0</v>
      </c>
      <c r="LG27" s="309">
        <v>0</v>
      </c>
      <c r="LH27" s="309">
        <v>0</v>
      </c>
      <c r="LI27" s="309">
        <v>0</v>
      </c>
      <c r="LJ27" s="307">
        <v>0</v>
      </c>
      <c r="LK27" s="308" t="b">
        <f t="shared" si="88"/>
        <v>0</v>
      </c>
      <c r="LL27" s="309">
        <v>0</v>
      </c>
      <c r="LM27" s="309">
        <v>0</v>
      </c>
      <c r="LN27" s="309">
        <v>0</v>
      </c>
      <c r="LO27" s="309">
        <v>0</v>
      </c>
      <c r="LP27" s="307">
        <v>0</v>
      </c>
      <c r="LQ27" s="308" t="b">
        <f t="shared" si="89"/>
        <v>0</v>
      </c>
      <c r="LR27" s="309">
        <v>0</v>
      </c>
      <c r="LS27" s="309">
        <v>0</v>
      </c>
      <c r="LT27" s="309">
        <v>0</v>
      </c>
      <c r="LU27" s="309">
        <v>0</v>
      </c>
      <c r="LV27" s="307">
        <v>0</v>
      </c>
      <c r="LW27" s="308" t="b">
        <f t="shared" si="90"/>
        <v>0</v>
      </c>
      <c r="LX27" s="309">
        <v>0</v>
      </c>
      <c r="LY27" s="309">
        <v>0</v>
      </c>
      <c r="LZ27" s="309">
        <v>0</v>
      </c>
      <c r="MA27" s="309">
        <v>0</v>
      </c>
      <c r="MB27" s="307">
        <v>0</v>
      </c>
      <c r="MC27" s="308" t="b">
        <f t="shared" si="91"/>
        <v>0</v>
      </c>
      <c r="MD27" s="309">
        <v>0</v>
      </c>
      <c r="ME27" s="309">
        <v>0</v>
      </c>
      <c r="MF27" s="309">
        <v>0</v>
      </c>
      <c r="MG27" s="309">
        <v>0</v>
      </c>
      <c r="MH27" s="307">
        <v>0</v>
      </c>
      <c r="MI27" s="308" t="b">
        <f t="shared" si="92"/>
        <v>0</v>
      </c>
      <c r="MJ27" s="309">
        <v>0</v>
      </c>
      <c r="MK27" s="309">
        <v>0</v>
      </c>
      <c r="ML27" s="309">
        <v>0</v>
      </c>
      <c r="MM27" s="309">
        <v>0</v>
      </c>
      <c r="MN27" s="307">
        <v>0</v>
      </c>
      <c r="MO27" s="308" t="b">
        <f t="shared" si="93"/>
        <v>0</v>
      </c>
      <c r="MP27" s="309">
        <v>0</v>
      </c>
      <c r="MQ27" s="309">
        <v>0</v>
      </c>
      <c r="MR27" s="309">
        <v>0</v>
      </c>
      <c r="MS27" s="309">
        <v>0</v>
      </c>
      <c r="MT27" s="307">
        <v>0</v>
      </c>
      <c r="MU27" s="308" t="b">
        <f t="shared" si="94"/>
        <v>0</v>
      </c>
      <c r="MV27" s="309">
        <v>0</v>
      </c>
      <c r="MW27" s="309">
        <v>0</v>
      </c>
      <c r="MX27" s="309">
        <v>0</v>
      </c>
      <c r="MY27" s="309">
        <v>0</v>
      </c>
      <c r="MZ27" s="307">
        <v>0</v>
      </c>
      <c r="NA27" s="308" t="b">
        <f t="shared" si="95"/>
        <v>0</v>
      </c>
      <c r="NB27" s="309">
        <v>0</v>
      </c>
      <c r="NC27" s="309">
        <v>0</v>
      </c>
      <c r="ND27" s="309">
        <v>0</v>
      </c>
      <c r="NE27" s="309">
        <v>0</v>
      </c>
      <c r="NF27" s="307">
        <v>0</v>
      </c>
      <c r="NG27" s="308" t="b">
        <f t="shared" si="96"/>
        <v>0</v>
      </c>
      <c r="NH27" s="309">
        <v>0</v>
      </c>
      <c r="NI27" s="309">
        <v>0</v>
      </c>
      <c r="NJ27" s="309">
        <v>0</v>
      </c>
      <c r="NK27" s="309">
        <v>0</v>
      </c>
      <c r="NL27" s="307">
        <v>0</v>
      </c>
      <c r="NM27" s="308" t="b">
        <f t="shared" si="97"/>
        <v>0</v>
      </c>
      <c r="NN27" s="309">
        <v>0</v>
      </c>
      <c r="NO27" s="309">
        <v>0</v>
      </c>
      <c r="NP27" s="309">
        <v>0</v>
      </c>
      <c r="NQ27" s="309">
        <v>0</v>
      </c>
      <c r="NR27" s="307">
        <v>0</v>
      </c>
      <c r="NS27" s="308" t="b">
        <f t="shared" si="98"/>
        <v>0</v>
      </c>
      <c r="NT27" s="309">
        <v>0</v>
      </c>
      <c r="NU27" s="309">
        <v>0</v>
      </c>
      <c r="NV27" s="309">
        <v>0</v>
      </c>
      <c r="NW27" s="309">
        <v>0</v>
      </c>
      <c r="NX27" s="307">
        <v>0</v>
      </c>
      <c r="NY27" s="308" t="b">
        <f t="shared" si="99"/>
        <v>0</v>
      </c>
      <c r="NZ27" s="309">
        <v>0</v>
      </c>
      <c r="OA27" s="309">
        <v>0</v>
      </c>
      <c r="OB27" s="309">
        <v>0</v>
      </c>
      <c r="OC27" s="310">
        <v>0</v>
      </c>
      <c r="OD27" s="311">
        <v>0</v>
      </c>
      <c r="OE27" s="308" t="b">
        <f t="shared" si="100"/>
        <v>0</v>
      </c>
      <c r="OF27" s="309">
        <v>0</v>
      </c>
      <c r="OG27" s="309">
        <v>0</v>
      </c>
      <c r="OH27" s="309">
        <v>0</v>
      </c>
      <c r="OI27" s="309">
        <v>0</v>
      </c>
      <c r="OJ27" s="307">
        <v>0</v>
      </c>
      <c r="OK27" s="308" t="b">
        <f t="shared" si="101"/>
        <v>0</v>
      </c>
      <c r="OL27" s="309">
        <v>0</v>
      </c>
      <c r="OM27" s="309">
        <v>0</v>
      </c>
      <c r="ON27" s="309">
        <v>0</v>
      </c>
      <c r="OO27" s="310">
        <v>0</v>
      </c>
      <c r="OP27" s="331"/>
      <c r="OQ27" s="313">
        <f t="shared" si="102"/>
        <v>0</v>
      </c>
      <c r="OR27" s="36">
        <f t="shared" si="103"/>
        <v>0</v>
      </c>
      <c r="OS27" s="36">
        <f t="shared" si="103"/>
        <v>0</v>
      </c>
      <c r="OT27" s="36">
        <f t="shared" si="103"/>
        <v>0</v>
      </c>
      <c r="OU27" s="314">
        <f t="shared" si="103"/>
        <v>0</v>
      </c>
      <c r="OW27" s="54" t="s">
        <v>25</v>
      </c>
      <c r="OX27" s="36">
        <v>448</v>
      </c>
      <c r="OY27" s="314">
        <v>56</v>
      </c>
      <c r="PA27" s="65" t="s">
        <v>25</v>
      </c>
      <c r="PB27" s="36">
        <v>371</v>
      </c>
      <c r="PC27" s="314">
        <v>30</v>
      </c>
    </row>
    <row r="28" spans="1:419" s="87" customFormat="1" ht="15.75" thickBot="1" x14ac:dyDescent="0.3">
      <c r="A28" s="48"/>
      <c r="B28" s="87">
        <v>3259</v>
      </c>
      <c r="C28" s="87">
        <v>1074</v>
      </c>
      <c r="D28" s="80"/>
      <c r="E28" s="49"/>
      <c r="F28" s="88">
        <v>3997</v>
      </c>
      <c r="G28" s="88">
        <v>477</v>
      </c>
      <c r="H28" s="80"/>
      <c r="I28" s="106" t="s">
        <v>27</v>
      </c>
      <c r="J28" s="46">
        <v>2036</v>
      </c>
      <c r="K28" s="46">
        <v>35</v>
      </c>
      <c r="L28" s="80"/>
      <c r="M28" s="123" t="s">
        <v>27</v>
      </c>
      <c r="N28" s="46">
        <v>2000</v>
      </c>
      <c r="O28" s="125">
        <v>25</v>
      </c>
      <c r="P28" s="121"/>
      <c r="Q28" s="125"/>
      <c r="R28" s="132" t="s">
        <v>25</v>
      </c>
      <c r="S28" s="107">
        <v>339</v>
      </c>
      <c r="T28" s="122">
        <v>33</v>
      </c>
      <c r="U28" s="80"/>
      <c r="V28" s="158" t="s">
        <v>18</v>
      </c>
      <c r="W28" s="125">
        <v>621</v>
      </c>
      <c r="X28" s="127">
        <v>73</v>
      </c>
      <c r="Y28" s="14" t="s">
        <v>23</v>
      </c>
      <c r="Z28" s="223">
        <v>0</v>
      </c>
      <c r="AA28" s="224" t="b">
        <f t="shared" si="104"/>
        <v>0</v>
      </c>
      <c r="AB28" s="225">
        <v>0</v>
      </c>
      <c r="AC28" s="225">
        <v>0</v>
      </c>
      <c r="AD28" s="225">
        <v>0</v>
      </c>
      <c r="AE28" s="225">
        <v>0</v>
      </c>
      <c r="AF28" s="223">
        <v>0</v>
      </c>
      <c r="AG28" s="224" t="b">
        <f t="shared" si="105"/>
        <v>0</v>
      </c>
      <c r="AH28" s="225">
        <v>0</v>
      </c>
      <c r="AI28" s="225">
        <v>0</v>
      </c>
      <c r="AJ28" s="225">
        <v>0</v>
      </c>
      <c r="AK28" s="225">
        <v>0</v>
      </c>
      <c r="AL28" s="223">
        <v>0</v>
      </c>
      <c r="AM28" s="224" t="b">
        <f t="shared" si="106"/>
        <v>0</v>
      </c>
      <c r="AN28" s="225">
        <v>0</v>
      </c>
      <c r="AO28" s="225">
        <v>0</v>
      </c>
      <c r="AP28" s="225">
        <v>0</v>
      </c>
      <c r="AQ28" s="225">
        <v>0</v>
      </c>
      <c r="AR28" s="223">
        <v>0</v>
      </c>
      <c r="AS28" s="224" t="b">
        <f t="shared" si="107"/>
        <v>0</v>
      </c>
      <c r="AT28" s="225">
        <v>0</v>
      </c>
      <c r="AU28" s="225">
        <v>0</v>
      </c>
      <c r="AV28" s="225">
        <v>0</v>
      </c>
      <c r="AW28" s="225">
        <v>0</v>
      </c>
      <c r="AX28" s="223">
        <v>0</v>
      </c>
      <c r="AY28" s="224" t="b">
        <f t="shared" si="108"/>
        <v>0</v>
      </c>
      <c r="AZ28" s="225">
        <v>0</v>
      </c>
      <c r="BA28" s="225">
        <v>0</v>
      </c>
      <c r="BB28" s="225">
        <v>0</v>
      </c>
      <c r="BC28" s="225">
        <v>0</v>
      </c>
      <c r="BD28" s="223">
        <v>0</v>
      </c>
      <c r="BE28" s="224" t="b">
        <f t="shared" si="109"/>
        <v>0</v>
      </c>
      <c r="BF28" s="225">
        <v>0</v>
      </c>
      <c r="BG28" s="225">
        <v>0</v>
      </c>
      <c r="BH28" s="225">
        <v>0</v>
      </c>
      <c r="BI28" s="225">
        <v>0</v>
      </c>
      <c r="BJ28" s="223">
        <v>0</v>
      </c>
      <c r="BK28" s="224" t="b">
        <f t="shared" si="110"/>
        <v>0</v>
      </c>
      <c r="BL28" s="225">
        <v>0</v>
      </c>
      <c r="BM28" s="225">
        <v>0</v>
      </c>
      <c r="BN28" s="225">
        <v>0</v>
      </c>
      <c r="BO28" s="225">
        <v>0</v>
      </c>
      <c r="BP28" s="223">
        <v>0</v>
      </c>
      <c r="BQ28" s="224" t="b">
        <f t="shared" si="111"/>
        <v>0</v>
      </c>
      <c r="BR28" s="225">
        <v>0</v>
      </c>
      <c r="BS28" s="225">
        <v>0</v>
      </c>
      <c r="BT28" s="225">
        <v>0</v>
      </c>
      <c r="BU28" s="225">
        <v>0</v>
      </c>
      <c r="BV28" s="223">
        <v>0</v>
      </c>
      <c r="BW28" s="224" t="b">
        <f t="shared" si="112"/>
        <v>0</v>
      </c>
      <c r="BX28" s="225">
        <v>0</v>
      </c>
      <c r="BY28" s="225">
        <v>0</v>
      </c>
      <c r="BZ28" s="225">
        <v>0</v>
      </c>
      <c r="CA28" s="225">
        <v>0</v>
      </c>
      <c r="CB28" s="223">
        <v>0</v>
      </c>
      <c r="CC28" s="224" t="b">
        <f t="shared" si="113"/>
        <v>0</v>
      </c>
      <c r="CD28" s="225">
        <v>0</v>
      </c>
      <c r="CE28" s="225">
        <v>0</v>
      </c>
      <c r="CF28" s="225">
        <v>0</v>
      </c>
      <c r="CG28" s="225">
        <v>0</v>
      </c>
      <c r="CH28" s="223">
        <v>0</v>
      </c>
      <c r="CI28" s="224" t="b">
        <f t="shared" si="114"/>
        <v>0</v>
      </c>
      <c r="CJ28" s="225">
        <v>0</v>
      </c>
      <c r="CK28" s="225">
        <v>0</v>
      </c>
      <c r="CL28" s="225">
        <v>0</v>
      </c>
      <c r="CM28" s="225">
        <v>0</v>
      </c>
      <c r="CN28" s="223">
        <v>0</v>
      </c>
      <c r="CO28" s="224" t="b">
        <f t="shared" si="115"/>
        <v>0</v>
      </c>
      <c r="CP28" s="225">
        <v>0</v>
      </c>
      <c r="CQ28" s="225">
        <v>0</v>
      </c>
      <c r="CR28" s="225">
        <v>0</v>
      </c>
      <c r="CS28" s="225">
        <v>0</v>
      </c>
      <c r="CT28" s="223">
        <v>0</v>
      </c>
      <c r="CU28" s="224" t="b">
        <f t="shared" si="116"/>
        <v>0</v>
      </c>
      <c r="CV28" s="225">
        <v>0</v>
      </c>
      <c r="CW28" s="225">
        <v>0</v>
      </c>
      <c r="CX28" s="225">
        <v>0</v>
      </c>
      <c r="CY28" s="225">
        <v>0</v>
      </c>
      <c r="CZ28" s="223">
        <v>0</v>
      </c>
      <c r="DA28" s="224" t="b">
        <f t="shared" si="117"/>
        <v>0</v>
      </c>
      <c r="DB28" s="225">
        <v>0</v>
      </c>
      <c r="DC28" s="225">
        <v>0</v>
      </c>
      <c r="DD28" s="225">
        <v>0</v>
      </c>
      <c r="DE28" s="225">
        <v>0</v>
      </c>
      <c r="DF28" s="223">
        <v>0</v>
      </c>
      <c r="DG28" s="224" t="b">
        <f t="shared" si="118"/>
        <v>0</v>
      </c>
      <c r="DH28" s="225">
        <v>0</v>
      </c>
      <c r="DI28" s="225">
        <v>0</v>
      </c>
      <c r="DJ28" s="225">
        <v>0</v>
      </c>
      <c r="DK28" s="225">
        <v>0</v>
      </c>
      <c r="DL28" s="223">
        <v>0</v>
      </c>
      <c r="DM28" s="224" t="b">
        <f t="shared" si="119"/>
        <v>0</v>
      </c>
      <c r="DN28" s="225">
        <v>0</v>
      </c>
      <c r="DO28" s="225">
        <v>0</v>
      </c>
      <c r="DP28" s="225">
        <v>0</v>
      </c>
      <c r="DQ28" s="225">
        <v>0</v>
      </c>
      <c r="DR28" s="223">
        <v>0</v>
      </c>
      <c r="DS28" s="224" t="b">
        <f t="shared" si="120"/>
        <v>0</v>
      </c>
      <c r="DT28" s="225">
        <v>0</v>
      </c>
      <c r="DU28" s="225">
        <v>0</v>
      </c>
      <c r="DV28" s="225">
        <v>0</v>
      </c>
      <c r="DW28" s="225">
        <v>0</v>
      </c>
      <c r="DX28" s="223">
        <v>0</v>
      </c>
      <c r="DY28" s="224" t="b">
        <f t="shared" si="121"/>
        <v>0</v>
      </c>
      <c r="DZ28" s="225">
        <v>0</v>
      </c>
      <c r="EA28" s="225">
        <v>0</v>
      </c>
      <c r="EB28" s="225">
        <v>0</v>
      </c>
      <c r="EC28" s="225">
        <v>0</v>
      </c>
      <c r="ED28" s="223">
        <v>0</v>
      </c>
      <c r="EE28" s="224" t="b">
        <f t="shared" si="122"/>
        <v>0</v>
      </c>
      <c r="EF28" s="225">
        <v>0</v>
      </c>
      <c r="EG28" s="225">
        <v>0</v>
      </c>
      <c r="EH28" s="225">
        <v>0</v>
      </c>
      <c r="EI28" s="225">
        <v>0</v>
      </c>
      <c r="EJ28" s="223">
        <v>0</v>
      </c>
      <c r="EK28" s="224" t="b">
        <f t="shared" si="123"/>
        <v>0</v>
      </c>
      <c r="EL28" s="225">
        <v>0</v>
      </c>
      <c r="EM28" s="225">
        <v>0</v>
      </c>
      <c r="EN28" s="225">
        <v>0</v>
      </c>
      <c r="EO28" s="225">
        <v>0</v>
      </c>
      <c r="EP28" s="223">
        <v>0</v>
      </c>
      <c r="EQ28" s="224" t="b">
        <f t="shared" si="124"/>
        <v>0</v>
      </c>
      <c r="ER28" s="225">
        <v>0</v>
      </c>
      <c r="ES28" s="225">
        <v>0</v>
      </c>
      <c r="ET28" s="225">
        <v>0</v>
      </c>
      <c r="EU28" s="225">
        <v>0</v>
      </c>
      <c r="EV28" s="223">
        <v>0</v>
      </c>
      <c r="EW28" s="224" t="b">
        <f t="shared" si="125"/>
        <v>0</v>
      </c>
      <c r="EX28" s="225">
        <v>0</v>
      </c>
      <c r="EY28" s="225">
        <v>0</v>
      </c>
      <c r="EZ28" s="225">
        <v>0</v>
      </c>
      <c r="FA28" s="225">
        <v>0</v>
      </c>
      <c r="FB28" s="223">
        <v>0</v>
      </c>
      <c r="FC28" s="224" t="b">
        <f t="shared" si="126"/>
        <v>0</v>
      </c>
      <c r="FD28" s="225">
        <v>0</v>
      </c>
      <c r="FE28" s="225">
        <v>0</v>
      </c>
      <c r="FF28" s="225">
        <v>0</v>
      </c>
      <c r="FG28" s="225">
        <v>0</v>
      </c>
      <c r="FH28" s="223">
        <v>0</v>
      </c>
      <c r="FI28" s="224" t="b">
        <f t="shared" si="127"/>
        <v>0</v>
      </c>
      <c r="FJ28" s="225">
        <v>0</v>
      </c>
      <c r="FK28" s="225">
        <v>0</v>
      </c>
      <c r="FL28" s="225">
        <v>0</v>
      </c>
      <c r="FM28" s="225">
        <v>0</v>
      </c>
      <c r="FN28" s="223">
        <v>0</v>
      </c>
      <c r="FO28" s="224" t="b">
        <f t="shared" si="128"/>
        <v>0</v>
      </c>
      <c r="FP28" s="225">
        <v>0</v>
      </c>
      <c r="FQ28" s="225">
        <v>0</v>
      </c>
      <c r="FR28" s="225">
        <v>0</v>
      </c>
      <c r="FS28" s="225">
        <v>0</v>
      </c>
      <c r="FT28" s="223">
        <v>0</v>
      </c>
      <c r="FU28" s="224" t="b">
        <f t="shared" si="129"/>
        <v>0</v>
      </c>
      <c r="FV28" s="225">
        <v>0</v>
      </c>
      <c r="FW28" s="225">
        <v>0</v>
      </c>
      <c r="FX28" s="225">
        <v>0</v>
      </c>
      <c r="FY28" s="225">
        <v>0</v>
      </c>
      <c r="FZ28" s="223">
        <v>0</v>
      </c>
      <c r="GA28" s="224" t="b">
        <f t="shared" si="130"/>
        <v>0</v>
      </c>
      <c r="GB28" s="225">
        <v>0</v>
      </c>
      <c r="GC28" s="225">
        <v>0</v>
      </c>
      <c r="GD28" s="225">
        <v>0</v>
      </c>
      <c r="GE28" s="225">
        <v>0</v>
      </c>
      <c r="GF28" s="223">
        <v>0</v>
      </c>
      <c r="GG28" s="224" t="b">
        <f t="shared" si="131"/>
        <v>0</v>
      </c>
      <c r="GH28" s="225">
        <v>0</v>
      </c>
      <c r="GI28" s="225">
        <v>0</v>
      </c>
      <c r="GJ28" s="225">
        <v>0</v>
      </c>
      <c r="GK28" s="225">
        <v>0</v>
      </c>
      <c r="GL28" s="223">
        <v>0</v>
      </c>
      <c r="GM28" s="224" t="b">
        <f t="shared" si="132"/>
        <v>0</v>
      </c>
      <c r="GN28" s="225">
        <v>0</v>
      </c>
      <c r="GO28" s="225">
        <v>0</v>
      </c>
      <c r="GP28" s="225">
        <v>0</v>
      </c>
      <c r="GQ28" s="225">
        <v>0</v>
      </c>
      <c r="GR28" s="223">
        <v>0</v>
      </c>
      <c r="GS28" s="224" t="b">
        <f t="shared" si="133"/>
        <v>0</v>
      </c>
      <c r="GT28" s="225">
        <v>0</v>
      </c>
      <c r="GU28" s="225">
        <v>0</v>
      </c>
      <c r="GV28" s="225">
        <v>0</v>
      </c>
      <c r="GW28" s="225">
        <v>0</v>
      </c>
      <c r="GX28" s="223">
        <v>0</v>
      </c>
      <c r="GY28" s="224" t="b">
        <f t="shared" si="134"/>
        <v>0</v>
      </c>
      <c r="GZ28" s="225">
        <v>0</v>
      </c>
      <c r="HA28" s="225">
        <v>0</v>
      </c>
      <c r="HB28" s="225">
        <v>0</v>
      </c>
      <c r="HC28" s="226">
        <v>0</v>
      </c>
      <c r="HD28" s="239"/>
      <c r="HE28" s="251">
        <f t="shared" si="135"/>
        <v>0</v>
      </c>
      <c r="HF28" s="6">
        <f t="shared" si="136"/>
        <v>0</v>
      </c>
      <c r="HG28" s="6">
        <f t="shared" si="137"/>
        <v>0</v>
      </c>
      <c r="HH28" s="3">
        <f t="shared" si="137"/>
        <v>0</v>
      </c>
      <c r="HI28" s="229">
        <f t="shared" si="137"/>
        <v>0</v>
      </c>
      <c r="HK28" s="28"/>
      <c r="HL28" s="352">
        <f t="shared" ref="HL28:KJ28" si="138">SUM(HL20:HL27)</f>
        <v>117</v>
      </c>
      <c r="HM28" s="321"/>
      <c r="HN28" s="353">
        <f t="shared" si="138"/>
        <v>85</v>
      </c>
      <c r="HO28" s="353">
        <f t="shared" si="138"/>
        <v>111</v>
      </c>
      <c r="HP28" s="353">
        <f t="shared" si="138"/>
        <v>20</v>
      </c>
      <c r="HQ28" s="354">
        <f t="shared" si="138"/>
        <v>14</v>
      </c>
      <c r="HR28" s="355">
        <f t="shared" si="138"/>
        <v>131</v>
      </c>
      <c r="HS28" s="321"/>
      <c r="HT28" s="356">
        <f t="shared" si="138"/>
        <v>202</v>
      </c>
      <c r="HU28" s="356">
        <f t="shared" si="138"/>
        <v>127</v>
      </c>
      <c r="HV28" s="356">
        <f t="shared" si="138"/>
        <v>58</v>
      </c>
      <c r="HW28" s="356">
        <f t="shared" si="138"/>
        <v>20</v>
      </c>
      <c r="HX28" s="355">
        <f t="shared" si="138"/>
        <v>132</v>
      </c>
      <c r="HY28" s="321"/>
      <c r="HZ28" s="356">
        <f t="shared" si="138"/>
        <v>202</v>
      </c>
      <c r="IA28" s="356">
        <f t="shared" si="138"/>
        <v>128</v>
      </c>
      <c r="IB28" s="356">
        <f t="shared" si="138"/>
        <v>56</v>
      </c>
      <c r="IC28" s="356">
        <f t="shared" si="138"/>
        <v>15</v>
      </c>
      <c r="ID28" s="355">
        <f t="shared" si="138"/>
        <v>15</v>
      </c>
      <c r="IE28" s="321"/>
      <c r="IF28" s="356">
        <f t="shared" si="138"/>
        <v>10</v>
      </c>
      <c r="IG28" s="356">
        <f t="shared" si="138"/>
        <v>15</v>
      </c>
      <c r="IH28" s="356">
        <f t="shared" si="138"/>
        <v>0</v>
      </c>
      <c r="II28" s="356">
        <f t="shared" si="138"/>
        <v>0</v>
      </c>
      <c r="IJ28" s="357">
        <f>SUM(IJ20:IJ27)</f>
        <v>12</v>
      </c>
      <c r="IK28" s="321"/>
      <c r="IL28" s="356">
        <f t="shared" si="138"/>
        <v>34</v>
      </c>
      <c r="IM28" s="356">
        <f t="shared" si="138"/>
        <v>12</v>
      </c>
      <c r="IN28" s="356">
        <f t="shared" si="138"/>
        <v>0</v>
      </c>
      <c r="IO28" s="356">
        <f t="shared" si="138"/>
        <v>0</v>
      </c>
      <c r="IP28" s="355">
        <f t="shared" si="138"/>
        <v>118</v>
      </c>
      <c r="IQ28" s="321"/>
      <c r="IR28" s="356">
        <f t="shared" si="138"/>
        <v>204</v>
      </c>
      <c r="IS28" s="356">
        <f t="shared" si="138"/>
        <v>111</v>
      </c>
      <c r="IT28" s="356">
        <f t="shared" si="138"/>
        <v>35</v>
      </c>
      <c r="IU28" s="356">
        <f t="shared" si="138"/>
        <v>18</v>
      </c>
      <c r="IV28" s="357">
        <f>SUM(IV20:IV27)</f>
        <v>15</v>
      </c>
      <c r="IW28" s="321"/>
      <c r="IX28" s="356">
        <f t="shared" ref="IX28:JY28" si="139">SUM(IX20:IX27)</f>
        <v>17</v>
      </c>
      <c r="IY28" s="356">
        <f t="shared" si="139"/>
        <v>15</v>
      </c>
      <c r="IZ28" s="356">
        <f t="shared" si="139"/>
        <v>2</v>
      </c>
      <c r="JA28" s="356">
        <f t="shared" si="139"/>
        <v>1</v>
      </c>
      <c r="JB28" s="355">
        <f t="shared" si="139"/>
        <v>130</v>
      </c>
      <c r="JC28" s="321"/>
      <c r="JD28" s="356">
        <f t="shared" si="139"/>
        <v>168</v>
      </c>
      <c r="JE28" s="356">
        <f t="shared" si="139"/>
        <v>128</v>
      </c>
      <c r="JF28" s="356">
        <f t="shared" si="139"/>
        <v>10</v>
      </c>
      <c r="JG28" s="356">
        <f t="shared" si="139"/>
        <v>9</v>
      </c>
      <c r="JH28" s="355">
        <f t="shared" si="139"/>
        <v>108</v>
      </c>
      <c r="JI28" s="321"/>
      <c r="JJ28" s="356">
        <f t="shared" si="139"/>
        <v>173</v>
      </c>
      <c r="JK28" s="356">
        <f t="shared" si="139"/>
        <v>104</v>
      </c>
      <c r="JL28" s="356">
        <f t="shared" si="139"/>
        <v>12</v>
      </c>
      <c r="JM28" s="356">
        <f t="shared" si="139"/>
        <v>12</v>
      </c>
      <c r="JN28" s="355">
        <f t="shared" si="139"/>
        <v>110</v>
      </c>
      <c r="JO28" s="321"/>
      <c r="JP28" s="356">
        <f t="shared" si="139"/>
        <v>194</v>
      </c>
      <c r="JQ28" s="356">
        <f t="shared" si="139"/>
        <v>103</v>
      </c>
      <c r="JR28" s="356">
        <f t="shared" si="139"/>
        <v>13</v>
      </c>
      <c r="JS28" s="356">
        <f t="shared" si="139"/>
        <v>10</v>
      </c>
      <c r="JT28" s="355">
        <f t="shared" si="139"/>
        <v>122</v>
      </c>
      <c r="JU28" s="321"/>
      <c r="JV28" s="356">
        <f t="shared" si="139"/>
        <v>132</v>
      </c>
      <c r="JW28" s="356">
        <f t="shared" si="139"/>
        <v>118</v>
      </c>
      <c r="JX28" s="356">
        <f t="shared" si="139"/>
        <v>20</v>
      </c>
      <c r="JY28" s="356">
        <f t="shared" si="139"/>
        <v>18</v>
      </c>
      <c r="JZ28" s="352">
        <f t="shared" si="138"/>
        <v>23</v>
      </c>
      <c r="KA28" s="321"/>
      <c r="KB28" s="353">
        <f t="shared" si="138"/>
        <v>110</v>
      </c>
      <c r="KC28" s="353">
        <f t="shared" si="138"/>
        <v>23</v>
      </c>
      <c r="KD28" s="353">
        <f t="shared" si="138"/>
        <v>2</v>
      </c>
      <c r="KE28" s="353">
        <f t="shared" si="138"/>
        <v>2</v>
      </c>
      <c r="KF28" s="352">
        <f t="shared" si="138"/>
        <v>110</v>
      </c>
      <c r="KG28" s="321"/>
      <c r="KH28" s="353">
        <f t="shared" si="138"/>
        <v>161</v>
      </c>
      <c r="KI28" s="353">
        <f t="shared" si="138"/>
        <v>106</v>
      </c>
      <c r="KJ28" s="353">
        <f t="shared" si="138"/>
        <v>9</v>
      </c>
      <c r="KK28" s="353">
        <f t="shared" ref="KK28:NI28" si="140">SUM(KK20:KK27)</f>
        <v>9</v>
      </c>
      <c r="KL28" s="352">
        <f t="shared" si="140"/>
        <v>131</v>
      </c>
      <c r="KM28" s="321"/>
      <c r="KN28" s="353">
        <f t="shared" si="140"/>
        <v>184</v>
      </c>
      <c r="KO28" s="353">
        <f t="shared" si="140"/>
        <v>127</v>
      </c>
      <c r="KP28" s="353">
        <f t="shared" si="140"/>
        <v>11</v>
      </c>
      <c r="KQ28" s="353">
        <f t="shared" si="140"/>
        <v>10</v>
      </c>
      <c r="KR28" s="352">
        <f t="shared" si="140"/>
        <v>119</v>
      </c>
      <c r="KS28" s="321"/>
      <c r="KT28" s="353">
        <f t="shared" si="140"/>
        <v>146</v>
      </c>
      <c r="KU28" s="353">
        <f t="shared" si="140"/>
        <v>115</v>
      </c>
      <c r="KV28" s="353">
        <f t="shared" si="140"/>
        <v>28</v>
      </c>
      <c r="KW28" s="353">
        <f t="shared" si="140"/>
        <v>13</v>
      </c>
      <c r="KX28" s="352">
        <f t="shared" si="140"/>
        <v>118</v>
      </c>
      <c r="KY28" s="321"/>
      <c r="KZ28" s="353">
        <f t="shared" si="140"/>
        <v>162</v>
      </c>
      <c r="LA28" s="353">
        <f t="shared" si="140"/>
        <v>113</v>
      </c>
      <c r="LB28" s="353">
        <f t="shared" si="140"/>
        <v>14</v>
      </c>
      <c r="LC28" s="353">
        <f t="shared" si="140"/>
        <v>13</v>
      </c>
      <c r="LD28" s="352">
        <f t="shared" si="140"/>
        <v>104</v>
      </c>
      <c r="LE28" s="321"/>
      <c r="LF28" s="353">
        <f t="shared" si="140"/>
        <v>121</v>
      </c>
      <c r="LG28" s="353">
        <f t="shared" si="140"/>
        <v>101</v>
      </c>
      <c r="LH28" s="353">
        <f t="shared" si="140"/>
        <v>13</v>
      </c>
      <c r="LI28" s="353">
        <f t="shared" si="140"/>
        <v>10</v>
      </c>
      <c r="LJ28" s="352">
        <f t="shared" si="140"/>
        <v>118</v>
      </c>
      <c r="LK28" s="321"/>
      <c r="LL28" s="353">
        <f t="shared" si="140"/>
        <v>76</v>
      </c>
      <c r="LM28" s="353">
        <f t="shared" si="140"/>
        <v>105</v>
      </c>
      <c r="LN28" s="353">
        <f t="shared" si="140"/>
        <v>29</v>
      </c>
      <c r="LO28" s="353">
        <f t="shared" si="140"/>
        <v>23</v>
      </c>
      <c r="LP28" s="352">
        <f t="shared" si="140"/>
        <v>17</v>
      </c>
      <c r="LQ28" s="321"/>
      <c r="LR28" s="353">
        <f t="shared" si="140"/>
        <v>23</v>
      </c>
      <c r="LS28" s="353">
        <f t="shared" si="140"/>
        <v>15</v>
      </c>
      <c r="LT28" s="353">
        <f t="shared" si="140"/>
        <v>6</v>
      </c>
      <c r="LU28" s="353">
        <f t="shared" si="140"/>
        <v>4</v>
      </c>
      <c r="LV28" s="352">
        <f t="shared" si="140"/>
        <v>122</v>
      </c>
      <c r="LW28" s="321"/>
      <c r="LX28" s="353">
        <f t="shared" si="140"/>
        <v>168</v>
      </c>
      <c r="LY28" s="353">
        <f t="shared" si="140"/>
        <v>116</v>
      </c>
      <c r="LZ28" s="353">
        <f t="shared" si="140"/>
        <v>13</v>
      </c>
      <c r="MA28" s="353">
        <f t="shared" si="140"/>
        <v>12</v>
      </c>
      <c r="MB28" s="352">
        <f t="shared" si="140"/>
        <v>105</v>
      </c>
      <c r="MC28" s="321"/>
      <c r="MD28" s="353">
        <f t="shared" si="140"/>
        <v>186</v>
      </c>
      <c r="ME28" s="353">
        <f t="shared" si="140"/>
        <v>98</v>
      </c>
      <c r="MF28" s="353">
        <f t="shared" si="140"/>
        <v>12</v>
      </c>
      <c r="MG28" s="353">
        <f t="shared" si="140"/>
        <v>10</v>
      </c>
      <c r="MH28" s="352">
        <f t="shared" si="140"/>
        <v>115</v>
      </c>
      <c r="MI28" s="321"/>
      <c r="MJ28" s="353">
        <f t="shared" si="140"/>
        <v>192</v>
      </c>
      <c r="MK28" s="353">
        <f t="shared" si="140"/>
        <v>110</v>
      </c>
      <c r="ML28" s="353">
        <f t="shared" si="140"/>
        <v>17</v>
      </c>
      <c r="MM28" s="353">
        <f t="shared" si="140"/>
        <v>10</v>
      </c>
      <c r="MN28" s="352">
        <f t="shared" si="140"/>
        <v>110</v>
      </c>
      <c r="MO28" s="321"/>
      <c r="MP28" s="353">
        <f t="shared" si="140"/>
        <v>95</v>
      </c>
      <c r="MQ28" s="353">
        <f t="shared" si="140"/>
        <v>104</v>
      </c>
      <c r="MR28" s="353">
        <f t="shared" si="140"/>
        <v>9</v>
      </c>
      <c r="MS28" s="353">
        <f t="shared" si="140"/>
        <v>9</v>
      </c>
      <c r="MT28" s="352">
        <f t="shared" si="140"/>
        <v>110</v>
      </c>
      <c r="MU28" s="321"/>
      <c r="MV28" s="353">
        <f t="shared" si="140"/>
        <v>116</v>
      </c>
      <c r="MW28" s="353">
        <f t="shared" si="140"/>
        <v>101</v>
      </c>
      <c r="MX28" s="353">
        <f t="shared" si="140"/>
        <v>15</v>
      </c>
      <c r="MY28" s="353">
        <f t="shared" si="140"/>
        <v>13</v>
      </c>
      <c r="MZ28" s="352">
        <f t="shared" si="140"/>
        <v>140</v>
      </c>
      <c r="NA28" s="321"/>
      <c r="NB28" s="353">
        <f t="shared" si="140"/>
        <v>158</v>
      </c>
      <c r="NC28" s="353">
        <f t="shared" si="140"/>
        <v>127</v>
      </c>
      <c r="ND28" s="353">
        <f t="shared" si="140"/>
        <v>36</v>
      </c>
      <c r="NE28" s="353">
        <f t="shared" si="140"/>
        <v>31</v>
      </c>
      <c r="NF28" s="352">
        <f t="shared" si="140"/>
        <v>15</v>
      </c>
      <c r="NG28" s="321"/>
      <c r="NH28" s="353">
        <f t="shared" si="140"/>
        <v>22</v>
      </c>
      <c r="NI28" s="353">
        <f t="shared" si="140"/>
        <v>15</v>
      </c>
      <c r="NJ28" s="353">
        <f t="shared" ref="NJ28:OO28" si="141">SUM(NJ20:NJ27)</f>
        <v>0</v>
      </c>
      <c r="NK28" s="353">
        <f t="shared" si="141"/>
        <v>0</v>
      </c>
      <c r="NL28" s="352">
        <f t="shared" si="141"/>
        <v>127</v>
      </c>
      <c r="NM28" s="321"/>
      <c r="NN28" s="353">
        <f t="shared" si="141"/>
        <v>237</v>
      </c>
      <c r="NO28" s="353">
        <f t="shared" si="141"/>
        <v>116</v>
      </c>
      <c r="NP28" s="353">
        <f t="shared" si="141"/>
        <v>17</v>
      </c>
      <c r="NQ28" s="353">
        <f t="shared" si="141"/>
        <v>17</v>
      </c>
      <c r="NR28" s="352">
        <f t="shared" si="141"/>
        <v>115</v>
      </c>
      <c r="NS28" s="321"/>
      <c r="NT28" s="353">
        <f t="shared" si="141"/>
        <v>200</v>
      </c>
      <c r="NU28" s="353">
        <f t="shared" si="141"/>
        <v>110</v>
      </c>
      <c r="NV28" s="353">
        <f t="shared" si="141"/>
        <v>10</v>
      </c>
      <c r="NW28" s="353">
        <f t="shared" si="141"/>
        <v>9</v>
      </c>
      <c r="NX28" s="352">
        <f t="shared" si="141"/>
        <v>129</v>
      </c>
      <c r="NY28" s="321"/>
      <c r="NZ28" s="353">
        <f t="shared" si="141"/>
        <v>219</v>
      </c>
      <c r="OA28" s="353">
        <f t="shared" si="141"/>
        <v>123</v>
      </c>
      <c r="OB28" s="353">
        <f t="shared" si="141"/>
        <v>10</v>
      </c>
      <c r="OC28" s="354">
        <f t="shared" si="141"/>
        <v>11</v>
      </c>
      <c r="OD28" s="358">
        <f t="shared" si="141"/>
        <v>0</v>
      </c>
      <c r="OE28" s="321"/>
      <c r="OF28" s="353">
        <f t="shared" si="141"/>
        <v>0</v>
      </c>
      <c r="OG28" s="353">
        <f t="shared" si="141"/>
        <v>0</v>
      </c>
      <c r="OH28" s="353">
        <f t="shared" si="141"/>
        <v>0</v>
      </c>
      <c r="OI28" s="353">
        <f t="shared" si="141"/>
        <v>0</v>
      </c>
      <c r="OJ28" s="352">
        <f t="shared" si="141"/>
        <v>0</v>
      </c>
      <c r="OK28" s="321"/>
      <c r="OL28" s="353">
        <f t="shared" si="141"/>
        <v>0</v>
      </c>
      <c r="OM28" s="353">
        <f t="shared" si="141"/>
        <v>0</v>
      </c>
      <c r="ON28" s="353">
        <f t="shared" si="141"/>
        <v>0</v>
      </c>
      <c r="OO28" s="354">
        <f t="shared" si="141"/>
        <v>0</v>
      </c>
      <c r="OP28" s="337"/>
      <c r="OQ28" s="338">
        <f>SUM(OQ19:OQ27)</f>
        <v>2838</v>
      </c>
      <c r="OR28" s="38">
        <f>SUM(OR19:OR27)</f>
        <v>3997</v>
      </c>
      <c r="OS28" s="38">
        <f>SUM(OS19:OS27)</f>
        <v>2697</v>
      </c>
      <c r="OT28" s="38">
        <f>SUM(OT19:OT27)</f>
        <v>477</v>
      </c>
      <c r="OU28" s="38">
        <f>SUM(OU19:OU27)</f>
        <v>323</v>
      </c>
      <c r="OW28" s="54" t="s">
        <v>26</v>
      </c>
      <c r="OX28" s="36">
        <v>452</v>
      </c>
      <c r="OY28" s="314">
        <v>9</v>
      </c>
      <c r="PA28" s="65" t="s">
        <v>26</v>
      </c>
      <c r="PB28" s="36">
        <v>387</v>
      </c>
      <c r="PC28" s="314">
        <v>1</v>
      </c>
    </row>
    <row r="29" spans="1:419" ht="16.5" thickBot="1" x14ac:dyDescent="0.3">
      <c r="A29" s="89" t="s">
        <v>24</v>
      </c>
      <c r="E29" s="83" t="s">
        <v>24</v>
      </c>
      <c r="I29" s="106" t="s">
        <v>28</v>
      </c>
      <c r="J29" s="46">
        <v>1669</v>
      </c>
      <c r="K29" s="46">
        <v>92</v>
      </c>
      <c r="M29" s="123" t="s">
        <v>28</v>
      </c>
      <c r="N29" s="46">
        <v>1328</v>
      </c>
      <c r="O29" s="107">
        <v>37</v>
      </c>
      <c r="P29" s="121"/>
      <c r="Q29" s="107"/>
      <c r="R29" s="132" t="s">
        <v>26</v>
      </c>
      <c r="S29" s="107">
        <v>473</v>
      </c>
      <c r="T29" s="122">
        <v>2</v>
      </c>
      <c r="V29" s="158" t="s">
        <v>19</v>
      </c>
      <c r="W29" s="107">
        <v>484</v>
      </c>
      <c r="X29" s="122">
        <v>64</v>
      </c>
      <c r="Y29" s="17"/>
      <c r="Z29" s="252">
        <f>SUM(Z21:Z28)</f>
        <v>0</v>
      </c>
      <c r="AA29" s="232"/>
      <c r="AB29" s="7">
        <f>SUM(AB21:AB28)</f>
        <v>0</v>
      </c>
      <c r="AC29" s="7">
        <f>SUM(AC21:AC28)</f>
        <v>0</v>
      </c>
      <c r="AD29" s="7">
        <f>SUM(AD21:AD28)</f>
        <v>0</v>
      </c>
      <c r="AE29" s="253">
        <f>SUM(AE21:AE28)</f>
        <v>0</v>
      </c>
      <c r="AF29" s="254">
        <f>SUM(AF21:AF28)</f>
        <v>133</v>
      </c>
      <c r="AG29" s="232"/>
      <c r="AH29" s="255">
        <f>SUM(AH21:AH28)</f>
        <v>164</v>
      </c>
      <c r="AI29" s="255">
        <f>SUM(AI21:AI28)</f>
        <v>117</v>
      </c>
      <c r="AJ29" s="255">
        <f>SUM(AJ21:AJ28)</f>
        <v>160</v>
      </c>
      <c r="AK29" s="255">
        <f>SUM(AK21:AK28)</f>
        <v>28</v>
      </c>
      <c r="AL29" s="254">
        <f>SUM(AL21:AL28)</f>
        <v>141</v>
      </c>
      <c r="AM29" s="232"/>
      <c r="AN29" s="255">
        <f>SUM(AN21:AN28)</f>
        <v>147</v>
      </c>
      <c r="AO29" s="256">
        <f>SUM(AO21:AO28)</f>
        <v>126</v>
      </c>
      <c r="AP29" s="255">
        <f>SUM(AP21:AP28)</f>
        <v>39</v>
      </c>
      <c r="AQ29" s="255">
        <f>SUM(AQ21:AQ28)</f>
        <v>22</v>
      </c>
      <c r="AR29" s="254">
        <f>SUM(AR21:AR28)</f>
        <v>140</v>
      </c>
      <c r="AS29" s="232"/>
      <c r="AT29" s="255">
        <f>SUM(AT21:AT28)</f>
        <v>156</v>
      </c>
      <c r="AU29" s="255">
        <f>SUM(AU21:AU28)</f>
        <v>138</v>
      </c>
      <c r="AV29" s="255">
        <f>SUM(AV21:AV28)</f>
        <v>11</v>
      </c>
      <c r="AW29" s="255">
        <f>SUM(AW21:AW28)</f>
        <v>9</v>
      </c>
      <c r="AX29" s="257">
        <f>SUM(AX21:AX28)</f>
        <v>132</v>
      </c>
      <c r="AY29" s="232"/>
      <c r="AZ29" s="255">
        <f>SUM(AZ21:AZ28)</f>
        <v>199</v>
      </c>
      <c r="BA29" s="255">
        <f>SUM(BA21:BA28)</f>
        <v>130</v>
      </c>
      <c r="BB29" s="255">
        <f>SUM(BB21:BB28)</f>
        <v>9</v>
      </c>
      <c r="BC29" s="255">
        <f>SUM(BC21:BC28)</f>
        <v>9</v>
      </c>
      <c r="BD29" s="254">
        <f>SUM(BD21:BD28)</f>
        <v>148</v>
      </c>
      <c r="BE29" s="232"/>
      <c r="BF29" s="255">
        <f t="shared" ref="BF29:CM29" si="142">SUM(BF21:BF28)</f>
        <v>188</v>
      </c>
      <c r="BG29" s="255">
        <f t="shared" si="142"/>
        <v>148</v>
      </c>
      <c r="BH29" s="255">
        <f t="shared" si="142"/>
        <v>24</v>
      </c>
      <c r="BI29" s="255">
        <f t="shared" si="142"/>
        <v>18</v>
      </c>
      <c r="BJ29" s="258">
        <f t="shared" si="142"/>
        <v>143</v>
      </c>
      <c r="BK29" s="256">
        <f t="shared" si="142"/>
        <v>0</v>
      </c>
      <c r="BL29" s="256">
        <f t="shared" si="142"/>
        <v>122</v>
      </c>
      <c r="BM29" s="256">
        <f t="shared" si="142"/>
        <v>143</v>
      </c>
      <c r="BN29" s="256">
        <f t="shared" si="142"/>
        <v>40</v>
      </c>
      <c r="BO29" s="259">
        <f t="shared" si="142"/>
        <v>21</v>
      </c>
      <c r="BP29" s="254">
        <f t="shared" si="142"/>
        <v>0</v>
      </c>
      <c r="BQ29" s="232"/>
      <c r="BR29" s="255">
        <f t="shared" si="142"/>
        <v>0</v>
      </c>
      <c r="BS29" s="255">
        <f t="shared" si="142"/>
        <v>0</v>
      </c>
      <c r="BT29" s="255">
        <f t="shared" si="142"/>
        <v>0</v>
      </c>
      <c r="BU29" s="255">
        <f t="shared" si="142"/>
        <v>0</v>
      </c>
      <c r="BV29" s="254">
        <f t="shared" si="142"/>
        <v>143</v>
      </c>
      <c r="BW29" s="232"/>
      <c r="BX29" s="255">
        <f t="shared" si="142"/>
        <v>162</v>
      </c>
      <c r="BY29" s="255">
        <f t="shared" si="142"/>
        <v>143</v>
      </c>
      <c r="BZ29" s="255">
        <f t="shared" si="142"/>
        <v>33</v>
      </c>
      <c r="CA29" s="255">
        <f t="shared" si="142"/>
        <v>18</v>
      </c>
      <c r="CB29" s="254">
        <f t="shared" si="142"/>
        <v>108</v>
      </c>
      <c r="CC29" s="232"/>
      <c r="CD29" s="255">
        <f t="shared" si="142"/>
        <v>149</v>
      </c>
      <c r="CE29" s="255">
        <f t="shared" si="142"/>
        <v>108</v>
      </c>
      <c r="CF29" s="255">
        <f t="shared" si="142"/>
        <v>17</v>
      </c>
      <c r="CG29" s="255">
        <f t="shared" si="142"/>
        <v>18</v>
      </c>
      <c r="CH29" s="254">
        <f t="shared" si="142"/>
        <v>132</v>
      </c>
      <c r="CI29" s="232"/>
      <c r="CJ29" s="255">
        <f t="shared" si="142"/>
        <v>117</v>
      </c>
      <c r="CK29" s="255">
        <f t="shared" si="142"/>
        <v>129</v>
      </c>
      <c r="CL29" s="255">
        <f t="shared" si="142"/>
        <v>9</v>
      </c>
      <c r="CM29" s="255">
        <f t="shared" si="142"/>
        <v>6</v>
      </c>
      <c r="CN29" s="252">
        <f>SUM(CN21:CN28)</f>
        <v>135</v>
      </c>
      <c r="CO29" s="232"/>
      <c r="CP29" s="7">
        <f>SUM(CP21:CP28)</f>
        <v>185</v>
      </c>
      <c r="CQ29" s="7">
        <f>SUM(CQ21:CQ28)</f>
        <v>133</v>
      </c>
      <c r="CR29" s="7">
        <f>SUM(CR21:CR28)</f>
        <v>11</v>
      </c>
      <c r="CS29" s="7">
        <f>SUM(CS21:CS28)</f>
        <v>9</v>
      </c>
      <c r="CT29" s="252">
        <f>SUM(CT21:CT28)</f>
        <v>143</v>
      </c>
      <c r="CU29" s="232"/>
      <c r="CV29" s="7">
        <f>SUM(CV21:CV28)</f>
        <v>175</v>
      </c>
      <c r="CW29" s="7">
        <f>SUM(CW21:CW28)</f>
        <v>136</v>
      </c>
      <c r="CX29" s="7">
        <f>SUM(CX21:CX28)</f>
        <v>74</v>
      </c>
      <c r="CY29" s="4">
        <f>SUM(CY21:CY28)</f>
        <v>11</v>
      </c>
      <c r="CZ29" s="252">
        <f t="shared" ref="CZ29:FW29" si="143">SUM(CZ21:CZ28)</f>
        <v>122</v>
      </c>
      <c r="DA29" s="232"/>
      <c r="DB29" s="7">
        <f t="shared" si="143"/>
        <v>130</v>
      </c>
      <c r="DC29" s="7">
        <f t="shared" si="143"/>
        <v>111</v>
      </c>
      <c r="DD29" s="7">
        <f t="shared" si="143"/>
        <v>48</v>
      </c>
      <c r="DE29" s="4">
        <f>SUM(DE21:DE28)</f>
        <v>23</v>
      </c>
      <c r="DF29" s="252">
        <f t="shared" si="143"/>
        <v>0</v>
      </c>
      <c r="DG29" s="232"/>
      <c r="DH29" s="7">
        <f t="shared" si="143"/>
        <v>0</v>
      </c>
      <c r="DI29" s="7">
        <f t="shared" si="143"/>
        <v>0</v>
      </c>
      <c r="DJ29" s="7">
        <f t="shared" si="143"/>
        <v>0</v>
      </c>
      <c r="DK29" s="7">
        <f t="shared" si="143"/>
        <v>0</v>
      </c>
      <c r="DL29" s="252">
        <f t="shared" si="143"/>
        <v>127</v>
      </c>
      <c r="DM29" s="232"/>
      <c r="DN29" s="7">
        <f t="shared" si="143"/>
        <v>147</v>
      </c>
      <c r="DO29" s="7">
        <f t="shared" si="143"/>
        <v>124</v>
      </c>
      <c r="DP29" s="7">
        <f t="shared" si="143"/>
        <v>26</v>
      </c>
      <c r="DQ29" s="7">
        <f t="shared" si="143"/>
        <v>17</v>
      </c>
      <c r="DR29" s="252">
        <f t="shared" si="143"/>
        <v>122</v>
      </c>
      <c r="DS29" s="232"/>
      <c r="DT29" s="7">
        <f t="shared" si="143"/>
        <v>170</v>
      </c>
      <c r="DU29" s="7">
        <f t="shared" si="143"/>
        <v>118</v>
      </c>
      <c r="DV29" s="7">
        <f t="shared" si="143"/>
        <v>12</v>
      </c>
      <c r="DW29" s="7">
        <f t="shared" si="143"/>
        <v>11</v>
      </c>
      <c r="DX29" s="252">
        <f t="shared" si="143"/>
        <v>110</v>
      </c>
      <c r="DY29" s="232"/>
      <c r="DZ29" s="7">
        <f t="shared" si="143"/>
        <v>119</v>
      </c>
      <c r="EA29" s="7">
        <f t="shared" si="143"/>
        <v>107</v>
      </c>
      <c r="EB29" s="7">
        <f t="shared" si="143"/>
        <v>16</v>
      </c>
      <c r="EC29" s="7">
        <f t="shared" si="143"/>
        <v>12</v>
      </c>
      <c r="ED29" s="231">
        <f>SUM(ED21:ED28)</f>
        <v>117</v>
      </c>
      <c r="EE29" s="232"/>
      <c r="EF29" s="7">
        <f t="shared" si="143"/>
        <v>202</v>
      </c>
      <c r="EG29" s="7">
        <f t="shared" si="143"/>
        <v>110</v>
      </c>
      <c r="EH29" s="7">
        <f t="shared" si="143"/>
        <v>19</v>
      </c>
      <c r="EI29" s="7">
        <f t="shared" si="143"/>
        <v>17</v>
      </c>
      <c r="EJ29" s="252">
        <f t="shared" si="143"/>
        <v>125</v>
      </c>
      <c r="EK29" s="232"/>
      <c r="EL29" s="7">
        <f t="shared" si="143"/>
        <v>128</v>
      </c>
      <c r="EM29" s="7">
        <f t="shared" si="143"/>
        <v>123</v>
      </c>
      <c r="EN29" s="7">
        <f t="shared" si="143"/>
        <v>13</v>
      </c>
      <c r="EO29" s="7">
        <f t="shared" si="143"/>
        <v>7</v>
      </c>
      <c r="EP29" s="252">
        <f t="shared" si="143"/>
        <v>105</v>
      </c>
      <c r="EQ29" s="232"/>
      <c r="ER29" s="7">
        <f t="shared" si="143"/>
        <v>224</v>
      </c>
      <c r="ES29" s="7">
        <f t="shared" si="143"/>
        <v>102</v>
      </c>
      <c r="ET29" s="7">
        <f t="shared" si="143"/>
        <v>19</v>
      </c>
      <c r="EU29" s="7">
        <f t="shared" si="143"/>
        <v>11</v>
      </c>
      <c r="EV29" s="252">
        <f t="shared" si="143"/>
        <v>0</v>
      </c>
      <c r="EW29" s="232"/>
      <c r="EX29" s="7">
        <f t="shared" si="143"/>
        <v>0</v>
      </c>
      <c r="EY29" s="7">
        <f t="shared" si="143"/>
        <v>0</v>
      </c>
      <c r="EZ29" s="7">
        <f t="shared" si="143"/>
        <v>0</v>
      </c>
      <c r="FA29" s="7">
        <f t="shared" si="143"/>
        <v>0</v>
      </c>
      <c r="FB29" s="252">
        <f>SUM(FB21:FB28)</f>
        <v>116</v>
      </c>
      <c r="FC29" s="232"/>
      <c r="FD29" s="7">
        <f>SUM(FD21:FD28)</f>
        <v>131</v>
      </c>
      <c r="FE29" s="7">
        <f>SUM(FE21:FE28)</f>
        <v>108</v>
      </c>
      <c r="FF29" s="7">
        <f>SUM(FF21:FF28)</f>
        <v>108</v>
      </c>
      <c r="FG29" s="7">
        <f>SUM(FG21:FG28)</f>
        <v>20</v>
      </c>
      <c r="FH29" s="252">
        <f t="shared" si="143"/>
        <v>124</v>
      </c>
      <c r="FI29" s="232"/>
      <c r="FJ29" s="7">
        <f t="shared" si="143"/>
        <v>166</v>
      </c>
      <c r="FK29" s="7">
        <f t="shared" si="143"/>
        <v>119</v>
      </c>
      <c r="FL29" s="7">
        <f t="shared" si="143"/>
        <v>13</v>
      </c>
      <c r="FM29" s="7">
        <f t="shared" si="143"/>
        <v>11</v>
      </c>
      <c r="FN29" s="252">
        <f t="shared" si="143"/>
        <v>151</v>
      </c>
      <c r="FO29" s="232"/>
      <c r="FP29" s="7">
        <f t="shared" si="143"/>
        <v>191</v>
      </c>
      <c r="FQ29" s="7">
        <f t="shared" si="143"/>
        <v>142</v>
      </c>
      <c r="FR29" s="7">
        <f t="shared" si="143"/>
        <v>13</v>
      </c>
      <c r="FS29" s="7">
        <f t="shared" si="143"/>
        <v>13</v>
      </c>
      <c r="FT29" s="252">
        <f t="shared" si="143"/>
        <v>141</v>
      </c>
      <c r="FU29" s="232"/>
      <c r="FV29" s="7">
        <f t="shared" si="143"/>
        <v>187</v>
      </c>
      <c r="FW29" s="7">
        <f t="shared" si="143"/>
        <v>129</v>
      </c>
      <c r="FX29" s="7">
        <f t="shared" ref="FX29:HC29" si="144">SUM(FX21:FX28)</f>
        <v>52</v>
      </c>
      <c r="FY29" s="7">
        <f t="shared" si="144"/>
        <v>16</v>
      </c>
      <c r="FZ29" s="252">
        <f t="shared" si="144"/>
        <v>121</v>
      </c>
      <c r="GA29" s="232"/>
      <c r="GB29" s="7">
        <f t="shared" si="144"/>
        <v>211</v>
      </c>
      <c r="GC29" s="7">
        <f t="shared" si="144"/>
        <v>118</v>
      </c>
      <c r="GD29" s="7">
        <f t="shared" si="144"/>
        <v>13</v>
      </c>
      <c r="GE29" s="7">
        <f t="shared" si="144"/>
        <v>12</v>
      </c>
      <c r="GF29" s="252">
        <f t="shared" si="144"/>
        <v>138</v>
      </c>
      <c r="GG29" s="232"/>
      <c r="GH29" s="7">
        <f t="shared" si="144"/>
        <v>137</v>
      </c>
      <c r="GI29" s="7">
        <f t="shared" si="144"/>
        <v>111</v>
      </c>
      <c r="GJ29" s="7">
        <f t="shared" si="144"/>
        <v>88</v>
      </c>
      <c r="GK29" s="7">
        <f t="shared" si="144"/>
        <v>45</v>
      </c>
      <c r="GL29" s="252">
        <f t="shared" si="144"/>
        <v>38</v>
      </c>
      <c r="GM29" s="232"/>
      <c r="GN29" s="7">
        <f t="shared" si="144"/>
        <v>38</v>
      </c>
      <c r="GO29" s="7">
        <f t="shared" si="144"/>
        <v>38</v>
      </c>
      <c r="GP29" s="7">
        <f t="shared" si="144"/>
        <v>1</v>
      </c>
      <c r="GQ29" s="7">
        <f t="shared" si="144"/>
        <v>1</v>
      </c>
      <c r="GR29" s="252">
        <f t="shared" si="144"/>
        <v>137</v>
      </c>
      <c r="GS29" s="232"/>
      <c r="GT29" s="7">
        <f t="shared" si="144"/>
        <v>188</v>
      </c>
      <c r="GU29" s="7">
        <f t="shared" si="144"/>
        <v>123</v>
      </c>
      <c r="GV29" s="7">
        <f t="shared" si="144"/>
        <v>68</v>
      </c>
      <c r="GW29" s="7">
        <f t="shared" si="144"/>
        <v>24</v>
      </c>
      <c r="GX29" s="252">
        <f t="shared" si="144"/>
        <v>134</v>
      </c>
      <c r="GY29" s="232"/>
      <c r="GZ29" s="7">
        <f t="shared" si="144"/>
        <v>252</v>
      </c>
      <c r="HA29" s="7">
        <f t="shared" si="144"/>
        <v>125</v>
      </c>
      <c r="HB29" s="7">
        <f t="shared" si="144"/>
        <v>138</v>
      </c>
      <c r="HC29" s="253">
        <f t="shared" si="144"/>
        <v>19</v>
      </c>
      <c r="HD29" s="241"/>
      <c r="HE29" s="260">
        <f>SUM(HE20:HE28)</f>
        <v>3426</v>
      </c>
      <c r="HF29" s="7">
        <f>SUM(HF20:HF28)</f>
        <v>4385</v>
      </c>
      <c r="HG29" s="7">
        <f>SUM(HG20:HG28)</f>
        <v>3259</v>
      </c>
      <c r="HH29" s="7">
        <f>SUM(HH20:HH28)</f>
        <v>1074</v>
      </c>
      <c r="HI29" s="7">
        <f>SUM(HI20:HI28)</f>
        <v>428</v>
      </c>
      <c r="HK29" s="22" t="s">
        <v>24</v>
      </c>
      <c r="HL29" s="339"/>
      <c r="HM29" s="326"/>
      <c r="HN29" s="340"/>
      <c r="HO29" s="340"/>
      <c r="HP29" s="340"/>
      <c r="HQ29" s="341"/>
      <c r="HR29" s="342"/>
      <c r="HS29" s="326"/>
      <c r="HT29" s="343"/>
      <c r="HU29" s="343"/>
      <c r="HV29" s="343"/>
      <c r="HW29" s="344"/>
      <c r="HX29" s="342"/>
      <c r="HY29" s="326"/>
      <c r="HZ29" s="343"/>
      <c r="IA29" s="343"/>
      <c r="IB29" s="343"/>
      <c r="IC29" s="344"/>
      <c r="ID29" s="342"/>
      <c r="IE29" s="326"/>
      <c r="IF29" s="343"/>
      <c r="IG29" s="343"/>
      <c r="IH29" s="343"/>
      <c r="II29" s="344"/>
      <c r="IJ29" s="342"/>
      <c r="IK29" s="326"/>
      <c r="IL29" s="359"/>
      <c r="IM29" s="343"/>
      <c r="IN29" s="359"/>
      <c r="IO29" s="344"/>
      <c r="IP29" s="342"/>
      <c r="IQ29" s="326"/>
      <c r="IR29" s="343"/>
      <c r="IS29" s="343"/>
      <c r="IT29" s="343"/>
      <c r="IU29" s="344"/>
      <c r="IV29" s="342"/>
      <c r="IW29" s="326"/>
      <c r="IX29" s="343"/>
      <c r="IY29" s="343"/>
      <c r="IZ29" s="343"/>
      <c r="JA29" s="344"/>
      <c r="JB29" s="342"/>
      <c r="JC29" s="326"/>
      <c r="JD29" s="343"/>
      <c r="JE29" s="343"/>
      <c r="JF29" s="343"/>
      <c r="JG29" s="344"/>
      <c r="JH29" s="345"/>
      <c r="JI29" s="326"/>
      <c r="JJ29" s="346"/>
      <c r="JK29" s="346"/>
      <c r="JL29" s="346"/>
      <c r="JM29" s="347"/>
      <c r="JN29" s="345"/>
      <c r="JO29" s="326"/>
      <c r="JP29" s="346"/>
      <c r="JQ29" s="346"/>
      <c r="JR29" s="346"/>
      <c r="JS29" s="347"/>
      <c r="JT29" s="345"/>
      <c r="JU29" s="326"/>
      <c r="JV29" s="346"/>
      <c r="JW29" s="346"/>
      <c r="JX29" s="346"/>
      <c r="JY29" s="347"/>
      <c r="JZ29" s="339"/>
      <c r="KA29" s="326"/>
      <c r="KB29" s="340"/>
      <c r="KC29" s="340"/>
      <c r="KD29" s="340"/>
      <c r="KE29" s="341"/>
      <c r="KF29" s="339"/>
      <c r="KG29" s="326"/>
      <c r="KH29" s="340"/>
      <c r="KI29" s="340"/>
      <c r="KJ29" s="340"/>
      <c r="KK29" s="341"/>
      <c r="KL29" s="339"/>
      <c r="KM29" s="326"/>
      <c r="KN29" s="340"/>
      <c r="KO29" s="340"/>
      <c r="KP29" s="340"/>
      <c r="KQ29" s="341"/>
      <c r="KR29" s="339"/>
      <c r="KS29" s="326"/>
      <c r="KT29" s="340"/>
      <c r="KU29" s="340"/>
      <c r="KV29" s="340"/>
      <c r="KW29" s="341"/>
      <c r="KX29" s="339"/>
      <c r="KY29" s="326"/>
      <c r="KZ29" s="340"/>
      <c r="LA29" s="340"/>
      <c r="LB29" s="340"/>
      <c r="LC29" s="341"/>
      <c r="LD29" s="339"/>
      <c r="LE29" s="326"/>
      <c r="LF29" s="340"/>
      <c r="LG29" s="340"/>
      <c r="LH29" s="340"/>
      <c r="LI29" s="341"/>
      <c r="LJ29" s="339"/>
      <c r="LK29" s="326"/>
      <c r="LL29" s="340"/>
      <c r="LM29" s="340"/>
      <c r="LN29" s="340"/>
      <c r="LO29" s="341"/>
      <c r="LP29" s="339"/>
      <c r="LQ29" s="326"/>
      <c r="LR29" s="340"/>
      <c r="LS29" s="340"/>
      <c r="LT29" s="340"/>
      <c r="LU29" s="341"/>
      <c r="LV29" s="339"/>
      <c r="LW29" s="326"/>
      <c r="LX29" s="340"/>
      <c r="LY29" s="340"/>
      <c r="LZ29" s="340"/>
      <c r="MA29" s="341"/>
      <c r="MB29" s="339"/>
      <c r="MC29" s="326"/>
      <c r="MD29" s="340"/>
      <c r="ME29" s="340"/>
      <c r="MF29" s="340"/>
      <c r="MG29" s="341"/>
      <c r="MH29" s="339"/>
      <c r="MI29" s="326"/>
      <c r="MJ29" s="340"/>
      <c r="MK29" s="340"/>
      <c r="ML29" s="340"/>
      <c r="MM29" s="341"/>
      <c r="MN29" s="339"/>
      <c r="MO29" s="326"/>
      <c r="MP29" s="340"/>
      <c r="MQ29" s="340"/>
      <c r="MR29" s="340"/>
      <c r="MS29" s="341"/>
      <c r="MT29" s="339"/>
      <c r="MU29" s="326"/>
      <c r="MV29" s="340"/>
      <c r="MW29" s="340"/>
      <c r="MX29" s="340"/>
      <c r="MY29" s="341"/>
      <c r="MZ29" s="339"/>
      <c r="NA29" s="326"/>
      <c r="NB29" s="340"/>
      <c r="NC29" s="340"/>
      <c r="ND29" s="340"/>
      <c r="NE29" s="341"/>
      <c r="NF29" s="339"/>
      <c r="NG29" s="326"/>
      <c r="NH29" s="340"/>
      <c r="NI29" s="340"/>
      <c r="NJ29" s="340"/>
      <c r="NK29" s="341"/>
      <c r="NL29" s="339"/>
      <c r="NM29" s="326"/>
      <c r="NN29" s="340"/>
      <c r="NO29" s="340"/>
      <c r="NP29" s="340"/>
      <c r="NQ29" s="341"/>
      <c r="NR29" s="339"/>
      <c r="NS29" s="326"/>
      <c r="NT29" s="340"/>
      <c r="NU29" s="340"/>
      <c r="NV29" s="340"/>
      <c r="NW29" s="341"/>
      <c r="NX29" s="339"/>
      <c r="NY29" s="326"/>
      <c r="NZ29" s="340"/>
      <c r="OA29" s="340"/>
      <c r="OB29" s="340"/>
      <c r="OC29" s="341"/>
      <c r="OD29" s="348"/>
      <c r="OE29" s="326"/>
      <c r="OF29" s="340"/>
      <c r="OG29" s="340"/>
      <c r="OH29" s="340"/>
      <c r="OI29" s="341"/>
      <c r="OJ29" s="339"/>
      <c r="OK29" s="326"/>
      <c r="OL29" s="340"/>
      <c r="OM29" s="340"/>
      <c r="ON29" s="340"/>
      <c r="OO29" s="341"/>
      <c r="OP29" s="349"/>
      <c r="OQ29" s="350"/>
      <c r="OR29" s="39"/>
      <c r="OS29" s="39"/>
      <c r="OT29" s="39"/>
      <c r="OU29" s="351"/>
      <c r="OW29" s="54" t="s">
        <v>27</v>
      </c>
      <c r="OX29" s="36">
        <v>599</v>
      </c>
      <c r="OY29" s="314">
        <v>16</v>
      </c>
      <c r="PA29" s="65" t="s">
        <v>27</v>
      </c>
      <c r="PB29" s="36">
        <v>423</v>
      </c>
      <c r="PC29" s="314">
        <v>9</v>
      </c>
    </row>
    <row r="30" spans="1:419" x14ac:dyDescent="0.25">
      <c r="A30" s="17" t="s">
        <v>25</v>
      </c>
      <c r="B30" s="79">
        <v>533</v>
      </c>
      <c r="C30" s="79">
        <v>227</v>
      </c>
      <c r="E30" s="85" t="s">
        <v>25</v>
      </c>
      <c r="F30" s="86"/>
      <c r="G30" s="86"/>
      <c r="I30" s="106" t="s">
        <v>29</v>
      </c>
      <c r="J30" s="46">
        <v>1736</v>
      </c>
      <c r="K30" s="46">
        <v>26</v>
      </c>
      <c r="M30" s="123" t="s">
        <v>29</v>
      </c>
      <c r="N30" s="46">
        <v>1701</v>
      </c>
      <c r="O30" s="107">
        <v>0</v>
      </c>
      <c r="P30" s="121"/>
      <c r="Q30" s="107"/>
      <c r="R30" s="132" t="s">
        <v>27</v>
      </c>
      <c r="S30" s="125">
        <v>437</v>
      </c>
      <c r="T30" s="127">
        <v>0</v>
      </c>
      <c r="V30" s="158" t="s">
        <v>20</v>
      </c>
      <c r="W30" s="107">
        <v>0</v>
      </c>
      <c r="X30" s="122">
        <v>0</v>
      </c>
      <c r="Y30" s="13" t="s">
        <v>24</v>
      </c>
      <c r="Z30" s="242"/>
      <c r="AA30" s="238"/>
      <c r="AB30" s="243"/>
      <c r="AC30" s="243"/>
      <c r="AD30" s="243"/>
      <c r="AE30" s="244"/>
      <c r="AF30" s="214"/>
      <c r="AG30" s="238"/>
      <c r="AH30" s="216"/>
      <c r="AI30" s="216"/>
      <c r="AJ30" s="216"/>
      <c r="AK30" s="219"/>
      <c r="AL30" s="214"/>
      <c r="AM30" s="238"/>
      <c r="AN30" s="216"/>
      <c r="AO30" s="216"/>
      <c r="AP30" s="216"/>
      <c r="AQ30" s="219"/>
      <c r="AR30" s="214"/>
      <c r="AS30" s="238"/>
      <c r="AT30" s="216"/>
      <c r="AU30" s="216"/>
      <c r="AV30" s="216"/>
      <c r="AW30" s="219"/>
      <c r="AX30" s="214"/>
      <c r="AY30" s="238"/>
      <c r="AZ30" s="261"/>
      <c r="BA30" s="216"/>
      <c r="BB30" s="261"/>
      <c r="BC30" s="219"/>
      <c r="BD30" s="214"/>
      <c r="BE30" s="238"/>
      <c r="BF30" s="216"/>
      <c r="BG30" s="216"/>
      <c r="BH30" s="216"/>
      <c r="BI30" s="219"/>
      <c r="BJ30" s="214"/>
      <c r="BK30" s="238"/>
      <c r="BL30" s="216"/>
      <c r="BM30" s="216"/>
      <c r="BN30" s="216"/>
      <c r="BO30" s="219"/>
      <c r="BP30" s="214"/>
      <c r="BQ30" s="238"/>
      <c r="BR30" s="216"/>
      <c r="BS30" s="216"/>
      <c r="BT30" s="216"/>
      <c r="BU30" s="219"/>
      <c r="BV30" s="245"/>
      <c r="BW30" s="238"/>
      <c r="BX30" s="246"/>
      <c r="BY30" s="246"/>
      <c r="BZ30" s="246"/>
      <c r="CA30" s="247"/>
      <c r="CB30" s="245"/>
      <c r="CC30" s="238"/>
      <c r="CD30" s="246"/>
      <c r="CE30" s="246"/>
      <c r="CF30" s="246"/>
      <c r="CG30" s="247"/>
      <c r="CH30" s="245"/>
      <c r="CI30" s="238"/>
      <c r="CJ30" s="246"/>
      <c r="CK30" s="246"/>
      <c r="CL30" s="246"/>
      <c r="CM30" s="247"/>
      <c r="CN30" s="242"/>
      <c r="CO30" s="238"/>
      <c r="CP30" s="243"/>
      <c r="CQ30" s="243"/>
      <c r="CR30" s="243"/>
      <c r="CS30" s="244"/>
      <c r="CT30" s="242"/>
      <c r="CU30" s="238"/>
      <c r="CV30" s="243"/>
      <c r="CW30" s="243"/>
      <c r="CX30" s="243"/>
      <c r="CY30" s="244"/>
      <c r="CZ30" s="242"/>
      <c r="DA30" s="238"/>
      <c r="DB30" s="243"/>
      <c r="DC30" s="243"/>
      <c r="DD30" s="243"/>
      <c r="DE30" s="244"/>
      <c r="DF30" s="242"/>
      <c r="DG30" s="238"/>
      <c r="DH30" s="243"/>
      <c r="DI30" s="243"/>
      <c r="DJ30" s="243"/>
      <c r="DK30" s="244"/>
      <c r="DL30" s="242"/>
      <c r="DM30" s="238"/>
      <c r="DN30" s="243"/>
      <c r="DO30" s="243"/>
      <c r="DP30" s="243"/>
      <c r="DQ30" s="244"/>
      <c r="DR30" s="242"/>
      <c r="DS30" s="238"/>
      <c r="DT30" s="243"/>
      <c r="DU30" s="243"/>
      <c r="DV30" s="243"/>
      <c r="DW30" s="244"/>
      <c r="DX30" s="242"/>
      <c r="DY30" s="238"/>
      <c r="DZ30" s="243"/>
      <c r="EA30" s="243"/>
      <c r="EB30" s="243"/>
      <c r="EC30" s="244"/>
      <c r="ED30" s="242"/>
      <c r="EE30" s="238"/>
      <c r="EF30" s="243"/>
      <c r="EG30" s="243"/>
      <c r="EH30" s="243"/>
      <c r="EI30" s="244"/>
      <c r="EJ30" s="242"/>
      <c r="EK30" s="238"/>
      <c r="EL30" s="243"/>
      <c r="EM30" s="243"/>
      <c r="EN30" s="243"/>
      <c r="EO30" s="244"/>
      <c r="EP30" s="242"/>
      <c r="EQ30" s="238"/>
      <c r="ER30" s="243"/>
      <c r="ES30" s="243"/>
      <c r="ET30" s="243"/>
      <c r="EU30" s="244"/>
      <c r="EV30" s="242"/>
      <c r="EW30" s="238"/>
      <c r="EX30" s="243"/>
      <c r="EY30" s="243"/>
      <c r="EZ30" s="243"/>
      <c r="FA30" s="244"/>
      <c r="FB30" s="242"/>
      <c r="FC30" s="238"/>
      <c r="FD30" s="243"/>
      <c r="FE30" s="243"/>
      <c r="FF30" s="243"/>
      <c r="FG30" s="244"/>
      <c r="FH30" s="242"/>
      <c r="FI30" s="238"/>
      <c r="FJ30" s="243"/>
      <c r="FK30" s="243"/>
      <c r="FL30" s="243"/>
      <c r="FM30" s="244"/>
      <c r="FN30" s="242"/>
      <c r="FO30" s="238"/>
      <c r="FP30" s="243"/>
      <c r="FQ30" s="243"/>
      <c r="FR30" s="243"/>
      <c r="FS30" s="244"/>
      <c r="FT30" s="242"/>
      <c r="FU30" s="238"/>
      <c r="FV30" s="243"/>
      <c r="FW30" s="243"/>
      <c r="FX30" s="243"/>
      <c r="FY30" s="244"/>
      <c r="FZ30" s="242"/>
      <c r="GA30" s="238"/>
      <c r="GB30" s="243"/>
      <c r="GC30" s="243"/>
      <c r="GD30" s="243"/>
      <c r="GE30" s="244"/>
      <c r="GF30" s="242"/>
      <c r="GG30" s="238"/>
      <c r="GH30" s="243"/>
      <c r="GI30" s="243"/>
      <c r="GJ30" s="243"/>
      <c r="GK30" s="244"/>
      <c r="GL30" s="242"/>
      <c r="GM30" s="238"/>
      <c r="GN30" s="243"/>
      <c r="GO30" s="243"/>
      <c r="GP30" s="243"/>
      <c r="GQ30" s="244"/>
      <c r="GR30" s="242"/>
      <c r="GS30" s="238"/>
      <c r="GT30" s="243"/>
      <c r="GU30" s="243"/>
      <c r="GV30" s="243"/>
      <c r="GW30" s="244"/>
      <c r="GX30" s="242"/>
      <c r="GY30" s="238"/>
      <c r="GZ30" s="243"/>
      <c r="HA30" s="243"/>
      <c r="HB30" s="243"/>
      <c r="HC30" s="244"/>
      <c r="HD30" s="248"/>
      <c r="HE30" s="249"/>
      <c r="HF30" s="5"/>
      <c r="HG30" s="5"/>
      <c r="HH30" s="5"/>
      <c r="HI30" s="250"/>
      <c r="HK30" s="23" t="s">
        <v>25</v>
      </c>
      <c r="HL30" s="307">
        <v>17</v>
      </c>
      <c r="HM30" s="308" t="str">
        <f t="shared" ref="HM30:HM38" si="145">IF(HL30&gt;0.5,"1")</f>
        <v>1</v>
      </c>
      <c r="HN30" s="309">
        <v>27</v>
      </c>
      <c r="HO30" s="309">
        <v>15</v>
      </c>
      <c r="HP30" s="309">
        <v>5</v>
      </c>
      <c r="HQ30" s="309">
        <v>5</v>
      </c>
      <c r="HR30" s="307">
        <v>31</v>
      </c>
      <c r="HS30" s="308" t="str">
        <f t="shared" ref="HS30:HS38" si="146">IF(HR30&gt;0.5,"1")</f>
        <v>1</v>
      </c>
      <c r="HT30" s="309">
        <v>40</v>
      </c>
      <c r="HU30" s="309">
        <v>31</v>
      </c>
      <c r="HV30" s="309">
        <v>1</v>
      </c>
      <c r="HW30" s="309">
        <v>1</v>
      </c>
      <c r="HX30" s="307">
        <v>18</v>
      </c>
      <c r="HY30" s="308" t="str">
        <f t="shared" ref="HY30:HY38" si="147">IF(HX30&gt;0.5,"1")</f>
        <v>1</v>
      </c>
      <c r="HZ30" s="309">
        <v>28</v>
      </c>
      <c r="IA30" s="309">
        <v>18</v>
      </c>
      <c r="IB30" s="309">
        <v>0</v>
      </c>
      <c r="IC30" s="309">
        <v>0</v>
      </c>
      <c r="ID30" s="307">
        <v>0</v>
      </c>
      <c r="IE30" s="308" t="b">
        <f t="shared" ref="IE30:IE38" si="148">IF(ID30&gt;0.5,"1")</f>
        <v>0</v>
      </c>
      <c r="IF30" s="309">
        <v>0</v>
      </c>
      <c r="IG30" s="309">
        <v>0</v>
      </c>
      <c r="IH30" s="309">
        <v>0</v>
      </c>
      <c r="II30" s="309">
        <v>0</v>
      </c>
      <c r="IJ30" s="307">
        <v>0</v>
      </c>
      <c r="IK30" s="308" t="b">
        <f t="shared" ref="IK30:IK38" si="149">IF(IJ30&gt;0.5,"1")</f>
        <v>0</v>
      </c>
      <c r="IL30" s="309">
        <v>0</v>
      </c>
      <c r="IM30" s="309">
        <v>0</v>
      </c>
      <c r="IN30" s="309">
        <v>0</v>
      </c>
      <c r="IO30" s="309">
        <v>0</v>
      </c>
      <c r="IP30" s="307">
        <v>14</v>
      </c>
      <c r="IQ30" s="308" t="str">
        <f t="shared" ref="IQ30:IQ38" si="150">IF(IP30&gt;0.5,"1")</f>
        <v>1</v>
      </c>
      <c r="IR30" s="309">
        <v>36</v>
      </c>
      <c r="IS30" s="309">
        <v>14</v>
      </c>
      <c r="IT30" s="309">
        <v>3</v>
      </c>
      <c r="IU30" s="309">
        <v>1</v>
      </c>
      <c r="IV30" s="307">
        <v>18</v>
      </c>
      <c r="IW30" s="308" t="str">
        <f t="shared" ref="IW30:IW38" si="151">IF(IV30&gt;0.5,"1")</f>
        <v>1</v>
      </c>
      <c r="IX30" s="309">
        <v>40</v>
      </c>
      <c r="IY30" s="309">
        <v>15</v>
      </c>
      <c r="IZ30" s="309">
        <v>21</v>
      </c>
      <c r="JA30" s="309">
        <v>9</v>
      </c>
      <c r="JB30" s="307">
        <v>14</v>
      </c>
      <c r="JC30" s="308" t="str">
        <f t="shared" ref="JC30:JC38" si="152">IF(JB30&gt;0.5,"1")</f>
        <v>1</v>
      </c>
      <c r="JD30" s="309">
        <v>24</v>
      </c>
      <c r="JE30" s="309">
        <v>14</v>
      </c>
      <c r="JF30" s="309">
        <v>2</v>
      </c>
      <c r="JG30" s="309">
        <v>2</v>
      </c>
      <c r="JH30" s="307">
        <v>13</v>
      </c>
      <c r="JI30" s="308" t="str">
        <f t="shared" ref="JI30:JI38" si="153">IF(JH30&gt;0.5,"1")</f>
        <v>1</v>
      </c>
      <c r="JJ30" s="309">
        <v>35</v>
      </c>
      <c r="JK30" s="309">
        <v>13</v>
      </c>
      <c r="JL30" s="309">
        <v>0</v>
      </c>
      <c r="JM30" s="309">
        <v>0</v>
      </c>
      <c r="JN30" s="307">
        <v>20</v>
      </c>
      <c r="JO30" s="308" t="str">
        <f t="shared" ref="JO30:JO38" si="154">IF(JN30&gt;0.5,"1")</f>
        <v>1</v>
      </c>
      <c r="JP30" s="309">
        <v>36</v>
      </c>
      <c r="JQ30" s="309">
        <v>20</v>
      </c>
      <c r="JR30" s="309">
        <v>4</v>
      </c>
      <c r="JS30" s="309">
        <v>5</v>
      </c>
      <c r="JT30" s="307">
        <v>18</v>
      </c>
      <c r="JU30" s="308" t="str">
        <f t="shared" ref="JU30:JU38" si="155">IF(JT30&gt;0.5,"1")</f>
        <v>1</v>
      </c>
      <c r="JV30" s="309">
        <v>22</v>
      </c>
      <c r="JW30" s="309">
        <v>18</v>
      </c>
      <c r="JX30" s="309">
        <v>0</v>
      </c>
      <c r="JY30" s="309">
        <v>0</v>
      </c>
      <c r="JZ30" s="307">
        <v>0</v>
      </c>
      <c r="KA30" s="308" t="b">
        <f t="shared" ref="KA30:KA38" si="156">IF(JZ30&gt;0.5,"1")</f>
        <v>0</v>
      </c>
      <c r="KB30" s="309">
        <v>0</v>
      </c>
      <c r="KC30" s="309">
        <v>0</v>
      </c>
      <c r="KD30" s="309">
        <v>0</v>
      </c>
      <c r="KE30" s="309">
        <v>0</v>
      </c>
      <c r="KF30" s="307">
        <v>32</v>
      </c>
      <c r="KG30" s="308" t="str">
        <f t="shared" ref="KG30:KG38" si="157">IF(KF30&gt;0.5,"1")</f>
        <v>1</v>
      </c>
      <c r="KH30" s="309">
        <v>48</v>
      </c>
      <c r="KI30" s="309">
        <v>31</v>
      </c>
      <c r="KJ30" s="309">
        <v>5</v>
      </c>
      <c r="KK30" s="309">
        <v>4</v>
      </c>
      <c r="KL30" s="307">
        <v>12</v>
      </c>
      <c r="KM30" s="308" t="str">
        <f t="shared" ref="KM30:KM38" si="158">IF(KL30&gt;0.5,"1")</f>
        <v>1</v>
      </c>
      <c r="KN30" s="309">
        <v>61</v>
      </c>
      <c r="KO30" s="309">
        <v>10</v>
      </c>
      <c r="KP30" s="309">
        <v>7</v>
      </c>
      <c r="KQ30" s="309">
        <v>4</v>
      </c>
      <c r="KR30" s="307">
        <v>15</v>
      </c>
      <c r="KS30" s="308" t="str">
        <f t="shared" ref="KS30:KS38" si="159">IF(KR30&gt;0.5,"1")</f>
        <v>1</v>
      </c>
      <c r="KT30" s="309">
        <v>90</v>
      </c>
      <c r="KU30" s="309">
        <v>15</v>
      </c>
      <c r="KV30" s="309">
        <v>12</v>
      </c>
      <c r="KW30" s="309">
        <v>2</v>
      </c>
      <c r="KX30" s="307">
        <v>25</v>
      </c>
      <c r="KY30" s="308" t="str">
        <f t="shared" ref="KY30:KY38" si="160">IF(KX30&gt;0.5,"1")</f>
        <v>1</v>
      </c>
      <c r="KZ30" s="309">
        <v>31</v>
      </c>
      <c r="LA30" s="309">
        <v>25</v>
      </c>
      <c r="LB30" s="309">
        <v>1</v>
      </c>
      <c r="LC30" s="309">
        <v>1</v>
      </c>
      <c r="LD30" s="307">
        <v>23</v>
      </c>
      <c r="LE30" s="308" t="str">
        <f t="shared" ref="LE30:LE38" si="161">IF(LD30&gt;0.5,"1")</f>
        <v>1</v>
      </c>
      <c r="LF30" s="309">
        <v>45</v>
      </c>
      <c r="LG30" s="309">
        <v>23</v>
      </c>
      <c r="LH30" s="309">
        <v>6</v>
      </c>
      <c r="LI30" s="309">
        <v>3</v>
      </c>
      <c r="LJ30" s="307">
        <v>20</v>
      </c>
      <c r="LK30" s="308" t="str">
        <f t="shared" ref="LK30:LK38" si="162">IF(LJ30&gt;0.5,"1")</f>
        <v>1</v>
      </c>
      <c r="LL30" s="309">
        <v>25</v>
      </c>
      <c r="LM30" s="309">
        <v>20</v>
      </c>
      <c r="LN30" s="309">
        <v>7</v>
      </c>
      <c r="LO30" s="309">
        <v>5</v>
      </c>
      <c r="LP30" s="307">
        <v>0</v>
      </c>
      <c r="LQ30" s="308" t="b">
        <f t="shared" ref="LQ30:LQ38" si="163">IF(LP30&gt;0.5,"1")</f>
        <v>0</v>
      </c>
      <c r="LR30" s="309">
        <v>0</v>
      </c>
      <c r="LS30" s="309">
        <v>0</v>
      </c>
      <c r="LT30" s="309">
        <v>0</v>
      </c>
      <c r="LU30" s="309">
        <v>0</v>
      </c>
      <c r="LV30" s="307">
        <v>23</v>
      </c>
      <c r="LW30" s="308" t="str">
        <f t="shared" ref="LW30:LW38" si="164">IF(LV30&gt;0.5,"1")</f>
        <v>1</v>
      </c>
      <c r="LX30" s="309">
        <v>75</v>
      </c>
      <c r="LY30" s="309">
        <v>22</v>
      </c>
      <c r="LZ30" s="309">
        <v>4</v>
      </c>
      <c r="MA30" s="309">
        <v>2</v>
      </c>
      <c r="MB30" s="307">
        <v>19</v>
      </c>
      <c r="MC30" s="308" t="str">
        <f t="shared" ref="MC30:MC38" si="165">IF(MB30&gt;0.5,"1")</f>
        <v>1</v>
      </c>
      <c r="MD30" s="309">
        <v>45</v>
      </c>
      <c r="ME30" s="309">
        <v>16</v>
      </c>
      <c r="MF30" s="309">
        <v>30</v>
      </c>
      <c r="MG30" s="309">
        <v>11</v>
      </c>
      <c r="MH30" s="307">
        <v>19</v>
      </c>
      <c r="MI30" s="308" t="str">
        <f t="shared" ref="MI30:MI38" si="166">IF(MH30&gt;0.5,"1")</f>
        <v>1</v>
      </c>
      <c r="MJ30" s="309">
        <v>38</v>
      </c>
      <c r="MK30" s="309">
        <v>18</v>
      </c>
      <c r="ML30" s="309">
        <v>3</v>
      </c>
      <c r="MM30" s="309">
        <v>2</v>
      </c>
      <c r="MN30" s="307">
        <v>30</v>
      </c>
      <c r="MO30" s="308" t="str">
        <f t="shared" ref="MO30:MO38" si="167">IF(MN30&gt;0.5,"1")</f>
        <v>1</v>
      </c>
      <c r="MP30" s="309">
        <v>59</v>
      </c>
      <c r="MQ30" s="309">
        <v>30</v>
      </c>
      <c r="MR30" s="309">
        <v>0</v>
      </c>
      <c r="MS30" s="309">
        <v>0</v>
      </c>
      <c r="MT30" s="307">
        <v>28</v>
      </c>
      <c r="MU30" s="308" t="str">
        <f t="shared" ref="MU30:MU38" si="168">IF(MT30&gt;0.5,"1")</f>
        <v>1</v>
      </c>
      <c r="MV30" s="309">
        <v>60</v>
      </c>
      <c r="MW30" s="309">
        <v>27</v>
      </c>
      <c r="MX30" s="309">
        <v>4</v>
      </c>
      <c r="MY30" s="309">
        <v>4</v>
      </c>
      <c r="MZ30" s="307">
        <v>21</v>
      </c>
      <c r="NA30" s="308" t="str">
        <f t="shared" ref="NA30:NA38" si="169">IF(MZ30&gt;0.5,"1")</f>
        <v>1</v>
      </c>
      <c r="NB30" s="309">
        <v>36</v>
      </c>
      <c r="NC30" s="309">
        <v>21</v>
      </c>
      <c r="ND30" s="309">
        <v>1</v>
      </c>
      <c r="NE30" s="309">
        <v>1</v>
      </c>
      <c r="NF30" s="307">
        <v>0</v>
      </c>
      <c r="NG30" s="308" t="b">
        <f t="shared" ref="NG30:NG38" si="170">IF(NF30&gt;0.5,"1")</f>
        <v>0</v>
      </c>
      <c r="NH30" s="309">
        <v>0</v>
      </c>
      <c r="NI30" s="309">
        <v>0</v>
      </c>
      <c r="NJ30" s="309">
        <v>0</v>
      </c>
      <c r="NK30" s="309">
        <v>0</v>
      </c>
      <c r="NL30" s="307">
        <v>40</v>
      </c>
      <c r="NM30" s="308" t="str">
        <f t="shared" ref="NM30:NM38" si="171">IF(NL30&gt;0.5,"1")</f>
        <v>1</v>
      </c>
      <c r="NN30" s="309">
        <v>54</v>
      </c>
      <c r="NO30" s="309">
        <v>39</v>
      </c>
      <c r="NP30" s="309">
        <v>11</v>
      </c>
      <c r="NQ30" s="309">
        <v>6</v>
      </c>
      <c r="NR30" s="307">
        <v>12</v>
      </c>
      <c r="NS30" s="308" t="str">
        <f t="shared" ref="NS30:NS38" si="172">IF(NR30&gt;0.5,"1")</f>
        <v>1</v>
      </c>
      <c r="NT30" s="309">
        <v>55</v>
      </c>
      <c r="NU30" s="309">
        <v>11</v>
      </c>
      <c r="NV30" s="309">
        <v>19</v>
      </c>
      <c r="NW30" s="309">
        <v>6</v>
      </c>
      <c r="NX30" s="307">
        <v>24</v>
      </c>
      <c r="NY30" s="308" t="str">
        <f t="shared" ref="NY30:NY38" si="173">IF(NX30&gt;0.5,"1")</f>
        <v>1</v>
      </c>
      <c r="NZ30" s="309">
        <v>54</v>
      </c>
      <c r="OA30" s="309">
        <v>24</v>
      </c>
      <c r="OB30" s="309">
        <v>2</v>
      </c>
      <c r="OC30" s="310">
        <v>3</v>
      </c>
      <c r="OD30" s="311">
        <v>0</v>
      </c>
      <c r="OE30" s="308" t="b">
        <f t="shared" ref="OE30:OE38" si="174">IF(OD30&gt;0.5,"1")</f>
        <v>0</v>
      </c>
      <c r="OF30" s="309">
        <v>0</v>
      </c>
      <c r="OG30" s="309">
        <v>0</v>
      </c>
      <c r="OH30" s="309">
        <v>0</v>
      </c>
      <c r="OI30" s="309">
        <v>0</v>
      </c>
      <c r="OJ30" s="307">
        <v>0</v>
      </c>
      <c r="OK30" s="308" t="b">
        <f t="shared" ref="OK30:OK38" si="175">IF(OJ30&gt;0.5,"1")</f>
        <v>0</v>
      </c>
      <c r="OL30" s="309">
        <v>0</v>
      </c>
      <c r="OM30" s="309">
        <v>0</v>
      </c>
      <c r="ON30" s="309">
        <v>0</v>
      </c>
      <c r="OO30" s="310">
        <v>0</v>
      </c>
      <c r="OP30" s="312"/>
      <c r="OQ30" s="313">
        <f t="shared" ref="OQ30:OQ37" si="176">HL30+HR30+HX30+ID30+IJ30+IP30+IV30+JB30+JH30+JN30+JT30+JZ30+KF30+KL30+KR30+KX30+LD30+LJ30+LP30+LV30+MB30+MH30+MN30+MT30+MZ30+NF30+NL30+NR30+NX30+OD30+OJ30</f>
        <v>506</v>
      </c>
      <c r="OR30" s="36">
        <f t="shared" ref="OR30:OU37" si="177">HN30+HT30+HZ30+IF30+IL30+IR30+IX30+JD30+JJ30+JP30+JV30+KB30+KH30+KN30+KT30+KZ30+LF30+LL30+LR30+LX30+MD30+MJ30+MP30+MV30+NB30+NH30+NN30+NT30+NZ30+OF30+OL30</f>
        <v>1064</v>
      </c>
      <c r="OS30" s="36">
        <f t="shared" si="177"/>
        <v>490</v>
      </c>
      <c r="OT30" s="36">
        <f t="shared" si="177"/>
        <v>148</v>
      </c>
      <c r="OU30" s="314">
        <f t="shared" si="177"/>
        <v>77</v>
      </c>
      <c r="OW30" s="54" t="s">
        <v>28</v>
      </c>
      <c r="OX30" s="36">
        <v>568</v>
      </c>
      <c r="OY30" s="314">
        <v>36</v>
      </c>
      <c r="PA30" s="65" t="s">
        <v>28</v>
      </c>
      <c r="PB30" s="36">
        <v>412</v>
      </c>
      <c r="PC30" s="314">
        <v>16</v>
      </c>
    </row>
    <row r="31" spans="1:419" x14ac:dyDescent="0.25">
      <c r="A31" s="17" t="s">
        <v>26</v>
      </c>
      <c r="B31" s="79">
        <v>529</v>
      </c>
      <c r="C31" s="79">
        <v>15</v>
      </c>
      <c r="E31" s="85" t="s">
        <v>26</v>
      </c>
      <c r="F31" s="86">
        <v>1064</v>
      </c>
      <c r="G31" s="86">
        <v>148</v>
      </c>
      <c r="I31" s="106" t="s">
        <v>30</v>
      </c>
      <c r="J31" s="46">
        <v>1521</v>
      </c>
      <c r="K31" s="46">
        <v>32</v>
      </c>
      <c r="M31" s="123" t="s">
        <v>30</v>
      </c>
      <c r="N31" s="46">
        <v>1438</v>
      </c>
      <c r="O31" s="107">
        <v>6</v>
      </c>
      <c r="P31" s="121"/>
      <c r="Q31" s="107"/>
      <c r="R31" s="132" t="s">
        <v>28</v>
      </c>
      <c r="S31" s="107">
        <v>507</v>
      </c>
      <c r="T31" s="122">
        <v>11</v>
      </c>
      <c r="V31" s="158" t="s">
        <v>21</v>
      </c>
      <c r="W31" s="107">
        <v>329</v>
      </c>
      <c r="X31" s="122">
        <v>0</v>
      </c>
      <c r="Y31" s="12" t="s">
        <v>25</v>
      </c>
      <c r="Z31" s="223">
        <v>0</v>
      </c>
      <c r="AA31" s="224" t="b">
        <f t="shared" ref="AA31:AA39" si="178">IF(Z31&gt;0.5,"1")</f>
        <v>0</v>
      </c>
      <c r="AB31" s="225">
        <v>0</v>
      </c>
      <c r="AC31" s="225">
        <v>0</v>
      </c>
      <c r="AD31" s="225">
        <v>0</v>
      </c>
      <c r="AE31" s="225">
        <v>0</v>
      </c>
      <c r="AF31" s="223">
        <v>36</v>
      </c>
      <c r="AG31" s="224" t="str">
        <f t="shared" ref="AG31:AG39" si="179">IF(AF31&gt;0.5,"1")</f>
        <v>1</v>
      </c>
      <c r="AH31" s="225">
        <v>73</v>
      </c>
      <c r="AI31" s="225">
        <v>35</v>
      </c>
      <c r="AJ31" s="225">
        <v>3</v>
      </c>
      <c r="AK31" s="225">
        <v>4</v>
      </c>
      <c r="AL31" s="223">
        <v>17</v>
      </c>
      <c r="AM31" s="224" t="str">
        <f t="shared" ref="AM31:AM39" si="180">IF(AL31&gt;0.5,"1")</f>
        <v>1</v>
      </c>
      <c r="AN31" s="225">
        <v>73</v>
      </c>
      <c r="AO31" s="225">
        <v>17</v>
      </c>
      <c r="AP31" s="225">
        <v>6</v>
      </c>
      <c r="AQ31" s="225">
        <v>2</v>
      </c>
      <c r="AR31" s="223">
        <v>17</v>
      </c>
      <c r="AS31" s="224" t="str">
        <f t="shared" ref="AS31:AS39" si="181">IF(AR31&gt;0.5,"1")</f>
        <v>1</v>
      </c>
      <c r="AT31" s="225">
        <v>40</v>
      </c>
      <c r="AU31" s="225">
        <v>17</v>
      </c>
      <c r="AV31" s="225">
        <v>3</v>
      </c>
      <c r="AW31" s="225">
        <v>1</v>
      </c>
      <c r="AX31" s="223">
        <v>16</v>
      </c>
      <c r="AY31" s="224" t="str">
        <f t="shared" ref="AY31:AY39" si="182">IF(AX31&gt;0.5,"1")</f>
        <v>1</v>
      </c>
      <c r="AZ31" s="225">
        <v>21</v>
      </c>
      <c r="BA31" s="225">
        <v>16</v>
      </c>
      <c r="BB31" s="225">
        <v>0</v>
      </c>
      <c r="BC31" s="225">
        <v>0</v>
      </c>
      <c r="BD31" s="223">
        <v>16</v>
      </c>
      <c r="BE31" s="224" t="str">
        <f t="shared" ref="BE31:BE39" si="183">IF(BD31&gt;0.5,"1")</f>
        <v>1</v>
      </c>
      <c r="BF31" s="225">
        <v>21</v>
      </c>
      <c r="BG31" s="225">
        <v>16</v>
      </c>
      <c r="BH31" s="225">
        <v>0</v>
      </c>
      <c r="BI31" s="225">
        <v>0</v>
      </c>
      <c r="BJ31" s="223">
        <v>15</v>
      </c>
      <c r="BK31" s="224" t="str">
        <f t="shared" ref="BK31:BK39" si="184">IF(BJ31&gt;0.5,"1")</f>
        <v>1</v>
      </c>
      <c r="BL31" s="225">
        <v>23</v>
      </c>
      <c r="BM31" s="225">
        <v>13</v>
      </c>
      <c r="BN31" s="225">
        <v>12</v>
      </c>
      <c r="BO31" s="225">
        <v>3</v>
      </c>
      <c r="BP31" s="223">
        <v>0</v>
      </c>
      <c r="BQ31" s="224" t="b">
        <f t="shared" ref="BQ31:BQ39" si="185">IF(BP31&gt;0.5,"1")</f>
        <v>0</v>
      </c>
      <c r="BR31" s="225">
        <v>0</v>
      </c>
      <c r="BS31" s="225">
        <v>0</v>
      </c>
      <c r="BT31" s="225">
        <v>0</v>
      </c>
      <c r="BU31" s="225">
        <v>0</v>
      </c>
      <c r="BV31" s="223">
        <v>17</v>
      </c>
      <c r="BW31" s="224" t="str">
        <f t="shared" ref="BW31:BW39" si="186">IF(BV31&gt;0.5,"1")</f>
        <v>1</v>
      </c>
      <c r="BX31" s="225">
        <v>71</v>
      </c>
      <c r="BY31" s="225">
        <v>17</v>
      </c>
      <c r="BZ31" s="225">
        <v>6</v>
      </c>
      <c r="CA31" s="225">
        <v>3</v>
      </c>
      <c r="CB31" s="223">
        <v>17</v>
      </c>
      <c r="CC31" s="224" t="str">
        <f t="shared" ref="CC31:CC39" si="187">IF(CB31&gt;0.5,"1")</f>
        <v>1</v>
      </c>
      <c r="CD31" s="225">
        <v>62</v>
      </c>
      <c r="CE31" s="225">
        <v>12</v>
      </c>
      <c r="CF31" s="225">
        <v>39</v>
      </c>
      <c r="CG31" s="225">
        <v>10</v>
      </c>
      <c r="CH31" s="223">
        <v>25</v>
      </c>
      <c r="CI31" s="224" t="str">
        <f t="shared" ref="CI31:CI39" si="188">IF(CH31&gt;0.5,"1")</f>
        <v>1</v>
      </c>
      <c r="CJ31" s="225">
        <v>56</v>
      </c>
      <c r="CK31" s="225">
        <v>25</v>
      </c>
      <c r="CL31" s="225">
        <v>2</v>
      </c>
      <c r="CM31" s="225">
        <v>2</v>
      </c>
      <c r="CN31" s="223">
        <v>17</v>
      </c>
      <c r="CO31" s="224" t="str">
        <f t="shared" ref="CO31:CO39" si="189">IF(CN31&gt;0.5,"1")</f>
        <v>1</v>
      </c>
      <c r="CP31" s="225">
        <v>26</v>
      </c>
      <c r="CQ31" s="225">
        <v>16</v>
      </c>
      <c r="CR31" s="225">
        <v>4</v>
      </c>
      <c r="CS31" s="225">
        <v>2</v>
      </c>
      <c r="CT31" s="223">
        <v>19</v>
      </c>
      <c r="CU31" s="224" t="str">
        <f t="shared" ref="CU31:CU39" si="190">IF(CT31&gt;0.5,"1")</f>
        <v>1</v>
      </c>
      <c r="CV31" s="225">
        <v>44</v>
      </c>
      <c r="CW31" s="225">
        <v>18</v>
      </c>
      <c r="CX31" s="225">
        <v>4</v>
      </c>
      <c r="CY31" s="225">
        <v>3</v>
      </c>
      <c r="CZ31" s="223">
        <v>20</v>
      </c>
      <c r="DA31" s="224" t="str">
        <f t="shared" ref="DA31:DA39" si="191">IF(CZ31&gt;0.5,"1")</f>
        <v>1</v>
      </c>
      <c r="DB31" s="225">
        <v>64</v>
      </c>
      <c r="DC31" s="225">
        <v>19</v>
      </c>
      <c r="DD31" s="225">
        <v>7</v>
      </c>
      <c r="DE31" s="225">
        <v>3</v>
      </c>
      <c r="DF31" s="223">
        <v>0</v>
      </c>
      <c r="DG31" s="224" t="b">
        <f t="shared" ref="DG31:DG39" si="192">IF(DF31&gt;0.5,"1")</f>
        <v>0</v>
      </c>
      <c r="DH31" s="225">
        <v>0</v>
      </c>
      <c r="DI31" s="225">
        <v>0</v>
      </c>
      <c r="DJ31" s="225">
        <v>0</v>
      </c>
      <c r="DK31" s="225">
        <v>0</v>
      </c>
      <c r="DL31" s="223">
        <v>33</v>
      </c>
      <c r="DM31" s="224" t="str">
        <f t="shared" ref="DM31:DM39" si="193">IF(DL31&gt;0.5,"1")</f>
        <v>1</v>
      </c>
      <c r="DN31" s="225">
        <v>73</v>
      </c>
      <c r="DO31" s="225">
        <v>32</v>
      </c>
      <c r="DP31" s="225">
        <v>12</v>
      </c>
      <c r="DQ31" s="225">
        <v>5</v>
      </c>
      <c r="DR31" s="223">
        <v>16</v>
      </c>
      <c r="DS31" s="224" t="str">
        <f t="shared" ref="DS31:DS39" si="194">IF(DR31&gt;0.5,"1")</f>
        <v>1</v>
      </c>
      <c r="DT31" s="225">
        <v>65</v>
      </c>
      <c r="DU31" s="225">
        <v>14</v>
      </c>
      <c r="DV31" s="225">
        <v>12</v>
      </c>
      <c r="DW31" s="225">
        <v>7</v>
      </c>
      <c r="DX31" s="223">
        <v>22</v>
      </c>
      <c r="DY31" s="224" t="str">
        <f t="shared" ref="DY31:DY39" si="195">IF(DX31&gt;0.5,"1")</f>
        <v>1</v>
      </c>
      <c r="DZ31" s="225">
        <v>16</v>
      </c>
      <c r="EA31" s="225">
        <v>22</v>
      </c>
      <c r="EB31" s="225">
        <v>1</v>
      </c>
      <c r="EC31" s="225">
        <v>1</v>
      </c>
      <c r="ED31" s="223">
        <v>23</v>
      </c>
      <c r="EE31" s="224" t="str">
        <f t="shared" ref="EE31:EE39" si="196">IF(ED31&gt;0.5,"1")</f>
        <v>1</v>
      </c>
      <c r="EF31" s="225">
        <v>20</v>
      </c>
      <c r="EG31" s="225">
        <v>22</v>
      </c>
      <c r="EH31" s="225">
        <v>3</v>
      </c>
      <c r="EI31" s="225">
        <v>3</v>
      </c>
      <c r="EJ31" s="223">
        <v>22</v>
      </c>
      <c r="EK31" s="224" t="str">
        <f t="shared" ref="EK31:EK39" si="197">IF(EJ31&gt;0.5,"1")</f>
        <v>1</v>
      </c>
      <c r="EL31" s="225">
        <v>46</v>
      </c>
      <c r="EM31" s="225">
        <v>22</v>
      </c>
      <c r="EN31" s="225">
        <v>8</v>
      </c>
      <c r="EO31" s="225">
        <v>3</v>
      </c>
      <c r="EP31" s="223">
        <v>22</v>
      </c>
      <c r="EQ31" s="224" t="str">
        <f t="shared" ref="EQ31:EQ39" si="198">IF(EP31&gt;0.5,"1")</f>
        <v>1</v>
      </c>
      <c r="ER31" s="225">
        <v>30</v>
      </c>
      <c r="ES31" s="225">
        <v>22</v>
      </c>
      <c r="ET31" s="225">
        <v>1</v>
      </c>
      <c r="EU31" s="225">
        <v>2</v>
      </c>
      <c r="EV31" s="223">
        <v>0</v>
      </c>
      <c r="EW31" s="224" t="b">
        <f t="shared" ref="EW31:EW39" si="199">IF(EV31&gt;0.5,"1")</f>
        <v>0</v>
      </c>
      <c r="EX31" s="225">
        <v>0</v>
      </c>
      <c r="EY31" s="225">
        <v>0</v>
      </c>
      <c r="EZ31" s="225">
        <v>0</v>
      </c>
      <c r="FA31" s="225">
        <v>0</v>
      </c>
      <c r="FB31" s="223">
        <v>19</v>
      </c>
      <c r="FC31" s="224" t="str">
        <f t="shared" ref="FC31:FC39" si="200">IF(FB31&gt;0.5,"1")</f>
        <v>1</v>
      </c>
      <c r="FD31" s="225">
        <v>57</v>
      </c>
      <c r="FE31" s="225">
        <v>19</v>
      </c>
      <c r="FF31" s="225">
        <v>8</v>
      </c>
      <c r="FG31" s="225">
        <v>4</v>
      </c>
      <c r="FH31" s="223">
        <v>21</v>
      </c>
      <c r="FI31" s="224" t="str">
        <f t="shared" ref="FI31:FI39" si="201">IF(FH31&gt;0.5,"1")</f>
        <v>1</v>
      </c>
      <c r="FJ31" s="225">
        <v>57</v>
      </c>
      <c r="FK31" s="225">
        <v>18</v>
      </c>
      <c r="FL31" s="225">
        <v>24</v>
      </c>
      <c r="FM31" s="225">
        <v>6</v>
      </c>
      <c r="FN31" s="223">
        <v>20</v>
      </c>
      <c r="FO31" s="224" t="str">
        <f t="shared" ref="FO31:FO39" si="202">IF(FN31&gt;0.5,"1")</f>
        <v>1</v>
      </c>
      <c r="FP31" s="225">
        <v>48</v>
      </c>
      <c r="FQ31" s="225">
        <v>20</v>
      </c>
      <c r="FR31" s="225">
        <v>2</v>
      </c>
      <c r="FS31" s="225">
        <v>2</v>
      </c>
      <c r="FT31" s="223">
        <v>30</v>
      </c>
      <c r="FU31" s="224" t="str">
        <f t="shared" ref="FU31:FU39" si="203">IF(FT31&gt;0.5,"1")</f>
        <v>1</v>
      </c>
      <c r="FV31" s="225">
        <v>50</v>
      </c>
      <c r="FW31" s="225">
        <v>29</v>
      </c>
      <c r="FX31" s="225">
        <v>11</v>
      </c>
      <c r="FY31" s="225">
        <v>5</v>
      </c>
      <c r="FZ31" s="223">
        <v>26</v>
      </c>
      <c r="GA31" s="224" t="str">
        <f t="shared" ref="GA31:GA39" si="204">IF(FZ31&gt;0.5,"1")</f>
        <v>1</v>
      </c>
      <c r="GB31" s="225">
        <v>54</v>
      </c>
      <c r="GC31" s="225">
        <v>25</v>
      </c>
      <c r="GD31" s="225">
        <v>53</v>
      </c>
      <c r="GE31" s="225">
        <v>8</v>
      </c>
      <c r="GF31" s="223">
        <v>27</v>
      </c>
      <c r="GG31" s="224" t="str">
        <f t="shared" ref="GG31:GG39" si="205">IF(GF31&gt;0.5,"1")</f>
        <v>1</v>
      </c>
      <c r="GH31" s="225">
        <v>43</v>
      </c>
      <c r="GI31" s="225">
        <v>26</v>
      </c>
      <c r="GJ31" s="225">
        <v>4</v>
      </c>
      <c r="GK31" s="225">
        <v>3</v>
      </c>
      <c r="GL31" s="223">
        <v>0</v>
      </c>
      <c r="GM31" s="224" t="b">
        <f t="shared" ref="GM31:GM39" si="206">IF(GL31&gt;0.5,"1")</f>
        <v>0</v>
      </c>
      <c r="GN31" s="225">
        <v>0</v>
      </c>
      <c r="GO31" s="225">
        <v>0</v>
      </c>
      <c r="GP31" s="225">
        <v>0</v>
      </c>
      <c r="GQ31" s="225">
        <v>0</v>
      </c>
      <c r="GR31" s="223">
        <v>27</v>
      </c>
      <c r="GS31" s="224" t="str">
        <f t="shared" ref="GS31:GS39" si="207">IF(GR31&gt;0.5,"1")</f>
        <v>1</v>
      </c>
      <c r="GT31" s="225">
        <v>57</v>
      </c>
      <c r="GU31" s="225">
        <v>27</v>
      </c>
      <c r="GV31" s="225">
        <v>2</v>
      </c>
      <c r="GW31" s="225">
        <v>3</v>
      </c>
      <c r="GX31" s="223">
        <v>14</v>
      </c>
      <c r="GY31" s="224" t="str">
        <f t="shared" ref="GY31:GY39" si="208">IF(GX31&gt;0.5,"1")</f>
        <v>1</v>
      </c>
      <c r="GZ31" s="225">
        <v>22</v>
      </c>
      <c r="HA31" s="225">
        <v>14</v>
      </c>
      <c r="HB31" s="225">
        <v>0</v>
      </c>
      <c r="HC31" s="226">
        <v>0</v>
      </c>
      <c r="HD31" s="227"/>
      <c r="HE31" s="251">
        <f t="shared" ref="HE31:HE38" si="209">Z31+AF31+AL31+AR31+AX31+BD31+BJ31+BP31+BV31+CB31+CH31+CN31+CT31+CZ31+DF31+DL31+DR31+DX31+ED31+EJ31+EP31+EV31+FB31+FH31+FN31+FT31+FZ31+GF31+GL31+GR31+GX31</f>
        <v>554</v>
      </c>
      <c r="HF31" s="6">
        <f t="shared" ref="HF31:HF38" si="210">AB31+AH31+AN31+AT31+AZ31+BF31+BL31+BR31+BX31+CD31+CJ31+CP31+CV31+DB31+DH31+DN31+DT31+DZ31+EF31+EL31+ER31+EX31+FD31+FJ31+FP31+FV31+GB31+GH31+GN31+GT31+GZ31</f>
        <v>1212</v>
      </c>
      <c r="HG31" s="6">
        <f t="shared" ref="HG31:HI38" si="211">AC31+AI31+AO31+AU31+BA31+BG31+BM31+BS31+BY31+CE31+CK31+CQ31+CW31+DC31+DI31+DO31+DU31+EA31+EG31+EM31+ES31+EY31+FE31+FK31+FQ31+FW31+GC31+GI31+GO31+GU31+HA31</f>
        <v>533</v>
      </c>
      <c r="HH31" s="6">
        <f t="shared" si="211"/>
        <v>227</v>
      </c>
      <c r="HI31" s="262">
        <f t="shared" si="211"/>
        <v>85</v>
      </c>
      <c r="HK31" s="23" t="s">
        <v>26</v>
      </c>
      <c r="HL31" s="307">
        <v>27</v>
      </c>
      <c r="HM31" s="308" t="str">
        <f t="shared" si="145"/>
        <v>1</v>
      </c>
      <c r="HN31" s="309">
        <v>35</v>
      </c>
      <c r="HO31" s="309">
        <v>27</v>
      </c>
      <c r="HP31" s="309">
        <v>0</v>
      </c>
      <c r="HQ31" s="309">
        <v>0</v>
      </c>
      <c r="HR31" s="307">
        <v>26</v>
      </c>
      <c r="HS31" s="308" t="str">
        <f t="shared" si="146"/>
        <v>1</v>
      </c>
      <c r="HT31" s="309">
        <v>23</v>
      </c>
      <c r="HU31" s="309">
        <v>26</v>
      </c>
      <c r="HV31" s="309">
        <v>2</v>
      </c>
      <c r="HW31" s="309">
        <v>2</v>
      </c>
      <c r="HX31" s="307">
        <v>19</v>
      </c>
      <c r="HY31" s="308" t="str">
        <f t="shared" si="147"/>
        <v>1</v>
      </c>
      <c r="HZ31" s="309">
        <v>48</v>
      </c>
      <c r="IA31" s="309">
        <v>19</v>
      </c>
      <c r="IB31" s="309">
        <v>0</v>
      </c>
      <c r="IC31" s="309">
        <v>0</v>
      </c>
      <c r="ID31" s="307">
        <v>0</v>
      </c>
      <c r="IE31" s="308" t="b">
        <f t="shared" si="148"/>
        <v>0</v>
      </c>
      <c r="IF31" s="309">
        <v>0</v>
      </c>
      <c r="IG31" s="309">
        <v>0</v>
      </c>
      <c r="IH31" s="309">
        <v>0</v>
      </c>
      <c r="II31" s="309">
        <v>0</v>
      </c>
      <c r="IJ31" s="307">
        <v>0</v>
      </c>
      <c r="IK31" s="308" t="b">
        <f t="shared" si="149"/>
        <v>0</v>
      </c>
      <c r="IL31" s="309">
        <v>0</v>
      </c>
      <c r="IM31" s="309">
        <v>0</v>
      </c>
      <c r="IN31" s="309">
        <v>0</v>
      </c>
      <c r="IO31" s="309">
        <v>0</v>
      </c>
      <c r="IP31" s="307">
        <v>18</v>
      </c>
      <c r="IQ31" s="308" t="str">
        <f t="shared" si="150"/>
        <v>1</v>
      </c>
      <c r="IR31" s="309">
        <v>59</v>
      </c>
      <c r="IS31" s="309">
        <v>18</v>
      </c>
      <c r="IT31" s="309">
        <v>1</v>
      </c>
      <c r="IU31" s="309">
        <v>1</v>
      </c>
      <c r="IV31" s="307">
        <v>0</v>
      </c>
      <c r="IW31" s="308" t="b">
        <f t="shared" si="151"/>
        <v>0</v>
      </c>
      <c r="IX31" s="309">
        <v>0</v>
      </c>
      <c r="IY31" s="309">
        <v>0</v>
      </c>
      <c r="IZ31" s="309">
        <v>0</v>
      </c>
      <c r="JA31" s="309">
        <v>0</v>
      </c>
      <c r="JB31" s="307">
        <v>25</v>
      </c>
      <c r="JC31" s="308" t="str">
        <f t="shared" si="152"/>
        <v>1</v>
      </c>
      <c r="JD31" s="309">
        <v>55</v>
      </c>
      <c r="JE31" s="309">
        <v>25</v>
      </c>
      <c r="JF31" s="309">
        <v>2</v>
      </c>
      <c r="JG31" s="309">
        <v>1</v>
      </c>
      <c r="JH31" s="307">
        <v>27</v>
      </c>
      <c r="JI31" s="308" t="str">
        <f t="shared" si="153"/>
        <v>1</v>
      </c>
      <c r="JJ31" s="309">
        <v>47</v>
      </c>
      <c r="JK31" s="309">
        <v>27</v>
      </c>
      <c r="JL31" s="309">
        <v>1</v>
      </c>
      <c r="JM31" s="309">
        <v>1</v>
      </c>
      <c r="JN31" s="307">
        <v>17</v>
      </c>
      <c r="JO31" s="308" t="str">
        <f t="shared" si="154"/>
        <v>1</v>
      </c>
      <c r="JP31" s="309">
        <v>56</v>
      </c>
      <c r="JQ31" s="309">
        <v>17</v>
      </c>
      <c r="JR31" s="309">
        <v>0</v>
      </c>
      <c r="JS31" s="309">
        <v>0</v>
      </c>
      <c r="JT31" s="307">
        <v>21</v>
      </c>
      <c r="JU31" s="308" t="str">
        <f t="shared" si="155"/>
        <v>1</v>
      </c>
      <c r="JV31" s="309">
        <v>80</v>
      </c>
      <c r="JW31" s="309">
        <v>21</v>
      </c>
      <c r="JX31" s="309">
        <v>0</v>
      </c>
      <c r="JY31" s="309">
        <v>0</v>
      </c>
      <c r="JZ31" s="307">
        <v>0</v>
      </c>
      <c r="KA31" s="308" t="b">
        <f t="shared" si="156"/>
        <v>0</v>
      </c>
      <c r="KB31" s="309">
        <v>0</v>
      </c>
      <c r="KC31" s="309">
        <v>0</v>
      </c>
      <c r="KD31" s="309">
        <v>0</v>
      </c>
      <c r="KE31" s="309">
        <v>0</v>
      </c>
      <c r="KF31" s="307">
        <v>9</v>
      </c>
      <c r="KG31" s="308" t="str">
        <f t="shared" si="157"/>
        <v>1</v>
      </c>
      <c r="KH31" s="309">
        <v>69</v>
      </c>
      <c r="KI31" s="309">
        <v>9</v>
      </c>
      <c r="KJ31" s="309">
        <v>0</v>
      </c>
      <c r="KK31" s="309">
        <v>0</v>
      </c>
      <c r="KL31" s="307">
        <v>16</v>
      </c>
      <c r="KM31" s="308" t="str">
        <f t="shared" si="158"/>
        <v>1</v>
      </c>
      <c r="KN31" s="309">
        <v>62</v>
      </c>
      <c r="KO31" s="309">
        <v>16</v>
      </c>
      <c r="KP31" s="309">
        <v>0</v>
      </c>
      <c r="KQ31" s="309">
        <v>0</v>
      </c>
      <c r="KR31" s="307">
        <v>20</v>
      </c>
      <c r="KS31" s="308" t="str">
        <f t="shared" si="159"/>
        <v>1</v>
      </c>
      <c r="KT31" s="309">
        <v>30</v>
      </c>
      <c r="KU31" s="309">
        <v>20</v>
      </c>
      <c r="KV31" s="309">
        <v>0</v>
      </c>
      <c r="KW31" s="309">
        <v>0</v>
      </c>
      <c r="KX31" s="307">
        <v>22</v>
      </c>
      <c r="KY31" s="308" t="str">
        <f t="shared" si="160"/>
        <v>1</v>
      </c>
      <c r="KZ31" s="309">
        <v>32</v>
      </c>
      <c r="LA31" s="309">
        <v>21</v>
      </c>
      <c r="LB31" s="309">
        <v>1</v>
      </c>
      <c r="LC31" s="309">
        <v>1</v>
      </c>
      <c r="LD31" s="307">
        <v>19</v>
      </c>
      <c r="LE31" s="308" t="str">
        <f t="shared" si="161"/>
        <v>1</v>
      </c>
      <c r="LF31" s="309">
        <v>24</v>
      </c>
      <c r="LG31" s="309">
        <v>19</v>
      </c>
      <c r="LH31" s="309">
        <v>0</v>
      </c>
      <c r="LI31" s="309">
        <v>0</v>
      </c>
      <c r="LJ31" s="307">
        <v>23</v>
      </c>
      <c r="LK31" s="308" t="str">
        <f t="shared" si="162"/>
        <v>1</v>
      </c>
      <c r="LL31" s="309">
        <v>49</v>
      </c>
      <c r="LM31" s="309">
        <v>23</v>
      </c>
      <c r="LN31" s="309">
        <v>0</v>
      </c>
      <c r="LO31" s="309">
        <v>0</v>
      </c>
      <c r="LP31" s="307">
        <v>17</v>
      </c>
      <c r="LQ31" s="308" t="str">
        <f t="shared" si="163"/>
        <v>1</v>
      </c>
      <c r="LR31" s="309">
        <v>71</v>
      </c>
      <c r="LS31" s="309">
        <v>17</v>
      </c>
      <c r="LT31" s="309">
        <v>0</v>
      </c>
      <c r="LU31" s="309">
        <v>0</v>
      </c>
      <c r="LV31" s="307">
        <v>11</v>
      </c>
      <c r="LW31" s="308" t="str">
        <f t="shared" si="164"/>
        <v>1</v>
      </c>
      <c r="LX31" s="309">
        <v>30</v>
      </c>
      <c r="LY31" s="309">
        <v>11</v>
      </c>
      <c r="LZ31" s="309">
        <v>5</v>
      </c>
      <c r="MA31" s="309">
        <v>1</v>
      </c>
      <c r="MB31" s="307">
        <v>16</v>
      </c>
      <c r="MC31" s="308" t="str">
        <f t="shared" si="165"/>
        <v>1</v>
      </c>
      <c r="MD31" s="309">
        <v>50</v>
      </c>
      <c r="ME31" s="309">
        <v>16</v>
      </c>
      <c r="MF31" s="309">
        <v>0</v>
      </c>
      <c r="MG31" s="309">
        <v>0</v>
      </c>
      <c r="MH31" s="307">
        <v>24</v>
      </c>
      <c r="MI31" s="308" t="str">
        <f t="shared" si="166"/>
        <v>1</v>
      </c>
      <c r="MJ31" s="309">
        <v>30</v>
      </c>
      <c r="MK31" s="309">
        <v>24</v>
      </c>
      <c r="ML31" s="309">
        <v>0</v>
      </c>
      <c r="MM31" s="309">
        <v>0</v>
      </c>
      <c r="MN31" s="307">
        <v>0</v>
      </c>
      <c r="MO31" s="308" t="b">
        <f t="shared" si="167"/>
        <v>0</v>
      </c>
      <c r="MP31" s="309">
        <v>0</v>
      </c>
      <c r="MQ31" s="309">
        <v>0</v>
      </c>
      <c r="MR31" s="309">
        <v>0</v>
      </c>
      <c r="MS31" s="309">
        <v>0</v>
      </c>
      <c r="MT31" s="307">
        <v>23</v>
      </c>
      <c r="MU31" s="308" t="str">
        <f t="shared" si="168"/>
        <v>1</v>
      </c>
      <c r="MV31" s="309">
        <v>41</v>
      </c>
      <c r="MW31" s="309">
        <v>23</v>
      </c>
      <c r="MX31" s="309">
        <v>0</v>
      </c>
      <c r="MY31" s="309">
        <v>0</v>
      </c>
      <c r="MZ31" s="307">
        <v>21</v>
      </c>
      <c r="NA31" s="308" t="str">
        <f t="shared" si="169"/>
        <v>1</v>
      </c>
      <c r="NB31" s="309">
        <v>66</v>
      </c>
      <c r="NC31" s="309">
        <v>21</v>
      </c>
      <c r="ND31" s="309">
        <v>0</v>
      </c>
      <c r="NE31" s="309">
        <v>0</v>
      </c>
      <c r="NF31" s="307">
        <v>0</v>
      </c>
      <c r="NG31" s="308" t="b">
        <f t="shared" si="170"/>
        <v>0</v>
      </c>
      <c r="NH31" s="309">
        <v>0</v>
      </c>
      <c r="NI31" s="309">
        <v>0</v>
      </c>
      <c r="NJ31" s="309">
        <v>0</v>
      </c>
      <c r="NK31" s="309">
        <v>0</v>
      </c>
      <c r="NL31" s="307">
        <v>15</v>
      </c>
      <c r="NM31" s="308" t="str">
        <f t="shared" si="171"/>
        <v>1</v>
      </c>
      <c r="NN31" s="309">
        <v>70</v>
      </c>
      <c r="NO31" s="309">
        <v>15</v>
      </c>
      <c r="NP31" s="309">
        <v>0</v>
      </c>
      <c r="NQ31" s="309">
        <v>0</v>
      </c>
      <c r="NR31" s="307">
        <v>23</v>
      </c>
      <c r="NS31" s="308" t="str">
        <f t="shared" si="172"/>
        <v>1</v>
      </c>
      <c r="NT31" s="309">
        <v>49</v>
      </c>
      <c r="NU31" s="309">
        <v>23</v>
      </c>
      <c r="NV31" s="309">
        <v>0</v>
      </c>
      <c r="NW31" s="309">
        <v>0</v>
      </c>
      <c r="NX31" s="307">
        <v>29</v>
      </c>
      <c r="NY31" s="308" t="str">
        <f t="shared" si="173"/>
        <v>1</v>
      </c>
      <c r="NZ31" s="309">
        <v>39</v>
      </c>
      <c r="OA31" s="309">
        <v>28</v>
      </c>
      <c r="OB31" s="309">
        <v>0</v>
      </c>
      <c r="OC31" s="310">
        <v>0</v>
      </c>
      <c r="OD31" s="311">
        <v>0</v>
      </c>
      <c r="OE31" s="308" t="b">
        <f t="shared" si="174"/>
        <v>0</v>
      </c>
      <c r="OF31" s="309">
        <v>0</v>
      </c>
      <c r="OG31" s="309">
        <v>0</v>
      </c>
      <c r="OH31" s="309">
        <v>0</v>
      </c>
      <c r="OI31" s="309">
        <v>0</v>
      </c>
      <c r="OJ31" s="307">
        <v>0</v>
      </c>
      <c r="OK31" s="308" t="b">
        <f t="shared" si="175"/>
        <v>0</v>
      </c>
      <c r="OL31" s="309">
        <v>0</v>
      </c>
      <c r="OM31" s="309">
        <v>0</v>
      </c>
      <c r="ON31" s="309">
        <v>0</v>
      </c>
      <c r="OO31" s="310">
        <v>0</v>
      </c>
      <c r="OP31" s="312"/>
      <c r="OQ31" s="313">
        <f t="shared" si="176"/>
        <v>468</v>
      </c>
      <c r="OR31" s="36">
        <f t="shared" si="177"/>
        <v>1115</v>
      </c>
      <c r="OS31" s="36">
        <f t="shared" si="177"/>
        <v>466</v>
      </c>
      <c r="OT31" s="36">
        <f t="shared" si="177"/>
        <v>12</v>
      </c>
      <c r="OU31" s="314">
        <f t="shared" si="177"/>
        <v>7</v>
      </c>
      <c r="OW31" s="54" t="s">
        <v>29</v>
      </c>
      <c r="OX31" s="36">
        <v>629</v>
      </c>
      <c r="OY31" s="314">
        <v>8</v>
      </c>
      <c r="PA31" s="65" t="s">
        <v>29</v>
      </c>
      <c r="PB31" s="36">
        <v>485</v>
      </c>
      <c r="PC31" s="314">
        <v>0</v>
      </c>
    </row>
    <row r="32" spans="1:419" x14ac:dyDescent="0.25">
      <c r="A32" s="17" t="s">
        <v>27</v>
      </c>
      <c r="B32" s="79">
        <v>609</v>
      </c>
      <c r="C32" s="79">
        <v>85</v>
      </c>
      <c r="E32" s="85" t="s">
        <v>27</v>
      </c>
      <c r="F32" s="86">
        <v>1115</v>
      </c>
      <c r="G32" s="86">
        <v>12</v>
      </c>
      <c r="I32" s="106" t="s">
        <v>31</v>
      </c>
      <c r="J32" s="46">
        <v>1550</v>
      </c>
      <c r="K32" s="46">
        <v>72</v>
      </c>
      <c r="M32" s="123" t="s">
        <v>31</v>
      </c>
      <c r="N32" s="46">
        <v>965</v>
      </c>
      <c r="O32" s="107">
        <v>4</v>
      </c>
      <c r="P32" s="121"/>
      <c r="Q32" s="107"/>
      <c r="R32" s="132" t="s">
        <v>29</v>
      </c>
      <c r="S32" s="107">
        <v>611</v>
      </c>
      <c r="T32" s="122">
        <v>6</v>
      </c>
      <c r="V32" s="158" t="s">
        <v>22</v>
      </c>
      <c r="W32" s="107">
        <v>310</v>
      </c>
      <c r="X32" s="122">
        <v>3</v>
      </c>
      <c r="Y32" s="12" t="s">
        <v>26</v>
      </c>
      <c r="Z32" s="223">
        <v>0</v>
      </c>
      <c r="AA32" s="224" t="b">
        <f t="shared" si="178"/>
        <v>0</v>
      </c>
      <c r="AB32" s="225">
        <v>0</v>
      </c>
      <c r="AC32" s="225">
        <v>0</v>
      </c>
      <c r="AD32" s="225">
        <v>0</v>
      </c>
      <c r="AE32" s="225">
        <v>0</v>
      </c>
      <c r="AF32" s="223">
        <v>12</v>
      </c>
      <c r="AG32" s="224" t="str">
        <f t="shared" si="179"/>
        <v>1</v>
      </c>
      <c r="AH32" s="225">
        <v>51</v>
      </c>
      <c r="AI32" s="225">
        <v>12</v>
      </c>
      <c r="AJ32" s="225">
        <v>2</v>
      </c>
      <c r="AK32" s="225">
        <v>1</v>
      </c>
      <c r="AL32" s="223">
        <v>14</v>
      </c>
      <c r="AM32" s="224" t="str">
        <f t="shared" si="180"/>
        <v>1</v>
      </c>
      <c r="AN32" s="225">
        <v>33</v>
      </c>
      <c r="AO32" s="225">
        <v>14</v>
      </c>
      <c r="AP32" s="225">
        <v>0</v>
      </c>
      <c r="AQ32" s="225">
        <v>0</v>
      </c>
      <c r="AR32" s="223">
        <v>25</v>
      </c>
      <c r="AS32" s="224" t="str">
        <f t="shared" si="181"/>
        <v>1</v>
      </c>
      <c r="AT32" s="225">
        <v>39</v>
      </c>
      <c r="AU32" s="225">
        <v>25</v>
      </c>
      <c r="AV32" s="225">
        <v>1</v>
      </c>
      <c r="AW32" s="225">
        <v>2</v>
      </c>
      <c r="AX32" s="223">
        <v>0</v>
      </c>
      <c r="AY32" s="224" t="b">
        <f t="shared" si="182"/>
        <v>0</v>
      </c>
      <c r="AZ32" s="225">
        <v>0</v>
      </c>
      <c r="BA32" s="225">
        <v>0</v>
      </c>
      <c r="BB32" s="225">
        <v>0</v>
      </c>
      <c r="BC32" s="225">
        <v>0</v>
      </c>
      <c r="BD32" s="223">
        <v>20</v>
      </c>
      <c r="BE32" s="224" t="str">
        <f t="shared" si="183"/>
        <v>1</v>
      </c>
      <c r="BF32" s="225">
        <v>37</v>
      </c>
      <c r="BG32" s="225">
        <v>20</v>
      </c>
      <c r="BH32" s="225">
        <v>0</v>
      </c>
      <c r="BI32" s="225">
        <v>0</v>
      </c>
      <c r="BJ32" s="223">
        <v>24</v>
      </c>
      <c r="BK32" s="224" t="str">
        <f t="shared" si="184"/>
        <v>1</v>
      </c>
      <c r="BL32" s="225">
        <v>23</v>
      </c>
      <c r="BM32" s="225">
        <v>24</v>
      </c>
      <c r="BN32" s="225">
        <v>0</v>
      </c>
      <c r="BO32" s="225">
        <v>0</v>
      </c>
      <c r="BP32" s="223">
        <v>27</v>
      </c>
      <c r="BQ32" s="224" t="str">
        <f t="shared" si="185"/>
        <v>1</v>
      </c>
      <c r="BR32" s="225">
        <v>53</v>
      </c>
      <c r="BS32" s="225">
        <v>26</v>
      </c>
      <c r="BT32" s="225">
        <v>2</v>
      </c>
      <c r="BU32" s="225">
        <v>1</v>
      </c>
      <c r="BV32" s="223">
        <v>12</v>
      </c>
      <c r="BW32" s="224" t="str">
        <f t="shared" si="186"/>
        <v>1</v>
      </c>
      <c r="BX32" s="225">
        <v>31</v>
      </c>
      <c r="BY32" s="225">
        <v>12</v>
      </c>
      <c r="BZ32" s="225">
        <v>0</v>
      </c>
      <c r="CA32" s="225">
        <v>0</v>
      </c>
      <c r="CB32" s="223">
        <v>17</v>
      </c>
      <c r="CC32" s="224" t="str">
        <f t="shared" si="187"/>
        <v>1</v>
      </c>
      <c r="CD32" s="225">
        <v>73</v>
      </c>
      <c r="CE32" s="225">
        <v>14</v>
      </c>
      <c r="CF32" s="225">
        <v>3</v>
      </c>
      <c r="CG32" s="225">
        <v>3</v>
      </c>
      <c r="CH32" s="223">
        <v>21</v>
      </c>
      <c r="CI32" s="224" t="str">
        <f t="shared" si="188"/>
        <v>1</v>
      </c>
      <c r="CJ32" s="225">
        <v>37</v>
      </c>
      <c r="CK32" s="225">
        <v>20</v>
      </c>
      <c r="CL32" s="225">
        <v>1</v>
      </c>
      <c r="CM32" s="225">
        <v>1</v>
      </c>
      <c r="CN32" s="223">
        <v>24</v>
      </c>
      <c r="CO32" s="224" t="str">
        <f t="shared" si="189"/>
        <v>1</v>
      </c>
      <c r="CP32" s="225">
        <v>25</v>
      </c>
      <c r="CQ32" s="225">
        <v>24</v>
      </c>
      <c r="CR32" s="225">
        <v>1</v>
      </c>
      <c r="CS32" s="225">
        <v>1</v>
      </c>
      <c r="CT32" s="223">
        <v>26</v>
      </c>
      <c r="CU32" s="224" t="str">
        <f t="shared" si="190"/>
        <v>1</v>
      </c>
      <c r="CV32" s="225">
        <v>38</v>
      </c>
      <c r="CW32" s="225">
        <v>26</v>
      </c>
      <c r="CX32" s="225">
        <v>0</v>
      </c>
      <c r="CY32" s="225">
        <v>0</v>
      </c>
      <c r="CZ32" s="223">
        <v>17</v>
      </c>
      <c r="DA32" s="224" t="str">
        <f t="shared" si="191"/>
        <v>1</v>
      </c>
      <c r="DB32" s="225">
        <v>31</v>
      </c>
      <c r="DC32" s="225">
        <v>17</v>
      </c>
      <c r="DD32" s="225">
        <v>0</v>
      </c>
      <c r="DE32" s="225">
        <v>0</v>
      </c>
      <c r="DF32" s="223">
        <v>0</v>
      </c>
      <c r="DG32" s="224" t="b">
        <f t="shared" si="192"/>
        <v>0</v>
      </c>
      <c r="DH32" s="225">
        <v>0</v>
      </c>
      <c r="DI32" s="225">
        <v>0</v>
      </c>
      <c r="DJ32" s="225">
        <v>0</v>
      </c>
      <c r="DK32" s="225">
        <v>0</v>
      </c>
      <c r="DL32" s="223">
        <v>15</v>
      </c>
      <c r="DM32" s="224" t="str">
        <f t="shared" si="193"/>
        <v>1</v>
      </c>
      <c r="DN32" s="225">
        <v>47</v>
      </c>
      <c r="DO32" s="225">
        <v>15</v>
      </c>
      <c r="DP32" s="225">
        <v>0</v>
      </c>
      <c r="DQ32" s="225">
        <v>0</v>
      </c>
      <c r="DR32" s="223">
        <v>22</v>
      </c>
      <c r="DS32" s="224" t="str">
        <f t="shared" si="194"/>
        <v>1</v>
      </c>
      <c r="DT32" s="225">
        <v>35</v>
      </c>
      <c r="DU32" s="225">
        <v>22</v>
      </c>
      <c r="DV32" s="225">
        <v>0</v>
      </c>
      <c r="DW32" s="225">
        <v>0</v>
      </c>
      <c r="DX32" s="223">
        <v>28</v>
      </c>
      <c r="DY32" s="224" t="str">
        <f t="shared" si="195"/>
        <v>1</v>
      </c>
      <c r="DZ32" s="225">
        <v>31</v>
      </c>
      <c r="EA32" s="225">
        <v>28</v>
      </c>
      <c r="EB32" s="225">
        <v>1</v>
      </c>
      <c r="EC32" s="225">
        <v>1</v>
      </c>
      <c r="ED32" s="223">
        <v>27</v>
      </c>
      <c r="EE32" s="224" t="str">
        <f t="shared" si="196"/>
        <v>1</v>
      </c>
      <c r="EF32" s="225">
        <v>43</v>
      </c>
      <c r="EG32" s="225">
        <v>27</v>
      </c>
      <c r="EH32" s="225">
        <v>0</v>
      </c>
      <c r="EI32" s="225">
        <v>0</v>
      </c>
      <c r="EJ32" s="223">
        <v>16</v>
      </c>
      <c r="EK32" s="224" t="str">
        <f t="shared" si="197"/>
        <v>1</v>
      </c>
      <c r="EL32" s="225">
        <v>37</v>
      </c>
      <c r="EM32" s="225">
        <v>16</v>
      </c>
      <c r="EN32" s="225">
        <v>2</v>
      </c>
      <c r="EO32" s="225">
        <v>2</v>
      </c>
      <c r="EP32" s="223">
        <v>17</v>
      </c>
      <c r="EQ32" s="224" t="str">
        <f t="shared" si="198"/>
        <v>1</v>
      </c>
      <c r="ER32" s="225">
        <v>33</v>
      </c>
      <c r="ES32" s="225">
        <v>17</v>
      </c>
      <c r="ET32" s="225">
        <v>1</v>
      </c>
      <c r="EU32" s="225">
        <v>1</v>
      </c>
      <c r="EV32" s="223">
        <v>0</v>
      </c>
      <c r="EW32" s="224" t="b">
        <f t="shared" si="199"/>
        <v>0</v>
      </c>
      <c r="EX32" s="225">
        <v>0</v>
      </c>
      <c r="EY32" s="225">
        <v>0</v>
      </c>
      <c r="EZ32" s="225">
        <v>0</v>
      </c>
      <c r="FA32" s="225">
        <v>0</v>
      </c>
      <c r="FB32" s="223">
        <v>19</v>
      </c>
      <c r="FC32" s="224" t="str">
        <f t="shared" si="200"/>
        <v>1</v>
      </c>
      <c r="FD32" s="225">
        <v>54</v>
      </c>
      <c r="FE32" s="225">
        <v>19</v>
      </c>
      <c r="FF32" s="225">
        <v>0</v>
      </c>
      <c r="FG32" s="225">
        <v>0</v>
      </c>
      <c r="FH32" s="223">
        <v>21</v>
      </c>
      <c r="FI32" s="224" t="str">
        <f t="shared" si="201"/>
        <v>1</v>
      </c>
      <c r="FJ32" s="225">
        <v>45</v>
      </c>
      <c r="FK32" s="225">
        <v>21</v>
      </c>
      <c r="FL32" s="225">
        <v>0</v>
      </c>
      <c r="FM32" s="225">
        <v>0</v>
      </c>
      <c r="FN32" s="223">
        <v>20</v>
      </c>
      <c r="FO32" s="224" t="str">
        <f t="shared" si="202"/>
        <v>1</v>
      </c>
      <c r="FP32" s="225">
        <v>30</v>
      </c>
      <c r="FQ32" s="225">
        <v>20</v>
      </c>
      <c r="FR32" s="225">
        <v>0</v>
      </c>
      <c r="FS32" s="225">
        <v>0</v>
      </c>
      <c r="FT32" s="223">
        <v>29</v>
      </c>
      <c r="FU32" s="224" t="str">
        <f t="shared" si="203"/>
        <v>1</v>
      </c>
      <c r="FV32" s="225">
        <v>28</v>
      </c>
      <c r="FW32" s="225">
        <v>29</v>
      </c>
      <c r="FX32" s="225">
        <v>0</v>
      </c>
      <c r="FY32" s="225">
        <v>0</v>
      </c>
      <c r="FZ32" s="223">
        <v>14</v>
      </c>
      <c r="GA32" s="224" t="str">
        <f t="shared" si="204"/>
        <v>1</v>
      </c>
      <c r="GB32" s="225">
        <v>40</v>
      </c>
      <c r="GC32" s="225">
        <v>14</v>
      </c>
      <c r="GD32" s="225">
        <v>0</v>
      </c>
      <c r="GE32" s="225">
        <v>0</v>
      </c>
      <c r="GF32" s="223">
        <v>20</v>
      </c>
      <c r="GG32" s="224" t="str">
        <f t="shared" si="205"/>
        <v>1</v>
      </c>
      <c r="GH32" s="225">
        <v>31</v>
      </c>
      <c r="GI32" s="225">
        <v>20</v>
      </c>
      <c r="GJ32" s="225">
        <v>1</v>
      </c>
      <c r="GK32" s="225">
        <v>1</v>
      </c>
      <c r="GL32" s="223">
        <v>0</v>
      </c>
      <c r="GM32" s="224" t="b">
        <f t="shared" si="206"/>
        <v>0</v>
      </c>
      <c r="GN32" s="225">
        <v>0</v>
      </c>
      <c r="GO32" s="225">
        <v>0</v>
      </c>
      <c r="GP32" s="225">
        <v>0</v>
      </c>
      <c r="GQ32" s="225">
        <v>0</v>
      </c>
      <c r="GR32" s="223">
        <v>22</v>
      </c>
      <c r="GS32" s="224" t="str">
        <f t="shared" si="207"/>
        <v>1</v>
      </c>
      <c r="GT32" s="225">
        <v>58</v>
      </c>
      <c r="GU32" s="225">
        <v>22</v>
      </c>
      <c r="GV32" s="225">
        <v>0</v>
      </c>
      <c r="GW32" s="225">
        <v>0</v>
      </c>
      <c r="GX32" s="223">
        <v>25</v>
      </c>
      <c r="GY32" s="224" t="str">
        <f t="shared" si="208"/>
        <v>1</v>
      </c>
      <c r="GZ32" s="225">
        <v>50</v>
      </c>
      <c r="HA32" s="225">
        <v>25</v>
      </c>
      <c r="HB32" s="225">
        <v>0</v>
      </c>
      <c r="HC32" s="226">
        <v>0</v>
      </c>
      <c r="HD32" s="227"/>
      <c r="HE32" s="251">
        <f t="shared" si="209"/>
        <v>534</v>
      </c>
      <c r="HF32" s="6">
        <f t="shared" si="210"/>
        <v>1033</v>
      </c>
      <c r="HG32" s="6">
        <f t="shared" si="211"/>
        <v>529</v>
      </c>
      <c r="HH32" s="6">
        <f t="shared" si="211"/>
        <v>15</v>
      </c>
      <c r="HI32" s="262">
        <f t="shared" si="211"/>
        <v>14</v>
      </c>
      <c r="HK32" s="23" t="s">
        <v>27</v>
      </c>
      <c r="HL32" s="307">
        <v>16</v>
      </c>
      <c r="HM32" s="308" t="str">
        <f t="shared" si="145"/>
        <v>1</v>
      </c>
      <c r="HN32" s="309">
        <v>14</v>
      </c>
      <c r="HO32" s="309">
        <v>16</v>
      </c>
      <c r="HP32" s="309">
        <v>0</v>
      </c>
      <c r="HQ32" s="309">
        <v>0</v>
      </c>
      <c r="HR32" s="307">
        <v>21</v>
      </c>
      <c r="HS32" s="308" t="str">
        <f t="shared" si="146"/>
        <v>1</v>
      </c>
      <c r="HT32" s="309">
        <v>55</v>
      </c>
      <c r="HU32" s="309">
        <v>20</v>
      </c>
      <c r="HV32" s="309">
        <v>4</v>
      </c>
      <c r="HW32" s="309">
        <v>1</v>
      </c>
      <c r="HX32" s="307">
        <v>13</v>
      </c>
      <c r="HY32" s="308" t="str">
        <f t="shared" si="147"/>
        <v>1</v>
      </c>
      <c r="HZ32" s="309">
        <v>50</v>
      </c>
      <c r="IA32" s="309">
        <v>13</v>
      </c>
      <c r="IB32" s="309">
        <v>0</v>
      </c>
      <c r="IC32" s="309">
        <v>0</v>
      </c>
      <c r="ID32" s="307">
        <v>0</v>
      </c>
      <c r="IE32" s="308" t="b">
        <f t="shared" si="148"/>
        <v>0</v>
      </c>
      <c r="IF32" s="309">
        <v>0</v>
      </c>
      <c r="IG32" s="309">
        <v>0</v>
      </c>
      <c r="IH32" s="309">
        <v>0</v>
      </c>
      <c r="II32" s="309">
        <v>0</v>
      </c>
      <c r="IJ32" s="307">
        <v>11</v>
      </c>
      <c r="IK32" s="308" t="str">
        <f t="shared" si="149"/>
        <v>1</v>
      </c>
      <c r="IL32" s="309">
        <v>49</v>
      </c>
      <c r="IM32" s="309">
        <v>10</v>
      </c>
      <c r="IN32" s="309">
        <v>1</v>
      </c>
      <c r="IO32" s="309">
        <v>1</v>
      </c>
      <c r="IP32" s="307">
        <v>20</v>
      </c>
      <c r="IQ32" s="308" t="str">
        <f t="shared" si="150"/>
        <v>1</v>
      </c>
      <c r="IR32" s="309">
        <v>50</v>
      </c>
      <c r="IS32" s="309">
        <v>19</v>
      </c>
      <c r="IT32" s="309">
        <v>15</v>
      </c>
      <c r="IU32" s="309">
        <v>4</v>
      </c>
      <c r="IV32" s="307">
        <v>20</v>
      </c>
      <c r="IW32" s="308" t="str">
        <f t="shared" si="151"/>
        <v>1</v>
      </c>
      <c r="IX32" s="309">
        <v>127</v>
      </c>
      <c r="IY32" s="309">
        <v>20</v>
      </c>
      <c r="IZ32" s="309">
        <v>0</v>
      </c>
      <c r="JA32" s="309">
        <v>0</v>
      </c>
      <c r="JB32" s="307">
        <v>14</v>
      </c>
      <c r="JC32" s="308" t="str">
        <f t="shared" si="152"/>
        <v>1</v>
      </c>
      <c r="JD32" s="309">
        <v>43</v>
      </c>
      <c r="JE32" s="309">
        <v>14</v>
      </c>
      <c r="JF32" s="309">
        <v>0</v>
      </c>
      <c r="JG32" s="309">
        <v>0</v>
      </c>
      <c r="JH32" s="307">
        <v>22</v>
      </c>
      <c r="JI32" s="308" t="str">
        <f t="shared" si="153"/>
        <v>1</v>
      </c>
      <c r="JJ32" s="309">
        <v>90</v>
      </c>
      <c r="JK32" s="309">
        <v>22</v>
      </c>
      <c r="JL32" s="309">
        <v>0</v>
      </c>
      <c r="JM32" s="309">
        <v>0</v>
      </c>
      <c r="JN32" s="307">
        <v>54</v>
      </c>
      <c r="JO32" s="308" t="str">
        <f t="shared" si="154"/>
        <v>1</v>
      </c>
      <c r="JP32" s="309">
        <v>134</v>
      </c>
      <c r="JQ32" s="309">
        <v>54</v>
      </c>
      <c r="JR32" s="309">
        <v>2</v>
      </c>
      <c r="JS32" s="309">
        <v>3</v>
      </c>
      <c r="JT32" s="307">
        <v>27</v>
      </c>
      <c r="JU32" s="308" t="str">
        <f t="shared" si="155"/>
        <v>1</v>
      </c>
      <c r="JV32" s="309">
        <v>66</v>
      </c>
      <c r="JW32" s="309">
        <v>27</v>
      </c>
      <c r="JX32" s="309">
        <v>2</v>
      </c>
      <c r="JY32" s="309">
        <v>1</v>
      </c>
      <c r="JZ32" s="307">
        <v>0</v>
      </c>
      <c r="KA32" s="308" t="b">
        <f t="shared" si="156"/>
        <v>0</v>
      </c>
      <c r="KB32" s="309">
        <v>0</v>
      </c>
      <c r="KC32" s="309">
        <v>0</v>
      </c>
      <c r="KD32" s="309">
        <v>0</v>
      </c>
      <c r="KE32" s="309">
        <v>0</v>
      </c>
      <c r="KF32" s="307">
        <v>15</v>
      </c>
      <c r="KG32" s="308" t="str">
        <f t="shared" si="157"/>
        <v>1</v>
      </c>
      <c r="KH32" s="309">
        <v>105</v>
      </c>
      <c r="KI32" s="309">
        <v>15</v>
      </c>
      <c r="KJ32" s="309">
        <v>6</v>
      </c>
      <c r="KK32" s="309">
        <v>3</v>
      </c>
      <c r="KL32" s="307">
        <v>18</v>
      </c>
      <c r="KM32" s="308" t="str">
        <f t="shared" si="158"/>
        <v>1</v>
      </c>
      <c r="KN32" s="309">
        <v>52</v>
      </c>
      <c r="KO32" s="309">
        <v>18</v>
      </c>
      <c r="KP32" s="309">
        <v>12</v>
      </c>
      <c r="KQ32" s="309">
        <v>4</v>
      </c>
      <c r="KR32" s="307">
        <v>18</v>
      </c>
      <c r="KS32" s="308" t="str">
        <f t="shared" si="159"/>
        <v>1</v>
      </c>
      <c r="KT32" s="309">
        <v>22</v>
      </c>
      <c r="KU32" s="309">
        <v>18</v>
      </c>
      <c r="KV32" s="309">
        <v>0</v>
      </c>
      <c r="KW32" s="309">
        <v>0</v>
      </c>
      <c r="KX32" s="307">
        <v>16</v>
      </c>
      <c r="KY32" s="308" t="str">
        <f t="shared" si="160"/>
        <v>1</v>
      </c>
      <c r="KZ32" s="309">
        <v>39</v>
      </c>
      <c r="LA32" s="309">
        <v>16</v>
      </c>
      <c r="LB32" s="309">
        <v>4</v>
      </c>
      <c r="LC32" s="309">
        <v>1</v>
      </c>
      <c r="LD32" s="307">
        <v>16</v>
      </c>
      <c r="LE32" s="308" t="str">
        <f t="shared" si="161"/>
        <v>1</v>
      </c>
      <c r="LF32" s="309">
        <v>30</v>
      </c>
      <c r="LG32" s="309">
        <v>16</v>
      </c>
      <c r="LH32" s="309">
        <v>0</v>
      </c>
      <c r="LI32" s="309">
        <v>0</v>
      </c>
      <c r="LJ32" s="307">
        <v>22</v>
      </c>
      <c r="LK32" s="308" t="str">
        <f t="shared" si="162"/>
        <v>1</v>
      </c>
      <c r="LL32" s="309">
        <v>65</v>
      </c>
      <c r="LM32" s="309">
        <v>22</v>
      </c>
      <c r="LN32" s="309">
        <v>2</v>
      </c>
      <c r="LO32" s="309">
        <v>1</v>
      </c>
      <c r="LP32" s="307">
        <v>17</v>
      </c>
      <c r="LQ32" s="308" t="str">
        <f t="shared" si="163"/>
        <v>1</v>
      </c>
      <c r="LR32" s="309">
        <v>60</v>
      </c>
      <c r="LS32" s="309">
        <v>17</v>
      </c>
      <c r="LT32" s="309">
        <v>3</v>
      </c>
      <c r="LU32" s="309">
        <v>1</v>
      </c>
      <c r="LV32" s="307">
        <v>0</v>
      </c>
      <c r="LW32" s="308" t="b">
        <f t="shared" si="164"/>
        <v>0</v>
      </c>
      <c r="LX32" s="309">
        <v>0</v>
      </c>
      <c r="LY32" s="309">
        <v>0</v>
      </c>
      <c r="LZ32" s="309">
        <v>0</v>
      </c>
      <c r="MA32" s="309">
        <v>0</v>
      </c>
      <c r="MB32" s="307">
        <v>25</v>
      </c>
      <c r="MC32" s="308" t="str">
        <f t="shared" si="165"/>
        <v>1</v>
      </c>
      <c r="MD32" s="309">
        <v>74</v>
      </c>
      <c r="ME32" s="309">
        <v>25</v>
      </c>
      <c r="MF32" s="309">
        <v>9</v>
      </c>
      <c r="MG32" s="309">
        <v>2</v>
      </c>
      <c r="MH32" s="307">
        <v>13</v>
      </c>
      <c r="MI32" s="308" t="str">
        <f t="shared" si="166"/>
        <v>1</v>
      </c>
      <c r="MJ32" s="309">
        <v>55</v>
      </c>
      <c r="MK32" s="309">
        <v>13</v>
      </c>
      <c r="ML32" s="309">
        <v>0</v>
      </c>
      <c r="MM32" s="309">
        <v>0</v>
      </c>
      <c r="MN32" s="307">
        <v>12</v>
      </c>
      <c r="MO32" s="308" t="str">
        <f t="shared" si="167"/>
        <v>1</v>
      </c>
      <c r="MP32" s="309">
        <v>77</v>
      </c>
      <c r="MQ32" s="309">
        <v>12</v>
      </c>
      <c r="MR32" s="309">
        <v>1</v>
      </c>
      <c r="MS32" s="309">
        <v>1</v>
      </c>
      <c r="MT32" s="307">
        <v>25</v>
      </c>
      <c r="MU32" s="308" t="str">
        <f t="shared" si="168"/>
        <v>1</v>
      </c>
      <c r="MV32" s="309">
        <v>45</v>
      </c>
      <c r="MW32" s="309">
        <v>25</v>
      </c>
      <c r="MX32" s="309">
        <v>0</v>
      </c>
      <c r="MY32" s="309">
        <v>0</v>
      </c>
      <c r="MZ32" s="307">
        <v>40</v>
      </c>
      <c r="NA32" s="308" t="str">
        <f t="shared" si="169"/>
        <v>1</v>
      </c>
      <c r="NB32" s="309">
        <v>81</v>
      </c>
      <c r="NC32" s="309">
        <v>40</v>
      </c>
      <c r="ND32" s="309">
        <v>0</v>
      </c>
      <c r="NE32" s="309">
        <v>0</v>
      </c>
      <c r="NF32" s="307">
        <v>0</v>
      </c>
      <c r="NG32" s="308" t="b">
        <f t="shared" si="170"/>
        <v>0</v>
      </c>
      <c r="NH32" s="309">
        <v>0</v>
      </c>
      <c r="NI32" s="309">
        <v>0</v>
      </c>
      <c r="NJ32" s="309">
        <v>0</v>
      </c>
      <c r="NK32" s="309">
        <v>0</v>
      </c>
      <c r="NL32" s="307">
        <v>13</v>
      </c>
      <c r="NM32" s="308" t="str">
        <f t="shared" si="171"/>
        <v>1</v>
      </c>
      <c r="NN32" s="309">
        <v>54</v>
      </c>
      <c r="NO32" s="309">
        <v>10</v>
      </c>
      <c r="NP32" s="309">
        <v>17</v>
      </c>
      <c r="NQ32" s="309">
        <v>4</v>
      </c>
      <c r="NR32" s="307">
        <v>18</v>
      </c>
      <c r="NS32" s="308" t="str">
        <f t="shared" si="172"/>
        <v>1</v>
      </c>
      <c r="NT32" s="309">
        <v>65</v>
      </c>
      <c r="NU32" s="309">
        <v>18</v>
      </c>
      <c r="NV32" s="309">
        <v>1</v>
      </c>
      <c r="NW32" s="309">
        <v>1</v>
      </c>
      <c r="NX32" s="307">
        <v>13</v>
      </c>
      <c r="NY32" s="308" t="str">
        <f t="shared" si="173"/>
        <v>1</v>
      </c>
      <c r="NZ32" s="309">
        <v>38</v>
      </c>
      <c r="OA32" s="309">
        <v>13</v>
      </c>
      <c r="OB32" s="309">
        <v>4</v>
      </c>
      <c r="OC32" s="310">
        <v>1</v>
      </c>
      <c r="OD32" s="311">
        <v>0</v>
      </c>
      <c r="OE32" s="308" t="b">
        <f t="shared" si="174"/>
        <v>0</v>
      </c>
      <c r="OF32" s="309">
        <v>0</v>
      </c>
      <c r="OG32" s="309">
        <v>0</v>
      </c>
      <c r="OH32" s="309">
        <v>0</v>
      </c>
      <c r="OI32" s="309">
        <v>0</v>
      </c>
      <c r="OJ32" s="307">
        <v>0</v>
      </c>
      <c r="OK32" s="308" t="b">
        <f t="shared" si="175"/>
        <v>0</v>
      </c>
      <c r="OL32" s="309">
        <v>0</v>
      </c>
      <c r="OM32" s="309">
        <v>0</v>
      </c>
      <c r="ON32" s="309">
        <v>0</v>
      </c>
      <c r="OO32" s="310">
        <v>0</v>
      </c>
      <c r="OP32" s="312"/>
      <c r="OQ32" s="313">
        <f t="shared" si="176"/>
        <v>499</v>
      </c>
      <c r="OR32" s="36">
        <f t="shared" si="177"/>
        <v>1540</v>
      </c>
      <c r="OS32" s="36">
        <f t="shared" si="177"/>
        <v>493</v>
      </c>
      <c r="OT32" s="36">
        <f t="shared" si="177"/>
        <v>83</v>
      </c>
      <c r="OU32" s="314">
        <f t="shared" si="177"/>
        <v>29</v>
      </c>
      <c r="OW32" s="54" t="s">
        <v>30</v>
      </c>
      <c r="OX32" s="36">
        <v>511</v>
      </c>
      <c r="OY32" s="314">
        <v>11</v>
      </c>
      <c r="PA32" s="65" t="s">
        <v>30</v>
      </c>
      <c r="PB32" s="36">
        <v>416</v>
      </c>
      <c r="PC32" s="314">
        <v>5</v>
      </c>
    </row>
    <row r="33" spans="1:419" x14ac:dyDescent="0.25">
      <c r="A33" s="17" t="s">
        <v>28</v>
      </c>
      <c r="B33" s="79">
        <v>500</v>
      </c>
      <c r="C33" s="79">
        <v>118</v>
      </c>
      <c r="E33" s="85" t="s">
        <v>28</v>
      </c>
      <c r="F33" s="86">
        <v>1540</v>
      </c>
      <c r="G33" s="86">
        <v>83</v>
      </c>
      <c r="I33" s="106" t="s">
        <v>32</v>
      </c>
      <c r="J33" s="46">
        <v>2264</v>
      </c>
      <c r="K33" s="46">
        <v>131</v>
      </c>
      <c r="M33" s="123" t="s">
        <v>32</v>
      </c>
      <c r="N33" s="46">
        <v>2008</v>
      </c>
      <c r="O33" s="107">
        <v>64</v>
      </c>
      <c r="P33" s="121"/>
      <c r="Q33" s="107"/>
      <c r="R33" s="132" t="s">
        <v>30</v>
      </c>
      <c r="S33" s="107">
        <v>417</v>
      </c>
      <c r="T33" s="122">
        <v>0</v>
      </c>
      <c r="V33" s="158" t="s">
        <v>23</v>
      </c>
      <c r="W33" s="107">
        <v>258</v>
      </c>
      <c r="X33" s="122">
        <v>4</v>
      </c>
      <c r="Y33" s="12" t="s">
        <v>27</v>
      </c>
      <c r="Z33" s="223">
        <v>14</v>
      </c>
      <c r="AA33" s="224" t="str">
        <f t="shared" si="178"/>
        <v>1</v>
      </c>
      <c r="AB33" s="225">
        <v>11</v>
      </c>
      <c r="AC33" s="225">
        <v>14</v>
      </c>
      <c r="AD33" s="225">
        <v>3</v>
      </c>
      <c r="AE33" s="225">
        <v>2</v>
      </c>
      <c r="AF33" s="223">
        <v>0</v>
      </c>
      <c r="AG33" s="224" t="b">
        <f t="shared" si="179"/>
        <v>0</v>
      </c>
      <c r="AH33" s="225">
        <v>0</v>
      </c>
      <c r="AI33" s="225">
        <v>0</v>
      </c>
      <c r="AJ33" s="225">
        <v>0</v>
      </c>
      <c r="AK33" s="225">
        <v>0</v>
      </c>
      <c r="AL33" s="223">
        <v>32</v>
      </c>
      <c r="AM33" s="224" t="str">
        <f t="shared" si="180"/>
        <v>1</v>
      </c>
      <c r="AN33" s="225">
        <v>142</v>
      </c>
      <c r="AO33" s="225">
        <v>32</v>
      </c>
      <c r="AP33" s="225">
        <v>1</v>
      </c>
      <c r="AQ33" s="225">
        <v>1</v>
      </c>
      <c r="AR33" s="223">
        <v>19</v>
      </c>
      <c r="AS33" s="224" t="str">
        <f t="shared" si="181"/>
        <v>1</v>
      </c>
      <c r="AT33" s="225">
        <v>31</v>
      </c>
      <c r="AU33" s="225">
        <v>19</v>
      </c>
      <c r="AV33" s="225">
        <v>0</v>
      </c>
      <c r="AW33" s="225">
        <v>0</v>
      </c>
      <c r="AX33" s="223">
        <v>28</v>
      </c>
      <c r="AY33" s="224" t="str">
        <f t="shared" si="182"/>
        <v>1</v>
      </c>
      <c r="AZ33" s="225">
        <v>89</v>
      </c>
      <c r="BA33" s="225">
        <v>27</v>
      </c>
      <c r="BB33" s="225">
        <v>3</v>
      </c>
      <c r="BC33" s="225">
        <v>1</v>
      </c>
      <c r="BD33" s="223">
        <v>19</v>
      </c>
      <c r="BE33" s="224" t="str">
        <f t="shared" si="183"/>
        <v>1</v>
      </c>
      <c r="BF33" s="225">
        <v>106</v>
      </c>
      <c r="BG33" s="225">
        <v>19</v>
      </c>
      <c r="BH33" s="225">
        <v>0</v>
      </c>
      <c r="BI33" s="225">
        <v>0</v>
      </c>
      <c r="BJ33" s="223">
        <v>19</v>
      </c>
      <c r="BK33" s="224" t="str">
        <f t="shared" si="184"/>
        <v>1</v>
      </c>
      <c r="BL33" s="225">
        <v>106</v>
      </c>
      <c r="BM33" s="225">
        <v>19</v>
      </c>
      <c r="BN33" s="225">
        <v>0</v>
      </c>
      <c r="BO33" s="225">
        <v>0</v>
      </c>
      <c r="BP33" s="223">
        <v>22</v>
      </c>
      <c r="BQ33" s="224" t="str">
        <f t="shared" si="185"/>
        <v>1</v>
      </c>
      <c r="BR33" s="225">
        <v>42</v>
      </c>
      <c r="BS33" s="225">
        <v>22</v>
      </c>
      <c r="BT33" s="225">
        <v>1</v>
      </c>
      <c r="BU33" s="225">
        <v>1</v>
      </c>
      <c r="BV33" s="223">
        <v>22</v>
      </c>
      <c r="BW33" s="224" t="str">
        <f t="shared" si="186"/>
        <v>1</v>
      </c>
      <c r="BX33" s="225">
        <v>82</v>
      </c>
      <c r="BY33" s="225">
        <v>20</v>
      </c>
      <c r="BZ33" s="225">
        <v>19</v>
      </c>
      <c r="CA33" s="225">
        <v>2</v>
      </c>
      <c r="CB33" s="223">
        <v>27</v>
      </c>
      <c r="CC33" s="224" t="str">
        <f t="shared" si="187"/>
        <v>1</v>
      </c>
      <c r="CD33" s="225">
        <v>65</v>
      </c>
      <c r="CE33" s="225">
        <v>27</v>
      </c>
      <c r="CF33" s="225">
        <v>0</v>
      </c>
      <c r="CG33" s="225">
        <v>0</v>
      </c>
      <c r="CH33" s="223">
        <v>25</v>
      </c>
      <c r="CI33" s="224" t="str">
        <f t="shared" si="188"/>
        <v>1</v>
      </c>
      <c r="CJ33" s="225">
        <v>25</v>
      </c>
      <c r="CK33" s="225">
        <v>25</v>
      </c>
      <c r="CL33" s="225">
        <v>9</v>
      </c>
      <c r="CM33" s="225">
        <v>1</v>
      </c>
      <c r="CN33" s="223">
        <v>26</v>
      </c>
      <c r="CO33" s="224" t="str">
        <f t="shared" si="189"/>
        <v>1</v>
      </c>
      <c r="CP33" s="225">
        <v>27</v>
      </c>
      <c r="CQ33" s="225">
        <v>26</v>
      </c>
      <c r="CR33" s="225">
        <v>0</v>
      </c>
      <c r="CS33" s="225">
        <v>0</v>
      </c>
      <c r="CT33" s="223">
        <v>47</v>
      </c>
      <c r="CU33" s="224" t="str">
        <f t="shared" si="190"/>
        <v>1</v>
      </c>
      <c r="CV33" s="225">
        <v>143</v>
      </c>
      <c r="CW33" s="225">
        <v>46</v>
      </c>
      <c r="CX33" s="225">
        <v>10</v>
      </c>
      <c r="CY33" s="225">
        <v>2</v>
      </c>
      <c r="CZ33" s="223">
        <v>30</v>
      </c>
      <c r="DA33" s="224" t="str">
        <f t="shared" si="191"/>
        <v>1</v>
      </c>
      <c r="DB33" s="225">
        <v>60</v>
      </c>
      <c r="DC33" s="225">
        <v>29</v>
      </c>
      <c r="DD33" s="225">
        <v>1</v>
      </c>
      <c r="DE33" s="225">
        <v>1</v>
      </c>
      <c r="DF33" s="223">
        <v>0</v>
      </c>
      <c r="DG33" s="224" t="b">
        <f t="shared" si="192"/>
        <v>0</v>
      </c>
      <c r="DH33" s="225">
        <v>0</v>
      </c>
      <c r="DI33" s="225">
        <v>0</v>
      </c>
      <c r="DJ33" s="225">
        <v>0</v>
      </c>
      <c r="DK33" s="225">
        <v>0</v>
      </c>
      <c r="DL33" s="223">
        <v>16</v>
      </c>
      <c r="DM33" s="224" t="str">
        <f t="shared" si="193"/>
        <v>1</v>
      </c>
      <c r="DN33" s="225">
        <v>44</v>
      </c>
      <c r="DO33" s="225">
        <v>16</v>
      </c>
      <c r="DP33" s="225">
        <v>2</v>
      </c>
      <c r="DQ33" s="225">
        <v>1</v>
      </c>
      <c r="DR33" s="223">
        <v>23</v>
      </c>
      <c r="DS33" s="224" t="str">
        <f t="shared" si="194"/>
        <v>1</v>
      </c>
      <c r="DT33" s="225">
        <v>75</v>
      </c>
      <c r="DU33" s="225">
        <v>21</v>
      </c>
      <c r="DV33" s="225">
        <v>6</v>
      </c>
      <c r="DW33" s="225">
        <v>2</v>
      </c>
      <c r="DX33" s="223">
        <v>19</v>
      </c>
      <c r="DY33" s="224" t="str">
        <f t="shared" si="195"/>
        <v>1</v>
      </c>
      <c r="DZ33" s="225">
        <v>39</v>
      </c>
      <c r="EA33" s="225">
        <v>19</v>
      </c>
      <c r="EB33" s="225">
        <v>6</v>
      </c>
      <c r="EC33" s="225">
        <v>1</v>
      </c>
      <c r="ED33" s="223">
        <v>29</v>
      </c>
      <c r="EE33" s="224" t="str">
        <f t="shared" si="196"/>
        <v>1</v>
      </c>
      <c r="EF33" s="225">
        <v>47</v>
      </c>
      <c r="EG33" s="225">
        <v>29</v>
      </c>
      <c r="EH33" s="225">
        <v>2</v>
      </c>
      <c r="EI33" s="225">
        <v>2</v>
      </c>
      <c r="EJ33" s="223">
        <v>33</v>
      </c>
      <c r="EK33" s="224" t="str">
        <f t="shared" si="197"/>
        <v>1</v>
      </c>
      <c r="EL33" s="225">
        <v>90</v>
      </c>
      <c r="EM33" s="225">
        <v>33</v>
      </c>
      <c r="EN33" s="225">
        <v>5</v>
      </c>
      <c r="EO33" s="225">
        <v>3</v>
      </c>
      <c r="EP33" s="223">
        <v>12</v>
      </c>
      <c r="EQ33" s="224" t="str">
        <f t="shared" si="198"/>
        <v>1</v>
      </c>
      <c r="ER33" s="225">
        <v>43</v>
      </c>
      <c r="ES33" s="225">
        <v>12</v>
      </c>
      <c r="ET33" s="225">
        <v>0</v>
      </c>
      <c r="EU33" s="225">
        <v>0</v>
      </c>
      <c r="EV33" s="223">
        <v>0</v>
      </c>
      <c r="EW33" s="224" t="b">
        <f t="shared" si="199"/>
        <v>0</v>
      </c>
      <c r="EX33" s="225">
        <v>0</v>
      </c>
      <c r="EY33" s="225">
        <v>0</v>
      </c>
      <c r="EZ33" s="225">
        <v>0</v>
      </c>
      <c r="FA33" s="225">
        <v>0</v>
      </c>
      <c r="FB33" s="223">
        <v>17</v>
      </c>
      <c r="FC33" s="224" t="str">
        <f t="shared" si="200"/>
        <v>1</v>
      </c>
      <c r="FD33" s="225">
        <v>57</v>
      </c>
      <c r="FE33" s="225">
        <v>17</v>
      </c>
      <c r="FF33" s="225">
        <v>5</v>
      </c>
      <c r="FG33" s="225">
        <v>7</v>
      </c>
      <c r="FH33" s="223">
        <v>22</v>
      </c>
      <c r="FI33" s="224" t="str">
        <f t="shared" si="201"/>
        <v>1</v>
      </c>
      <c r="FJ33" s="225">
        <v>30</v>
      </c>
      <c r="FK33" s="225">
        <v>22</v>
      </c>
      <c r="FL33" s="225">
        <v>0</v>
      </c>
      <c r="FM33" s="225">
        <v>0</v>
      </c>
      <c r="FN33" s="223">
        <v>21</v>
      </c>
      <c r="FO33" s="224" t="str">
        <f t="shared" si="202"/>
        <v>1</v>
      </c>
      <c r="FP33" s="225">
        <v>27</v>
      </c>
      <c r="FQ33" s="225">
        <v>21</v>
      </c>
      <c r="FR33" s="225">
        <v>0</v>
      </c>
      <c r="FS33" s="225">
        <v>0</v>
      </c>
      <c r="FT33" s="223">
        <v>15</v>
      </c>
      <c r="FU33" s="224" t="str">
        <f t="shared" si="203"/>
        <v>1</v>
      </c>
      <c r="FV33" s="225">
        <v>24</v>
      </c>
      <c r="FW33" s="225">
        <v>15</v>
      </c>
      <c r="FX33" s="225">
        <v>1</v>
      </c>
      <c r="FY33" s="225">
        <v>1</v>
      </c>
      <c r="FZ33" s="223">
        <v>18</v>
      </c>
      <c r="GA33" s="224" t="str">
        <f t="shared" si="204"/>
        <v>1</v>
      </c>
      <c r="GB33" s="225">
        <v>24</v>
      </c>
      <c r="GC33" s="225">
        <v>18</v>
      </c>
      <c r="GD33" s="225">
        <v>0</v>
      </c>
      <c r="GE33" s="225">
        <v>0</v>
      </c>
      <c r="GF33" s="223">
        <v>22</v>
      </c>
      <c r="GG33" s="224" t="str">
        <f t="shared" si="205"/>
        <v>1</v>
      </c>
      <c r="GH33" s="225">
        <v>76</v>
      </c>
      <c r="GI33" s="225">
        <v>22</v>
      </c>
      <c r="GJ33" s="225">
        <v>0</v>
      </c>
      <c r="GK33" s="225">
        <v>0</v>
      </c>
      <c r="GL33" s="223">
        <v>0</v>
      </c>
      <c r="GM33" s="224" t="b">
        <f t="shared" si="206"/>
        <v>0</v>
      </c>
      <c r="GN33" s="225">
        <v>0</v>
      </c>
      <c r="GO33" s="225">
        <v>0</v>
      </c>
      <c r="GP33" s="225">
        <v>0</v>
      </c>
      <c r="GQ33" s="225">
        <v>0</v>
      </c>
      <c r="GR33" s="223">
        <v>17</v>
      </c>
      <c r="GS33" s="224" t="str">
        <f t="shared" si="207"/>
        <v>1</v>
      </c>
      <c r="GT33" s="225">
        <v>132</v>
      </c>
      <c r="GU33" s="225">
        <v>16</v>
      </c>
      <c r="GV33" s="225">
        <v>10</v>
      </c>
      <c r="GW33" s="225">
        <v>3</v>
      </c>
      <c r="GX33" s="223">
        <v>23</v>
      </c>
      <c r="GY33" s="224" t="str">
        <f t="shared" si="208"/>
        <v>1</v>
      </c>
      <c r="GZ33" s="225">
        <v>77</v>
      </c>
      <c r="HA33" s="225">
        <v>23</v>
      </c>
      <c r="HB33" s="225">
        <v>1</v>
      </c>
      <c r="HC33" s="226">
        <v>2</v>
      </c>
      <c r="HD33" s="227"/>
      <c r="HE33" s="251">
        <f t="shared" si="209"/>
        <v>617</v>
      </c>
      <c r="HF33" s="6">
        <f t="shared" si="210"/>
        <v>1714</v>
      </c>
      <c r="HG33" s="6">
        <f t="shared" si="211"/>
        <v>609</v>
      </c>
      <c r="HH33" s="6">
        <f t="shared" si="211"/>
        <v>85</v>
      </c>
      <c r="HI33" s="262">
        <f t="shared" si="211"/>
        <v>33</v>
      </c>
      <c r="HK33" s="23" t="s">
        <v>28</v>
      </c>
      <c r="HL33" s="307">
        <v>17</v>
      </c>
      <c r="HM33" s="308" t="str">
        <f t="shared" si="145"/>
        <v>1</v>
      </c>
      <c r="HN33" s="309">
        <v>30</v>
      </c>
      <c r="HO33" s="309">
        <v>16</v>
      </c>
      <c r="HP33" s="309">
        <v>8</v>
      </c>
      <c r="HQ33" s="309">
        <v>1</v>
      </c>
      <c r="HR33" s="307">
        <v>26</v>
      </c>
      <c r="HS33" s="308" t="str">
        <f t="shared" si="146"/>
        <v>1</v>
      </c>
      <c r="HT33" s="309">
        <v>110</v>
      </c>
      <c r="HU33" s="309">
        <v>24</v>
      </c>
      <c r="HV33" s="309">
        <v>1</v>
      </c>
      <c r="HW33" s="309">
        <v>2</v>
      </c>
      <c r="HX33" s="307">
        <v>21</v>
      </c>
      <c r="HY33" s="308" t="str">
        <f t="shared" si="147"/>
        <v>1</v>
      </c>
      <c r="HZ33" s="309">
        <v>67</v>
      </c>
      <c r="IA33" s="309">
        <v>21</v>
      </c>
      <c r="IB33" s="309">
        <v>0</v>
      </c>
      <c r="IC33" s="309">
        <v>0</v>
      </c>
      <c r="ID33" s="307">
        <v>0</v>
      </c>
      <c r="IE33" s="308" t="b">
        <f t="shared" si="148"/>
        <v>0</v>
      </c>
      <c r="IF33" s="309">
        <v>0</v>
      </c>
      <c r="IG33" s="309">
        <v>0</v>
      </c>
      <c r="IH33" s="309">
        <v>0</v>
      </c>
      <c r="II33" s="309">
        <v>0</v>
      </c>
      <c r="IJ33" s="307">
        <v>0</v>
      </c>
      <c r="IK33" s="308" t="b">
        <f t="shared" si="149"/>
        <v>0</v>
      </c>
      <c r="IL33" s="309">
        <v>0</v>
      </c>
      <c r="IM33" s="309">
        <v>0</v>
      </c>
      <c r="IN33" s="309">
        <v>0</v>
      </c>
      <c r="IO33" s="309">
        <v>0</v>
      </c>
      <c r="IP33" s="307">
        <v>15</v>
      </c>
      <c r="IQ33" s="308" t="str">
        <f t="shared" si="150"/>
        <v>1</v>
      </c>
      <c r="IR33" s="309">
        <v>82</v>
      </c>
      <c r="IS33" s="309">
        <v>14</v>
      </c>
      <c r="IT33" s="309">
        <v>6</v>
      </c>
      <c r="IU33" s="309">
        <v>3</v>
      </c>
      <c r="IV33" s="307">
        <v>22</v>
      </c>
      <c r="IW33" s="308" t="str">
        <f t="shared" si="151"/>
        <v>1</v>
      </c>
      <c r="IX33" s="309">
        <v>32</v>
      </c>
      <c r="IY33" s="309">
        <v>20</v>
      </c>
      <c r="IZ33" s="309">
        <v>4</v>
      </c>
      <c r="JA33" s="309">
        <v>4</v>
      </c>
      <c r="JB33" s="307">
        <v>24</v>
      </c>
      <c r="JC33" s="308" t="str">
        <f t="shared" si="152"/>
        <v>1</v>
      </c>
      <c r="JD33" s="309">
        <v>61</v>
      </c>
      <c r="JE33" s="309">
        <v>23</v>
      </c>
      <c r="JF33" s="309">
        <v>1</v>
      </c>
      <c r="JG33" s="309">
        <v>2</v>
      </c>
      <c r="JH33" s="307">
        <v>21</v>
      </c>
      <c r="JI33" s="308" t="str">
        <f t="shared" si="153"/>
        <v>1</v>
      </c>
      <c r="JJ33" s="309">
        <v>81</v>
      </c>
      <c r="JK33" s="309">
        <v>23</v>
      </c>
      <c r="JL33" s="309">
        <v>6</v>
      </c>
      <c r="JM33" s="309">
        <v>2</v>
      </c>
      <c r="JN33" s="307">
        <v>28</v>
      </c>
      <c r="JO33" s="308" t="str">
        <f t="shared" si="154"/>
        <v>1</v>
      </c>
      <c r="JP33" s="309">
        <v>60</v>
      </c>
      <c r="JQ33" s="309">
        <v>28</v>
      </c>
      <c r="JR33" s="309">
        <v>9</v>
      </c>
      <c r="JS33" s="309">
        <v>5</v>
      </c>
      <c r="JT33" s="307">
        <v>20</v>
      </c>
      <c r="JU33" s="308" t="str">
        <f t="shared" si="155"/>
        <v>1</v>
      </c>
      <c r="JV33" s="309">
        <v>41</v>
      </c>
      <c r="JW33" s="309">
        <v>20</v>
      </c>
      <c r="JX33" s="309">
        <v>4</v>
      </c>
      <c r="JY33" s="309">
        <v>2</v>
      </c>
      <c r="JZ33" s="307">
        <v>0</v>
      </c>
      <c r="KA33" s="308" t="b">
        <f t="shared" si="156"/>
        <v>0</v>
      </c>
      <c r="KB33" s="309">
        <v>0</v>
      </c>
      <c r="KC33" s="309">
        <v>0</v>
      </c>
      <c r="KD33" s="309">
        <v>0</v>
      </c>
      <c r="KE33" s="309">
        <v>0</v>
      </c>
      <c r="KF33" s="307">
        <v>19</v>
      </c>
      <c r="KG33" s="308" t="str">
        <f t="shared" si="157"/>
        <v>1</v>
      </c>
      <c r="KH33" s="309">
        <v>71</v>
      </c>
      <c r="KI33" s="309">
        <v>19</v>
      </c>
      <c r="KJ33" s="309">
        <v>4</v>
      </c>
      <c r="KK33" s="309">
        <v>2</v>
      </c>
      <c r="KL33" s="307">
        <v>22</v>
      </c>
      <c r="KM33" s="308" t="str">
        <f t="shared" si="158"/>
        <v>1</v>
      </c>
      <c r="KN33" s="309">
        <v>82</v>
      </c>
      <c r="KO33" s="309">
        <v>21</v>
      </c>
      <c r="KP33" s="309">
        <v>2</v>
      </c>
      <c r="KQ33" s="309">
        <v>2</v>
      </c>
      <c r="KR33" s="307">
        <v>16</v>
      </c>
      <c r="KS33" s="308" t="str">
        <f t="shared" si="159"/>
        <v>1</v>
      </c>
      <c r="KT33" s="309">
        <v>75</v>
      </c>
      <c r="KU33" s="309">
        <v>15</v>
      </c>
      <c r="KV33" s="309">
        <v>2</v>
      </c>
      <c r="KW33" s="309">
        <v>2</v>
      </c>
      <c r="KX33" s="307">
        <v>24</v>
      </c>
      <c r="KY33" s="308" t="str">
        <f t="shared" si="160"/>
        <v>1</v>
      </c>
      <c r="KZ33" s="309">
        <v>68</v>
      </c>
      <c r="LA33" s="309">
        <v>23</v>
      </c>
      <c r="LB33" s="309">
        <v>3</v>
      </c>
      <c r="LC33" s="309">
        <v>3</v>
      </c>
      <c r="LD33" s="307">
        <v>20</v>
      </c>
      <c r="LE33" s="308" t="str">
        <f t="shared" si="161"/>
        <v>1</v>
      </c>
      <c r="LF33" s="309">
        <v>46</v>
      </c>
      <c r="LG33" s="309">
        <v>20</v>
      </c>
      <c r="LH33" s="309">
        <v>0</v>
      </c>
      <c r="LI33" s="309">
        <v>0</v>
      </c>
      <c r="LJ33" s="307">
        <v>20</v>
      </c>
      <c r="LK33" s="308" t="str">
        <f t="shared" si="162"/>
        <v>1</v>
      </c>
      <c r="LL33" s="309">
        <v>35</v>
      </c>
      <c r="LM33" s="309">
        <v>20</v>
      </c>
      <c r="LN33" s="309">
        <v>2</v>
      </c>
      <c r="LO33" s="309">
        <v>1</v>
      </c>
      <c r="LP33" s="307">
        <v>0</v>
      </c>
      <c r="LQ33" s="308" t="b">
        <f t="shared" si="163"/>
        <v>0</v>
      </c>
      <c r="LR33" s="309">
        <v>0</v>
      </c>
      <c r="LS33" s="309">
        <v>0</v>
      </c>
      <c r="LT33" s="309">
        <v>0</v>
      </c>
      <c r="LU33" s="309">
        <v>0</v>
      </c>
      <c r="LV33" s="307">
        <v>13</v>
      </c>
      <c r="LW33" s="308" t="str">
        <f t="shared" si="164"/>
        <v>1</v>
      </c>
      <c r="LX33" s="309">
        <v>45</v>
      </c>
      <c r="LY33" s="309">
        <v>13</v>
      </c>
      <c r="LZ33" s="309">
        <v>1</v>
      </c>
      <c r="MA33" s="309">
        <v>1</v>
      </c>
      <c r="MB33" s="307">
        <v>18</v>
      </c>
      <c r="MC33" s="308" t="str">
        <f t="shared" si="165"/>
        <v>1</v>
      </c>
      <c r="MD33" s="309">
        <v>90</v>
      </c>
      <c r="ME33" s="309">
        <v>17</v>
      </c>
      <c r="MF33" s="309">
        <v>10</v>
      </c>
      <c r="MG33" s="309">
        <v>1</v>
      </c>
      <c r="MH33" s="307">
        <v>26</v>
      </c>
      <c r="MI33" s="308" t="str">
        <f t="shared" si="166"/>
        <v>1</v>
      </c>
      <c r="MJ33" s="309">
        <v>53</v>
      </c>
      <c r="MK33" s="309">
        <v>25</v>
      </c>
      <c r="ML33" s="309">
        <v>1</v>
      </c>
      <c r="MM33" s="309">
        <v>3</v>
      </c>
      <c r="MN33" s="307">
        <v>24</v>
      </c>
      <c r="MO33" s="308" t="str">
        <f t="shared" si="167"/>
        <v>1</v>
      </c>
      <c r="MP33" s="309">
        <v>130</v>
      </c>
      <c r="MQ33" s="309">
        <v>23</v>
      </c>
      <c r="MR33" s="309">
        <v>1</v>
      </c>
      <c r="MS33" s="309">
        <v>1</v>
      </c>
      <c r="MT33" s="307">
        <v>20</v>
      </c>
      <c r="MU33" s="308" t="str">
        <f t="shared" si="168"/>
        <v>1</v>
      </c>
      <c r="MV33" s="309">
        <v>146</v>
      </c>
      <c r="MW33" s="309">
        <v>20</v>
      </c>
      <c r="MX33" s="309">
        <v>0</v>
      </c>
      <c r="MY33" s="309">
        <v>0</v>
      </c>
      <c r="MZ33" s="307">
        <v>20</v>
      </c>
      <c r="NA33" s="308" t="str">
        <f t="shared" si="169"/>
        <v>1</v>
      </c>
      <c r="NB33" s="309">
        <v>35</v>
      </c>
      <c r="NC33" s="309">
        <v>20</v>
      </c>
      <c r="ND33" s="309">
        <v>2</v>
      </c>
      <c r="NE33" s="309">
        <v>2</v>
      </c>
      <c r="NF33" s="307">
        <v>0</v>
      </c>
      <c r="NG33" s="308" t="b">
        <f t="shared" si="170"/>
        <v>0</v>
      </c>
      <c r="NH33" s="309">
        <v>0</v>
      </c>
      <c r="NI33" s="309">
        <v>0</v>
      </c>
      <c r="NJ33" s="309">
        <v>0</v>
      </c>
      <c r="NK33" s="309">
        <v>0</v>
      </c>
      <c r="NL33" s="307">
        <v>15</v>
      </c>
      <c r="NM33" s="308" t="str">
        <f t="shared" si="171"/>
        <v>1</v>
      </c>
      <c r="NN33" s="309">
        <v>105</v>
      </c>
      <c r="NO33" s="309">
        <v>15</v>
      </c>
      <c r="NP33" s="309">
        <v>1</v>
      </c>
      <c r="NQ33" s="309">
        <v>2</v>
      </c>
      <c r="NR33" s="307">
        <v>28</v>
      </c>
      <c r="NS33" s="308" t="str">
        <f t="shared" si="172"/>
        <v>1</v>
      </c>
      <c r="NT33" s="309">
        <v>29</v>
      </c>
      <c r="NU33" s="309">
        <v>28</v>
      </c>
      <c r="NV33" s="309">
        <v>0</v>
      </c>
      <c r="NW33" s="309">
        <v>0</v>
      </c>
      <c r="NX33" s="307">
        <v>18</v>
      </c>
      <c r="NY33" s="308" t="str">
        <f t="shared" si="173"/>
        <v>1</v>
      </c>
      <c r="NZ33" s="309">
        <v>40</v>
      </c>
      <c r="OA33" s="309">
        <v>18</v>
      </c>
      <c r="OB33" s="309">
        <v>3</v>
      </c>
      <c r="OC33" s="310">
        <v>1</v>
      </c>
      <c r="OD33" s="311">
        <v>0</v>
      </c>
      <c r="OE33" s="308" t="b">
        <f t="shared" si="174"/>
        <v>0</v>
      </c>
      <c r="OF33" s="309">
        <v>0</v>
      </c>
      <c r="OG33" s="309">
        <v>0</v>
      </c>
      <c r="OH33" s="309">
        <v>0</v>
      </c>
      <c r="OI33" s="309">
        <v>0</v>
      </c>
      <c r="OJ33" s="307">
        <v>0</v>
      </c>
      <c r="OK33" s="308" t="b">
        <f t="shared" si="175"/>
        <v>0</v>
      </c>
      <c r="OL33" s="309">
        <v>0</v>
      </c>
      <c r="OM33" s="309">
        <v>0</v>
      </c>
      <c r="ON33" s="309">
        <v>0</v>
      </c>
      <c r="OO33" s="310">
        <v>0</v>
      </c>
      <c r="OP33" s="312"/>
      <c r="OQ33" s="313">
        <f t="shared" si="176"/>
        <v>497</v>
      </c>
      <c r="OR33" s="36">
        <f t="shared" si="177"/>
        <v>1614</v>
      </c>
      <c r="OS33" s="36">
        <f t="shared" si="177"/>
        <v>486</v>
      </c>
      <c r="OT33" s="36">
        <f t="shared" si="177"/>
        <v>71</v>
      </c>
      <c r="OU33" s="314">
        <f t="shared" si="177"/>
        <v>42</v>
      </c>
      <c r="OW33" s="54" t="s">
        <v>31</v>
      </c>
      <c r="OX33" s="36">
        <v>386</v>
      </c>
      <c r="OY33" s="314">
        <v>25</v>
      </c>
      <c r="PA33" s="65" t="s">
        <v>31</v>
      </c>
      <c r="PB33" s="36">
        <v>127</v>
      </c>
      <c r="PC33" s="314">
        <v>1</v>
      </c>
    </row>
    <row r="34" spans="1:419" x14ac:dyDescent="0.25">
      <c r="A34" s="17" t="s">
        <v>29</v>
      </c>
      <c r="B34" s="79">
        <v>669</v>
      </c>
      <c r="C34" s="79">
        <v>67</v>
      </c>
      <c r="E34" s="85" t="s">
        <v>29</v>
      </c>
      <c r="F34" s="86">
        <v>1614</v>
      </c>
      <c r="G34" s="86">
        <v>71</v>
      </c>
      <c r="I34" s="106" t="s">
        <v>33</v>
      </c>
      <c r="J34" s="47">
        <v>0</v>
      </c>
      <c r="K34" s="47">
        <v>0</v>
      </c>
      <c r="M34" s="123" t="s">
        <v>33</v>
      </c>
      <c r="N34" s="47">
        <v>0</v>
      </c>
      <c r="O34" s="107">
        <v>0</v>
      </c>
      <c r="P34" s="121"/>
      <c r="Q34" s="107"/>
      <c r="R34" s="132" t="s">
        <v>31</v>
      </c>
      <c r="S34" s="107">
        <v>370</v>
      </c>
      <c r="T34" s="122">
        <v>0</v>
      </c>
      <c r="V34" s="155" t="s">
        <v>107</v>
      </c>
      <c r="W34" s="107">
        <v>0</v>
      </c>
      <c r="X34" s="122">
        <v>0</v>
      </c>
      <c r="Y34" s="12" t="s">
        <v>28</v>
      </c>
      <c r="Z34" s="223">
        <v>0</v>
      </c>
      <c r="AA34" s="224" t="b">
        <f t="shared" si="178"/>
        <v>0</v>
      </c>
      <c r="AB34" s="225">
        <v>0</v>
      </c>
      <c r="AC34" s="225">
        <v>0</v>
      </c>
      <c r="AD34" s="225">
        <v>0</v>
      </c>
      <c r="AE34" s="225">
        <v>0</v>
      </c>
      <c r="AF34" s="223">
        <v>17</v>
      </c>
      <c r="AG34" s="224" t="str">
        <f t="shared" si="179"/>
        <v>1</v>
      </c>
      <c r="AH34" s="225">
        <v>53</v>
      </c>
      <c r="AI34" s="225">
        <v>17</v>
      </c>
      <c r="AJ34" s="225">
        <v>1</v>
      </c>
      <c r="AK34" s="225">
        <v>2</v>
      </c>
      <c r="AL34" s="223">
        <v>22</v>
      </c>
      <c r="AM34" s="224" t="str">
        <f t="shared" si="180"/>
        <v>1</v>
      </c>
      <c r="AN34" s="225">
        <v>58</v>
      </c>
      <c r="AO34" s="225">
        <v>21</v>
      </c>
      <c r="AP34" s="225">
        <v>2</v>
      </c>
      <c r="AQ34" s="225">
        <v>2</v>
      </c>
      <c r="AR34" s="223">
        <v>19</v>
      </c>
      <c r="AS34" s="224" t="str">
        <f t="shared" si="181"/>
        <v>1</v>
      </c>
      <c r="AT34" s="225">
        <v>32</v>
      </c>
      <c r="AU34" s="225">
        <v>19</v>
      </c>
      <c r="AV34" s="225">
        <v>1</v>
      </c>
      <c r="AW34" s="225">
        <v>1</v>
      </c>
      <c r="AX34" s="223">
        <v>23</v>
      </c>
      <c r="AY34" s="224" t="str">
        <f t="shared" si="182"/>
        <v>1</v>
      </c>
      <c r="AZ34" s="225">
        <v>22</v>
      </c>
      <c r="BA34" s="225">
        <v>22</v>
      </c>
      <c r="BB34" s="225">
        <v>1</v>
      </c>
      <c r="BC34" s="225">
        <v>1</v>
      </c>
      <c r="BD34" s="223">
        <v>19</v>
      </c>
      <c r="BE34" s="224" t="str">
        <f t="shared" si="183"/>
        <v>1</v>
      </c>
      <c r="BF34" s="225">
        <v>43</v>
      </c>
      <c r="BG34" s="225">
        <v>17</v>
      </c>
      <c r="BH34" s="225">
        <v>5</v>
      </c>
      <c r="BI34" s="225">
        <v>3</v>
      </c>
      <c r="BJ34" s="223">
        <v>24</v>
      </c>
      <c r="BK34" s="224" t="str">
        <f t="shared" si="184"/>
        <v>1</v>
      </c>
      <c r="BL34" s="225">
        <v>58</v>
      </c>
      <c r="BM34" s="225">
        <v>23</v>
      </c>
      <c r="BN34" s="225">
        <v>4</v>
      </c>
      <c r="BO34" s="225">
        <v>3</v>
      </c>
      <c r="BP34" s="223">
        <v>0</v>
      </c>
      <c r="BQ34" s="224" t="b">
        <f t="shared" si="185"/>
        <v>0</v>
      </c>
      <c r="BR34" s="225">
        <v>0</v>
      </c>
      <c r="BS34" s="225">
        <v>0</v>
      </c>
      <c r="BT34" s="225">
        <v>0</v>
      </c>
      <c r="BU34" s="225">
        <v>0</v>
      </c>
      <c r="BV34" s="223">
        <v>13</v>
      </c>
      <c r="BW34" s="224" t="str">
        <f t="shared" si="186"/>
        <v>1</v>
      </c>
      <c r="BX34" s="225">
        <v>55</v>
      </c>
      <c r="BY34" s="225">
        <v>13</v>
      </c>
      <c r="BZ34" s="225">
        <v>2</v>
      </c>
      <c r="CA34" s="225">
        <v>3</v>
      </c>
      <c r="CB34" s="223">
        <v>20</v>
      </c>
      <c r="CC34" s="224" t="str">
        <f t="shared" si="187"/>
        <v>1</v>
      </c>
      <c r="CD34" s="225">
        <v>56</v>
      </c>
      <c r="CE34" s="225">
        <v>20</v>
      </c>
      <c r="CF34" s="225">
        <v>3</v>
      </c>
      <c r="CG34" s="225">
        <v>2</v>
      </c>
      <c r="CH34" s="223">
        <v>17</v>
      </c>
      <c r="CI34" s="224" t="str">
        <f t="shared" si="188"/>
        <v>1</v>
      </c>
      <c r="CJ34" s="225">
        <v>15</v>
      </c>
      <c r="CK34" s="225">
        <v>17</v>
      </c>
      <c r="CL34" s="225">
        <v>1</v>
      </c>
      <c r="CM34" s="225">
        <v>1</v>
      </c>
      <c r="CN34" s="223">
        <v>17</v>
      </c>
      <c r="CO34" s="224" t="str">
        <f t="shared" si="189"/>
        <v>1</v>
      </c>
      <c r="CP34" s="225">
        <v>14</v>
      </c>
      <c r="CQ34" s="225">
        <v>15</v>
      </c>
      <c r="CR34" s="225">
        <v>7</v>
      </c>
      <c r="CS34" s="225">
        <v>3</v>
      </c>
      <c r="CT34" s="223">
        <v>30</v>
      </c>
      <c r="CU34" s="224" t="str">
        <f t="shared" si="190"/>
        <v>1</v>
      </c>
      <c r="CV34" s="225">
        <v>77</v>
      </c>
      <c r="CW34" s="225">
        <v>28</v>
      </c>
      <c r="CX34" s="225">
        <v>20</v>
      </c>
      <c r="CY34" s="225">
        <v>6</v>
      </c>
      <c r="CZ34" s="223">
        <v>27</v>
      </c>
      <c r="DA34" s="224" t="str">
        <f t="shared" si="191"/>
        <v>1</v>
      </c>
      <c r="DB34" s="225">
        <v>96</v>
      </c>
      <c r="DC34" s="225">
        <v>27</v>
      </c>
      <c r="DD34" s="225">
        <v>0</v>
      </c>
      <c r="DE34" s="225">
        <v>0</v>
      </c>
      <c r="DF34" s="223">
        <v>0</v>
      </c>
      <c r="DG34" s="224" t="b">
        <f t="shared" si="192"/>
        <v>0</v>
      </c>
      <c r="DH34" s="225">
        <v>0</v>
      </c>
      <c r="DI34" s="225">
        <v>0</v>
      </c>
      <c r="DJ34" s="225">
        <v>0</v>
      </c>
      <c r="DK34" s="225">
        <v>0</v>
      </c>
      <c r="DL34" s="223">
        <v>19</v>
      </c>
      <c r="DM34" s="224" t="str">
        <f t="shared" si="193"/>
        <v>1</v>
      </c>
      <c r="DN34" s="225">
        <v>102</v>
      </c>
      <c r="DO34" s="225">
        <v>18</v>
      </c>
      <c r="DP34" s="225">
        <v>16</v>
      </c>
      <c r="DQ34" s="225">
        <v>1</v>
      </c>
      <c r="DR34" s="223">
        <v>18</v>
      </c>
      <c r="DS34" s="224" t="str">
        <f t="shared" si="194"/>
        <v>1</v>
      </c>
      <c r="DT34" s="225">
        <v>53</v>
      </c>
      <c r="DU34" s="225">
        <v>17</v>
      </c>
      <c r="DV34" s="225">
        <v>9</v>
      </c>
      <c r="DW34" s="225">
        <v>1</v>
      </c>
      <c r="DX34" s="223">
        <v>23</v>
      </c>
      <c r="DY34" s="224" t="str">
        <f t="shared" si="195"/>
        <v>1</v>
      </c>
      <c r="DZ34" s="225">
        <v>40</v>
      </c>
      <c r="EA34" s="225">
        <v>22</v>
      </c>
      <c r="EB34" s="225">
        <v>4</v>
      </c>
      <c r="EC34" s="225">
        <v>2</v>
      </c>
      <c r="ED34" s="223">
        <v>17</v>
      </c>
      <c r="EE34" s="224" t="str">
        <f t="shared" si="196"/>
        <v>1</v>
      </c>
      <c r="EF34" s="225">
        <v>55</v>
      </c>
      <c r="EG34" s="225">
        <v>17</v>
      </c>
      <c r="EH34" s="225">
        <v>4</v>
      </c>
      <c r="EI34" s="225">
        <v>2</v>
      </c>
      <c r="EJ34" s="223">
        <v>19</v>
      </c>
      <c r="EK34" s="224" t="str">
        <f t="shared" si="197"/>
        <v>1</v>
      </c>
      <c r="EL34" s="225">
        <v>61</v>
      </c>
      <c r="EM34" s="225">
        <v>18</v>
      </c>
      <c r="EN34" s="225">
        <v>10</v>
      </c>
      <c r="EO34" s="225">
        <v>3</v>
      </c>
      <c r="EP34" s="223">
        <v>22</v>
      </c>
      <c r="EQ34" s="224" t="str">
        <f t="shared" si="198"/>
        <v>1</v>
      </c>
      <c r="ER34" s="225">
        <v>30</v>
      </c>
      <c r="ES34" s="225">
        <v>22</v>
      </c>
      <c r="ET34" s="225">
        <v>1</v>
      </c>
      <c r="EU34" s="225">
        <v>2</v>
      </c>
      <c r="EV34" s="223">
        <v>0</v>
      </c>
      <c r="EW34" s="224" t="b">
        <f t="shared" si="199"/>
        <v>0</v>
      </c>
      <c r="EX34" s="225">
        <v>0</v>
      </c>
      <c r="EY34" s="225">
        <v>0</v>
      </c>
      <c r="EZ34" s="225">
        <v>0</v>
      </c>
      <c r="FA34" s="225">
        <v>0</v>
      </c>
      <c r="FB34" s="223">
        <v>17</v>
      </c>
      <c r="FC34" s="224" t="str">
        <f t="shared" si="200"/>
        <v>1</v>
      </c>
      <c r="FD34" s="225">
        <v>47</v>
      </c>
      <c r="FE34" s="225">
        <v>16</v>
      </c>
      <c r="FF34" s="225">
        <v>17</v>
      </c>
      <c r="FG34" s="225">
        <v>2</v>
      </c>
      <c r="FH34" s="223">
        <v>16</v>
      </c>
      <c r="FI34" s="224" t="str">
        <f t="shared" si="201"/>
        <v>1</v>
      </c>
      <c r="FJ34" s="225">
        <v>60</v>
      </c>
      <c r="FK34" s="225">
        <v>16</v>
      </c>
      <c r="FL34" s="225">
        <v>0</v>
      </c>
      <c r="FM34" s="225">
        <v>0</v>
      </c>
      <c r="FN34" s="223">
        <v>16</v>
      </c>
      <c r="FO34" s="224" t="str">
        <f t="shared" si="202"/>
        <v>1</v>
      </c>
      <c r="FP34" s="225">
        <v>131</v>
      </c>
      <c r="FQ34" s="225">
        <v>15</v>
      </c>
      <c r="FR34" s="225">
        <v>2</v>
      </c>
      <c r="FS34" s="225">
        <v>2</v>
      </c>
      <c r="FT34" s="223">
        <v>21</v>
      </c>
      <c r="FU34" s="224" t="str">
        <f t="shared" si="203"/>
        <v>1</v>
      </c>
      <c r="FV34" s="225">
        <v>60</v>
      </c>
      <c r="FW34" s="225">
        <v>21</v>
      </c>
      <c r="FX34" s="225">
        <v>0</v>
      </c>
      <c r="FY34" s="225">
        <v>0</v>
      </c>
      <c r="FZ34" s="223">
        <v>22</v>
      </c>
      <c r="GA34" s="224" t="str">
        <f t="shared" si="204"/>
        <v>1</v>
      </c>
      <c r="GB34" s="225">
        <v>58</v>
      </c>
      <c r="GC34" s="225">
        <v>21</v>
      </c>
      <c r="GD34" s="225">
        <v>4</v>
      </c>
      <c r="GE34" s="225">
        <v>3</v>
      </c>
      <c r="GF34" s="223">
        <v>22</v>
      </c>
      <c r="GG34" s="224" t="str">
        <f t="shared" si="205"/>
        <v>1</v>
      </c>
      <c r="GH34" s="225">
        <v>23</v>
      </c>
      <c r="GI34" s="225">
        <v>21</v>
      </c>
      <c r="GJ34" s="225">
        <v>1</v>
      </c>
      <c r="GK34" s="225">
        <v>2</v>
      </c>
      <c r="GL34" s="223">
        <v>0</v>
      </c>
      <c r="GM34" s="224" t="b">
        <f t="shared" si="206"/>
        <v>0</v>
      </c>
      <c r="GN34" s="225">
        <v>0</v>
      </c>
      <c r="GO34" s="225">
        <v>0</v>
      </c>
      <c r="GP34" s="225">
        <v>0</v>
      </c>
      <c r="GQ34" s="225">
        <v>0</v>
      </c>
      <c r="GR34" s="223">
        <v>14</v>
      </c>
      <c r="GS34" s="224" t="str">
        <f t="shared" si="207"/>
        <v>1</v>
      </c>
      <c r="GT34" s="225">
        <v>41</v>
      </c>
      <c r="GU34" s="225">
        <v>14</v>
      </c>
      <c r="GV34" s="225">
        <v>3</v>
      </c>
      <c r="GW34" s="225">
        <v>2</v>
      </c>
      <c r="GX34" s="223">
        <v>23</v>
      </c>
      <c r="GY34" s="224" t="str">
        <f t="shared" si="208"/>
        <v>1</v>
      </c>
      <c r="GZ34" s="225">
        <v>30</v>
      </c>
      <c r="HA34" s="225">
        <v>23</v>
      </c>
      <c r="HB34" s="225">
        <v>0</v>
      </c>
      <c r="HC34" s="226">
        <v>0</v>
      </c>
      <c r="HD34" s="227"/>
      <c r="HE34" s="251">
        <f t="shared" si="209"/>
        <v>517</v>
      </c>
      <c r="HF34" s="6">
        <f t="shared" si="210"/>
        <v>1370</v>
      </c>
      <c r="HG34" s="6">
        <f t="shared" si="211"/>
        <v>500</v>
      </c>
      <c r="HH34" s="6">
        <f t="shared" si="211"/>
        <v>118</v>
      </c>
      <c r="HI34" s="262">
        <f t="shared" si="211"/>
        <v>49</v>
      </c>
      <c r="HK34" s="23" t="s">
        <v>29</v>
      </c>
      <c r="HL34" s="307">
        <v>31</v>
      </c>
      <c r="HM34" s="308" t="str">
        <f t="shared" si="145"/>
        <v>1</v>
      </c>
      <c r="HN34" s="309">
        <v>78</v>
      </c>
      <c r="HO34" s="309">
        <v>31</v>
      </c>
      <c r="HP34" s="309">
        <v>6</v>
      </c>
      <c r="HQ34" s="309">
        <v>1</v>
      </c>
      <c r="HR34" s="307">
        <v>30</v>
      </c>
      <c r="HS34" s="308" t="str">
        <f t="shared" si="146"/>
        <v>1</v>
      </c>
      <c r="HT34" s="309">
        <v>38</v>
      </c>
      <c r="HU34" s="309">
        <v>29</v>
      </c>
      <c r="HV34" s="309">
        <v>3</v>
      </c>
      <c r="HW34" s="309">
        <v>4</v>
      </c>
      <c r="HX34" s="307">
        <v>24</v>
      </c>
      <c r="HY34" s="308" t="str">
        <f t="shared" si="147"/>
        <v>1</v>
      </c>
      <c r="HZ34" s="309">
        <v>31</v>
      </c>
      <c r="IA34" s="309">
        <v>24</v>
      </c>
      <c r="IB34" s="309">
        <v>0</v>
      </c>
      <c r="IC34" s="309">
        <v>0</v>
      </c>
      <c r="ID34" s="307">
        <v>0</v>
      </c>
      <c r="IE34" s="308" t="b">
        <f t="shared" si="148"/>
        <v>0</v>
      </c>
      <c r="IF34" s="309">
        <v>0</v>
      </c>
      <c r="IG34" s="309">
        <v>0</v>
      </c>
      <c r="IH34" s="309">
        <v>0</v>
      </c>
      <c r="II34" s="309">
        <v>0</v>
      </c>
      <c r="IJ34" s="307">
        <v>29</v>
      </c>
      <c r="IK34" s="308" t="str">
        <f t="shared" si="149"/>
        <v>1</v>
      </c>
      <c r="IL34" s="309">
        <v>61</v>
      </c>
      <c r="IM34" s="309">
        <v>29</v>
      </c>
      <c r="IN34" s="309">
        <v>6</v>
      </c>
      <c r="IO34" s="309">
        <v>1</v>
      </c>
      <c r="IP34" s="307">
        <v>19</v>
      </c>
      <c r="IQ34" s="308" t="str">
        <f t="shared" si="150"/>
        <v>1</v>
      </c>
      <c r="IR34" s="309">
        <v>31</v>
      </c>
      <c r="IS34" s="309">
        <v>19</v>
      </c>
      <c r="IT34" s="309">
        <v>0</v>
      </c>
      <c r="IU34" s="309">
        <v>0</v>
      </c>
      <c r="IV34" s="307">
        <v>0</v>
      </c>
      <c r="IW34" s="308" t="b">
        <f t="shared" si="151"/>
        <v>0</v>
      </c>
      <c r="IX34" s="309">
        <v>0</v>
      </c>
      <c r="IY34" s="309">
        <v>0</v>
      </c>
      <c r="IZ34" s="309">
        <v>0</v>
      </c>
      <c r="JA34" s="309">
        <v>0</v>
      </c>
      <c r="JB34" s="307">
        <v>28</v>
      </c>
      <c r="JC34" s="308" t="str">
        <f t="shared" si="152"/>
        <v>1</v>
      </c>
      <c r="JD34" s="309">
        <v>97</v>
      </c>
      <c r="JE34" s="309">
        <v>29</v>
      </c>
      <c r="JF34" s="309">
        <v>2</v>
      </c>
      <c r="JG34" s="309">
        <v>2</v>
      </c>
      <c r="JH34" s="307">
        <v>25</v>
      </c>
      <c r="JI34" s="308" t="str">
        <f t="shared" si="153"/>
        <v>1</v>
      </c>
      <c r="JJ34" s="309">
        <v>56</v>
      </c>
      <c r="JK34" s="309">
        <v>25</v>
      </c>
      <c r="JL34" s="309">
        <v>0</v>
      </c>
      <c r="JM34" s="309">
        <v>0</v>
      </c>
      <c r="JN34" s="307">
        <v>20</v>
      </c>
      <c r="JO34" s="308" t="str">
        <f t="shared" si="154"/>
        <v>1</v>
      </c>
      <c r="JP34" s="309">
        <v>68</v>
      </c>
      <c r="JQ34" s="309">
        <v>20</v>
      </c>
      <c r="JR34" s="309">
        <v>4</v>
      </c>
      <c r="JS34" s="309">
        <v>2</v>
      </c>
      <c r="JT34" s="307">
        <v>26</v>
      </c>
      <c r="JU34" s="308" t="str">
        <f t="shared" si="155"/>
        <v>1</v>
      </c>
      <c r="JV34" s="309">
        <v>48</v>
      </c>
      <c r="JW34" s="309">
        <v>26</v>
      </c>
      <c r="JX34" s="309">
        <v>12</v>
      </c>
      <c r="JY34" s="309">
        <v>4</v>
      </c>
      <c r="JZ34" s="307">
        <v>0</v>
      </c>
      <c r="KA34" s="308" t="b">
        <f t="shared" si="156"/>
        <v>0</v>
      </c>
      <c r="KB34" s="309">
        <v>0</v>
      </c>
      <c r="KC34" s="309">
        <v>0</v>
      </c>
      <c r="KD34" s="309">
        <v>0</v>
      </c>
      <c r="KE34" s="309">
        <v>0</v>
      </c>
      <c r="KF34" s="307">
        <v>25</v>
      </c>
      <c r="KG34" s="308" t="str">
        <f t="shared" si="157"/>
        <v>1</v>
      </c>
      <c r="KH34" s="309">
        <v>28</v>
      </c>
      <c r="KI34" s="309">
        <v>25</v>
      </c>
      <c r="KJ34" s="309">
        <v>6</v>
      </c>
      <c r="KK34" s="309">
        <v>4</v>
      </c>
      <c r="KL34" s="307">
        <v>26</v>
      </c>
      <c r="KM34" s="308" t="str">
        <f t="shared" si="158"/>
        <v>1</v>
      </c>
      <c r="KN34" s="309">
        <v>31</v>
      </c>
      <c r="KO34" s="309">
        <v>26</v>
      </c>
      <c r="KP34" s="309">
        <v>0</v>
      </c>
      <c r="KQ34" s="309">
        <v>0</v>
      </c>
      <c r="KR34" s="307">
        <v>35</v>
      </c>
      <c r="KS34" s="308" t="str">
        <f t="shared" si="159"/>
        <v>1</v>
      </c>
      <c r="KT34" s="309">
        <v>33</v>
      </c>
      <c r="KU34" s="309">
        <v>35</v>
      </c>
      <c r="KV34" s="309">
        <v>2</v>
      </c>
      <c r="KW34" s="309">
        <v>2</v>
      </c>
      <c r="KX34" s="307">
        <v>25</v>
      </c>
      <c r="KY34" s="308" t="str">
        <f t="shared" si="160"/>
        <v>1</v>
      </c>
      <c r="KZ34" s="309">
        <v>26</v>
      </c>
      <c r="LA34" s="309">
        <v>25</v>
      </c>
      <c r="LB34" s="309">
        <v>0</v>
      </c>
      <c r="LC34" s="309">
        <v>0</v>
      </c>
      <c r="LD34" s="307">
        <v>26</v>
      </c>
      <c r="LE34" s="308" t="str">
        <f t="shared" si="161"/>
        <v>1</v>
      </c>
      <c r="LF34" s="309">
        <v>50</v>
      </c>
      <c r="LG34" s="309">
        <v>26</v>
      </c>
      <c r="LH34" s="309">
        <v>2</v>
      </c>
      <c r="LI34" s="309">
        <v>1</v>
      </c>
      <c r="LJ34" s="307">
        <v>29</v>
      </c>
      <c r="LK34" s="308" t="str">
        <f t="shared" si="162"/>
        <v>1</v>
      </c>
      <c r="LL34" s="309">
        <v>58</v>
      </c>
      <c r="LM34" s="309">
        <v>29</v>
      </c>
      <c r="LN34" s="309">
        <v>5</v>
      </c>
      <c r="LO34" s="309">
        <v>6</v>
      </c>
      <c r="LP34" s="307">
        <v>0</v>
      </c>
      <c r="LQ34" s="308" t="b">
        <f t="shared" si="163"/>
        <v>0</v>
      </c>
      <c r="LR34" s="309">
        <v>0</v>
      </c>
      <c r="LS34" s="309">
        <v>0</v>
      </c>
      <c r="LT34" s="309">
        <v>0</v>
      </c>
      <c r="LU34" s="309">
        <v>0</v>
      </c>
      <c r="LV34" s="307">
        <v>26</v>
      </c>
      <c r="LW34" s="308" t="str">
        <f t="shared" si="164"/>
        <v>1</v>
      </c>
      <c r="LX34" s="309">
        <v>44</v>
      </c>
      <c r="LY34" s="309">
        <v>26</v>
      </c>
      <c r="LZ34" s="309">
        <v>0</v>
      </c>
      <c r="MA34" s="309">
        <v>0</v>
      </c>
      <c r="MB34" s="307">
        <v>27</v>
      </c>
      <c r="MC34" s="308" t="str">
        <f t="shared" si="165"/>
        <v>1</v>
      </c>
      <c r="MD34" s="309">
        <v>37</v>
      </c>
      <c r="ME34" s="309">
        <v>27</v>
      </c>
      <c r="MF34" s="309">
        <v>2</v>
      </c>
      <c r="MG34" s="309">
        <v>3</v>
      </c>
      <c r="MH34" s="307">
        <v>26</v>
      </c>
      <c r="MI34" s="308" t="str">
        <f t="shared" si="166"/>
        <v>1</v>
      </c>
      <c r="MJ34" s="309">
        <v>31</v>
      </c>
      <c r="MK34" s="309">
        <v>26</v>
      </c>
      <c r="ML34" s="309">
        <v>2</v>
      </c>
      <c r="MM34" s="309">
        <v>2</v>
      </c>
      <c r="MN34" s="307">
        <v>26</v>
      </c>
      <c r="MO34" s="308" t="str">
        <f t="shared" si="167"/>
        <v>1</v>
      </c>
      <c r="MP34" s="309">
        <v>85</v>
      </c>
      <c r="MQ34" s="309">
        <v>26</v>
      </c>
      <c r="MR34" s="309">
        <v>0</v>
      </c>
      <c r="MS34" s="309">
        <v>0</v>
      </c>
      <c r="MT34" s="307">
        <v>24</v>
      </c>
      <c r="MU34" s="308" t="str">
        <f t="shared" si="168"/>
        <v>1</v>
      </c>
      <c r="MV34" s="309">
        <v>93</v>
      </c>
      <c r="MW34" s="309">
        <v>24</v>
      </c>
      <c r="MX34" s="309">
        <v>2</v>
      </c>
      <c r="MY34" s="309">
        <v>2</v>
      </c>
      <c r="MZ34" s="307">
        <v>25</v>
      </c>
      <c r="NA34" s="308" t="str">
        <f t="shared" si="169"/>
        <v>1</v>
      </c>
      <c r="NB34" s="309">
        <v>63</v>
      </c>
      <c r="NC34" s="309">
        <v>26</v>
      </c>
      <c r="ND34" s="309">
        <v>8</v>
      </c>
      <c r="NE34" s="309">
        <v>3</v>
      </c>
      <c r="NF34" s="307">
        <v>0</v>
      </c>
      <c r="NG34" s="308" t="b">
        <f t="shared" si="170"/>
        <v>0</v>
      </c>
      <c r="NH34" s="309">
        <v>0</v>
      </c>
      <c r="NI34" s="309">
        <v>0</v>
      </c>
      <c r="NJ34" s="309">
        <v>0</v>
      </c>
      <c r="NK34" s="309">
        <v>0</v>
      </c>
      <c r="NL34" s="307">
        <v>16</v>
      </c>
      <c r="NM34" s="308" t="str">
        <f t="shared" si="171"/>
        <v>1</v>
      </c>
      <c r="NN34" s="309">
        <v>43</v>
      </c>
      <c r="NO34" s="309">
        <v>16</v>
      </c>
      <c r="NP34" s="309">
        <v>0</v>
      </c>
      <c r="NQ34" s="309">
        <v>0</v>
      </c>
      <c r="NR34" s="307">
        <v>25</v>
      </c>
      <c r="NS34" s="308" t="str">
        <f t="shared" si="172"/>
        <v>1</v>
      </c>
      <c r="NT34" s="309">
        <v>39</v>
      </c>
      <c r="NU34" s="309">
        <v>25</v>
      </c>
      <c r="NV34" s="309">
        <v>0</v>
      </c>
      <c r="NW34" s="309">
        <v>0</v>
      </c>
      <c r="NX34" s="307">
        <v>29</v>
      </c>
      <c r="NY34" s="308" t="str">
        <f t="shared" si="173"/>
        <v>1</v>
      </c>
      <c r="NZ34" s="309">
        <v>47</v>
      </c>
      <c r="OA34" s="309">
        <v>29</v>
      </c>
      <c r="OB34" s="309">
        <v>0</v>
      </c>
      <c r="OC34" s="310">
        <v>0</v>
      </c>
      <c r="OD34" s="311">
        <v>0</v>
      </c>
      <c r="OE34" s="308" t="b">
        <f t="shared" si="174"/>
        <v>0</v>
      </c>
      <c r="OF34" s="309">
        <v>0</v>
      </c>
      <c r="OG34" s="309">
        <v>0</v>
      </c>
      <c r="OH34" s="309">
        <v>0</v>
      </c>
      <c r="OI34" s="309">
        <v>0</v>
      </c>
      <c r="OJ34" s="307">
        <v>0</v>
      </c>
      <c r="OK34" s="308" t="b">
        <f t="shared" si="175"/>
        <v>0</v>
      </c>
      <c r="OL34" s="309">
        <v>0</v>
      </c>
      <c r="OM34" s="309">
        <v>0</v>
      </c>
      <c r="ON34" s="309">
        <v>0</v>
      </c>
      <c r="OO34" s="310">
        <v>0</v>
      </c>
      <c r="OP34" s="312"/>
      <c r="OQ34" s="313">
        <f t="shared" si="176"/>
        <v>622</v>
      </c>
      <c r="OR34" s="36">
        <f t="shared" si="177"/>
        <v>1216</v>
      </c>
      <c r="OS34" s="36">
        <f t="shared" si="177"/>
        <v>623</v>
      </c>
      <c r="OT34" s="36">
        <f t="shared" si="177"/>
        <v>62</v>
      </c>
      <c r="OU34" s="314">
        <f t="shared" si="177"/>
        <v>37</v>
      </c>
      <c r="OW34" s="54" t="s">
        <v>32</v>
      </c>
      <c r="OX34" s="36">
        <v>707</v>
      </c>
      <c r="OY34" s="314">
        <v>54</v>
      </c>
      <c r="PA34" s="65" t="s">
        <v>32</v>
      </c>
      <c r="PB34" s="36">
        <v>583</v>
      </c>
      <c r="PC34" s="314">
        <v>26</v>
      </c>
    </row>
    <row r="35" spans="1:419" ht="15.75" thickBot="1" x14ac:dyDescent="0.3">
      <c r="A35" s="17" t="s">
        <v>30</v>
      </c>
      <c r="B35" s="79">
        <v>491</v>
      </c>
      <c r="C35" s="79">
        <v>34</v>
      </c>
      <c r="E35" s="85" t="s">
        <v>30</v>
      </c>
      <c r="F35" s="86">
        <v>1216</v>
      </c>
      <c r="G35" s="86">
        <v>62</v>
      </c>
      <c r="I35" s="110"/>
      <c r="J35" s="46">
        <v>13867</v>
      </c>
      <c r="K35" s="46">
        <v>590</v>
      </c>
      <c r="M35" s="135"/>
      <c r="N35" s="46">
        <v>12395</v>
      </c>
      <c r="O35" s="107">
        <v>212</v>
      </c>
      <c r="P35" s="121"/>
      <c r="Q35" s="107"/>
      <c r="R35" s="132" t="s">
        <v>32</v>
      </c>
      <c r="S35" s="107">
        <v>621</v>
      </c>
      <c r="T35" s="122">
        <v>29</v>
      </c>
      <c r="V35" s="158"/>
      <c r="W35" s="107"/>
      <c r="X35" s="122"/>
      <c r="Y35" s="12" t="s">
        <v>29</v>
      </c>
      <c r="Z35" s="223">
        <v>17</v>
      </c>
      <c r="AA35" s="224" t="str">
        <f t="shared" si="178"/>
        <v>1</v>
      </c>
      <c r="AB35" s="225">
        <v>29</v>
      </c>
      <c r="AC35" s="225">
        <v>17</v>
      </c>
      <c r="AD35" s="225">
        <v>1</v>
      </c>
      <c r="AE35" s="225">
        <v>3</v>
      </c>
      <c r="AF35" s="223">
        <v>0</v>
      </c>
      <c r="AG35" s="224" t="b">
        <f t="shared" si="179"/>
        <v>0</v>
      </c>
      <c r="AH35" s="225">
        <v>0</v>
      </c>
      <c r="AI35" s="225">
        <v>0</v>
      </c>
      <c r="AJ35" s="225">
        <v>0</v>
      </c>
      <c r="AK35" s="225">
        <v>0</v>
      </c>
      <c r="AL35" s="223">
        <v>31</v>
      </c>
      <c r="AM35" s="224" t="str">
        <f t="shared" si="180"/>
        <v>1</v>
      </c>
      <c r="AN35" s="225">
        <v>40</v>
      </c>
      <c r="AO35" s="225">
        <v>31</v>
      </c>
      <c r="AP35" s="225">
        <v>0</v>
      </c>
      <c r="AQ35" s="225">
        <v>0</v>
      </c>
      <c r="AR35" s="223">
        <v>25</v>
      </c>
      <c r="AS35" s="224" t="str">
        <f t="shared" si="181"/>
        <v>1</v>
      </c>
      <c r="AT35" s="225">
        <v>41</v>
      </c>
      <c r="AU35" s="225">
        <v>25</v>
      </c>
      <c r="AV35" s="225">
        <v>0</v>
      </c>
      <c r="AW35" s="225">
        <v>0</v>
      </c>
      <c r="AX35" s="223">
        <v>0</v>
      </c>
      <c r="AY35" s="224" t="b">
        <f t="shared" si="182"/>
        <v>0</v>
      </c>
      <c r="AZ35" s="225">
        <v>0</v>
      </c>
      <c r="BA35" s="225">
        <v>0</v>
      </c>
      <c r="BB35" s="225">
        <v>0</v>
      </c>
      <c r="BC35" s="225">
        <v>0</v>
      </c>
      <c r="BD35" s="223">
        <v>29</v>
      </c>
      <c r="BE35" s="224" t="str">
        <f t="shared" si="183"/>
        <v>1</v>
      </c>
      <c r="BF35" s="225">
        <v>64</v>
      </c>
      <c r="BG35" s="225">
        <v>29</v>
      </c>
      <c r="BH35" s="225">
        <v>8</v>
      </c>
      <c r="BI35" s="225">
        <v>3</v>
      </c>
      <c r="BJ35" s="223">
        <v>26</v>
      </c>
      <c r="BK35" s="224" t="str">
        <f t="shared" si="184"/>
        <v>1</v>
      </c>
      <c r="BL35" s="225">
        <v>31</v>
      </c>
      <c r="BM35" s="225">
        <v>26</v>
      </c>
      <c r="BN35" s="225">
        <v>3</v>
      </c>
      <c r="BO35" s="225">
        <v>4</v>
      </c>
      <c r="BP35" s="223">
        <v>19</v>
      </c>
      <c r="BQ35" s="224" t="str">
        <f t="shared" si="185"/>
        <v>1</v>
      </c>
      <c r="BR35" s="225">
        <v>34</v>
      </c>
      <c r="BS35" s="225">
        <v>19</v>
      </c>
      <c r="BT35" s="225">
        <v>6</v>
      </c>
      <c r="BU35" s="225">
        <v>1</v>
      </c>
      <c r="BV35" s="223">
        <v>19</v>
      </c>
      <c r="BW35" s="224" t="str">
        <f t="shared" si="186"/>
        <v>1</v>
      </c>
      <c r="BX35" s="225">
        <v>41</v>
      </c>
      <c r="BY35" s="225">
        <v>19</v>
      </c>
      <c r="BZ35" s="225">
        <v>0</v>
      </c>
      <c r="CA35" s="225">
        <v>0</v>
      </c>
      <c r="CB35" s="223">
        <v>31</v>
      </c>
      <c r="CC35" s="224" t="str">
        <f t="shared" si="187"/>
        <v>1</v>
      </c>
      <c r="CD35" s="225">
        <v>23</v>
      </c>
      <c r="CE35" s="225">
        <v>31</v>
      </c>
      <c r="CF35" s="225">
        <v>1</v>
      </c>
      <c r="CG35" s="225">
        <v>1</v>
      </c>
      <c r="CH35" s="223">
        <v>31</v>
      </c>
      <c r="CI35" s="224" t="str">
        <f t="shared" si="188"/>
        <v>1</v>
      </c>
      <c r="CJ35" s="225">
        <v>42</v>
      </c>
      <c r="CK35" s="225">
        <v>31</v>
      </c>
      <c r="CL35" s="225">
        <v>1</v>
      </c>
      <c r="CM35" s="225">
        <v>1</v>
      </c>
      <c r="CN35" s="223">
        <v>20</v>
      </c>
      <c r="CO35" s="224" t="str">
        <f t="shared" si="189"/>
        <v>1</v>
      </c>
      <c r="CP35" s="225">
        <v>39</v>
      </c>
      <c r="CQ35" s="225">
        <v>20</v>
      </c>
      <c r="CR35" s="225">
        <v>0</v>
      </c>
      <c r="CS35" s="225">
        <v>0</v>
      </c>
      <c r="CT35" s="223">
        <v>21</v>
      </c>
      <c r="CU35" s="224" t="str">
        <f t="shared" si="190"/>
        <v>1</v>
      </c>
      <c r="CV35" s="225">
        <v>51</v>
      </c>
      <c r="CW35" s="225">
        <v>21</v>
      </c>
      <c r="CX35" s="225">
        <v>1</v>
      </c>
      <c r="CY35" s="225">
        <v>1</v>
      </c>
      <c r="CZ35" s="223">
        <v>24</v>
      </c>
      <c r="DA35" s="224" t="str">
        <f t="shared" si="191"/>
        <v>1</v>
      </c>
      <c r="DB35" s="225">
        <v>54</v>
      </c>
      <c r="DC35" s="225">
        <v>24</v>
      </c>
      <c r="DD35" s="225">
        <v>3</v>
      </c>
      <c r="DE35" s="225">
        <v>3</v>
      </c>
      <c r="DF35" s="223">
        <v>0</v>
      </c>
      <c r="DG35" s="224" t="b">
        <f t="shared" si="192"/>
        <v>0</v>
      </c>
      <c r="DH35" s="225">
        <v>0</v>
      </c>
      <c r="DI35" s="225">
        <v>0</v>
      </c>
      <c r="DJ35" s="225">
        <v>0</v>
      </c>
      <c r="DK35" s="225">
        <v>0</v>
      </c>
      <c r="DL35" s="223">
        <v>32</v>
      </c>
      <c r="DM35" s="224" t="str">
        <f t="shared" si="193"/>
        <v>1</v>
      </c>
      <c r="DN35" s="225">
        <v>42</v>
      </c>
      <c r="DO35" s="225">
        <v>32</v>
      </c>
      <c r="DP35" s="225">
        <v>4</v>
      </c>
      <c r="DQ35" s="225">
        <v>2</v>
      </c>
      <c r="DR35" s="223">
        <v>25</v>
      </c>
      <c r="DS35" s="224" t="str">
        <f t="shared" si="194"/>
        <v>1</v>
      </c>
      <c r="DT35" s="225">
        <v>39</v>
      </c>
      <c r="DU35" s="225">
        <v>25</v>
      </c>
      <c r="DV35" s="225">
        <v>0</v>
      </c>
      <c r="DW35" s="225">
        <v>0</v>
      </c>
      <c r="DX35" s="223">
        <v>29</v>
      </c>
      <c r="DY35" s="224" t="str">
        <f t="shared" si="195"/>
        <v>1</v>
      </c>
      <c r="DZ35" s="225">
        <v>61</v>
      </c>
      <c r="EA35" s="225">
        <v>29</v>
      </c>
      <c r="EB35" s="225">
        <v>0</v>
      </c>
      <c r="EC35" s="225">
        <v>0</v>
      </c>
      <c r="ED35" s="223">
        <v>27</v>
      </c>
      <c r="EE35" s="224" t="str">
        <f t="shared" si="196"/>
        <v>1</v>
      </c>
      <c r="EF35" s="225">
        <v>27</v>
      </c>
      <c r="EG35" s="225">
        <v>27</v>
      </c>
      <c r="EH35" s="225">
        <v>2</v>
      </c>
      <c r="EI35" s="225">
        <v>1</v>
      </c>
      <c r="EJ35" s="223">
        <v>28</v>
      </c>
      <c r="EK35" s="224" t="str">
        <f t="shared" si="197"/>
        <v>1</v>
      </c>
      <c r="EL35" s="225">
        <v>40</v>
      </c>
      <c r="EM35" s="225">
        <v>27</v>
      </c>
      <c r="EN35" s="225">
        <v>9</v>
      </c>
      <c r="EO35" s="225">
        <v>5</v>
      </c>
      <c r="EP35" s="223">
        <v>22</v>
      </c>
      <c r="EQ35" s="224" t="str">
        <f t="shared" si="198"/>
        <v>1</v>
      </c>
      <c r="ER35" s="225">
        <v>42</v>
      </c>
      <c r="ES35" s="225">
        <v>22</v>
      </c>
      <c r="ET35" s="225">
        <v>6</v>
      </c>
      <c r="EU35" s="225">
        <v>2</v>
      </c>
      <c r="EV35" s="223">
        <v>0</v>
      </c>
      <c r="EW35" s="224" t="b">
        <f t="shared" si="199"/>
        <v>0</v>
      </c>
      <c r="EX35" s="225">
        <v>0</v>
      </c>
      <c r="EY35" s="225">
        <v>0</v>
      </c>
      <c r="EZ35" s="225">
        <v>0</v>
      </c>
      <c r="FA35" s="225">
        <v>0</v>
      </c>
      <c r="FB35" s="223">
        <v>27</v>
      </c>
      <c r="FC35" s="224" t="str">
        <f t="shared" si="200"/>
        <v>1</v>
      </c>
      <c r="FD35" s="225">
        <v>49</v>
      </c>
      <c r="FE35" s="225">
        <v>27</v>
      </c>
      <c r="FF35" s="225">
        <v>0</v>
      </c>
      <c r="FG35" s="225">
        <v>0</v>
      </c>
      <c r="FH35" s="223">
        <v>28</v>
      </c>
      <c r="FI35" s="224" t="str">
        <f t="shared" si="201"/>
        <v>1</v>
      </c>
      <c r="FJ35" s="225">
        <v>32</v>
      </c>
      <c r="FK35" s="225">
        <v>28</v>
      </c>
      <c r="FL35" s="225">
        <v>5</v>
      </c>
      <c r="FM35" s="225">
        <v>4</v>
      </c>
      <c r="FN35" s="223">
        <v>19</v>
      </c>
      <c r="FO35" s="224" t="str">
        <f t="shared" si="202"/>
        <v>1</v>
      </c>
      <c r="FP35" s="225">
        <v>38</v>
      </c>
      <c r="FQ35" s="225">
        <v>19</v>
      </c>
      <c r="FR35" s="225">
        <v>1</v>
      </c>
      <c r="FS35" s="225">
        <v>2</v>
      </c>
      <c r="FT35" s="223">
        <v>21</v>
      </c>
      <c r="FU35" s="224" t="str">
        <f t="shared" si="203"/>
        <v>1</v>
      </c>
      <c r="FV35" s="225">
        <v>25</v>
      </c>
      <c r="FW35" s="225">
        <v>21</v>
      </c>
      <c r="FX35" s="225">
        <v>1</v>
      </c>
      <c r="FY35" s="225">
        <v>2</v>
      </c>
      <c r="FZ35" s="223">
        <v>21</v>
      </c>
      <c r="GA35" s="224" t="str">
        <f t="shared" si="204"/>
        <v>1</v>
      </c>
      <c r="GB35" s="225">
        <v>47</v>
      </c>
      <c r="GC35" s="225">
        <v>20</v>
      </c>
      <c r="GD35" s="225">
        <v>2</v>
      </c>
      <c r="GE35" s="225">
        <v>2</v>
      </c>
      <c r="GF35" s="223">
        <v>32</v>
      </c>
      <c r="GG35" s="224" t="str">
        <f t="shared" si="205"/>
        <v>1</v>
      </c>
      <c r="GH35" s="225">
        <v>95</v>
      </c>
      <c r="GI35" s="225">
        <v>31</v>
      </c>
      <c r="GJ35" s="225">
        <v>8</v>
      </c>
      <c r="GK35" s="225">
        <v>4</v>
      </c>
      <c r="GL35" s="223">
        <v>0</v>
      </c>
      <c r="GM35" s="224" t="b">
        <f t="shared" si="206"/>
        <v>0</v>
      </c>
      <c r="GN35" s="225">
        <v>0</v>
      </c>
      <c r="GO35" s="225">
        <v>0</v>
      </c>
      <c r="GP35" s="225">
        <v>0</v>
      </c>
      <c r="GQ35" s="225">
        <v>0</v>
      </c>
      <c r="GR35" s="223">
        <v>32</v>
      </c>
      <c r="GS35" s="224" t="str">
        <f t="shared" si="207"/>
        <v>1</v>
      </c>
      <c r="GT35" s="225">
        <v>37</v>
      </c>
      <c r="GU35" s="225">
        <v>32</v>
      </c>
      <c r="GV35" s="225">
        <v>0</v>
      </c>
      <c r="GW35" s="225">
        <v>0</v>
      </c>
      <c r="GX35" s="223">
        <v>36</v>
      </c>
      <c r="GY35" s="224" t="str">
        <f t="shared" si="208"/>
        <v>1</v>
      </c>
      <c r="GZ35" s="225">
        <v>62</v>
      </c>
      <c r="HA35" s="225">
        <v>36</v>
      </c>
      <c r="HB35" s="225">
        <v>5</v>
      </c>
      <c r="HC35" s="226">
        <v>2</v>
      </c>
      <c r="HD35" s="227"/>
      <c r="HE35" s="251">
        <f t="shared" si="209"/>
        <v>672</v>
      </c>
      <c r="HF35" s="6">
        <f t="shared" si="210"/>
        <v>1125</v>
      </c>
      <c r="HG35" s="6">
        <f t="shared" si="211"/>
        <v>669</v>
      </c>
      <c r="HH35" s="6">
        <f t="shared" si="211"/>
        <v>67</v>
      </c>
      <c r="HI35" s="262">
        <f t="shared" si="211"/>
        <v>43</v>
      </c>
      <c r="HK35" s="23" t="s">
        <v>30</v>
      </c>
      <c r="HL35" s="307">
        <v>24</v>
      </c>
      <c r="HM35" s="308" t="str">
        <f t="shared" si="145"/>
        <v>1</v>
      </c>
      <c r="HN35" s="309">
        <v>24</v>
      </c>
      <c r="HO35" s="309">
        <v>24</v>
      </c>
      <c r="HP35" s="309">
        <v>0</v>
      </c>
      <c r="HQ35" s="309">
        <v>0</v>
      </c>
      <c r="HR35" s="307">
        <v>27</v>
      </c>
      <c r="HS35" s="308" t="str">
        <f t="shared" si="146"/>
        <v>1</v>
      </c>
      <c r="HT35" s="309">
        <v>50</v>
      </c>
      <c r="HU35" s="309">
        <v>27</v>
      </c>
      <c r="HV35" s="309">
        <v>0</v>
      </c>
      <c r="HW35" s="309">
        <v>0</v>
      </c>
      <c r="HX35" s="307">
        <v>24</v>
      </c>
      <c r="HY35" s="308" t="str">
        <f t="shared" si="147"/>
        <v>1</v>
      </c>
      <c r="HZ35" s="309">
        <v>50</v>
      </c>
      <c r="IA35" s="309">
        <v>24</v>
      </c>
      <c r="IB35" s="309">
        <v>0</v>
      </c>
      <c r="IC35" s="309">
        <v>0</v>
      </c>
      <c r="ID35" s="307">
        <v>0</v>
      </c>
      <c r="IE35" s="308" t="b">
        <f t="shared" si="148"/>
        <v>0</v>
      </c>
      <c r="IF35" s="309">
        <v>0</v>
      </c>
      <c r="IG35" s="309">
        <v>0</v>
      </c>
      <c r="IH35" s="309">
        <v>0</v>
      </c>
      <c r="II35" s="309">
        <v>0</v>
      </c>
      <c r="IJ35" s="307">
        <v>21</v>
      </c>
      <c r="IK35" s="308" t="str">
        <f t="shared" si="149"/>
        <v>1</v>
      </c>
      <c r="IL35" s="309">
        <v>46</v>
      </c>
      <c r="IM35" s="309">
        <v>21</v>
      </c>
      <c r="IN35" s="309">
        <v>0</v>
      </c>
      <c r="IO35" s="309">
        <v>0</v>
      </c>
      <c r="IP35" s="307">
        <v>25</v>
      </c>
      <c r="IQ35" s="308" t="str">
        <f t="shared" si="150"/>
        <v>1</v>
      </c>
      <c r="IR35" s="309">
        <v>38</v>
      </c>
      <c r="IS35" s="309">
        <v>25</v>
      </c>
      <c r="IT35" s="309">
        <v>0</v>
      </c>
      <c r="IU35" s="309">
        <v>0</v>
      </c>
      <c r="IV35" s="307">
        <v>0</v>
      </c>
      <c r="IW35" s="308" t="b">
        <f t="shared" si="151"/>
        <v>0</v>
      </c>
      <c r="IX35" s="309">
        <v>0</v>
      </c>
      <c r="IY35" s="309">
        <v>0</v>
      </c>
      <c r="IZ35" s="309">
        <v>0</v>
      </c>
      <c r="JA35" s="309">
        <v>0</v>
      </c>
      <c r="JB35" s="307">
        <v>18</v>
      </c>
      <c r="JC35" s="308" t="str">
        <f t="shared" si="152"/>
        <v>1</v>
      </c>
      <c r="JD35" s="309">
        <v>29</v>
      </c>
      <c r="JE35" s="309">
        <v>18</v>
      </c>
      <c r="JF35" s="309">
        <v>0</v>
      </c>
      <c r="JG35" s="309">
        <v>0</v>
      </c>
      <c r="JH35" s="307">
        <v>25</v>
      </c>
      <c r="JI35" s="308" t="str">
        <f t="shared" si="153"/>
        <v>1</v>
      </c>
      <c r="JJ35" s="309">
        <v>57</v>
      </c>
      <c r="JK35" s="309">
        <v>25</v>
      </c>
      <c r="JL35" s="309">
        <v>0</v>
      </c>
      <c r="JM35" s="309">
        <v>0</v>
      </c>
      <c r="JN35" s="307">
        <v>35</v>
      </c>
      <c r="JO35" s="308" t="str">
        <f t="shared" si="154"/>
        <v>1</v>
      </c>
      <c r="JP35" s="309">
        <v>32</v>
      </c>
      <c r="JQ35" s="309">
        <v>35</v>
      </c>
      <c r="JR35" s="309">
        <v>1</v>
      </c>
      <c r="JS35" s="309">
        <v>1</v>
      </c>
      <c r="JT35" s="307">
        <v>19</v>
      </c>
      <c r="JU35" s="308" t="str">
        <f t="shared" si="155"/>
        <v>1</v>
      </c>
      <c r="JV35" s="309">
        <v>39</v>
      </c>
      <c r="JW35" s="309">
        <v>19</v>
      </c>
      <c r="JX35" s="309">
        <v>1</v>
      </c>
      <c r="JY35" s="309">
        <v>1</v>
      </c>
      <c r="JZ35" s="307">
        <v>0</v>
      </c>
      <c r="KA35" s="308" t="b">
        <f t="shared" si="156"/>
        <v>0</v>
      </c>
      <c r="KB35" s="309">
        <v>0</v>
      </c>
      <c r="KC35" s="309">
        <v>0</v>
      </c>
      <c r="KD35" s="309">
        <v>0</v>
      </c>
      <c r="KE35" s="309">
        <v>0</v>
      </c>
      <c r="KF35" s="307">
        <v>16</v>
      </c>
      <c r="KG35" s="308" t="str">
        <f t="shared" si="157"/>
        <v>1</v>
      </c>
      <c r="KH35" s="309">
        <v>34</v>
      </c>
      <c r="KI35" s="309">
        <v>16</v>
      </c>
      <c r="KJ35" s="309">
        <v>2</v>
      </c>
      <c r="KK35" s="309">
        <v>2</v>
      </c>
      <c r="KL35" s="307">
        <v>20</v>
      </c>
      <c r="KM35" s="308" t="str">
        <f t="shared" si="158"/>
        <v>1</v>
      </c>
      <c r="KN35" s="309">
        <v>32</v>
      </c>
      <c r="KO35" s="309">
        <v>20</v>
      </c>
      <c r="KP35" s="309">
        <v>2</v>
      </c>
      <c r="KQ35" s="309">
        <v>1</v>
      </c>
      <c r="KR35" s="307">
        <v>0</v>
      </c>
      <c r="KS35" s="308" t="b">
        <f t="shared" si="159"/>
        <v>0</v>
      </c>
      <c r="KT35" s="309">
        <v>0</v>
      </c>
      <c r="KU35" s="309">
        <v>0</v>
      </c>
      <c r="KV35" s="309">
        <v>0</v>
      </c>
      <c r="KW35" s="309">
        <v>0</v>
      </c>
      <c r="KX35" s="307">
        <v>24</v>
      </c>
      <c r="KY35" s="308" t="str">
        <f t="shared" si="160"/>
        <v>1</v>
      </c>
      <c r="KZ35" s="309">
        <v>36</v>
      </c>
      <c r="LA35" s="309">
        <v>23</v>
      </c>
      <c r="LB35" s="309">
        <v>2</v>
      </c>
      <c r="LC35" s="309">
        <v>1</v>
      </c>
      <c r="LD35" s="307">
        <v>27</v>
      </c>
      <c r="LE35" s="308" t="str">
        <f t="shared" si="161"/>
        <v>1</v>
      </c>
      <c r="LF35" s="309">
        <v>91</v>
      </c>
      <c r="LG35" s="309">
        <v>27</v>
      </c>
      <c r="LH35" s="309">
        <v>0</v>
      </c>
      <c r="LI35" s="309">
        <v>0</v>
      </c>
      <c r="LJ35" s="307">
        <v>16</v>
      </c>
      <c r="LK35" s="308" t="str">
        <f t="shared" si="162"/>
        <v>1</v>
      </c>
      <c r="LL35" s="309">
        <v>48</v>
      </c>
      <c r="LM35" s="309">
        <v>16</v>
      </c>
      <c r="LN35" s="309">
        <v>0</v>
      </c>
      <c r="LO35" s="309">
        <v>0</v>
      </c>
      <c r="LP35" s="307">
        <v>22</v>
      </c>
      <c r="LQ35" s="308" t="str">
        <f t="shared" si="163"/>
        <v>1</v>
      </c>
      <c r="LR35" s="309">
        <v>18</v>
      </c>
      <c r="LS35" s="309">
        <v>22</v>
      </c>
      <c r="LT35" s="309">
        <v>0</v>
      </c>
      <c r="LU35" s="309">
        <v>0</v>
      </c>
      <c r="LV35" s="307">
        <v>22</v>
      </c>
      <c r="LW35" s="308" t="str">
        <f t="shared" si="164"/>
        <v>1</v>
      </c>
      <c r="LX35" s="309">
        <v>47</v>
      </c>
      <c r="LY35" s="309">
        <v>22</v>
      </c>
      <c r="LZ35" s="309">
        <v>1</v>
      </c>
      <c r="MA35" s="309">
        <v>2</v>
      </c>
      <c r="MB35" s="307">
        <v>26</v>
      </c>
      <c r="MC35" s="308" t="str">
        <f t="shared" si="165"/>
        <v>1</v>
      </c>
      <c r="MD35" s="309">
        <v>35</v>
      </c>
      <c r="ME35" s="309">
        <v>26</v>
      </c>
      <c r="MF35" s="309">
        <v>0</v>
      </c>
      <c r="MG35" s="309">
        <v>0</v>
      </c>
      <c r="MH35" s="307">
        <v>18</v>
      </c>
      <c r="MI35" s="308" t="str">
        <f t="shared" si="166"/>
        <v>1</v>
      </c>
      <c r="MJ35" s="309">
        <v>13</v>
      </c>
      <c r="MK35" s="309">
        <v>18</v>
      </c>
      <c r="ML35" s="309">
        <v>1</v>
      </c>
      <c r="MM35" s="309">
        <v>1</v>
      </c>
      <c r="MN35" s="307">
        <v>22</v>
      </c>
      <c r="MO35" s="308" t="str">
        <f t="shared" si="167"/>
        <v>1</v>
      </c>
      <c r="MP35" s="309">
        <v>60</v>
      </c>
      <c r="MQ35" s="309">
        <v>22</v>
      </c>
      <c r="MR35" s="309">
        <v>3</v>
      </c>
      <c r="MS35" s="309">
        <v>2</v>
      </c>
      <c r="MT35" s="307">
        <v>28</v>
      </c>
      <c r="MU35" s="308" t="str">
        <f t="shared" si="168"/>
        <v>1</v>
      </c>
      <c r="MV35" s="309">
        <v>61</v>
      </c>
      <c r="MW35" s="309">
        <v>28</v>
      </c>
      <c r="MX35" s="309">
        <v>0</v>
      </c>
      <c r="MY35" s="309">
        <v>0</v>
      </c>
      <c r="MZ35" s="307">
        <v>23</v>
      </c>
      <c r="NA35" s="308" t="str">
        <f t="shared" si="169"/>
        <v>1</v>
      </c>
      <c r="NB35" s="309">
        <v>51</v>
      </c>
      <c r="NC35" s="309">
        <v>22</v>
      </c>
      <c r="ND35" s="309">
        <v>6</v>
      </c>
      <c r="NE35" s="309">
        <v>1</v>
      </c>
      <c r="NF35" s="307">
        <v>0</v>
      </c>
      <c r="NG35" s="308" t="b">
        <f t="shared" si="170"/>
        <v>0</v>
      </c>
      <c r="NH35" s="309">
        <v>0</v>
      </c>
      <c r="NI35" s="309">
        <v>0</v>
      </c>
      <c r="NJ35" s="309">
        <v>0</v>
      </c>
      <c r="NK35" s="309">
        <v>0</v>
      </c>
      <c r="NL35" s="307">
        <v>23</v>
      </c>
      <c r="NM35" s="308" t="str">
        <f t="shared" si="171"/>
        <v>1</v>
      </c>
      <c r="NN35" s="309">
        <v>51</v>
      </c>
      <c r="NO35" s="309">
        <v>22</v>
      </c>
      <c r="NP35" s="309">
        <v>1</v>
      </c>
      <c r="NQ35" s="309">
        <v>1</v>
      </c>
      <c r="NR35" s="307">
        <v>26</v>
      </c>
      <c r="NS35" s="308" t="str">
        <f t="shared" si="172"/>
        <v>1</v>
      </c>
      <c r="NT35" s="309">
        <v>52</v>
      </c>
      <c r="NU35" s="309">
        <v>24</v>
      </c>
      <c r="NV35" s="309">
        <v>1</v>
      </c>
      <c r="NW35" s="309">
        <v>2</v>
      </c>
      <c r="NX35" s="307">
        <v>36</v>
      </c>
      <c r="NY35" s="308" t="str">
        <f t="shared" si="173"/>
        <v>1</v>
      </c>
      <c r="NZ35" s="309">
        <v>28</v>
      </c>
      <c r="OA35" s="309">
        <v>36</v>
      </c>
      <c r="OB35" s="309">
        <v>0</v>
      </c>
      <c r="OC35" s="310">
        <v>0</v>
      </c>
      <c r="OD35" s="311">
        <v>0</v>
      </c>
      <c r="OE35" s="308" t="b">
        <f t="shared" si="174"/>
        <v>0</v>
      </c>
      <c r="OF35" s="309">
        <v>0</v>
      </c>
      <c r="OG35" s="309">
        <v>0</v>
      </c>
      <c r="OH35" s="309">
        <v>0</v>
      </c>
      <c r="OI35" s="309">
        <v>0</v>
      </c>
      <c r="OJ35" s="307">
        <v>0</v>
      </c>
      <c r="OK35" s="308" t="b">
        <f t="shared" si="175"/>
        <v>0</v>
      </c>
      <c r="OL35" s="309">
        <v>0</v>
      </c>
      <c r="OM35" s="309">
        <v>0</v>
      </c>
      <c r="ON35" s="309">
        <v>0</v>
      </c>
      <c r="OO35" s="310">
        <v>0</v>
      </c>
      <c r="OP35" s="312"/>
      <c r="OQ35" s="313">
        <f t="shared" si="176"/>
        <v>567</v>
      </c>
      <c r="OR35" s="36">
        <f t="shared" si="177"/>
        <v>1022</v>
      </c>
      <c r="OS35" s="36">
        <f t="shared" si="177"/>
        <v>562</v>
      </c>
      <c r="OT35" s="36">
        <f t="shared" si="177"/>
        <v>21</v>
      </c>
      <c r="OU35" s="314">
        <f t="shared" si="177"/>
        <v>15</v>
      </c>
      <c r="OW35" s="56" t="s">
        <v>33</v>
      </c>
      <c r="OX35" s="362">
        <v>0</v>
      </c>
      <c r="OY35" s="363">
        <v>0</v>
      </c>
      <c r="PA35" s="66" t="s">
        <v>33</v>
      </c>
      <c r="PB35" s="362">
        <v>0</v>
      </c>
      <c r="PC35" s="363">
        <v>0</v>
      </c>
    </row>
    <row r="36" spans="1:419" ht="17.25" thickBot="1" x14ac:dyDescent="0.3">
      <c r="A36" s="17" t="s">
        <v>31</v>
      </c>
      <c r="B36" s="79">
        <v>489</v>
      </c>
      <c r="C36" s="79">
        <v>101</v>
      </c>
      <c r="E36" s="85" t="s">
        <v>31</v>
      </c>
      <c r="F36" s="86">
        <v>1022</v>
      </c>
      <c r="G36" s="86">
        <v>21</v>
      </c>
      <c r="I36" s="108" t="s">
        <v>68</v>
      </c>
      <c r="J36" s="46"/>
      <c r="K36" s="46"/>
      <c r="M36" s="129" t="s">
        <v>68</v>
      </c>
      <c r="N36" s="130"/>
      <c r="O36" s="107"/>
      <c r="P36" s="121"/>
      <c r="Q36" s="107"/>
      <c r="R36" s="132" t="s">
        <v>33</v>
      </c>
      <c r="S36" s="107">
        <v>0</v>
      </c>
      <c r="T36" s="122">
        <v>0</v>
      </c>
      <c r="V36" s="158"/>
      <c r="W36" s="107"/>
      <c r="X36" s="122"/>
      <c r="Y36" s="12" t="s">
        <v>30</v>
      </c>
      <c r="Z36" s="223">
        <v>17</v>
      </c>
      <c r="AA36" s="224" t="str">
        <f t="shared" si="178"/>
        <v>1</v>
      </c>
      <c r="AB36" s="225">
        <v>49</v>
      </c>
      <c r="AC36" s="225">
        <v>17</v>
      </c>
      <c r="AD36" s="225">
        <v>1</v>
      </c>
      <c r="AE36" s="225">
        <v>1</v>
      </c>
      <c r="AF36" s="223">
        <v>0</v>
      </c>
      <c r="AG36" s="224" t="b">
        <f t="shared" si="179"/>
        <v>0</v>
      </c>
      <c r="AH36" s="225">
        <v>0</v>
      </c>
      <c r="AI36" s="225">
        <v>0</v>
      </c>
      <c r="AJ36" s="225">
        <v>0</v>
      </c>
      <c r="AK36" s="225">
        <v>0</v>
      </c>
      <c r="AL36" s="223">
        <v>21</v>
      </c>
      <c r="AM36" s="224" t="str">
        <f t="shared" si="180"/>
        <v>1</v>
      </c>
      <c r="AN36" s="225">
        <v>23</v>
      </c>
      <c r="AO36" s="225">
        <v>21</v>
      </c>
      <c r="AP36" s="225">
        <v>1</v>
      </c>
      <c r="AQ36" s="225">
        <v>1</v>
      </c>
      <c r="AR36" s="223">
        <v>17</v>
      </c>
      <c r="AS36" s="224" t="str">
        <f t="shared" si="181"/>
        <v>1</v>
      </c>
      <c r="AT36" s="225">
        <v>49</v>
      </c>
      <c r="AU36" s="225">
        <v>17</v>
      </c>
      <c r="AV36" s="225">
        <v>1</v>
      </c>
      <c r="AW36" s="225">
        <v>1</v>
      </c>
      <c r="AX36" s="223">
        <v>0</v>
      </c>
      <c r="AY36" s="224" t="b">
        <f t="shared" si="182"/>
        <v>0</v>
      </c>
      <c r="AZ36" s="225">
        <v>0</v>
      </c>
      <c r="BA36" s="225">
        <v>0</v>
      </c>
      <c r="BB36" s="225">
        <v>0</v>
      </c>
      <c r="BC36" s="225">
        <v>0</v>
      </c>
      <c r="BD36" s="223">
        <v>22</v>
      </c>
      <c r="BE36" s="224" t="str">
        <f t="shared" si="183"/>
        <v>1</v>
      </c>
      <c r="BF36" s="225">
        <v>46</v>
      </c>
      <c r="BG36" s="225">
        <v>22</v>
      </c>
      <c r="BH36" s="225">
        <v>1</v>
      </c>
      <c r="BI36" s="225">
        <v>1</v>
      </c>
      <c r="BJ36" s="223">
        <v>6</v>
      </c>
      <c r="BK36" s="224" t="str">
        <f t="shared" si="184"/>
        <v>1</v>
      </c>
      <c r="BL36" s="225">
        <v>40</v>
      </c>
      <c r="BM36" s="225">
        <v>6</v>
      </c>
      <c r="BN36" s="225">
        <v>0</v>
      </c>
      <c r="BO36" s="225">
        <v>0</v>
      </c>
      <c r="BP36" s="223">
        <v>23</v>
      </c>
      <c r="BQ36" s="224" t="str">
        <f t="shared" si="185"/>
        <v>1</v>
      </c>
      <c r="BR36" s="225">
        <v>26</v>
      </c>
      <c r="BS36" s="225">
        <v>23</v>
      </c>
      <c r="BT36" s="225">
        <v>1</v>
      </c>
      <c r="BU36" s="225">
        <v>1</v>
      </c>
      <c r="BV36" s="223">
        <v>21</v>
      </c>
      <c r="BW36" s="224" t="str">
        <f t="shared" si="186"/>
        <v>1</v>
      </c>
      <c r="BX36" s="225">
        <v>19</v>
      </c>
      <c r="BY36" s="225">
        <v>21</v>
      </c>
      <c r="BZ36" s="225">
        <v>1</v>
      </c>
      <c r="CA36" s="225">
        <v>1</v>
      </c>
      <c r="CB36" s="223">
        <v>16</v>
      </c>
      <c r="CC36" s="224" t="str">
        <f t="shared" si="187"/>
        <v>1</v>
      </c>
      <c r="CD36" s="225">
        <v>58</v>
      </c>
      <c r="CE36" s="225">
        <v>16</v>
      </c>
      <c r="CF36" s="225">
        <v>0</v>
      </c>
      <c r="CG36" s="225">
        <v>0</v>
      </c>
      <c r="CH36" s="223">
        <v>19</v>
      </c>
      <c r="CI36" s="224" t="str">
        <f t="shared" si="188"/>
        <v>1</v>
      </c>
      <c r="CJ36" s="225">
        <v>16</v>
      </c>
      <c r="CK36" s="225">
        <v>18</v>
      </c>
      <c r="CL36" s="225">
        <v>1</v>
      </c>
      <c r="CM36" s="225">
        <v>1</v>
      </c>
      <c r="CN36" s="223">
        <v>24</v>
      </c>
      <c r="CO36" s="224" t="str">
        <f t="shared" si="189"/>
        <v>1</v>
      </c>
      <c r="CP36" s="225">
        <v>50</v>
      </c>
      <c r="CQ36" s="225">
        <v>23</v>
      </c>
      <c r="CR36" s="225">
        <v>1</v>
      </c>
      <c r="CS36" s="225">
        <v>1</v>
      </c>
      <c r="CT36" s="223">
        <v>12</v>
      </c>
      <c r="CU36" s="224" t="str">
        <f t="shared" si="190"/>
        <v>1</v>
      </c>
      <c r="CV36" s="225">
        <v>27</v>
      </c>
      <c r="CW36" s="225">
        <v>12</v>
      </c>
      <c r="CX36" s="225">
        <v>0</v>
      </c>
      <c r="CY36" s="225">
        <v>0</v>
      </c>
      <c r="CZ36" s="223">
        <v>0</v>
      </c>
      <c r="DA36" s="224" t="b">
        <f t="shared" si="191"/>
        <v>0</v>
      </c>
      <c r="DB36" s="225">
        <v>0</v>
      </c>
      <c r="DC36" s="225">
        <v>0</v>
      </c>
      <c r="DD36" s="225">
        <v>0</v>
      </c>
      <c r="DE36" s="225">
        <v>0</v>
      </c>
      <c r="DF36" s="223">
        <v>14</v>
      </c>
      <c r="DG36" s="224" t="str">
        <f t="shared" si="192"/>
        <v>1</v>
      </c>
      <c r="DH36" s="225">
        <v>38</v>
      </c>
      <c r="DI36" s="225">
        <v>14</v>
      </c>
      <c r="DJ36" s="225">
        <v>0</v>
      </c>
      <c r="DK36" s="225">
        <v>0</v>
      </c>
      <c r="DL36" s="223">
        <v>17</v>
      </c>
      <c r="DM36" s="224" t="str">
        <f t="shared" si="193"/>
        <v>1</v>
      </c>
      <c r="DN36" s="225">
        <v>41</v>
      </c>
      <c r="DO36" s="225">
        <v>17</v>
      </c>
      <c r="DP36" s="225">
        <v>3</v>
      </c>
      <c r="DQ36" s="225">
        <v>3</v>
      </c>
      <c r="DR36" s="223">
        <v>19</v>
      </c>
      <c r="DS36" s="224" t="str">
        <f t="shared" si="194"/>
        <v>1</v>
      </c>
      <c r="DT36" s="225">
        <v>28</v>
      </c>
      <c r="DU36" s="225">
        <v>19</v>
      </c>
      <c r="DV36" s="225">
        <v>2</v>
      </c>
      <c r="DW36" s="225">
        <v>2</v>
      </c>
      <c r="DX36" s="223">
        <v>16</v>
      </c>
      <c r="DY36" s="224" t="str">
        <f t="shared" si="195"/>
        <v>1</v>
      </c>
      <c r="DZ36" s="225">
        <v>28</v>
      </c>
      <c r="EA36" s="225">
        <v>16</v>
      </c>
      <c r="EB36" s="225">
        <v>0</v>
      </c>
      <c r="EC36" s="225">
        <v>0</v>
      </c>
      <c r="ED36" s="223">
        <v>23</v>
      </c>
      <c r="EE36" s="224" t="str">
        <f t="shared" si="196"/>
        <v>1</v>
      </c>
      <c r="EF36" s="225">
        <v>25</v>
      </c>
      <c r="EG36" s="225">
        <v>22</v>
      </c>
      <c r="EH36" s="225">
        <v>2</v>
      </c>
      <c r="EI36" s="225">
        <v>2</v>
      </c>
      <c r="EJ36" s="223">
        <v>17</v>
      </c>
      <c r="EK36" s="224" t="str">
        <f t="shared" si="197"/>
        <v>1</v>
      </c>
      <c r="EL36" s="225">
        <v>49</v>
      </c>
      <c r="EM36" s="225">
        <v>17</v>
      </c>
      <c r="EN36" s="225">
        <v>0</v>
      </c>
      <c r="EO36" s="225">
        <v>0</v>
      </c>
      <c r="EP36" s="223">
        <v>18</v>
      </c>
      <c r="EQ36" s="224" t="str">
        <f t="shared" si="198"/>
        <v>1</v>
      </c>
      <c r="ER36" s="225">
        <v>24</v>
      </c>
      <c r="ES36" s="225">
        <v>18</v>
      </c>
      <c r="ET36" s="225">
        <v>0</v>
      </c>
      <c r="EU36" s="225">
        <v>0</v>
      </c>
      <c r="EV36" s="223">
        <v>0</v>
      </c>
      <c r="EW36" s="224" t="b">
        <f t="shared" si="199"/>
        <v>0</v>
      </c>
      <c r="EX36" s="225">
        <v>0</v>
      </c>
      <c r="EY36" s="225">
        <v>0</v>
      </c>
      <c r="EZ36" s="225">
        <v>0</v>
      </c>
      <c r="FA36" s="225">
        <v>0</v>
      </c>
      <c r="FB36" s="223">
        <v>25</v>
      </c>
      <c r="FC36" s="224" t="str">
        <f t="shared" si="200"/>
        <v>1</v>
      </c>
      <c r="FD36" s="225">
        <v>29</v>
      </c>
      <c r="FE36" s="225">
        <v>25</v>
      </c>
      <c r="FF36" s="225">
        <v>0</v>
      </c>
      <c r="FG36" s="225">
        <v>0</v>
      </c>
      <c r="FH36" s="223">
        <v>18</v>
      </c>
      <c r="FI36" s="224" t="str">
        <f t="shared" si="201"/>
        <v>1</v>
      </c>
      <c r="FJ36" s="225">
        <v>52</v>
      </c>
      <c r="FK36" s="225">
        <v>18</v>
      </c>
      <c r="FL36" s="225">
        <v>4</v>
      </c>
      <c r="FM36" s="225">
        <v>2</v>
      </c>
      <c r="FN36" s="223">
        <v>20</v>
      </c>
      <c r="FO36" s="224" t="str">
        <f t="shared" si="202"/>
        <v>1</v>
      </c>
      <c r="FP36" s="225">
        <v>20</v>
      </c>
      <c r="FQ36" s="225">
        <v>20</v>
      </c>
      <c r="FR36" s="225">
        <v>0</v>
      </c>
      <c r="FS36" s="225">
        <v>0</v>
      </c>
      <c r="FT36" s="223">
        <v>21</v>
      </c>
      <c r="FU36" s="224" t="str">
        <f t="shared" si="203"/>
        <v>1</v>
      </c>
      <c r="FV36" s="225">
        <v>43</v>
      </c>
      <c r="FW36" s="225">
        <v>21</v>
      </c>
      <c r="FX36" s="225">
        <v>6</v>
      </c>
      <c r="FY36" s="225">
        <v>1</v>
      </c>
      <c r="FZ36" s="223">
        <v>28</v>
      </c>
      <c r="GA36" s="224" t="str">
        <f t="shared" si="204"/>
        <v>1</v>
      </c>
      <c r="GB36" s="225">
        <v>45</v>
      </c>
      <c r="GC36" s="225">
        <v>28</v>
      </c>
      <c r="GD36" s="225">
        <v>0</v>
      </c>
      <c r="GE36" s="225">
        <v>0</v>
      </c>
      <c r="GF36" s="223">
        <v>23</v>
      </c>
      <c r="GG36" s="224" t="str">
        <f t="shared" si="205"/>
        <v>1</v>
      </c>
      <c r="GH36" s="225">
        <v>36</v>
      </c>
      <c r="GI36" s="225">
        <v>23</v>
      </c>
      <c r="GJ36" s="225">
        <v>6</v>
      </c>
      <c r="GK36" s="225">
        <v>1</v>
      </c>
      <c r="GL36" s="223">
        <v>0</v>
      </c>
      <c r="GM36" s="224" t="b">
        <f t="shared" si="206"/>
        <v>0</v>
      </c>
      <c r="GN36" s="225">
        <v>0</v>
      </c>
      <c r="GO36" s="225">
        <v>0</v>
      </c>
      <c r="GP36" s="225">
        <v>0</v>
      </c>
      <c r="GQ36" s="225">
        <v>0</v>
      </c>
      <c r="GR36" s="223">
        <v>19</v>
      </c>
      <c r="GS36" s="224" t="str">
        <f t="shared" si="207"/>
        <v>1</v>
      </c>
      <c r="GT36" s="225">
        <v>70</v>
      </c>
      <c r="GU36" s="225">
        <v>19</v>
      </c>
      <c r="GV36" s="225">
        <v>1</v>
      </c>
      <c r="GW36" s="225">
        <v>1</v>
      </c>
      <c r="GX36" s="223">
        <v>18</v>
      </c>
      <c r="GY36" s="224" t="str">
        <f t="shared" si="208"/>
        <v>1</v>
      </c>
      <c r="GZ36" s="225">
        <v>21</v>
      </c>
      <c r="HA36" s="225">
        <v>18</v>
      </c>
      <c r="HB36" s="225">
        <v>2</v>
      </c>
      <c r="HC36" s="226">
        <v>1</v>
      </c>
      <c r="HD36" s="227"/>
      <c r="HE36" s="251">
        <f t="shared" si="209"/>
        <v>494</v>
      </c>
      <c r="HF36" s="6">
        <f t="shared" si="210"/>
        <v>952</v>
      </c>
      <c r="HG36" s="6">
        <f t="shared" si="211"/>
        <v>491</v>
      </c>
      <c r="HH36" s="6">
        <f t="shared" si="211"/>
        <v>34</v>
      </c>
      <c r="HI36" s="262">
        <f t="shared" si="211"/>
        <v>21</v>
      </c>
      <c r="HK36" s="23" t="s">
        <v>31</v>
      </c>
      <c r="HL36" s="307">
        <v>0</v>
      </c>
      <c r="HM36" s="308" t="b">
        <f t="shared" si="145"/>
        <v>0</v>
      </c>
      <c r="HN36" s="309">
        <v>0</v>
      </c>
      <c r="HO36" s="309">
        <v>0</v>
      </c>
      <c r="HP36" s="309">
        <v>0</v>
      </c>
      <c r="HQ36" s="309">
        <v>0</v>
      </c>
      <c r="HR36" s="307">
        <v>0</v>
      </c>
      <c r="HS36" s="308" t="b">
        <f t="shared" si="146"/>
        <v>0</v>
      </c>
      <c r="HT36" s="309">
        <v>0</v>
      </c>
      <c r="HU36" s="309">
        <v>0</v>
      </c>
      <c r="HV36" s="309">
        <v>0</v>
      </c>
      <c r="HW36" s="309">
        <v>0</v>
      </c>
      <c r="HX36" s="307">
        <v>27</v>
      </c>
      <c r="HY36" s="308" t="str">
        <f t="shared" si="147"/>
        <v>1</v>
      </c>
      <c r="HZ36" s="309">
        <v>30</v>
      </c>
      <c r="IA36" s="309">
        <v>26</v>
      </c>
      <c r="IB36" s="309">
        <v>5</v>
      </c>
      <c r="IC36" s="309">
        <v>3</v>
      </c>
      <c r="ID36" s="307">
        <v>0</v>
      </c>
      <c r="IE36" s="308" t="b">
        <f t="shared" si="148"/>
        <v>0</v>
      </c>
      <c r="IF36" s="309">
        <v>0</v>
      </c>
      <c r="IG36" s="309">
        <v>0</v>
      </c>
      <c r="IH36" s="309">
        <v>0</v>
      </c>
      <c r="II36" s="309">
        <v>0</v>
      </c>
      <c r="IJ36" s="307">
        <v>21</v>
      </c>
      <c r="IK36" s="308" t="str">
        <f t="shared" si="149"/>
        <v>1</v>
      </c>
      <c r="IL36" s="309">
        <v>40</v>
      </c>
      <c r="IM36" s="309">
        <v>20</v>
      </c>
      <c r="IN36" s="309">
        <v>3</v>
      </c>
      <c r="IO36" s="309">
        <v>2</v>
      </c>
      <c r="IP36" s="307">
        <v>0</v>
      </c>
      <c r="IQ36" s="308" t="b">
        <f t="shared" si="150"/>
        <v>0</v>
      </c>
      <c r="IR36" s="309">
        <v>0</v>
      </c>
      <c r="IS36" s="309">
        <v>0</v>
      </c>
      <c r="IT36" s="309">
        <v>0</v>
      </c>
      <c r="IU36" s="309">
        <v>0</v>
      </c>
      <c r="IV36" s="307">
        <v>0</v>
      </c>
      <c r="IW36" s="308" t="b">
        <f t="shared" si="151"/>
        <v>0</v>
      </c>
      <c r="IX36" s="309">
        <v>0</v>
      </c>
      <c r="IY36" s="309">
        <v>0</v>
      </c>
      <c r="IZ36" s="309">
        <v>0</v>
      </c>
      <c r="JA36" s="309">
        <v>0</v>
      </c>
      <c r="JB36" s="307">
        <v>14</v>
      </c>
      <c r="JC36" s="308" t="str">
        <f t="shared" si="152"/>
        <v>1</v>
      </c>
      <c r="JD36" s="309">
        <v>60</v>
      </c>
      <c r="JE36" s="309">
        <v>14</v>
      </c>
      <c r="JF36" s="309">
        <v>0</v>
      </c>
      <c r="JG36" s="309">
        <v>0</v>
      </c>
      <c r="JH36" s="307">
        <v>25</v>
      </c>
      <c r="JI36" s="308" t="str">
        <f t="shared" si="153"/>
        <v>1</v>
      </c>
      <c r="JJ36" s="309">
        <v>40</v>
      </c>
      <c r="JK36" s="309">
        <v>25</v>
      </c>
      <c r="JL36" s="309">
        <v>0</v>
      </c>
      <c r="JM36" s="309">
        <v>0</v>
      </c>
      <c r="JN36" s="307">
        <v>17</v>
      </c>
      <c r="JO36" s="308" t="str">
        <f t="shared" si="154"/>
        <v>1</v>
      </c>
      <c r="JP36" s="309">
        <v>66</v>
      </c>
      <c r="JQ36" s="309">
        <v>17</v>
      </c>
      <c r="JR36" s="309">
        <v>14</v>
      </c>
      <c r="JS36" s="309">
        <v>3</v>
      </c>
      <c r="JT36" s="307">
        <v>21</v>
      </c>
      <c r="JU36" s="308" t="str">
        <f t="shared" si="155"/>
        <v>1</v>
      </c>
      <c r="JV36" s="309">
        <v>24</v>
      </c>
      <c r="JW36" s="309">
        <v>21</v>
      </c>
      <c r="JX36" s="309">
        <v>0</v>
      </c>
      <c r="JY36" s="309">
        <v>0</v>
      </c>
      <c r="JZ36" s="307">
        <v>16</v>
      </c>
      <c r="KA36" s="308" t="str">
        <f t="shared" si="156"/>
        <v>1</v>
      </c>
      <c r="KB36" s="309">
        <v>22</v>
      </c>
      <c r="KC36" s="309">
        <v>15</v>
      </c>
      <c r="KD36" s="309">
        <v>5</v>
      </c>
      <c r="KE36" s="309">
        <v>2</v>
      </c>
      <c r="KF36" s="307">
        <v>15</v>
      </c>
      <c r="KG36" s="308" t="str">
        <f t="shared" si="157"/>
        <v>1</v>
      </c>
      <c r="KH36" s="309">
        <v>92</v>
      </c>
      <c r="KI36" s="309">
        <v>14</v>
      </c>
      <c r="KJ36" s="309">
        <v>9</v>
      </c>
      <c r="KK36" s="309">
        <v>1</v>
      </c>
      <c r="KL36" s="307">
        <v>30</v>
      </c>
      <c r="KM36" s="308" t="str">
        <f t="shared" si="158"/>
        <v>1</v>
      </c>
      <c r="KN36" s="309">
        <v>62</v>
      </c>
      <c r="KO36" s="309">
        <v>30</v>
      </c>
      <c r="KP36" s="309">
        <v>3</v>
      </c>
      <c r="KQ36" s="309">
        <v>1</v>
      </c>
      <c r="KR36" s="307">
        <v>15</v>
      </c>
      <c r="KS36" s="308" t="str">
        <f t="shared" si="159"/>
        <v>1</v>
      </c>
      <c r="KT36" s="309">
        <v>30</v>
      </c>
      <c r="KU36" s="309">
        <v>15</v>
      </c>
      <c r="KV36" s="309">
        <v>0</v>
      </c>
      <c r="KW36" s="309">
        <v>0</v>
      </c>
      <c r="KX36" s="307">
        <v>25</v>
      </c>
      <c r="KY36" s="308" t="str">
        <f t="shared" si="160"/>
        <v>1</v>
      </c>
      <c r="KZ36" s="309">
        <v>60</v>
      </c>
      <c r="LA36" s="309">
        <v>24</v>
      </c>
      <c r="LB36" s="309">
        <v>4</v>
      </c>
      <c r="LC36" s="309">
        <v>1</v>
      </c>
      <c r="LD36" s="307">
        <v>20</v>
      </c>
      <c r="LE36" s="308" t="str">
        <f t="shared" si="161"/>
        <v>1</v>
      </c>
      <c r="LF36" s="309">
        <v>30</v>
      </c>
      <c r="LG36" s="309">
        <v>20</v>
      </c>
      <c r="LH36" s="309">
        <v>0</v>
      </c>
      <c r="LI36" s="309">
        <v>0</v>
      </c>
      <c r="LJ36" s="307">
        <v>24</v>
      </c>
      <c r="LK36" s="308" t="str">
        <f t="shared" si="162"/>
        <v>1</v>
      </c>
      <c r="LL36" s="309">
        <v>57</v>
      </c>
      <c r="LM36" s="309">
        <v>24</v>
      </c>
      <c r="LN36" s="309">
        <v>1</v>
      </c>
      <c r="LO36" s="309">
        <v>2</v>
      </c>
      <c r="LP36" s="307">
        <v>0</v>
      </c>
      <c r="LQ36" s="308" t="b">
        <f t="shared" si="163"/>
        <v>0</v>
      </c>
      <c r="LR36" s="309">
        <v>0</v>
      </c>
      <c r="LS36" s="309">
        <v>0</v>
      </c>
      <c r="LT36" s="309">
        <v>0</v>
      </c>
      <c r="LU36" s="309">
        <v>0</v>
      </c>
      <c r="LV36" s="307">
        <v>16</v>
      </c>
      <c r="LW36" s="308" t="str">
        <f t="shared" si="164"/>
        <v>1</v>
      </c>
      <c r="LX36" s="309">
        <v>95</v>
      </c>
      <c r="LY36" s="309">
        <v>15</v>
      </c>
      <c r="LZ36" s="309">
        <v>2</v>
      </c>
      <c r="MA36" s="309">
        <v>1</v>
      </c>
      <c r="MB36" s="307">
        <v>19</v>
      </c>
      <c r="MC36" s="308" t="str">
        <f t="shared" si="165"/>
        <v>1</v>
      </c>
      <c r="MD36" s="309">
        <v>58</v>
      </c>
      <c r="ME36" s="309">
        <v>19</v>
      </c>
      <c r="MF36" s="309">
        <v>1</v>
      </c>
      <c r="MG36" s="309">
        <v>1</v>
      </c>
      <c r="MH36" s="307">
        <v>23</v>
      </c>
      <c r="MI36" s="308" t="str">
        <f t="shared" si="166"/>
        <v>1</v>
      </c>
      <c r="MJ36" s="309">
        <v>56</v>
      </c>
      <c r="MK36" s="309">
        <v>23</v>
      </c>
      <c r="ML36" s="309">
        <v>3</v>
      </c>
      <c r="MM36" s="309">
        <v>4</v>
      </c>
      <c r="MN36" s="307">
        <v>25</v>
      </c>
      <c r="MO36" s="308" t="str">
        <f t="shared" si="167"/>
        <v>1</v>
      </c>
      <c r="MP36" s="309">
        <v>46</v>
      </c>
      <c r="MQ36" s="309">
        <v>24</v>
      </c>
      <c r="MR36" s="309">
        <v>7</v>
      </c>
      <c r="MS36" s="309">
        <v>2</v>
      </c>
      <c r="MT36" s="307">
        <v>15</v>
      </c>
      <c r="MU36" s="308" t="str">
        <f t="shared" si="168"/>
        <v>1</v>
      </c>
      <c r="MV36" s="309">
        <v>40</v>
      </c>
      <c r="MW36" s="309">
        <v>15</v>
      </c>
      <c r="MX36" s="309">
        <v>7</v>
      </c>
      <c r="MY36" s="309">
        <v>3</v>
      </c>
      <c r="MZ36" s="307">
        <v>24</v>
      </c>
      <c r="NA36" s="308" t="str">
        <f t="shared" si="169"/>
        <v>1</v>
      </c>
      <c r="NB36" s="309">
        <v>30</v>
      </c>
      <c r="NC36" s="309">
        <v>22</v>
      </c>
      <c r="ND36" s="309">
        <v>6</v>
      </c>
      <c r="NE36" s="309">
        <v>1</v>
      </c>
      <c r="NF36" s="307">
        <v>0</v>
      </c>
      <c r="NG36" s="308" t="b">
        <f t="shared" si="170"/>
        <v>0</v>
      </c>
      <c r="NH36" s="309">
        <v>0</v>
      </c>
      <c r="NI36" s="309">
        <v>0</v>
      </c>
      <c r="NJ36" s="309">
        <v>0</v>
      </c>
      <c r="NK36" s="309">
        <v>0</v>
      </c>
      <c r="NL36" s="307">
        <v>18</v>
      </c>
      <c r="NM36" s="308" t="str">
        <f t="shared" si="171"/>
        <v>1</v>
      </c>
      <c r="NN36" s="309">
        <v>60</v>
      </c>
      <c r="NO36" s="309">
        <v>17</v>
      </c>
      <c r="NP36" s="309">
        <v>5</v>
      </c>
      <c r="NQ36" s="309">
        <v>1</v>
      </c>
      <c r="NR36" s="307">
        <v>29</v>
      </c>
      <c r="NS36" s="308" t="str">
        <f t="shared" si="172"/>
        <v>1</v>
      </c>
      <c r="NT36" s="309">
        <v>30</v>
      </c>
      <c r="NU36" s="309">
        <v>28</v>
      </c>
      <c r="NV36" s="309">
        <v>3</v>
      </c>
      <c r="NW36" s="309">
        <v>1</v>
      </c>
      <c r="NX36" s="307">
        <v>30</v>
      </c>
      <c r="NY36" s="308" t="str">
        <f t="shared" si="173"/>
        <v>1</v>
      </c>
      <c r="NZ36" s="309">
        <v>28</v>
      </c>
      <c r="OA36" s="309">
        <v>29</v>
      </c>
      <c r="OB36" s="309">
        <v>3</v>
      </c>
      <c r="OC36" s="310">
        <v>1</v>
      </c>
      <c r="OD36" s="311">
        <v>0</v>
      </c>
      <c r="OE36" s="308" t="b">
        <f t="shared" si="174"/>
        <v>0</v>
      </c>
      <c r="OF36" s="309">
        <v>0</v>
      </c>
      <c r="OG36" s="309">
        <v>0</v>
      </c>
      <c r="OH36" s="309">
        <v>0</v>
      </c>
      <c r="OI36" s="309">
        <v>0</v>
      </c>
      <c r="OJ36" s="307">
        <v>0</v>
      </c>
      <c r="OK36" s="308" t="b">
        <f t="shared" si="175"/>
        <v>0</v>
      </c>
      <c r="OL36" s="309">
        <v>0</v>
      </c>
      <c r="OM36" s="309">
        <v>0</v>
      </c>
      <c r="ON36" s="309">
        <v>0</v>
      </c>
      <c r="OO36" s="310">
        <v>0</v>
      </c>
      <c r="OP36" s="312"/>
      <c r="OQ36" s="313">
        <f t="shared" si="176"/>
        <v>469</v>
      </c>
      <c r="OR36" s="36">
        <f t="shared" si="177"/>
        <v>1056</v>
      </c>
      <c r="OS36" s="36">
        <f t="shared" si="177"/>
        <v>457</v>
      </c>
      <c r="OT36" s="36">
        <f t="shared" si="177"/>
        <v>81</v>
      </c>
      <c r="OU36" s="314">
        <f t="shared" si="177"/>
        <v>30</v>
      </c>
      <c r="OW36" s="58"/>
      <c r="OX36" s="38">
        <v>4300</v>
      </c>
      <c r="OY36" s="38">
        <v>215</v>
      </c>
      <c r="PA36" s="71"/>
      <c r="PB36" s="38">
        <v>3204</v>
      </c>
      <c r="PC36" s="38">
        <v>88</v>
      </c>
    </row>
    <row r="37" spans="1:419" ht="16.5" x14ac:dyDescent="0.25">
      <c r="A37" s="17" t="s">
        <v>32</v>
      </c>
      <c r="B37" s="79">
        <v>626</v>
      </c>
      <c r="C37" s="79">
        <v>149</v>
      </c>
      <c r="E37" s="85" t="s">
        <v>32</v>
      </c>
      <c r="F37" s="86">
        <v>1056</v>
      </c>
      <c r="G37" s="86">
        <v>81</v>
      </c>
      <c r="I37" s="106" t="s">
        <v>35</v>
      </c>
      <c r="J37" s="46">
        <v>953</v>
      </c>
      <c r="K37" s="46">
        <v>33</v>
      </c>
      <c r="M37" s="123" t="s">
        <v>35</v>
      </c>
      <c r="N37" s="46">
        <v>1110</v>
      </c>
      <c r="O37" s="107">
        <v>36</v>
      </c>
      <c r="P37" s="121"/>
      <c r="Q37" s="107"/>
      <c r="R37" s="136"/>
      <c r="S37" s="107">
        <v>3775</v>
      </c>
      <c r="T37" s="122">
        <v>81</v>
      </c>
      <c r="V37" s="158"/>
      <c r="W37" s="107"/>
      <c r="X37" s="122"/>
      <c r="Y37" s="12" t="s">
        <v>31</v>
      </c>
      <c r="Z37" s="223">
        <v>0</v>
      </c>
      <c r="AA37" s="224" t="b">
        <f t="shared" si="178"/>
        <v>0</v>
      </c>
      <c r="AB37" s="225">
        <v>0</v>
      </c>
      <c r="AC37" s="225">
        <v>0</v>
      </c>
      <c r="AD37" s="225">
        <v>0</v>
      </c>
      <c r="AE37" s="225">
        <v>0</v>
      </c>
      <c r="AF37" s="223">
        <v>17</v>
      </c>
      <c r="AG37" s="224" t="str">
        <f t="shared" si="179"/>
        <v>1</v>
      </c>
      <c r="AH37" s="225">
        <v>102</v>
      </c>
      <c r="AI37" s="225">
        <v>17</v>
      </c>
      <c r="AJ37" s="225">
        <v>0</v>
      </c>
      <c r="AK37" s="225">
        <v>0</v>
      </c>
      <c r="AL37" s="223">
        <v>14</v>
      </c>
      <c r="AM37" s="224" t="str">
        <f t="shared" si="180"/>
        <v>1</v>
      </c>
      <c r="AN37" s="225">
        <v>45</v>
      </c>
      <c r="AO37" s="225">
        <v>14</v>
      </c>
      <c r="AP37" s="225">
        <v>1</v>
      </c>
      <c r="AQ37" s="225">
        <v>3</v>
      </c>
      <c r="AR37" s="223">
        <v>16</v>
      </c>
      <c r="AS37" s="224" t="str">
        <f t="shared" si="181"/>
        <v>1</v>
      </c>
      <c r="AT37" s="225">
        <v>15</v>
      </c>
      <c r="AU37" s="225">
        <v>14</v>
      </c>
      <c r="AV37" s="225">
        <v>8</v>
      </c>
      <c r="AW37" s="225">
        <v>4</v>
      </c>
      <c r="AX37" s="223">
        <v>26</v>
      </c>
      <c r="AY37" s="224" t="str">
        <f t="shared" si="182"/>
        <v>1</v>
      </c>
      <c r="AZ37" s="225">
        <v>66</v>
      </c>
      <c r="BA37" s="225">
        <v>25</v>
      </c>
      <c r="BB37" s="225">
        <v>5</v>
      </c>
      <c r="BC37" s="225">
        <v>3</v>
      </c>
      <c r="BD37" s="223">
        <v>23</v>
      </c>
      <c r="BE37" s="224" t="str">
        <f t="shared" si="183"/>
        <v>1</v>
      </c>
      <c r="BF37" s="225">
        <v>21</v>
      </c>
      <c r="BG37" s="225">
        <v>23</v>
      </c>
      <c r="BH37" s="225">
        <v>2</v>
      </c>
      <c r="BI37" s="225">
        <v>3</v>
      </c>
      <c r="BJ37" s="223">
        <v>19</v>
      </c>
      <c r="BK37" s="224" t="str">
        <f t="shared" si="184"/>
        <v>1</v>
      </c>
      <c r="BL37" s="225">
        <v>37</v>
      </c>
      <c r="BM37" s="225">
        <v>18</v>
      </c>
      <c r="BN37" s="225">
        <v>6</v>
      </c>
      <c r="BO37" s="225">
        <v>2</v>
      </c>
      <c r="BP37" s="223">
        <v>0</v>
      </c>
      <c r="BQ37" s="224" t="b">
        <f t="shared" si="185"/>
        <v>0</v>
      </c>
      <c r="BR37" s="225">
        <v>0</v>
      </c>
      <c r="BS37" s="225">
        <v>0</v>
      </c>
      <c r="BT37" s="225">
        <v>0</v>
      </c>
      <c r="BU37" s="225">
        <v>0</v>
      </c>
      <c r="BV37" s="223">
        <v>17</v>
      </c>
      <c r="BW37" s="224" t="str">
        <f t="shared" si="186"/>
        <v>1</v>
      </c>
      <c r="BX37" s="225">
        <v>50</v>
      </c>
      <c r="BY37" s="225">
        <v>16</v>
      </c>
      <c r="BZ37" s="225">
        <v>7</v>
      </c>
      <c r="CA37" s="225">
        <v>4</v>
      </c>
      <c r="CB37" s="223">
        <v>20</v>
      </c>
      <c r="CC37" s="224" t="str">
        <f t="shared" si="187"/>
        <v>1</v>
      </c>
      <c r="CD37" s="225">
        <v>26</v>
      </c>
      <c r="CE37" s="225">
        <v>20</v>
      </c>
      <c r="CF37" s="225">
        <v>1</v>
      </c>
      <c r="CG37" s="225">
        <v>1</v>
      </c>
      <c r="CH37" s="223">
        <v>24</v>
      </c>
      <c r="CI37" s="224" t="str">
        <f t="shared" si="188"/>
        <v>1</v>
      </c>
      <c r="CJ37" s="225">
        <v>36</v>
      </c>
      <c r="CK37" s="225">
        <v>23</v>
      </c>
      <c r="CL37" s="225">
        <v>3</v>
      </c>
      <c r="CM37" s="225">
        <v>2</v>
      </c>
      <c r="CN37" s="223">
        <v>26</v>
      </c>
      <c r="CO37" s="224" t="str">
        <f t="shared" si="189"/>
        <v>1</v>
      </c>
      <c r="CP37" s="225">
        <v>46</v>
      </c>
      <c r="CQ37" s="225">
        <v>25</v>
      </c>
      <c r="CR37" s="225">
        <v>7</v>
      </c>
      <c r="CS37" s="225">
        <v>3</v>
      </c>
      <c r="CT37" s="223">
        <v>14</v>
      </c>
      <c r="CU37" s="224" t="str">
        <f t="shared" si="190"/>
        <v>1</v>
      </c>
      <c r="CV37" s="225">
        <v>47</v>
      </c>
      <c r="CW37" s="225">
        <v>14</v>
      </c>
      <c r="CX37" s="225">
        <v>9</v>
      </c>
      <c r="CY37" s="225">
        <v>2</v>
      </c>
      <c r="CZ37" s="223">
        <v>22</v>
      </c>
      <c r="DA37" s="224" t="str">
        <f t="shared" si="191"/>
        <v>1</v>
      </c>
      <c r="DB37" s="225">
        <v>36</v>
      </c>
      <c r="DC37" s="225">
        <v>22</v>
      </c>
      <c r="DD37" s="225">
        <v>1</v>
      </c>
      <c r="DE37" s="225">
        <v>3</v>
      </c>
      <c r="DF37" s="223">
        <v>0</v>
      </c>
      <c r="DG37" s="224" t="b">
        <f t="shared" si="192"/>
        <v>0</v>
      </c>
      <c r="DH37" s="225">
        <v>0</v>
      </c>
      <c r="DI37" s="225">
        <v>0</v>
      </c>
      <c r="DJ37" s="225">
        <v>0</v>
      </c>
      <c r="DK37" s="225">
        <v>0</v>
      </c>
      <c r="DL37" s="223">
        <v>17</v>
      </c>
      <c r="DM37" s="224" t="str">
        <f t="shared" si="193"/>
        <v>1</v>
      </c>
      <c r="DN37" s="225">
        <v>100</v>
      </c>
      <c r="DO37" s="225">
        <v>16</v>
      </c>
      <c r="DP37" s="225">
        <v>5</v>
      </c>
      <c r="DQ37" s="225">
        <v>1</v>
      </c>
      <c r="DR37" s="223">
        <v>20</v>
      </c>
      <c r="DS37" s="224" t="str">
        <f t="shared" si="194"/>
        <v>1</v>
      </c>
      <c r="DT37" s="225">
        <v>53</v>
      </c>
      <c r="DU37" s="225">
        <v>20</v>
      </c>
      <c r="DV37" s="225">
        <v>4</v>
      </c>
      <c r="DW37" s="225">
        <v>2</v>
      </c>
      <c r="DX37" s="223">
        <v>16</v>
      </c>
      <c r="DY37" s="224" t="str">
        <f t="shared" si="195"/>
        <v>1</v>
      </c>
      <c r="DZ37" s="225">
        <v>16</v>
      </c>
      <c r="EA37" s="225">
        <v>15</v>
      </c>
      <c r="EB37" s="225">
        <v>2</v>
      </c>
      <c r="EC37" s="225">
        <v>2</v>
      </c>
      <c r="ED37" s="223">
        <v>18</v>
      </c>
      <c r="EE37" s="224" t="str">
        <f t="shared" si="196"/>
        <v>1</v>
      </c>
      <c r="EF37" s="225">
        <v>40</v>
      </c>
      <c r="EG37" s="225">
        <v>18</v>
      </c>
      <c r="EH37" s="225">
        <v>7</v>
      </c>
      <c r="EI37" s="225">
        <v>4</v>
      </c>
      <c r="EJ37" s="223">
        <v>11</v>
      </c>
      <c r="EK37" s="224" t="str">
        <f t="shared" si="197"/>
        <v>1</v>
      </c>
      <c r="EL37" s="225">
        <v>15</v>
      </c>
      <c r="EM37" s="225">
        <v>11</v>
      </c>
      <c r="EN37" s="225">
        <v>2</v>
      </c>
      <c r="EO37" s="225">
        <v>1</v>
      </c>
      <c r="EP37" s="223">
        <v>19</v>
      </c>
      <c r="EQ37" s="224" t="str">
        <f t="shared" si="198"/>
        <v>1</v>
      </c>
      <c r="ER37" s="225">
        <v>20</v>
      </c>
      <c r="ES37" s="225">
        <v>19</v>
      </c>
      <c r="ET37" s="225">
        <v>0</v>
      </c>
      <c r="EU37" s="225">
        <v>0</v>
      </c>
      <c r="EV37" s="223">
        <v>0</v>
      </c>
      <c r="EW37" s="224" t="b">
        <f t="shared" si="199"/>
        <v>0</v>
      </c>
      <c r="EX37" s="225">
        <v>0</v>
      </c>
      <c r="EY37" s="225">
        <v>0</v>
      </c>
      <c r="EZ37" s="225">
        <v>0</v>
      </c>
      <c r="FA37" s="225">
        <v>0</v>
      </c>
      <c r="FB37" s="223">
        <v>17</v>
      </c>
      <c r="FC37" s="224" t="str">
        <f t="shared" si="200"/>
        <v>1</v>
      </c>
      <c r="FD37" s="225">
        <v>75</v>
      </c>
      <c r="FE37" s="225">
        <v>17</v>
      </c>
      <c r="FF37" s="225">
        <v>3</v>
      </c>
      <c r="FG37" s="225">
        <v>2</v>
      </c>
      <c r="FH37" s="223">
        <v>20</v>
      </c>
      <c r="FI37" s="224" t="str">
        <f t="shared" si="201"/>
        <v>1</v>
      </c>
      <c r="FJ37" s="225">
        <v>48</v>
      </c>
      <c r="FK37" s="225">
        <v>20</v>
      </c>
      <c r="FL37" s="225">
        <v>0</v>
      </c>
      <c r="FM37" s="225">
        <v>0</v>
      </c>
      <c r="FN37" s="223">
        <v>12</v>
      </c>
      <c r="FO37" s="224" t="str">
        <f t="shared" si="202"/>
        <v>1</v>
      </c>
      <c r="FP37" s="225">
        <v>15</v>
      </c>
      <c r="FQ37" s="225">
        <v>12</v>
      </c>
      <c r="FR37" s="225">
        <v>1</v>
      </c>
      <c r="FS37" s="225">
        <v>1</v>
      </c>
      <c r="FT37" s="223">
        <v>34</v>
      </c>
      <c r="FU37" s="224" t="str">
        <f t="shared" si="203"/>
        <v>1</v>
      </c>
      <c r="FV37" s="225">
        <v>41</v>
      </c>
      <c r="FW37" s="225">
        <v>34</v>
      </c>
      <c r="FX37" s="225">
        <v>2</v>
      </c>
      <c r="FY37" s="225">
        <v>1</v>
      </c>
      <c r="FZ37" s="223">
        <v>17</v>
      </c>
      <c r="GA37" s="224" t="str">
        <f t="shared" si="204"/>
        <v>1</v>
      </c>
      <c r="GB37" s="225">
        <v>65</v>
      </c>
      <c r="GC37" s="225">
        <v>17</v>
      </c>
      <c r="GD37" s="225">
        <v>7</v>
      </c>
      <c r="GE37" s="225">
        <v>2</v>
      </c>
      <c r="GF37" s="223">
        <v>20</v>
      </c>
      <c r="GG37" s="224" t="str">
        <f t="shared" si="205"/>
        <v>1</v>
      </c>
      <c r="GH37" s="225">
        <v>26</v>
      </c>
      <c r="GI37" s="225">
        <v>18</v>
      </c>
      <c r="GJ37" s="225">
        <v>9</v>
      </c>
      <c r="GK37" s="225">
        <v>2</v>
      </c>
      <c r="GL37" s="223">
        <v>0</v>
      </c>
      <c r="GM37" s="224" t="b">
        <f t="shared" si="206"/>
        <v>0</v>
      </c>
      <c r="GN37" s="225">
        <v>0</v>
      </c>
      <c r="GO37" s="225">
        <v>0</v>
      </c>
      <c r="GP37" s="225">
        <v>0</v>
      </c>
      <c r="GQ37" s="225">
        <v>0</v>
      </c>
      <c r="GR37" s="223">
        <v>21</v>
      </c>
      <c r="GS37" s="224" t="str">
        <f t="shared" si="207"/>
        <v>1</v>
      </c>
      <c r="GT37" s="225">
        <v>47</v>
      </c>
      <c r="GU37" s="225">
        <v>21</v>
      </c>
      <c r="GV37" s="225">
        <v>4</v>
      </c>
      <c r="GW37" s="225">
        <v>2</v>
      </c>
      <c r="GX37" s="223">
        <v>20</v>
      </c>
      <c r="GY37" s="224" t="str">
        <f t="shared" si="208"/>
        <v>1</v>
      </c>
      <c r="GZ37" s="225">
        <v>43</v>
      </c>
      <c r="HA37" s="225">
        <v>20</v>
      </c>
      <c r="HB37" s="225">
        <v>5</v>
      </c>
      <c r="HC37" s="226">
        <v>3</v>
      </c>
      <c r="HD37" s="227"/>
      <c r="HE37" s="251">
        <f t="shared" si="209"/>
        <v>500</v>
      </c>
      <c r="HF37" s="6">
        <f t="shared" si="210"/>
        <v>1131</v>
      </c>
      <c r="HG37" s="6">
        <f t="shared" si="211"/>
        <v>489</v>
      </c>
      <c r="HH37" s="6">
        <f t="shared" si="211"/>
        <v>101</v>
      </c>
      <c r="HI37" s="262">
        <f t="shared" si="211"/>
        <v>53</v>
      </c>
      <c r="HK37" s="23" t="s">
        <v>32</v>
      </c>
      <c r="HL37" s="307">
        <v>29</v>
      </c>
      <c r="HM37" s="308" t="str">
        <f t="shared" si="145"/>
        <v>1</v>
      </c>
      <c r="HN37" s="309">
        <v>122</v>
      </c>
      <c r="HO37" s="309">
        <v>29</v>
      </c>
      <c r="HP37" s="309">
        <v>14</v>
      </c>
      <c r="HQ37" s="309">
        <v>4</v>
      </c>
      <c r="HR37" s="307">
        <v>35</v>
      </c>
      <c r="HS37" s="308" t="str">
        <f t="shared" si="146"/>
        <v>1</v>
      </c>
      <c r="HT37" s="309">
        <v>111</v>
      </c>
      <c r="HU37" s="309">
        <v>35</v>
      </c>
      <c r="HV37" s="309">
        <v>31</v>
      </c>
      <c r="HW37" s="309">
        <v>6</v>
      </c>
      <c r="HX37" s="307">
        <v>24</v>
      </c>
      <c r="HY37" s="308" t="str">
        <f t="shared" si="147"/>
        <v>1</v>
      </c>
      <c r="HZ37" s="309">
        <v>68</v>
      </c>
      <c r="IA37" s="309">
        <v>24</v>
      </c>
      <c r="IB37" s="309">
        <v>0</v>
      </c>
      <c r="IC37" s="309">
        <v>0</v>
      </c>
      <c r="ID37" s="307">
        <v>0</v>
      </c>
      <c r="IE37" s="308" t="b">
        <f t="shared" si="148"/>
        <v>0</v>
      </c>
      <c r="IF37" s="309">
        <v>0</v>
      </c>
      <c r="IG37" s="309">
        <v>0</v>
      </c>
      <c r="IH37" s="309">
        <v>0</v>
      </c>
      <c r="II37" s="309">
        <v>0</v>
      </c>
      <c r="IJ37" s="307">
        <v>24</v>
      </c>
      <c r="IK37" s="308" t="str">
        <f t="shared" si="149"/>
        <v>1</v>
      </c>
      <c r="IL37" s="309">
        <v>68</v>
      </c>
      <c r="IM37" s="309">
        <v>24</v>
      </c>
      <c r="IN37" s="309">
        <v>0</v>
      </c>
      <c r="IO37" s="309">
        <v>0</v>
      </c>
      <c r="IP37" s="307">
        <v>27</v>
      </c>
      <c r="IQ37" s="308" t="str">
        <f t="shared" si="150"/>
        <v>1</v>
      </c>
      <c r="IR37" s="309">
        <v>156</v>
      </c>
      <c r="IS37" s="309">
        <v>26</v>
      </c>
      <c r="IT37" s="309">
        <v>20</v>
      </c>
      <c r="IU37" s="309">
        <v>3</v>
      </c>
      <c r="IV37" s="307">
        <v>0</v>
      </c>
      <c r="IW37" s="308" t="b">
        <f t="shared" si="151"/>
        <v>0</v>
      </c>
      <c r="IX37" s="309">
        <v>0</v>
      </c>
      <c r="IY37" s="309">
        <v>0</v>
      </c>
      <c r="IZ37" s="309">
        <v>0</v>
      </c>
      <c r="JA37" s="309">
        <v>0</v>
      </c>
      <c r="JB37" s="307">
        <v>23</v>
      </c>
      <c r="JC37" s="308" t="str">
        <f t="shared" si="152"/>
        <v>1</v>
      </c>
      <c r="JD37" s="309">
        <v>100</v>
      </c>
      <c r="JE37" s="309">
        <v>23</v>
      </c>
      <c r="JF37" s="309">
        <v>5</v>
      </c>
      <c r="JG37" s="309">
        <v>3</v>
      </c>
      <c r="JH37" s="307">
        <v>24</v>
      </c>
      <c r="JI37" s="308" t="str">
        <f t="shared" si="153"/>
        <v>1</v>
      </c>
      <c r="JJ37" s="309">
        <v>56</v>
      </c>
      <c r="JK37" s="309">
        <v>24</v>
      </c>
      <c r="JL37" s="309">
        <v>6</v>
      </c>
      <c r="JM37" s="309">
        <v>3</v>
      </c>
      <c r="JN37" s="307">
        <v>25</v>
      </c>
      <c r="JO37" s="308" t="str">
        <f t="shared" si="154"/>
        <v>1</v>
      </c>
      <c r="JP37" s="309">
        <v>150</v>
      </c>
      <c r="JQ37" s="309">
        <v>22</v>
      </c>
      <c r="JR37" s="309">
        <v>14</v>
      </c>
      <c r="JS37" s="309">
        <v>3</v>
      </c>
      <c r="JT37" s="307">
        <v>45</v>
      </c>
      <c r="JU37" s="308" t="str">
        <f t="shared" si="155"/>
        <v>1</v>
      </c>
      <c r="JV37" s="309">
        <v>75</v>
      </c>
      <c r="JW37" s="309">
        <v>45</v>
      </c>
      <c r="JX37" s="309">
        <v>0</v>
      </c>
      <c r="JY37" s="309">
        <v>0</v>
      </c>
      <c r="JZ37" s="307">
        <v>18</v>
      </c>
      <c r="KA37" s="308" t="str">
        <f t="shared" si="156"/>
        <v>1</v>
      </c>
      <c r="KB37" s="309">
        <v>136</v>
      </c>
      <c r="KC37" s="309">
        <v>18</v>
      </c>
      <c r="KD37" s="309">
        <v>0</v>
      </c>
      <c r="KE37" s="309">
        <v>0</v>
      </c>
      <c r="KF37" s="307">
        <v>25</v>
      </c>
      <c r="KG37" s="308" t="str">
        <f t="shared" si="157"/>
        <v>1</v>
      </c>
      <c r="KH37" s="309">
        <v>71</v>
      </c>
      <c r="KI37" s="309">
        <v>25</v>
      </c>
      <c r="KJ37" s="309">
        <v>0</v>
      </c>
      <c r="KK37" s="309">
        <v>0</v>
      </c>
      <c r="KL37" s="307">
        <v>36</v>
      </c>
      <c r="KM37" s="308" t="str">
        <f t="shared" si="158"/>
        <v>1</v>
      </c>
      <c r="KN37" s="309">
        <v>101</v>
      </c>
      <c r="KO37" s="309">
        <v>36</v>
      </c>
      <c r="KP37" s="309">
        <v>16</v>
      </c>
      <c r="KQ37" s="309">
        <v>3</v>
      </c>
      <c r="KR37" s="307">
        <v>29</v>
      </c>
      <c r="KS37" s="308" t="str">
        <f t="shared" si="159"/>
        <v>1</v>
      </c>
      <c r="KT37" s="309">
        <v>52</v>
      </c>
      <c r="KU37" s="309">
        <v>29</v>
      </c>
      <c r="KV37" s="309">
        <v>3</v>
      </c>
      <c r="KW37" s="309">
        <v>3</v>
      </c>
      <c r="KX37" s="307">
        <v>22</v>
      </c>
      <c r="KY37" s="308" t="str">
        <f t="shared" si="160"/>
        <v>1</v>
      </c>
      <c r="KZ37" s="309">
        <v>87</v>
      </c>
      <c r="LA37" s="309">
        <v>22</v>
      </c>
      <c r="LB37" s="309">
        <v>3</v>
      </c>
      <c r="LC37" s="309">
        <v>2</v>
      </c>
      <c r="LD37" s="307">
        <v>32</v>
      </c>
      <c r="LE37" s="308" t="str">
        <f t="shared" si="161"/>
        <v>1</v>
      </c>
      <c r="LF37" s="309">
        <v>53</v>
      </c>
      <c r="LG37" s="309">
        <v>32</v>
      </c>
      <c r="LH37" s="309">
        <v>3</v>
      </c>
      <c r="LI37" s="309">
        <v>2</v>
      </c>
      <c r="LJ37" s="307">
        <v>31</v>
      </c>
      <c r="LK37" s="308" t="str">
        <f t="shared" si="162"/>
        <v>1</v>
      </c>
      <c r="LL37" s="309">
        <v>47</v>
      </c>
      <c r="LM37" s="309">
        <v>31</v>
      </c>
      <c r="LN37" s="309">
        <v>4</v>
      </c>
      <c r="LO37" s="309">
        <v>3</v>
      </c>
      <c r="LP37" s="307">
        <v>0</v>
      </c>
      <c r="LQ37" s="308" t="b">
        <f t="shared" si="163"/>
        <v>0</v>
      </c>
      <c r="LR37" s="309">
        <v>0</v>
      </c>
      <c r="LS37" s="309">
        <v>0</v>
      </c>
      <c r="LT37" s="309">
        <v>0</v>
      </c>
      <c r="LU37" s="309">
        <v>0</v>
      </c>
      <c r="LV37" s="307">
        <v>22</v>
      </c>
      <c r="LW37" s="308" t="str">
        <f t="shared" si="164"/>
        <v>1</v>
      </c>
      <c r="LX37" s="309">
        <v>60</v>
      </c>
      <c r="LY37" s="309">
        <v>22</v>
      </c>
      <c r="LZ37" s="309">
        <v>4</v>
      </c>
      <c r="MA37" s="309">
        <v>3</v>
      </c>
      <c r="MB37" s="307">
        <v>21</v>
      </c>
      <c r="MC37" s="308" t="str">
        <f t="shared" si="165"/>
        <v>1</v>
      </c>
      <c r="MD37" s="309">
        <v>84</v>
      </c>
      <c r="ME37" s="309">
        <v>21</v>
      </c>
      <c r="MF37" s="309">
        <v>10</v>
      </c>
      <c r="MG37" s="309">
        <v>3</v>
      </c>
      <c r="MH37" s="307">
        <v>26</v>
      </c>
      <c r="MI37" s="308" t="str">
        <f t="shared" si="166"/>
        <v>1</v>
      </c>
      <c r="MJ37" s="309">
        <v>62</v>
      </c>
      <c r="MK37" s="309">
        <v>26</v>
      </c>
      <c r="ML37" s="309">
        <v>0</v>
      </c>
      <c r="MM37" s="309">
        <v>0</v>
      </c>
      <c r="MN37" s="307">
        <v>28</v>
      </c>
      <c r="MO37" s="308" t="str">
        <f t="shared" si="167"/>
        <v>1</v>
      </c>
      <c r="MP37" s="309">
        <v>51</v>
      </c>
      <c r="MQ37" s="309">
        <v>28</v>
      </c>
      <c r="MR37" s="309">
        <v>2</v>
      </c>
      <c r="MS37" s="309">
        <v>2</v>
      </c>
      <c r="MT37" s="307">
        <v>24</v>
      </c>
      <c r="MU37" s="308" t="str">
        <f t="shared" si="168"/>
        <v>1</v>
      </c>
      <c r="MV37" s="309">
        <v>72</v>
      </c>
      <c r="MW37" s="309">
        <v>24</v>
      </c>
      <c r="MX37" s="309">
        <v>10</v>
      </c>
      <c r="MY37" s="309">
        <v>2</v>
      </c>
      <c r="MZ37" s="307">
        <v>36</v>
      </c>
      <c r="NA37" s="308" t="str">
        <f t="shared" si="169"/>
        <v>1</v>
      </c>
      <c r="NB37" s="309">
        <v>91</v>
      </c>
      <c r="NC37" s="309">
        <v>36</v>
      </c>
      <c r="ND37" s="309">
        <v>14</v>
      </c>
      <c r="NE37" s="309">
        <v>2</v>
      </c>
      <c r="NF37" s="307">
        <v>16</v>
      </c>
      <c r="NG37" s="308" t="str">
        <f t="shared" si="170"/>
        <v>1</v>
      </c>
      <c r="NH37" s="309">
        <v>61</v>
      </c>
      <c r="NI37" s="309">
        <v>16</v>
      </c>
      <c r="NJ37" s="309">
        <v>5</v>
      </c>
      <c r="NK37" s="309">
        <v>2</v>
      </c>
      <c r="NL37" s="307">
        <v>0</v>
      </c>
      <c r="NM37" s="308" t="b">
        <f t="shared" si="171"/>
        <v>0</v>
      </c>
      <c r="NN37" s="309">
        <v>0</v>
      </c>
      <c r="NO37" s="309">
        <v>0</v>
      </c>
      <c r="NP37" s="309">
        <v>0</v>
      </c>
      <c r="NQ37" s="309">
        <v>0</v>
      </c>
      <c r="NR37" s="307">
        <v>32</v>
      </c>
      <c r="NS37" s="308" t="str">
        <f t="shared" si="172"/>
        <v>1</v>
      </c>
      <c r="NT37" s="309">
        <v>49</v>
      </c>
      <c r="NU37" s="309">
        <v>32</v>
      </c>
      <c r="NV37" s="309">
        <v>10</v>
      </c>
      <c r="NW37" s="309">
        <v>3</v>
      </c>
      <c r="NX37" s="307">
        <v>25</v>
      </c>
      <c r="NY37" s="308" t="str">
        <f t="shared" si="173"/>
        <v>1</v>
      </c>
      <c r="NZ37" s="309">
        <v>63</v>
      </c>
      <c r="OA37" s="309">
        <v>25</v>
      </c>
      <c r="OB37" s="309">
        <v>1</v>
      </c>
      <c r="OC37" s="310">
        <v>2</v>
      </c>
      <c r="OD37" s="311">
        <v>0</v>
      </c>
      <c r="OE37" s="308" t="b">
        <f t="shared" si="174"/>
        <v>0</v>
      </c>
      <c r="OF37" s="309">
        <v>0</v>
      </c>
      <c r="OG37" s="309">
        <v>0</v>
      </c>
      <c r="OH37" s="309">
        <v>0</v>
      </c>
      <c r="OI37" s="309">
        <v>0</v>
      </c>
      <c r="OJ37" s="307">
        <v>0</v>
      </c>
      <c r="OK37" s="308" t="b">
        <f t="shared" si="175"/>
        <v>0</v>
      </c>
      <c r="OL37" s="309">
        <v>0</v>
      </c>
      <c r="OM37" s="309">
        <v>0</v>
      </c>
      <c r="ON37" s="309">
        <v>0</v>
      </c>
      <c r="OO37" s="310">
        <v>0</v>
      </c>
      <c r="OP37" s="312"/>
      <c r="OQ37" s="313">
        <f t="shared" si="176"/>
        <v>679</v>
      </c>
      <c r="OR37" s="36">
        <f t="shared" si="177"/>
        <v>2046</v>
      </c>
      <c r="OS37" s="36">
        <f t="shared" si="177"/>
        <v>675</v>
      </c>
      <c r="OT37" s="36">
        <f t="shared" si="177"/>
        <v>175</v>
      </c>
      <c r="OU37" s="314">
        <f t="shared" si="177"/>
        <v>54</v>
      </c>
      <c r="OW37" s="55" t="s">
        <v>68</v>
      </c>
      <c r="OX37" s="39"/>
      <c r="OY37" s="351"/>
      <c r="PA37" s="68" t="s">
        <v>68</v>
      </c>
      <c r="PB37" s="77"/>
      <c r="PC37" s="390"/>
    </row>
    <row r="38" spans="1:419" ht="16.5" thickBot="1" x14ac:dyDescent="0.3">
      <c r="A38" s="17" t="s">
        <v>33</v>
      </c>
      <c r="B38" s="79">
        <v>0</v>
      </c>
      <c r="C38" s="79">
        <v>0</v>
      </c>
      <c r="E38" s="85" t="s">
        <v>33</v>
      </c>
      <c r="F38" s="86">
        <v>2046</v>
      </c>
      <c r="G38" s="86">
        <v>175</v>
      </c>
      <c r="I38" s="106" t="s">
        <v>36</v>
      </c>
      <c r="J38" s="46">
        <v>790</v>
      </c>
      <c r="K38" s="46">
        <v>168</v>
      </c>
      <c r="M38" s="123" t="s">
        <v>36</v>
      </c>
      <c r="N38" s="46">
        <v>818</v>
      </c>
      <c r="O38" s="107">
        <v>273</v>
      </c>
      <c r="P38" s="121"/>
      <c r="Q38" s="107"/>
      <c r="R38" s="137" t="s">
        <v>35</v>
      </c>
      <c r="S38" s="107">
        <v>584</v>
      </c>
      <c r="T38" s="122">
        <v>27</v>
      </c>
      <c r="V38" s="159"/>
      <c r="W38" s="107">
        <v>2780</v>
      </c>
      <c r="X38" s="122">
        <v>144</v>
      </c>
      <c r="Y38" s="12" t="s">
        <v>32</v>
      </c>
      <c r="Z38" s="223">
        <v>12</v>
      </c>
      <c r="AA38" s="224" t="str">
        <f t="shared" si="178"/>
        <v>1</v>
      </c>
      <c r="AB38" s="225">
        <v>80</v>
      </c>
      <c r="AC38" s="225">
        <v>12</v>
      </c>
      <c r="AD38" s="225">
        <v>4</v>
      </c>
      <c r="AE38" s="225">
        <v>2</v>
      </c>
      <c r="AF38" s="223">
        <v>0</v>
      </c>
      <c r="AG38" s="224" t="b">
        <f t="shared" si="179"/>
        <v>0</v>
      </c>
      <c r="AH38" s="225">
        <v>0</v>
      </c>
      <c r="AI38" s="225">
        <v>0</v>
      </c>
      <c r="AJ38" s="225">
        <v>0</v>
      </c>
      <c r="AK38" s="225">
        <v>0</v>
      </c>
      <c r="AL38" s="223">
        <v>26</v>
      </c>
      <c r="AM38" s="224" t="str">
        <f t="shared" si="180"/>
        <v>1</v>
      </c>
      <c r="AN38" s="225">
        <v>107</v>
      </c>
      <c r="AO38" s="225">
        <v>26</v>
      </c>
      <c r="AP38" s="225">
        <v>5</v>
      </c>
      <c r="AQ38" s="225">
        <v>3</v>
      </c>
      <c r="AR38" s="223">
        <v>33</v>
      </c>
      <c r="AS38" s="224" t="str">
        <f t="shared" si="181"/>
        <v>1</v>
      </c>
      <c r="AT38" s="225">
        <v>70</v>
      </c>
      <c r="AU38" s="225">
        <v>32</v>
      </c>
      <c r="AV38" s="225">
        <v>10</v>
      </c>
      <c r="AW38" s="225">
        <v>4</v>
      </c>
      <c r="AX38" s="223">
        <v>29</v>
      </c>
      <c r="AY38" s="224" t="str">
        <f t="shared" si="182"/>
        <v>1</v>
      </c>
      <c r="AZ38" s="225">
        <v>48</v>
      </c>
      <c r="BA38" s="225">
        <v>28</v>
      </c>
      <c r="BB38" s="225">
        <v>6</v>
      </c>
      <c r="BC38" s="225">
        <v>2</v>
      </c>
      <c r="BD38" s="223">
        <v>20</v>
      </c>
      <c r="BE38" s="224" t="str">
        <f t="shared" si="183"/>
        <v>1</v>
      </c>
      <c r="BF38" s="225">
        <v>45</v>
      </c>
      <c r="BG38" s="225">
        <v>20</v>
      </c>
      <c r="BH38" s="225">
        <v>4</v>
      </c>
      <c r="BI38" s="225">
        <v>3</v>
      </c>
      <c r="BJ38" s="223">
        <v>35</v>
      </c>
      <c r="BK38" s="224" t="str">
        <f t="shared" si="184"/>
        <v>1</v>
      </c>
      <c r="BL38" s="225">
        <v>52</v>
      </c>
      <c r="BM38" s="225">
        <v>35</v>
      </c>
      <c r="BN38" s="225">
        <v>0</v>
      </c>
      <c r="BO38" s="225">
        <v>0</v>
      </c>
      <c r="BP38" s="223">
        <v>0</v>
      </c>
      <c r="BQ38" s="224" t="b">
        <f t="shared" si="185"/>
        <v>0</v>
      </c>
      <c r="BR38" s="225">
        <v>0</v>
      </c>
      <c r="BS38" s="225">
        <v>0</v>
      </c>
      <c r="BT38" s="225">
        <v>0</v>
      </c>
      <c r="BU38" s="225">
        <v>0</v>
      </c>
      <c r="BV38" s="263">
        <v>0</v>
      </c>
      <c r="BW38" s="264" t="b">
        <f t="shared" si="186"/>
        <v>0</v>
      </c>
      <c r="BX38" s="265">
        <v>0</v>
      </c>
      <c r="BY38" s="265">
        <v>0</v>
      </c>
      <c r="BZ38" s="265">
        <v>0</v>
      </c>
      <c r="CA38" s="265">
        <v>0</v>
      </c>
      <c r="CB38" s="223">
        <v>26</v>
      </c>
      <c r="CC38" s="224" t="str">
        <f t="shared" si="187"/>
        <v>1</v>
      </c>
      <c r="CD38" s="225">
        <v>56</v>
      </c>
      <c r="CE38" s="225">
        <v>26</v>
      </c>
      <c r="CF38" s="225">
        <v>2</v>
      </c>
      <c r="CG38" s="225">
        <v>1</v>
      </c>
      <c r="CH38" s="223">
        <v>23</v>
      </c>
      <c r="CI38" s="224" t="str">
        <f t="shared" si="188"/>
        <v>1</v>
      </c>
      <c r="CJ38" s="225">
        <v>50</v>
      </c>
      <c r="CK38" s="225">
        <v>23</v>
      </c>
      <c r="CL38" s="225">
        <v>4</v>
      </c>
      <c r="CM38" s="225">
        <v>2</v>
      </c>
      <c r="CN38" s="223">
        <v>24</v>
      </c>
      <c r="CO38" s="224" t="str">
        <f t="shared" si="189"/>
        <v>1</v>
      </c>
      <c r="CP38" s="225">
        <v>43</v>
      </c>
      <c r="CQ38" s="225">
        <v>24</v>
      </c>
      <c r="CR38" s="225">
        <v>8</v>
      </c>
      <c r="CS38" s="225">
        <v>2</v>
      </c>
      <c r="CT38" s="223">
        <v>20</v>
      </c>
      <c r="CU38" s="224" t="str">
        <f t="shared" si="190"/>
        <v>1</v>
      </c>
      <c r="CV38" s="225">
        <v>52</v>
      </c>
      <c r="CW38" s="225">
        <v>20</v>
      </c>
      <c r="CX38" s="225">
        <v>7</v>
      </c>
      <c r="CY38" s="225">
        <v>2</v>
      </c>
      <c r="CZ38" s="223">
        <v>31</v>
      </c>
      <c r="DA38" s="224" t="str">
        <f t="shared" si="191"/>
        <v>1</v>
      </c>
      <c r="DB38" s="225">
        <v>52</v>
      </c>
      <c r="DC38" s="225">
        <v>31</v>
      </c>
      <c r="DD38" s="225">
        <v>1</v>
      </c>
      <c r="DE38" s="225">
        <v>1</v>
      </c>
      <c r="DF38" s="223">
        <v>23</v>
      </c>
      <c r="DG38" s="224" t="str">
        <f t="shared" si="192"/>
        <v>1</v>
      </c>
      <c r="DH38" s="225">
        <v>184</v>
      </c>
      <c r="DI38" s="225">
        <v>22</v>
      </c>
      <c r="DJ38" s="225">
        <v>9</v>
      </c>
      <c r="DK38" s="225">
        <v>2</v>
      </c>
      <c r="DL38" s="223">
        <v>0</v>
      </c>
      <c r="DM38" s="224" t="b">
        <f t="shared" si="193"/>
        <v>0</v>
      </c>
      <c r="DN38" s="225">
        <v>0</v>
      </c>
      <c r="DO38" s="225">
        <v>0</v>
      </c>
      <c r="DP38" s="225">
        <v>0</v>
      </c>
      <c r="DQ38" s="225">
        <v>0</v>
      </c>
      <c r="DR38" s="223">
        <v>25</v>
      </c>
      <c r="DS38" s="224" t="str">
        <f t="shared" si="194"/>
        <v>1</v>
      </c>
      <c r="DT38" s="225">
        <v>68</v>
      </c>
      <c r="DU38" s="225">
        <v>25</v>
      </c>
      <c r="DV38" s="225">
        <v>3</v>
      </c>
      <c r="DW38" s="225">
        <v>1</v>
      </c>
      <c r="DX38" s="223">
        <v>30</v>
      </c>
      <c r="DY38" s="224" t="str">
        <f t="shared" si="195"/>
        <v>1</v>
      </c>
      <c r="DZ38" s="225">
        <v>66</v>
      </c>
      <c r="EA38" s="225">
        <v>30</v>
      </c>
      <c r="EB38" s="225">
        <v>2</v>
      </c>
      <c r="EC38" s="225">
        <v>1</v>
      </c>
      <c r="ED38" s="223">
        <v>23</v>
      </c>
      <c r="EE38" s="224" t="str">
        <f t="shared" si="196"/>
        <v>1</v>
      </c>
      <c r="EF38" s="225">
        <v>45</v>
      </c>
      <c r="EG38" s="225">
        <v>23</v>
      </c>
      <c r="EH38" s="225">
        <v>2</v>
      </c>
      <c r="EI38" s="225">
        <v>1</v>
      </c>
      <c r="EJ38" s="223">
        <v>28</v>
      </c>
      <c r="EK38" s="224" t="str">
        <f t="shared" si="197"/>
        <v>1</v>
      </c>
      <c r="EL38" s="225">
        <v>40</v>
      </c>
      <c r="EM38" s="225">
        <v>28</v>
      </c>
      <c r="EN38" s="225">
        <v>5</v>
      </c>
      <c r="EO38" s="225">
        <v>2</v>
      </c>
      <c r="EP38" s="223">
        <v>35</v>
      </c>
      <c r="EQ38" s="224" t="str">
        <f t="shared" si="198"/>
        <v>1</v>
      </c>
      <c r="ER38" s="225">
        <v>43</v>
      </c>
      <c r="ES38" s="225">
        <v>35</v>
      </c>
      <c r="ET38" s="225">
        <v>1</v>
      </c>
      <c r="EU38" s="225">
        <v>2</v>
      </c>
      <c r="EV38" s="223">
        <v>0</v>
      </c>
      <c r="EW38" s="224" t="b">
        <f t="shared" si="199"/>
        <v>0</v>
      </c>
      <c r="EX38" s="225">
        <v>0</v>
      </c>
      <c r="EY38" s="225">
        <v>0</v>
      </c>
      <c r="EZ38" s="225">
        <v>0</v>
      </c>
      <c r="FA38" s="225">
        <v>0</v>
      </c>
      <c r="FB38" s="223">
        <v>25</v>
      </c>
      <c r="FC38" s="224" t="str">
        <f t="shared" si="200"/>
        <v>1</v>
      </c>
      <c r="FD38" s="225">
        <v>75</v>
      </c>
      <c r="FE38" s="225">
        <v>24</v>
      </c>
      <c r="FF38" s="225">
        <v>25</v>
      </c>
      <c r="FG38" s="225">
        <v>4</v>
      </c>
      <c r="FH38" s="223">
        <v>25</v>
      </c>
      <c r="FI38" s="224" t="str">
        <f t="shared" si="201"/>
        <v>1</v>
      </c>
      <c r="FJ38" s="225">
        <v>60</v>
      </c>
      <c r="FK38" s="225">
        <v>25</v>
      </c>
      <c r="FL38" s="225">
        <v>3</v>
      </c>
      <c r="FM38" s="225">
        <v>2</v>
      </c>
      <c r="FN38" s="223">
        <v>23</v>
      </c>
      <c r="FO38" s="224" t="str">
        <f t="shared" si="202"/>
        <v>1</v>
      </c>
      <c r="FP38" s="225">
        <v>67</v>
      </c>
      <c r="FQ38" s="225">
        <v>23</v>
      </c>
      <c r="FR38" s="225">
        <v>10</v>
      </c>
      <c r="FS38" s="225">
        <v>2</v>
      </c>
      <c r="FT38" s="223">
        <v>22</v>
      </c>
      <c r="FU38" s="224" t="str">
        <f t="shared" si="203"/>
        <v>1</v>
      </c>
      <c r="FV38" s="225">
        <v>98</v>
      </c>
      <c r="FW38" s="225">
        <v>22</v>
      </c>
      <c r="FX38" s="225">
        <v>3</v>
      </c>
      <c r="FY38" s="225">
        <v>1</v>
      </c>
      <c r="FZ38" s="223">
        <v>24</v>
      </c>
      <c r="GA38" s="224" t="str">
        <f t="shared" si="204"/>
        <v>1</v>
      </c>
      <c r="GB38" s="225">
        <v>63</v>
      </c>
      <c r="GC38" s="225">
        <v>24</v>
      </c>
      <c r="GD38" s="225">
        <v>8</v>
      </c>
      <c r="GE38" s="225">
        <v>2</v>
      </c>
      <c r="GF38" s="223">
        <v>31</v>
      </c>
      <c r="GG38" s="224" t="str">
        <f t="shared" si="205"/>
        <v>1</v>
      </c>
      <c r="GH38" s="225">
        <v>76</v>
      </c>
      <c r="GI38" s="225">
        <v>30</v>
      </c>
      <c r="GJ38" s="225">
        <v>14</v>
      </c>
      <c r="GK38" s="225">
        <v>2</v>
      </c>
      <c r="GL38" s="223">
        <v>20</v>
      </c>
      <c r="GM38" s="224" t="str">
        <f t="shared" si="206"/>
        <v>1</v>
      </c>
      <c r="GN38" s="225">
        <v>57</v>
      </c>
      <c r="GO38" s="225">
        <v>20</v>
      </c>
      <c r="GP38" s="225">
        <v>4</v>
      </c>
      <c r="GQ38" s="225">
        <v>2</v>
      </c>
      <c r="GR38" s="223">
        <v>0</v>
      </c>
      <c r="GS38" s="224" t="b">
        <f t="shared" si="207"/>
        <v>0</v>
      </c>
      <c r="GT38" s="225">
        <v>0</v>
      </c>
      <c r="GU38" s="225">
        <v>0</v>
      </c>
      <c r="GV38" s="225">
        <v>0</v>
      </c>
      <c r="GW38" s="225">
        <v>0</v>
      </c>
      <c r="GX38" s="223">
        <v>19</v>
      </c>
      <c r="GY38" s="224" t="str">
        <f t="shared" si="208"/>
        <v>1</v>
      </c>
      <c r="GZ38" s="225">
        <v>34</v>
      </c>
      <c r="HA38" s="225">
        <v>18</v>
      </c>
      <c r="HB38" s="225">
        <v>9</v>
      </c>
      <c r="HC38" s="226">
        <v>3</v>
      </c>
      <c r="HD38" s="227"/>
      <c r="HE38" s="251">
        <f t="shared" si="209"/>
        <v>632</v>
      </c>
      <c r="HF38" s="6">
        <f t="shared" si="210"/>
        <v>1631</v>
      </c>
      <c r="HG38" s="6">
        <f t="shared" si="211"/>
        <v>626</v>
      </c>
      <c r="HH38" s="6">
        <f t="shared" si="211"/>
        <v>149</v>
      </c>
      <c r="HI38" s="262">
        <f t="shared" si="211"/>
        <v>49</v>
      </c>
      <c r="HK38" s="25" t="s">
        <v>33</v>
      </c>
      <c r="HL38" s="360">
        <v>0</v>
      </c>
      <c r="HM38" s="308" t="b">
        <f t="shared" si="145"/>
        <v>0</v>
      </c>
      <c r="HN38" s="309">
        <v>0</v>
      </c>
      <c r="HO38" s="309">
        <v>0</v>
      </c>
      <c r="HP38" s="309">
        <v>0</v>
      </c>
      <c r="HQ38" s="309">
        <v>0</v>
      </c>
      <c r="HR38" s="307">
        <v>0</v>
      </c>
      <c r="HS38" s="308" t="b">
        <f t="shared" si="146"/>
        <v>0</v>
      </c>
      <c r="HT38" s="309">
        <v>0</v>
      </c>
      <c r="HU38" s="309">
        <v>0</v>
      </c>
      <c r="HV38" s="309">
        <v>0</v>
      </c>
      <c r="HW38" s="309">
        <v>0</v>
      </c>
      <c r="HX38" s="307">
        <v>0</v>
      </c>
      <c r="HY38" s="308" t="b">
        <f t="shared" si="147"/>
        <v>0</v>
      </c>
      <c r="HZ38" s="309">
        <v>0</v>
      </c>
      <c r="IA38" s="309">
        <v>0</v>
      </c>
      <c r="IB38" s="309">
        <v>0</v>
      </c>
      <c r="IC38" s="309">
        <v>0</v>
      </c>
      <c r="ID38" s="307">
        <v>0</v>
      </c>
      <c r="IE38" s="308" t="b">
        <f t="shared" si="148"/>
        <v>0</v>
      </c>
      <c r="IF38" s="309">
        <v>0</v>
      </c>
      <c r="IG38" s="309">
        <v>0</v>
      </c>
      <c r="IH38" s="309">
        <v>0</v>
      </c>
      <c r="II38" s="309">
        <v>0</v>
      </c>
      <c r="IJ38" s="307">
        <v>0</v>
      </c>
      <c r="IK38" s="308" t="b">
        <f t="shared" si="149"/>
        <v>0</v>
      </c>
      <c r="IL38" s="309">
        <v>0</v>
      </c>
      <c r="IM38" s="309">
        <v>0</v>
      </c>
      <c r="IN38" s="309">
        <v>0</v>
      </c>
      <c r="IO38" s="309">
        <v>0</v>
      </c>
      <c r="IP38" s="307">
        <v>0</v>
      </c>
      <c r="IQ38" s="308" t="b">
        <f t="shared" si="150"/>
        <v>0</v>
      </c>
      <c r="IR38" s="309">
        <v>0</v>
      </c>
      <c r="IS38" s="309">
        <v>0</v>
      </c>
      <c r="IT38" s="309">
        <v>0</v>
      </c>
      <c r="IU38" s="309">
        <v>0</v>
      </c>
      <c r="IV38" s="307">
        <v>0</v>
      </c>
      <c r="IW38" s="308" t="b">
        <f t="shared" si="151"/>
        <v>0</v>
      </c>
      <c r="IX38" s="309">
        <v>0</v>
      </c>
      <c r="IY38" s="309">
        <v>0</v>
      </c>
      <c r="IZ38" s="309">
        <v>0</v>
      </c>
      <c r="JA38" s="309">
        <v>0</v>
      </c>
      <c r="JB38" s="307">
        <v>0</v>
      </c>
      <c r="JC38" s="308" t="b">
        <f t="shared" si="152"/>
        <v>0</v>
      </c>
      <c r="JD38" s="309">
        <v>0</v>
      </c>
      <c r="JE38" s="309">
        <v>0</v>
      </c>
      <c r="JF38" s="309">
        <v>0</v>
      </c>
      <c r="JG38" s="309">
        <v>0</v>
      </c>
      <c r="JH38" s="307">
        <v>0</v>
      </c>
      <c r="JI38" s="308" t="b">
        <f t="shared" si="153"/>
        <v>0</v>
      </c>
      <c r="JJ38" s="309">
        <v>0</v>
      </c>
      <c r="JK38" s="309">
        <v>0</v>
      </c>
      <c r="JL38" s="309">
        <v>0</v>
      </c>
      <c r="JM38" s="309">
        <v>0</v>
      </c>
      <c r="JN38" s="307">
        <v>0</v>
      </c>
      <c r="JO38" s="308" t="b">
        <f t="shared" si="154"/>
        <v>0</v>
      </c>
      <c r="JP38" s="309">
        <v>0</v>
      </c>
      <c r="JQ38" s="309">
        <v>0</v>
      </c>
      <c r="JR38" s="309">
        <v>0</v>
      </c>
      <c r="JS38" s="309">
        <v>0</v>
      </c>
      <c r="JT38" s="307">
        <v>0</v>
      </c>
      <c r="JU38" s="308" t="b">
        <f t="shared" si="155"/>
        <v>0</v>
      </c>
      <c r="JV38" s="309">
        <v>0</v>
      </c>
      <c r="JW38" s="309">
        <v>0</v>
      </c>
      <c r="JX38" s="309">
        <v>0</v>
      </c>
      <c r="JY38" s="309">
        <v>0</v>
      </c>
      <c r="JZ38" s="307">
        <v>0</v>
      </c>
      <c r="KA38" s="308" t="b">
        <f t="shared" si="156"/>
        <v>0</v>
      </c>
      <c r="KB38" s="309">
        <v>0</v>
      </c>
      <c r="KC38" s="309">
        <v>0</v>
      </c>
      <c r="KD38" s="309">
        <v>0</v>
      </c>
      <c r="KE38" s="309">
        <v>0</v>
      </c>
      <c r="KF38" s="307">
        <v>0</v>
      </c>
      <c r="KG38" s="308" t="b">
        <f t="shared" si="157"/>
        <v>0</v>
      </c>
      <c r="KH38" s="309">
        <v>0</v>
      </c>
      <c r="KI38" s="309">
        <v>0</v>
      </c>
      <c r="KJ38" s="309">
        <v>0</v>
      </c>
      <c r="KK38" s="309">
        <v>0</v>
      </c>
      <c r="KL38" s="307">
        <v>0</v>
      </c>
      <c r="KM38" s="308" t="b">
        <f t="shared" si="158"/>
        <v>0</v>
      </c>
      <c r="KN38" s="309">
        <v>0</v>
      </c>
      <c r="KO38" s="309">
        <v>0</v>
      </c>
      <c r="KP38" s="309">
        <v>0</v>
      </c>
      <c r="KQ38" s="309">
        <v>0</v>
      </c>
      <c r="KR38" s="307">
        <v>0</v>
      </c>
      <c r="KS38" s="308" t="b">
        <f t="shared" si="159"/>
        <v>0</v>
      </c>
      <c r="KT38" s="309">
        <v>0</v>
      </c>
      <c r="KU38" s="309">
        <v>0</v>
      </c>
      <c r="KV38" s="309">
        <v>0</v>
      </c>
      <c r="KW38" s="309">
        <v>0</v>
      </c>
      <c r="KX38" s="307">
        <v>0</v>
      </c>
      <c r="KY38" s="308" t="b">
        <f t="shared" si="160"/>
        <v>0</v>
      </c>
      <c r="KZ38" s="309">
        <v>0</v>
      </c>
      <c r="LA38" s="309">
        <v>0</v>
      </c>
      <c r="LB38" s="309">
        <v>0</v>
      </c>
      <c r="LC38" s="309">
        <v>0</v>
      </c>
      <c r="LD38" s="307">
        <v>0</v>
      </c>
      <c r="LE38" s="308" t="b">
        <f t="shared" si="161"/>
        <v>0</v>
      </c>
      <c r="LF38" s="309">
        <v>0</v>
      </c>
      <c r="LG38" s="309">
        <v>0</v>
      </c>
      <c r="LH38" s="309">
        <v>0</v>
      </c>
      <c r="LI38" s="309">
        <v>0</v>
      </c>
      <c r="LJ38" s="307">
        <v>0</v>
      </c>
      <c r="LK38" s="308" t="b">
        <f t="shared" si="162"/>
        <v>0</v>
      </c>
      <c r="LL38" s="309">
        <v>0</v>
      </c>
      <c r="LM38" s="309">
        <v>0</v>
      </c>
      <c r="LN38" s="309">
        <v>0</v>
      </c>
      <c r="LO38" s="309">
        <v>0</v>
      </c>
      <c r="LP38" s="307">
        <v>0</v>
      </c>
      <c r="LQ38" s="308" t="b">
        <f t="shared" si="163"/>
        <v>0</v>
      </c>
      <c r="LR38" s="309">
        <v>0</v>
      </c>
      <c r="LS38" s="309">
        <v>0</v>
      </c>
      <c r="LT38" s="309">
        <v>0</v>
      </c>
      <c r="LU38" s="309">
        <v>0</v>
      </c>
      <c r="LV38" s="307">
        <v>0</v>
      </c>
      <c r="LW38" s="308" t="b">
        <f t="shared" si="164"/>
        <v>0</v>
      </c>
      <c r="LX38" s="309">
        <v>0</v>
      </c>
      <c r="LY38" s="309">
        <v>0</v>
      </c>
      <c r="LZ38" s="309">
        <v>0</v>
      </c>
      <c r="MA38" s="309">
        <v>0</v>
      </c>
      <c r="MB38" s="307">
        <v>0</v>
      </c>
      <c r="MC38" s="308" t="b">
        <f t="shared" si="165"/>
        <v>0</v>
      </c>
      <c r="MD38" s="309">
        <v>0</v>
      </c>
      <c r="ME38" s="309">
        <v>0</v>
      </c>
      <c r="MF38" s="309">
        <v>0</v>
      </c>
      <c r="MG38" s="309">
        <v>0</v>
      </c>
      <c r="MH38" s="307">
        <v>0</v>
      </c>
      <c r="MI38" s="308" t="b">
        <f t="shared" si="166"/>
        <v>0</v>
      </c>
      <c r="MJ38" s="309">
        <v>0</v>
      </c>
      <c r="MK38" s="309">
        <v>0</v>
      </c>
      <c r="ML38" s="309">
        <v>0</v>
      </c>
      <c r="MM38" s="309">
        <v>0</v>
      </c>
      <c r="MN38" s="307">
        <v>0</v>
      </c>
      <c r="MO38" s="308" t="b">
        <f t="shared" si="167"/>
        <v>0</v>
      </c>
      <c r="MP38" s="309">
        <v>0</v>
      </c>
      <c r="MQ38" s="309">
        <v>0</v>
      </c>
      <c r="MR38" s="309">
        <v>0</v>
      </c>
      <c r="MS38" s="309">
        <v>0</v>
      </c>
      <c r="MT38" s="307">
        <v>0</v>
      </c>
      <c r="MU38" s="308" t="b">
        <f t="shared" si="168"/>
        <v>0</v>
      </c>
      <c r="MV38" s="309">
        <v>0</v>
      </c>
      <c r="MW38" s="309">
        <v>0</v>
      </c>
      <c r="MX38" s="309">
        <v>0</v>
      </c>
      <c r="MY38" s="309">
        <v>0</v>
      </c>
      <c r="MZ38" s="307">
        <v>0</v>
      </c>
      <c r="NA38" s="308" t="b">
        <f t="shared" si="169"/>
        <v>0</v>
      </c>
      <c r="NB38" s="309">
        <v>0</v>
      </c>
      <c r="NC38" s="309">
        <v>0</v>
      </c>
      <c r="ND38" s="309">
        <v>0</v>
      </c>
      <c r="NE38" s="309">
        <v>0</v>
      </c>
      <c r="NF38" s="307">
        <v>0</v>
      </c>
      <c r="NG38" s="308" t="b">
        <f t="shared" si="170"/>
        <v>0</v>
      </c>
      <c r="NH38" s="309">
        <v>0</v>
      </c>
      <c r="NI38" s="309">
        <v>0</v>
      </c>
      <c r="NJ38" s="309">
        <v>0</v>
      </c>
      <c r="NK38" s="309">
        <v>0</v>
      </c>
      <c r="NL38" s="307">
        <v>0</v>
      </c>
      <c r="NM38" s="308" t="b">
        <f t="shared" si="171"/>
        <v>0</v>
      </c>
      <c r="NN38" s="309">
        <v>0</v>
      </c>
      <c r="NO38" s="309">
        <v>0</v>
      </c>
      <c r="NP38" s="309">
        <v>0</v>
      </c>
      <c r="NQ38" s="309">
        <v>0</v>
      </c>
      <c r="NR38" s="307">
        <v>0</v>
      </c>
      <c r="NS38" s="308" t="b">
        <f t="shared" si="172"/>
        <v>0</v>
      </c>
      <c r="NT38" s="309">
        <v>0</v>
      </c>
      <c r="NU38" s="309">
        <v>0</v>
      </c>
      <c r="NV38" s="309">
        <v>0</v>
      </c>
      <c r="NW38" s="309">
        <v>0</v>
      </c>
      <c r="NX38" s="307">
        <v>0</v>
      </c>
      <c r="NY38" s="308" t="b">
        <f t="shared" si="173"/>
        <v>0</v>
      </c>
      <c r="NZ38" s="309">
        <v>0</v>
      </c>
      <c r="OA38" s="309">
        <v>0</v>
      </c>
      <c r="OB38" s="309">
        <v>0</v>
      </c>
      <c r="OC38" s="310">
        <v>0</v>
      </c>
      <c r="OD38" s="311">
        <v>0</v>
      </c>
      <c r="OE38" s="308" t="b">
        <f t="shared" si="174"/>
        <v>0</v>
      </c>
      <c r="OF38" s="309">
        <v>0</v>
      </c>
      <c r="OG38" s="309">
        <v>0</v>
      </c>
      <c r="OH38" s="309">
        <v>0</v>
      </c>
      <c r="OI38" s="309">
        <v>0</v>
      </c>
      <c r="OJ38" s="307">
        <v>0</v>
      </c>
      <c r="OK38" s="308" t="b">
        <f t="shared" si="175"/>
        <v>0</v>
      </c>
      <c r="OL38" s="309">
        <v>0</v>
      </c>
      <c r="OM38" s="309">
        <v>0</v>
      </c>
      <c r="ON38" s="309">
        <v>0</v>
      </c>
      <c r="OO38" s="310">
        <v>0</v>
      </c>
      <c r="OP38" s="331"/>
      <c r="OQ38" s="361">
        <v>0</v>
      </c>
      <c r="OR38" s="40">
        <v>0</v>
      </c>
      <c r="OS38" s="362">
        <v>0</v>
      </c>
      <c r="OT38" s="40">
        <v>0</v>
      </c>
      <c r="OU38" s="363">
        <v>0</v>
      </c>
      <c r="OW38" s="54" t="s">
        <v>35</v>
      </c>
      <c r="OX38" s="36">
        <v>509</v>
      </c>
      <c r="OY38" s="314">
        <v>32</v>
      </c>
      <c r="PA38" s="65" t="s">
        <v>35</v>
      </c>
      <c r="PB38" s="36">
        <v>425</v>
      </c>
      <c r="PC38" s="314">
        <v>31</v>
      </c>
    </row>
    <row r="39" spans="1:419" s="87" customFormat="1" ht="16.5" thickBot="1" x14ac:dyDescent="0.3">
      <c r="A39" s="50"/>
      <c r="B39" s="87">
        <v>4446</v>
      </c>
      <c r="C39" s="87">
        <v>796</v>
      </c>
      <c r="D39" s="80"/>
      <c r="E39" s="51"/>
      <c r="F39" s="88">
        <v>10673</v>
      </c>
      <c r="G39" s="88">
        <v>653</v>
      </c>
      <c r="H39" s="80"/>
      <c r="I39" s="106" t="s">
        <v>37</v>
      </c>
      <c r="J39" s="46">
        <v>1191</v>
      </c>
      <c r="K39" s="46">
        <v>80</v>
      </c>
      <c r="L39" s="80"/>
      <c r="M39" s="123" t="s">
        <v>37</v>
      </c>
      <c r="N39" s="46">
        <v>1239</v>
      </c>
      <c r="O39" s="125">
        <v>68</v>
      </c>
      <c r="P39" s="121"/>
      <c r="Q39" s="125"/>
      <c r="R39" s="137" t="s">
        <v>36</v>
      </c>
      <c r="S39" s="107">
        <v>523</v>
      </c>
      <c r="T39" s="122">
        <v>83</v>
      </c>
      <c r="U39" s="80"/>
      <c r="V39" s="158" t="s">
        <v>25</v>
      </c>
      <c r="W39" s="125">
        <v>511</v>
      </c>
      <c r="X39" s="127">
        <v>22</v>
      </c>
      <c r="Y39" s="14" t="s">
        <v>33</v>
      </c>
      <c r="Z39" s="266">
        <v>0</v>
      </c>
      <c r="AA39" s="224" t="b">
        <f t="shared" si="178"/>
        <v>0</v>
      </c>
      <c r="AB39" s="225">
        <v>0</v>
      </c>
      <c r="AC39" s="225">
        <v>0</v>
      </c>
      <c r="AD39" s="225">
        <v>0</v>
      </c>
      <c r="AE39" s="225">
        <v>0</v>
      </c>
      <c r="AF39" s="223">
        <v>0</v>
      </c>
      <c r="AG39" s="224" t="b">
        <f t="shared" si="179"/>
        <v>0</v>
      </c>
      <c r="AH39" s="225">
        <v>0</v>
      </c>
      <c r="AI39" s="225">
        <v>0</v>
      </c>
      <c r="AJ39" s="225">
        <v>0</v>
      </c>
      <c r="AK39" s="225">
        <v>0</v>
      </c>
      <c r="AL39" s="223">
        <v>0</v>
      </c>
      <c r="AM39" s="224" t="b">
        <f t="shared" si="180"/>
        <v>0</v>
      </c>
      <c r="AN39" s="225">
        <v>0</v>
      </c>
      <c r="AO39" s="225">
        <v>0</v>
      </c>
      <c r="AP39" s="225">
        <v>0</v>
      </c>
      <c r="AQ39" s="225">
        <v>0</v>
      </c>
      <c r="AR39" s="223">
        <v>0</v>
      </c>
      <c r="AS39" s="224" t="b">
        <f t="shared" si="181"/>
        <v>0</v>
      </c>
      <c r="AT39" s="225">
        <v>0</v>
      </c>
      <c r="AU39" s="225">
        <v>0</v>
      </c>
      <c r="AV39" s="225">
        <v>0</v>
      </c>
      <c r="AW39" s="225">
        <v>0</v>
      </c>
      <c r="AX39" s="223">
        <v>0</v>
      </c>
      <c r="AY39" s="224" t="b">
        <f t="shared" si="182"/>
        <v>0</v>
      </c>
      <c r="AZ39" s="225">
        <v>0</v>
      </c>
      <c r="BA39" s="225">
        <v>0</v>
      </c>
      <c r="BB39" s="225">
        <v>0</v>
      </c>
      <c r="BC39" s="225">
        <v>0</v>
      </c>
      <c r="BD39" s="223">
        <v>0</v>
      </c>
      <c r="BE39" s="224" t="b">
        <f t="shared" si="183"/>
        <v>0</v>
      </c>
      <c r="BF39" s="225">
        <v>0</v>
      </c>
      <c r="BG39" s="225">
        <v>0</v>
      </c>
      <c r="BH39" s="225">
        <v>0</v>
      </c>
      <c r="BI39" s="225">
        <v>0</v>
      </c>
      <c r="BJ39" s="223">
        <v>0</v>
      </c>
      <c r="BK39" s="224" t="b">
        <f t="shared" si="184"/>
        <v>0</v>
      </c>
      <c r="BL39" s="225">
        <v>0</v>
      </c>
      <c r="BM39" s="225">
        <v>0</v>
      </c>
      <c r="BN39" s="225">
        <v>0</v>
      </c>
      <c r="BO39" s="225">
        <v>0</v>
      </c>
      <c r="BP39" s="223">
        <v>0</v>
      </c>
      <c r="BQ39" s="224" t="b">
        <f t="shared" si="185"/>
        <v>0</v>
      </c>
      <c r="BR39" s="225">
        <v>0</v>
      </c>
      <c r="BS39" s="225">
        <v>0</v>
      </c>
      <c r="BT39" s="225">
        <v>0</v>
      </c>
      <c r="BU39" s="225">
        <v>0</v>
      </c>
      <c r="BV39" s="223">
        <v>0</v>
      </c>
      <c r="BW39" s="224" t="b">
        <f t="shared" si="186"/>
        <v>0</v>
      </c>
      <c r="BX39" s="225">
        <v>0</v>
      </c>
      <c r="BY39" s="225">
        <v>0</v>
      </c>
      <c r="BZ39" s="225">
        <v>0</v>
      </c>
      <c r="CA39" s="225">
        <v>0</v>
      </c>
      <c r="CB39" s="223">
        <v>0</v>
      </c>
      <c r="CC39" s="224" t="b">
        <f t="shared" si="187"/>
        <v>0</v>
      </c>
      <c r="CD39" s="225">
        <v>0</v>
      </c>
      <c r="CE39" s="225">
        <v>0</v>
      </c>
      <c r="CF39" s="225">
        <v>0</v>
      </c>
      <c r="CG39" s="225">
        <v>0</v>
      </c>
      <c r="CH39" s="223">
        <v>0</v>
      </c>
      <c r="CI39" s="224" t="b">
        <f t="shared" si="188"/>
        <v>0</v>
      </c>
      <c r="CJ39" s="225">
        <v>0</v>
      </c>
      <c r="CK39" s="225">
        <v>0</v>
      </c>
      <c r="CL39" s="225">
        <v>0</v>
      </c>
      <c r="CM39" s="225">
        <v>0</v>
      </c>
      <c r="CN39" s="223">
        <v>0</v>
      </c>
      <c r="CO39" s="224" t="b">
        <f t="shared" si="189"/>
        <v>0</v>
      </c>
      <c r="CP39" s="225">
        <v>0</v>
      </c>
      <c r="CQ39" s="225">
        <v>0</v>
      </c>
      <c r="CR39" s="225">
        <v>0</v>
      </c>
      <c r="CS39" s="225">
        <v>0</v>
      </c>
      <c r="CT39" s="223">
        <v>0</v>
      </c>
      <c r="CU39" s="224" t="b">
        <f t="shared" si="190"/>
        <v>0</v>
      </c>
      <c r="CV39" s="225">
        <v>0</v>
      </c>
      <c r="CW39" s="225">
        <v>0</v>
      </c>
      <c r="CX39" s="225">
        <v>0</v>
      </c>
      <c r="CY39" s="225">
        <v>0</v>
      </c>
      <c r="CZ39" s="223">
        <v>0</v>
      </c>
      <c r="DA39" s="224" t="b">
        <f t="shared" si="191"/>
        <v>0</v>
      </c>
      <c r="DB39" s="225">
        <v>0</v>
      </c>
      <c r="DC39" s="225">
        <v>0</v>
      </c>
      <c r="DD39" s="225">
        <v>0</v>
      </c>
      <c r="DE39" s="225">
        <v>0</v>
      </c>
      <c r="DF39" s="223">
        <v>0</v>
      </c>
      <c r="DG39" s="224" t="b">
        <f t="shared" si="192"/>
        <v>0</v>
      </c>
      <c r="DH39" s="225">
        <v>0</v>
      </c>
      <c r="DI39" s="225">
        <v>0</v>
      </c>
      <c r="DJ39" s="225">
        <v>0</v>
      </c>
      <c r="DK39" s="225">
        <v>0</v>
      </c>
      <c r="DL39" s="223">
        <v>0</v>
      </c>
      <c r="DM39" s="224" t="b">
        <f t="shared" si="193"/>
        <v>0</v>
      </c>
      <c r="DN39" s="225">
        <v>0</v>
      </c>
      <c r="DO39" s="225">
        <v>0</v>
      </c>
      <c r="DP39" s="225">
        <v>0</v>
      </c>
      <c r="DQ39" s="225">
        <v>0</v>
      </c>
      <c r="DR39" s="223">
        <v>0</v>
      </c>
      <c r="DS39" s="224" t="b">
        <f t="shared" si="194"/>
        <v>0</v>
      </c>
      <c r="DT39" s="225">
        <v>0</v>
      </c>
      <c r="DU39" s="225">
        <v>0</v>
      </c>
      <c r="DV39" s="225">
        <v>0</v>
      </c>
      <c r="DW39" s="225">
        <v>0</v>
      </c>
      <c r="DX39" s="223">
        <v>0</v>
      </c>
      <c r="DY39" s="224" t="b">
        <f t="shared" si="195"/>
        <v>0</v>
      </c>
      <c r="DZ39" s="225">
        <v>0</v>
      </c>
      <c r="EA39" s="225">
        <v>0</v>
      </c>
      <c r="EB39" s="225">
        <v>0</v>
      </c>
      <c r="EC39" s="225">
        <v>0</v>
      </c>
      <c r="ED39" s="223">
        <v>0</v>
      </c>
      <c r="EE39" s="224" t="b">
        <f t="shared" si="196"/>
        <v>0</v>
      </c>
      <c r="EF39" s="225">
        <v>0</v>
      </c>
      <c r="EG39" s="225">
        <v>0</v>
      </c>
      <c r="EH39" s="225">
        <v>0</v>
      </c>
      <c r="EI39" s="225">
        <v>0</v>
      </c>
      <c r="EJ39" s="223">
        <v>0</v>
      </c>
      <c r="EK39" s="224" t="b">
        <f t="shared" si="197"/>
        <v>0</v>
      </c>
      <c r="EL39" s="225">
        <v>0</v>
      </c>
      <c r="EM39" s="225">
        <v>0</v>
      </c>
      <c r="EN39" s="225">
        <v>0</v>
      </c>
      <c r="EO39" s="225">
        <v>0</v>
      </c>
      <c r="EP39" s="223">
        <v>0</v>
      </c>
      <c r="EQ39" s="224" t="b">
        <f t="shared" si="198"/>
        <v>0</v>
      </c>
      <c r="ER39" s="225">
        <v>0</v>
      </c>
      <c r="ES39" s="225">
        <v>0</v>
      </c>
      <c r="ET39" s="225">
        <v>0</v>
      </c>
      <c r="EU39" s="225">
        <v>0</v>
      </c>
      <c r="EV39" s="223">
        <v>0</v>
      </c>
      <c r="EW39" s="224" t="b">
        <f t="shared" si="199"/>
        <v>0</v>
      </c>
      <c r="EX39" s="225">
        <v>0</v>
      </c>
      <c r="EY39" s="225">
        <v>0</v>
      </c>
      <c r="EZ39" s="225">
        <v>0</v>
      </c>
      <c r="FA39" s="225">
        <v>0</v>
      </c>
      <c r="FB39" s="223">
        <v>0</v>
      </c>
      <c r="FC39" s="224" t="b">
        <f t="shared" si="200"/>
        <v>0</v>
      </c>
      <c r="FD39" s="225">
        <v>0</v>
      </c>
      <c r="FE39" s="225">
        <v>0</v>
      </c>
      <c r="FF39" s="225">
        <v>0</v>
      </c>
      <c r="FG39" s="225">
        <v>0</v>
      </c>
      <c r="FH39" s="223">
        <v>0</v>
      </c>
      <c r="FI39" s="224" t="b">
        <f t="shared" si="201"/>
        <v>0</v>
      </c>
      <c r="FJ39" s="225">
        <v>0</v>
      </c>
      <c r="FK39" s="225">
        <v>0</v>
      </c>
      <c r="FL39" s="225">
        <v>0</v>
      </c>
      <c r="FM39" s="225">
        <v>0</v>
      </c>
      <c r="FN39" s="223">
        <v>0</v>
      </c>
      <c r="FO39" s="224" t="b">
        <f t="shared" si="202"/>
        <v>0</v>
      </c>
      <c r="FP39" s="225">
        <v>0</v>
      </c>
      <c r="FQ39" s="225">
        <v>0</v>
      </c>
      <c r="FR39" s="225">
        <v>0</v>
      </c>
      <c r="FS39" s="225">
        <v>0</v>
      </c>
      <c r="FT39" s="223">
        <v>0</v>
      </c>
      <c r="FU39" s="224" t="b">
        <f t="shared" si="203"/>
        <v>0</v>
      </c>
      <c r="FV39" s="225">
        <v>0</v>
      </c>
      <c r="FW39" s="225">
        <v>0</v>
      </c>
      <c r="FX39" s="225">
        <v>0</v>
      </c>
      <c r="FY39" s="225">
        <v>0</v>
      </c>
      <c r="FZ39" s="223">
        <v>0</v>
      </c>
      <c r="GA39" s="224" t="b">
        <f t="shared" si="204"/>
        <v>0</v>
      </c>
      <c r="GB39" s="225">
        <v>0</v>
      </c>
      <c r="GC39" s="225">
        <v>0</v>
      </c>
      <c r="GD39" s="225">
        <v>0</v>
      </c>
      <c r="GE39" s="225">
        <v>0</v>
      </c>
      <c r="GF39" s="223">
        <v>0</v>
      </c>
      <c r="GG39" s="224" t="b">
        <f t="shared" si="205"/>
        <v>0</v>
      </c>
      <c r="GH39" s="225">
        <v>0</v>
      </c>
      <c r="GI39" s="225">
        <v>0</v>
      </c>
      <c r="GJ39" s="225">
        <v>0</v>
      </c>
      <c r="GK39" s="225">
        <v>0</v>
      </c>
      <c r="GL39" s="223">
        <v>0</v>
      </c>
      <c r="GM39" s="224" t="b">
        <f t="shared" si="206"/>
        <v>0</v>
      </c>
      <c r="GN39" s="225">
        <v>0</v>
      </c>
      <c r="GO39" s="225">
        <v>0</v>
      </c>
      <c r="GP39" s="225">
        <v>0</v>
      </c>
      <c r="GQ39" s="225">
        <v>0</v>
      </c>
      <c r="GR39" s="223">
        <v>0</v>
      </c>
      <c r="GS39" s="224" t="b">
        <f t="shared" si="207"/>
        <v>0</v>
      </c>
      <c r="GT39" s="225">
        <v>0</v>
      </c>
      <c r="GU39" s="225">
        <v>0</v>
      </c>
      <c r="GV39" s="225">
        <v>0</v>
      </c>
      <c r="GW39" s="225">
        <v>0</v>
      </c>
      <c r="GX39" s="223">
        <v>0</v>
      </c>
      <c r="GY39" s="224" t="b">
        <f t="shared" si="208"/>
        <v>0</v>
      </c>
      <c r="GZ39" s="225">
        <v>0</v>
      </c>
      <c r="HA39" s="225">
        <v>0</v>
      </c>
      <c r="HB39" s="225">
        <v>0</v>
      </c>
      <c r="HC39" s="226">
        <v>0</v>
      </c>
      <c r="HD39" s="239"/>
      <c r="HE39" s="267">
        <v>0</v>
      </c>
      <c r="HF39" s="268">
        <v>0</v>
      </c>
      <c r="HG39" s="8">
        <v>0</v>
      </c>
      <c r="HH39" s="268">
        <v>0</v>
      </c>
      <c r="HI39" s="269">
        <v>0</v>
      </c>
      <c r="HK39" s="29"/>
      <c r="HL39" s="364">
        <f t="shared" ref="HL39:IB39" si="212">SUM(HL30:HL38)</f>
        <v>161</v>
      </c>
      <c r="HM39" s="365"/>
      <c r="HN39" s="353">
        <f t="shared" si="212"/>
        <v>330</v>
      </c>
      <c r="HO39" s="353">
        <f t="shared" si="212"/>
        <v>158</v>
      </c>
      <c r="HP39" s="353">
        <f t="shared" si="212"/>
        <v>33</v>
      </c>
      <c r="HQ39" s="354">
        <f t="shared" si="212"/>
        <v>11</v>
      </c>
      <c r="HR39" s="366">
        <f t="shared" si="212"/>
        <v>196</v>
      </c>
      <c r="HS39" s="365"/>
      <c r="HT39" s="356">
        <f t="shared" si="212"/>
        <v>427</v>
      </c>
      <c r="HU39" s="356">
        <f t="shared" si="212"/>
        <v>192</v>
      </c>
      <c r="HV39" s="356">
        <f t="shared" si="212"/>
        <v>42</v>
      </c>
      <c r="HW39" s="356">
        <f t="shared" si="212"/>
        <v>16</v>
      </c>
      <c r="HX39" s="366">
        <f t="shared" si="212"/>
        <v>170</v>
      </c>
      <c r="HY39" s="365"/>
      <c r="HZ39" s="356">
        <f t="shared" si="212"/>
        <v>372</v>
      </c>
      <c r="IA39" s="356">
        <f t="shared" si="212"/>
        <v>169</v>
      </c>
      <c r="IB39" s="356">
        <f t="shared" si="212"/>
        <v>5</v>
      </c>
      <c r="IC39" s="367">
        <f>SUM(IC30:IC38)</f>
        <v>3</v>
      </c>
      <c r="ID39" s="368">
        <f t="shared" ref="ID39:JY39" si="213">SUM(ID30:ID38)</f>
        <v>0</v>
      </c>
      <c r="IE39" s="365"/>
      <c r="IF39" s="367">
        <f t="shared" si="213"/>
        <v>0</v>
      </c>
      <c r="IG39" s="367">
        <f t="shared" si="213"/>
        <v>0</v>
      </c>
      <c r="IH39" s="367">
        <f t="shared" si="213"/>
        <v>0</v>
      </c>
      <c r="II39" s="369">
        <f t="shared" si="213"/>
        <v>0</v>
      </c>
      <c r="IJ39" s="368">
        <f t="shared" si="213"/>
        <v>106</v>
      </c>
      <c r="IK39" s="365"/>
      <c r="IL39" s="367">
        <f t="shared" si="213"/>
        <v>264</v>
      </c>
      <c r="IM39" s="367">
        <f t="shared" si="213"/>
        <v>104</v>
      </c>
      <c r="IN39" s="367">
        <f t="shared" si="213"/>
        <v>10</v>
      </c>
      <c r="IO39" s="369">
        <f t="shared" si="213"/>
        <v>4</v>
      </c>
      <c r="IP39" s="368">
        <f t="shared" si="213"/>
        <v>138</v>
      </c>
      <c r="IQ39" s="365"/>
      <c r="IR39" s="367">
        <f t="shared" si="213"/>
        <v>452</v>
      </c>
      <c r="IS39" s="367">
        <f t="shared" si="213"/>
        <v>135</v>
      </c>
      <c r="IT39" s="367">
        <f t="shared" si="213"/>
        <v>45</v>
      </c>
      <c r="IU39" s="369">
        <f t="shared" si="213"/>
        <v>12</v>
      </c>
      <c r="IV39" s="368">
        <f t="shared" si="213"/>
        <v>60</v>
      </c>
      <c r="IW39" s="365"/>
      <c r="IX39" s="367">
        <f t="shared" si="213"/>
        <v>199</v>
      </c>
      <c r="IY39" s="367">
        <f t="shared" si="213"/>
        <v>55</v>
      </c>
      <c r="IZ39" s="367">
        <f t="shared" si="213"/>
        <v>25</v>
      </c>
      <c r="JA39" s="369">
        <f t="shared" si="213"/>
        <v>13</v>
      </c>
      <c r="JB39" s="368">
        <f t="shared" si="213"/>
        <v>160</v>
      </c>
      <c r="JC39" s="365"/>
      <c r="JD39" s="367">
        <f t="shared" si="213"/>
        <v>469</v>
      </c>
      <c r="JE39" s="367">
        <f t="shared" si="213"/>
        <v>160</v>
      </c>
      <c r="JF39" s="367">
        <f t="shared" si="213"/>
        <v>12</v>
      </c>
      <c r="JG39" s="369">
        <f t="shared" si="213"/>
        <v>10</v>
      </c>
      <c r="JH39" s="368">
        <f t="shared" si="213"/>
        <v>182</v>
      </c>
      <c r="JI39" s="365"/>
      <c r="JJ39" s="367">
        <f t="shared" si="213"/>
        <v>462</v>
      </c>
      <c r="JK39" s="367">
        <f t="shared" si="213"/>
        <v>184</v>
      </c>
      <c r="JL39" s="367">
        <f t="shared" si="213"/>
        <v>13</v>
      </c>
      <c r="JM39" s="369">
        <f t="shared" si="213"/>
        <v>6</v>
      </c>
      <c r="JN39" s="368">
        <f t="shared" si="213"/>
        <v>216</v>
      </c>
      <c r="JO39" s="365"/>
      <c r="JP39" s="367">
        <f t="shared" si="213"/>
        <v>602</v>
      </c>
      <c r="JQ39" s="367">
        <f t="shared" si="213"/>
        <v>213</v>
      </c>
      <c r="JR39" s="367">
        <f t="shared" si="213"/>
        <v>48</v>
      </c>
      <c r="JS39" s="369">
        <f t="shared" si="213"/>
        <v>22</v>
      </c>
      <c r="JT39" s="368">
        <f t="shared" si="213"/>
        <v>197</v>
      </c>
      <c r="JU39" s="365"/>
      <c r="JV39" s="367">
        <f t="shared" si="213"/>
        <v>395</v>
      </c>
      <c r="JW39" s="367">
        <f t="shared" si="213"/>
        <v>197</v>
      </c>
      <c r="JX39" s="367">
        <f t="shared" si="213"/>
        <v>19</v>
      </c>
      <c r="JY39" s="369">
        <f t="shared" si="213"/>
        <v>8</v>
      </c>
      <c r="JZ39" s="364">
        <f>SUM(JZ31:JZ38)</f>
        <v>34</v>
      </c>
      <c r="KA39" s="365"/>
      <c r="KB39" s="353">
        <f>SUM(KB31:KB38)</f>
        <v>158</v>
      </c>
      <c r="KC39" s="353">
        <f>SUM(KC31:KC38)</f>
        <v>33</v>
      </c>
      <c r="KD39" s="353">
        <f>SUM(KD31:KD38)</f>
        <v>5</v>
      </c>
      <c r="KE39" s="354">
        <f>SUM(KE31:KE38)</f>
        <v>2</v>
      </c>
      <c r="KF39" s="332">
        <f>SUM(KF30:KG38)</f>
        <v>156</v>
      </c>
      <c r="KG39" s="365"/>
      <c r="KH39" s="334">
        <f>SUM(KH30:KH38)</f>
        <v>518</v>
      </c>
      <c r="KI39" s="334">
        <f>SUM(KI30:KI38)</f>
        <v>154</v>
      </c>
      <c r="KJ39" s="334">
        <f>SUM(KJ30:KJ38)</f>
        <v>32</v>
      </c>
      <c r="KK39" s="335">
        <f>SUM(KK30:KK38)</f>
        <v>16</v>
      </c>
      <c r="KL39" s="332">
        <f>SUM(KL30:KM38)</f>
        <v>180</v>
      </c>
      <c r="KM39" s="365"/>
      <c r="KN39" s="334">
        <f>SUM(KN30:KN38)</f>
        <v>483</v>
      </c>
      <c r="KO39" s="334">
        <f>SUM(KO30:KO38)</f>
        <v>177</v>
      </c>
      <c r="KP39" s="334">
        <f>SUM(KP30:KP38)</f>
        <v>42</v>
      </c>
      <c r="KQ39" s="335">
        <f>SUM(KQ30:KQ38)</f>
        <v>15</v>
      </c>
      <c r="KR39" s="332">
        <f>SUM(KR30:KS38)</f>
        <v>148</v>
      </c>
      <c r="KS39" s="365"/>
      <c r="KT39" s="334">
        <f>SUM(KT30:KT38)</f>
        <v>332</v>
      </c>
      <c r="KU39" s="334">
        <f>SUM(KU30:KU38)</f>
        <v>147</v>
      </c>
      <c r="KV39" s="334">
        <f>SUM(KV30:KV38)</f>
        <v>19</v>
      </c>
      <c r="KW39" s="335">
        <f>SUM(KW30:KW38)</f>
        <v>9</v>
      </c>
      <c r="KX39" s="332">
        <f>SUM(KX30:KY38)</f>
        <v>183</v>
      </c>
      <c r="KY39" s="365"/>
      <c r="KZ39" s="334">
        <f>SUM(KZ30:KZ38)</f>
        <v>379</v>
      </c>
      <c r="LA39" s="334">
        <f>SUM(LA30:LA38)</f>
        <v>179</v>
      </c>
      <c r="LB39" s="334">
        <f>SUM(LB30:LB38)</f>
        <v>18</v>
      </c>
      <c r="LC39" s="335">
        <f>SUM(LC30:LC38)</f>
        <v>10</v>
      </c>
      <c r="LD39" s="332">
        <f>SUM(LD30:LE38)</f>
        <v>183</v>
      </c>
      <c r="LE39" s="365"/>
      <c r="LF39" s="334">
        <f>SUM(LF30:LF38)</f>
        <v>369</v>
      </c>
      <c r="LG39" s="334">
        <f>SUM(LG30:LG38)</f>
        <v>183</v>
      </c>
      <c r="LH39" s="334">
        <f>SUM(LH30:LH38)</f>
        <v>11</v>
      </c>
      <c r="LI39" s="335">
        <f>SUM(LI30:LI38)</f>
        <v>6</v>
      </c>
      <c r="LJ39" s="332">
        <f>SUM(LJ30:LK38)</f>
        <v>185</v>
      </c>
      <c r="LK39" s="365"/>
      <c r="LL39" s="334">
        <f>SUM(LL30:LL38)</f>
        <v>384</v>
      </c>
      <c r="LM39" s="334">
        <f>SUM(LM30:LM38)</f>
        <v>185</v>
      </c>
      <c r="LN39" s="334">
        <f>SUM(LN30:LN38)</f>
        <v>21</v>
      </c>
      <c r="LO39" s="335">
        <f>SUM(LO30:LO38)</f>
        <v>18</v>
      </c>
      <c r="LP39" s="332">
        <f>SUM(LP30:LQ38)</f>
        <v>56</v>
      </c>
      <c r="LQ39" s="365"/>
      <c r="LR39" s="334">
        <f>SUM(LR30:LR38)</f>
        <v>149</v>
      </c>
      <c r="LS39" s="334">
        <f>SUM(LS30:LS38)</f>
        <v>56</v>
      </c>
      <c r="LT39" s="334">
        <f>SUM(LT30:LT38)</f>
        <v>3</v>
      </c>
      <c r="LU39" s="335">
        <f>SUM(LU30:LU38)</f>
        <v>1</v>
      </c>
      <c r="LV39" s="332">
        <f>SUM(LV30:LW38)</f>
        <v>133</v>
      </c>
      <c r="LW39" s="365"/>
      <c r="LX39" s="334">
        <f>SUM(LX30:LX38)</f>
        <v>396</v>
      </c>
      <c r="LY39" s="334">
        <f>SUM(LY30:LY38)</f>
        <v>131</v>
      </c>
      <c r="LZ39" s="334">
        <f>SUM(LZ30:LZ38)</f>
        <v>17</v>
      </c>
      <c r="MA39" s="335">
        <f>SUM(MA30:MA38)</f>
        <v>10</v>
      </c>
      <c r="MB39" s="332">
        <f>SUM(MB30:MC38)</f>
        <v>171</v>
      </c>
      <c r="MC39" s="365"/>
      <c r="MD39" s="334">
        <f>SUM(MD30:MD38)</f>
        <v>473</v>
      </c>
      <c r="ME39" s="334">
        <f>SUM(ME30:ME38)</f>
        <v>167</v>
      </c>
      <c r="MF39" s="334">
        <f>SUM(MF30:MF38)</f>
        <v>62</v>
      </c>
      <c r="MG39" s="335">
        <f>SUM(MG30:MG38)</f>
        <v>21</v>
      </c>
      <c r="MH39" s="332">
        <f>SUM(MH30:MI38)</f>
        <v>175</v>
      </c>
      <c r="MI39" s="365"/>
      <c r="MJ39" s="334">
        <f>SUM(MJ30:MJ38)</f>
        <v>338</v>
      </c>
      <c r="MK39" s="334">
        <f>SUM(MK30:MK38)</f>
        <v>173</v>
      </c>
      <c r="ML39" s="334">
        <f>SUM(ML30:ML38)</f>
        <v>10</v>
      </c>
      <c r="MM39" s="335">
        <f>SUM(MM30:MM38)</f>
        <v>12</v>
      </c>
      <c r="MN39" s="332">
        <f>SUM(MN30:MO38)</f>
        <v>167</v>
      </c>
      <c r="MO39" s="365"/>
      <c r="MP39" s="334">
        <f>SUM(MP30:MP38)</f>
        <v>508</v>
      </c>
      <c r="MQ39" s="334">
        <f>SUM(MQ30:MQ38)</f>
        <v>165</v>
      </c>
      <c r="MR39" s="334">
        <f>SUM(MR30:MR38)</f>
        <v>14</v>
      </c>
      <c r="MS39" s="335">
        <f>SUM(MS30:MS38)</f>
        <v>8</v>
      </c>
      <c r="MT39" s="332">
        <f>SUM(MT30:MU38)</f>
        <v>187</v>
      </c>
      <c r="MU39" s="365"/>
      <c r="MV39" s="334">
        <f>SUM(MV30:MV38)</f>
        <v>558</v>
      </c>
      <c r="MW39" s="334">
        <f>SUM(MW30:MW38)</f>
        <v>186</v>
      </c>
      <c r="MX39" s="334">
        <f>SUM(MX30:MX38)</f>
        <v>23</v>
      </c>
      <c r="MY39" s="335">
        <f>SUM(MY30:MY38)</f>
        <v>11</v>
      </c>
      <c r="MZ39" s="332">
        <f>SUM(MZ30:NA38)</f>
        <v>210</v>
      </c>
      <c r="NA39" s="365"/>
      <c r="NB39" s="334">
        <f>SUM(NB30:NB38)</f>
        <v>453</v>
      </c>
      <c r="NC39" s="334">
        <f>SUM(NC30:NC38)</f>
        <v>208</v>
      </c>
      <c r="ND39" s="334">
        <f>SUM(ND30:ND38)</f>
        <v>37</v>
      </c>
      <c r="NE39" s="335">
        <f>SUM(NE30:NE38)</f>
        <v>10</v>
      </c>
      <c r="NF39" s="332">
        <f>SUM(NF30:NG38)</f>
        <v>16</v>
      </c>
      <c r="NG39" s="365"/>
      <c r="NH39" s="334">
        <f>SUM(NH30:NH38)</f>
        <v>61</v>
      </c>
      <c r="NI39" s="334">
        <f>SUM(NI30:NI38)</f>
        <v>16</v>
      </c>
      <c r="NJ39" s="334">
        <f>SUM(NJ30:NJ38)</f>
        <v>5</v>
      </c>
      <c r="NK39" s="335">
        <f>SUM(NK30:NK38)</f>
        <v>2</v>
      </c>
      <c r="NL39" s="332">
        <f>SUM(NL30:NM38)</f>
        <v>140</v>
      </c>
      <c r="NM39" s="365"/>
      <c r="NN39" s="334">
        <f>SUM(NN30:NN38)</f>
        <v>437</v>
      </c>
      <c r="NO39" s="334">
        <f>SUM(NO30:NO38)</f>
        <v>134</v>
      </c>
      <c r="NP39" s="334">
        <f>SUM(NP30:NP38)</f>
        <v>35</v>
      </c>
      <c r="NQ39" s="335">
        <f>SUM(NQ30:NQ38)</f>
        <v>14</v>
      </c>
      <c r="NR39" s="332">
        <f>SUM(NR30:NS38)</f>
        <v>193</v>
      </c>
      <c r="NS39" s="365"/>
      <c r="NT39" s="334">
        <f>SUM(NT30:NT38)</f>
        <v>368</v>
      </c>
      <c r="NU39" s="334">
        <f>SUM(NU30:NU38)</f>
        <v>189</v>
      </c>
      <c r="NV39" s="334">
        <f>SUM(NV30:NV38)</f>
        <v>34</v>
      </c>
      <c r="NW39" s="335">
        <f>SUM(NW30:NW38)</f>
        <v>13</v>
      </c>
      <c r="NX39" s="332">
        <f>SUM(NX30:NY38)</f>
        <v>204</v>
      </c>
      <c r="NY39" s="365"/>
      <c r="NZ39" s="334">
        <f>SUM(NZ30:NZ38)</f>
        <v>337</v>
      </c>
      <c r="OA39" s="334">
        <f>SUM(OA30:OA38)</f>
        <v>202</v>
      </c>
      <c r="OB39" s="334">
        <f>SUM(OB30:OB38)</f>
        <v>13</v>
      </c>
      <c r="OC39" s="335">
        <f>SUM(OC30:OC38)</f>
        <v>8</v>
      </c>
      <c r="OD39" s="370">
        <f>SUM(OD31:OD38)</f>
        <v>0</v>
      </c>
      <c r="OE39" s="365"/>
      <c r="OF39" s="353">
        <f>SUM(OF31:OF38)</f>
        <v>0</v>
      </c>
      <c r="OG39" s="353">
        <f>SUM(OG31:OG38)</f>
        <v>0</v>
      </c>
      <c r="OH39" s="353">
        <f>SUM(OH31:OH38)</f>
        <v>0</v>
      </c>
      <c r="OI39" s="354">
        <f>SUM(OI29:OI38)</f>
        <v>0</v>
      </c>
      <c r="OJ39" s="364">
        <f>SUM(OJ31:OJ38)</f>
        <v>0</v>
      </c>
      <c r="OK39" s="365"/>
      <c r="OL39" s="353">
        <f>SUM(OL31:OL38)</f>
        <v>0</v>
      </c>
      <c r="OM39" s="353">
        <f>SUM(OM31:OM38)</f>
        <v>0</v>
      </c>
      <c r="ON39" s="353">
        <f>SUM(ON31:ON38)</f>
        <v>0</v>
      </c>
      <c r="OO39" s="354">
        <f>SUM(OO31:OO38)</f>
        <v>0</v>
      </c>
      <c r="OP39" s="337"/>
      <c r="OQ39" s="338">
        <f>SUM(OQ29:OQ38)</f>
        <v>4307</v>
      </c>
      <c r="OR39" s="38">
        <f>SUM(OR29:OR38)</f>
        <v>10673</v>
      </c>
      <c r="OS39" s="38">
        <f>SUM(OS29:OS38)</f>
        <v>4252</v>
      </c>
      <c r="OT39" s="38">
        <f>SUM(OT29:OT38)</f>
        <v>653</v>
      </c>
      <c r="OU39" s="371">
        <f>SUM(OU30:OU38)</f>
        <v>291</v>
      </c>
      <c r="OW39" s="54" t="s">
        <v>36</v>
      </c>
      <c r="OX39" s="36">
        <v>570</v>
      </c>
      <c r="OY39" s="314">
        <v>65</v>
      </c>
      <c r="PA39" s="65" t="s">
        <v>36</v>
      </c>
      <c r="PB39" s="36">
        <v>422</v>
      </c>
      <c r="PC39" s="314">
        <v>71</v>
      </c>
    </row>
    <row r="40" spans="1:419" ht="16.5" thickBot="1" x14ac:dyDescent="0.3">
      <c r="A40" s="91" t="s">
        <v>34</v>
      </c>
      <c r="E40" s="92" t="s">
        <v>68</v>
      </c>
      <c r="I40" s="106" t="s">
        <v>38</v>
      </c>
      <c r="J40" s="46">
        <v>1156</v>
      </c>
      <c r="K40" s="46">
        <v>83</v>
      </c>
      <c r="M40" s="123" t="s">
        <v>38</v>
      </c>
      <c r="N40" s="46">
        <v>1201</v>
      </c>
      <c r="O40" s="107">
        <v>75</v>
      </c>
      <c r="P40" s="121"/>
      <c r="Q40" s="107"/>
      <c r="R40" s="137" t="s">
        <v>37</v>
      </c>
      <c r="S40" s="107">
        <v>483</v>
      </c>
      <c r="T40" s="122">
        <v>68</v>
      </c>
      <c r="V40" s="158" t="s">
        <v>26</v>
      </c>
      <c r="W40" s="107">
        <v>468</v>
      </c>
      <c r="X40" s="122">
        <v>2</v>
      </c>
      <c r="Y40" s="18"/>
      <c r="Z40" s="260">
        <f t="shared" ref="Z40:AP40" si="214">SUM(Z31:Z39)</f>
        <v>60</v>
      </c>
      <c r="AA40" s="270"/>
      <c r="AB40" s="7">
        <f t="shared" si="214"/>
        <v>169</v>
      </c>
      <c r="AC40" s="7">
        <f t="shared" si="214"/>
        <v>60</v>
      </c>
      <c r="AD40" s="7">
        <f t="shared" si="214"/>
        <v>9</v>
      </c>
      <c r="AE40" s="253">
        <f t="shared" si="214"/>
        <v>8</v>
      </c>
      <c r="AF40" s="271">
        <f t="shared" si="214"/>
        <v>82</v>
      </c>
      <c r="AG40" s="270"/>
      <c r="AH40" s="255">
        <f t="shared" si="214"/>
        <v>279</v>
      </c>
      <c r="AI40" s="255">
        <f t="shared" si="214"/>
        <v>81</v>
      </c>
      <c r="AJ40" s="255">
        <f t="shared" si="214"/>
        <v>6</v>
      </c>
      <c r="AK40" s="255">
        <f t="shared" si="214"/>
        <v>7</v>
      </c>
      <c r="AL40" s="271">
        <f t="shared" si="214"/>
        <v>177</v>
      </c>
      <c r="AM40" s="270"/>
      <c r="AN40" s="255">
        <f t="shared" si="214"/>
        <v>521</v>
      </c>
      <c r="AO40" s="255">
        <f t="shared" si="214"/>
        <v>176</v>
      </c>
      <c r="AP40" s="255">
        <f t="shared" si="214"/>
        <v>16</v>
      </c>
      <c r="AQ40" s="256">
        <f>SUM(AQ31:AQ39)</f>
        <v>12</v>
      </c>
      <c r="AR40" s="258">
        <f t="shared" ref="AR40:CM40" si="215">SUM(AR31:AR39)</f>
        <v>171</v>
      </c>
      <c r="AS40" s="270"/>
      <c r="AT40" s="256">
        <f t="shared" si="215"/>
        <v>317</v>
      </c>
      <c r="AU40" s="256">
        <f t="shared" si="215"/>
        <v>168</v>
      </c>
      <c r="AV40" s="256">
        <f t="shared" si="215"/>
        <v>24</v>
      </c>
      <c r="AW40" s="259">
        <f t="shared" si="215"/>
        <v>13</v>
      </c>
      <c r="AX40" s="258">
        <f t="shared" si="215"/>
        <v>122</v>
      </c>
      <c r="AY40" s="270"/>
      <c r="AZ40" s="256">
        <f t="shared" si="215"/>
        <v>246</v>
      </c>
      <c r="BA40" s="256">
        <f t="shared" si="215"/>
        <v>118</v>
      </c>
      <c r="BB40" s="256">
        <f t="shared" si="215"/>
        <v>15</v>
      </c>
      <c r="BC40" s="259">
        <f t="shared" si="215"/>
        <v>7</v>
      </c>
      <c r="BD40" s="258">
        <f t="shared" si="215"/>
        <v>168</v>
      </c>
      <c r="BE40" s="270"/>
      <c r="BF40" s="256">
        <f t="shared" si="215"/>
        <v>383</v>
      </c>
      <c r="BG40" s="256">
        <f t="shared" si="215"/>
        <v>166</v>
      </c>
      <c r="BH40" s="256">
        <f t="shared" si="215"/>
        <v>20</v>
      </c>
      <c r="BI40" s="259">
        <f t="shared" si="215"/>
        <v>13</v>
      </c>
      <c r="BJ40" s="258">
        <f>SUM(BJ31:BJ39)</f>
        <v>168</v>
      </c>
      <c r="BK40" s="270"/>
      <c r="BL40" s="256">
        <f t="shared" si="215"/>
        <v>370</v>
      </c>
      <c r="BM40" s="256">
        <f t="shared" si="215"/>
        <v>164</v>
      </c>
      <c r="BN40" s="256">
        <f t="shared" si="215"/>
        <v>25</v>
      </c>
      <c r="BO40" s="259">
        <f t="shared" si="215"/>
        <v>12</v>
      </c>
      <c r="BP40" s="258">
        <f t="shared" si="215"/>
        <v>91</v>
      </c>
      <c r="BQ40" s="270"/>
      <c r="BR40" s="256">
        <f t="shared" si="215"/>
        <v>155</v>
      </c>
      <c r="BS40" s="256">
        <f t="shared" si="215"/>
        <v>90</v>
      </c>
      <c r="BT40" s="256">
        <f t="shared" si="215"/>
        <v>10</v>
      </c>
      <c r="BU40" s="259">
        <f t="shared" si="215"/>
        <v>4</v>
      </c>
      <c r="BV40" s="258">
        <f t="shared" si="215"/>
        <v>121</v>
      </c>
      <c r="BW40" s="270"/>
      <c r="BX40" s="256">
        <f t="shared" si="215"/>
        <v>349</v>
      </c>
      <c r="BY40" s="256">
        <f t="shared" si="215"/>
        <v>118</v>
      </c>
      <c r="BZ40" s="256">
        <f t="shared" si="215"/>
        <v>35</v>
      </c>
      <c r="CA40" s="259">
        <f t="shared" si="215"/>
        <v>13</v>
      </c>
      <c r="CB40" s="258">
        <f t="shared" si="215"/>
        <v>174</v>
      </c>
      <c r="CC40" s="270"/>
      <c r="CD40" s="256">
        <f t="shared" si="215"/>
        <v>419</v>
      </c>
      <c r="CE40" s="256">
        <f t="shared" si="215"/>
        <v>166</v>
      </c>
      <c r="CF40" s="256">
        <f t="shared" si="215"/>
        <v>49</v>
      </c>
      <c r="CG40" s="259">
        <f t="shared" si="215"/>
        <v>18</v>
      </c>
      <c r="CH40" s="258">
        <f t="shared" si="215"/>
        <v>185</v>
      </c>
      <c r="CI40" s="270"/>
      <c r="CJ40" s="256">
        <f t="shared" si="215"/>
        <v>277</v>
      </c>
      <c r="CK40" s="256">
        <f t="shared" si="215"/>
        <v>182</v>
      </c>
      <c r="CL40" s="256">
        <f t="shared" si="215"/>
        <v>22</v>
      </c>
      <c r="CM40" s="259">
        <f t="shared" si="215"/>
        <v>11</v>
      </c>
      <c r="CN40" s="235">
        <f>SUM(CN31:CO39)</f>
        <v>178</v>
      </c>
      <c r="CO40" s="270"/>
      <c r="CP40" s="4">
        <f>SUM(CP31:CP39)</f>
        <v>270</v>
      </c>
      <c r="CQ40" s="4">
        <f>SUM(CQ31:CQ39)</f>
        <v>173</v>
      </c>
      <c r="CR40" s="4">
        <f>SUM(CR31:CR39)</f>
        <v>28</v>
      </c>
      <c r="CS40" s="237">
        <f>SUM(CS31:CS39)</f>
        <v>12</v>
      </c>
      <c r="CT40" s="235">
        <f>SUM(CT31:CU39)</f>
        <v>189</v>
      </c>
      <c r="CU40" s="270"/>
      <c r="CV40" s="4">
        <f>SUM(CV31:CV39)</f>
        <v>479</v>
      </c>
      <c r="CW40" s="4">
        <f>SUM(CW31:CW39)</f>
        <v>185</v>
      </c>
      <c r="CX40" s="4">
        <f>SUM(CX31:CX39)</f>
        <v>51</v>
      </c>
      <c r="CY40" s="237">
        <f>SUM(CY31:CY39)</f>
        <v>16</v>
      </c>
      <c r="CZ40" s="235">
        <f>SUM(CZ31:DA39)</f>
        <v>171</v>
      </c>
      <c r="DA40" s="270"/>
      <c r="DB40" s="4">
        <f>SUM(DB31:DB39)</f>
        <v>393</v>
      </c>
      <c r="DC40" s="4">
        <f>SUM(DC31:DC39)</f>
        <v>169</v>
      </c>
      <c r="DD40" s="4">
        <f>SUM(DD31:DD39)</f>
        <v>13</v>
      </c>
      <c r="DE40" s="237">
        <f>SUM(DE31:DE39)</f>
        <v>11</v>
      </c>
      <c r="DF40" s="235">
        <f>SUM(DF31:DG39)</f>
        <v>37</v>
      </c>
      <c r="DG40" s="270"/>
      <c r="DH40" s="4">
        <f>SUM(DH31:DH39)</f>
        <v>222</v>
      </c>
      <c r="DI40" s="4">
        <f>SUM(DI31:DI39)</f>
        <v>36</v>
      </c>
      <c r="DJ40" s="4">
        <f>SUM(DJ31:DJ39)</f>
        <v>9</v>
      </c>
      <c r="DK40" s="237">
        <f>SUM(DK31:DK39)</f>
        <v>2</v>
      </c>
      <c r="DL40" s="235">
        <f>SUM(DL31:DM39)</f>
        <v>149</v>
      </c>
      <c r="DM40" s="270"/>
      <c r="DN40" s="4">
        <f>SUM(DN31:DN39)</f>
        <v>449</v>
      </c>
      <c r="DO40" s="4">
        <f>SUM(DO31:DO39)</f>
        <v>146</v>
      </c>
      <c r="DP40" s="4">
        <f>SUM(DP31:DP39)</f>
        <v>42</v>
      </c>
      <c r="DQ40" s="237">
        <f>SUM(DQ31:DQ39)</f>
        <v>13</v>
      </c>
      <c r="DR40" s="235">
        <f>SUM(DR31:DS39)</f>
        <v>168</v>
      </c>
      <c r="DS40" s="270"/>
      <c r="DT40" s="4">
        <f>SUM(DT31:DT39)</f>
        <v>416</v>
      </c>
      <c r="DU40" s="4">
        <f>SUM(DU31:DU39)</f>
        <v>163</v>
      </c>
      <c r="DV40" s="4">
        <f>SUM(DV31:DV39)</f>
        <v>36</v>
      </c>
      <c r="DW40" s="237">
        <f>SUM(DW31:DW39)</f>
        <v>15</v>
      </c>
      <c r="DX40" s="235">
        <f>SUM(DX31:DY39)</f>
        <v>183</v>
      </c>
      <c r="DY40" s="270"/>
      <c r="DZ40" s="4">
        <f>SUM(DZ31:DZ39)</f>
        <v>297</v>
      </c>
      <c r="EA40" s="4">
        <f>SUM(EA31:EA39)</f>
        <v>181</v>
      </c>
      <c r="EB40" s="4">
        <f>SUM(EB31:EB39)</f>
        <v>16</v>
      </c>
      <c r="EC40" s="237">
        <f>SUM(EC31:EC39)</f>
        <v>8</v>
      </c>
      <c r="ED40" s="235">
        <f>SUM(ED31:EE39)</f>
        <v>187</v>
      </c>
      <c r="EE40" s="270"/>
      <c r="EF40" s="4">
        <f>SUM(EF31:EF39)</f>
        <v>302</v>
      </c>
      <c r="EG40" s="4">
        <f>SUM(EG31:EG39)</f>
        <v>185</v>
      </c>
      <c r="EH40" s="4">
        <f>SUM(EH31:EH39)</f>
        <v>22</v>
      </c>
      <c r="EI40" s="237">
        <f>SUM(EI31:EI39)</f>
        <v>15</v>
      </c>
      <c r="EJ40" s="235">
        <f>SUM(EJ31:EK39)</f>
        <v>174</v>
      </c>
      <c r="EK40" s="270"/>
      <c r="EL40" s="4">
        <f>SUM(EL31:EL39)</f>
        <v>378</v>
      </c>
      <c r="EM40" s="4">
        <f>SUM(EM31:EM39)</f>
        <v>172</v>
      </c>
      <c r="EN40" s="4">
        <f>SUM(EN31:EN39)</f>
        <v>41</v>
      </c>
      <c r="EO40" s="237">
        <f>SUM(EO31:EO39)</f>
        <v>19</v>
      </c>
      <c r="EP40" s="235">
        <f>SUM(EP31:EQ39)</f>
        <v>167</v>
      </c>
      <c r="EQ40" s="270"/>
      <c r="ER40" s="4">
        <f>SUM(ER31:ER39)</f>
        <v>265</v>
      </c>
      <c r="ES40" s="4">
        <f>SUM(ES31:ES39)</f>
        <v>167</v>
      </c>
      <c r="ET40" s="4">
        <f>SUM(ET31:ET39)</f>
        <v>10</v>
      </c>
      <c r="EU40" s="237">
        <f>SUM(EU31:EU39)</f>
        <v>9</v>
      </c>
      <c r="EV40" s="235">
        <f>SUM(EV31:EW39)</f>
        <v>0</v>
      </c>
      <c r="EW40" s="270"/>
      <c r="EX40" s="4">
        <f>SUM(EX31:EX39)</f>
        <v>0</v>
      </c>
      <c r="EY40" s="4">
        <f>SUM(EY31:EY39)</f>
        <v>0</v>
      </c>
      <c r="EZ40" s="4">
        <f>SUM(EZ31:EZ39)</f>
        <v>0</v>
      </c>
      <c r="FA40" s="237">
        <f>SUM(FA31:FA39)</f>
        <v>0</v>
      </c>
      <c r="FB40" s="235">
        <f>SUM(FB31:FC39)</f>
        <v>166</v>
      </c>
      <c r="FC40" s="270"/>
      <c r="FD40" s="4">
        <f>SUM(FD31:FD39)</f>
        <v>443</v>
      </c>
      <c r="FE40" s="4">
        <f>SUM(FE31:FE39)</f>
        <v>164</v>
      </c>
      <c r="FF40" s="4">
        <f>SUM(FF31:FF39)</f>
        <v>58</v>
      </c>
      <c r="FG40" s="237">
        <f>SUM(FG31:FG39)</f>
        <v>19</v>
      </c>
      <c r="FH40" s="235">
        <f>SUM(FH31:FI39)</f>
        <v>171</v>
      </c>
      <c r="FI40" s="270"/>
      <c r="FJ40" s="4">
        <f>SUM(FJ31:FJ39)</f>
        <v>384</v>
      </c>
      <c r="FK40" s="4">
        <f>SUM(FK31:FK39)</f>
        <v>168</v>
      </c>
      <c r="FL40" s="4">
        <f>SUM(FL31:FL39)</f>
        <v>36</v>
      </c>
      <c r="FM40" s="237">
        <f>SUM(FM31:FM39)</f>
        <v>14</v>
      </c>
      <c r="FN40" s="235">
        <f>SUM(FN31:FO39)</f>
        <v>151</v>
      </c>
      <c r="FO40" s="270"/>
      <c r="FP40" s="4">
        <f>SUM(FP31:FP39)</f>
        <v>376</v>
      </c>
      <c r="FQ40" s="4">
        <f>SUM(FQ31:FQ39)</f>
        <v>150</v>
      </c>
      <c r="FR40" s="4">
        <f>SUM(FR31:FR39)</f>
        <v>16</v>
      </c>
      <c r="FS40" s="237">
        <f>SUM(FS31:FS39)</f>
        <v>9</v>
      </c>
      <c r="FT40" s="235">
        <f>SUM(FT31:FU39)</f>
        <v>193</v>
      </c>
      <c r="FU40" s="270"/>
      <c r="FV40" s="4">
        <f>SUM(FV31:FV39)</f>
        <v>369</v>
      </c>
      <c r="FW40" s="4">
        <f>SUM(FW31:FW39)</f>
        <v>192</v>
      </c>
      <c r="FX40" s="4">
        <f>SUM(FX31:FX39)</f>
        <v>24</v>
      </c>
      <c r="FY40" s="237">
        <f>SUM(FY31:FY39)</f>
        <v>11</v>
      </c>
      <c r="FZ40" s="235">
        <f>SUM(FZ31:GA39)</f>
        <v>170</v>
      </c>
      <c r="GA40" s="270"/>
      <c r="GB40" s="4">
        <f>SUM(GB31:GB39)</f>
        <v>396</v>
      </c>
      <c r="GC40" s="4">
        <f>SUM(GC31:GC39)</f>
        <v>167</v>
      </c>
      <c r="GD40" s="4">
        <f>SUM(GD31:GD39)</f>
        <v>74</v>
      </c>
      <c r="GE40" s="237">
        <f>SUM(GE31:GE39)</f>
        <v>17</v>
      </c>
      <c r="GF40" s="235">
        <f>SUM(GF31:GG39)</f>
        <v>197</v>
      </c>
      <c r="GG40" s="270"/>
      <c r="GH40" s="4">
        <f>SUM(GH31:GH39)</f>
        <v>406</v>
      </c>
      <c r="GI40" s="4">
        <f>SUM(GI31:GI39)</f>
        <v>191</v>
      </c>
      <c r="GJ40" s="4">
        <f>SUM(GJ31:GJ39)</f>
        <v>43</v>
      </c>
      <c r="GK40" s="237">
        <f>SUM(GK31:GK39)</f>
        <v>15</v>
      </c>
      <c r="GL40" s="235">
        <f>SUM(GL31:GM39)</f>
        <v>20</v>
      </c>
      <c r="GM40" s="270"/>
      <c r="GN40" s="4">
        <f>SUM(GN31:GN39)</f>
        <v>57</v>
      </c>
      <c r="GO40" s="4">
        <f>SUM(GO31:GO39)</f>
        <v>20</v>
      </c>
      <c r="GP40" s="4">
        <f>SUM(GP31:GP39)</f>
        <v>4</v>
      </c>
      <c r="GQ40" s="237">
        <f>SUM(GQ31:GQ39)</f>
        <v>2</v>
      </c>
      <c r="GR40" s="235">
        <f>SUM(GR31:GS39)</f>
        <v>152</v>
      </c>
      <c r="GS40" s="270"/>
      <c r="GT40" s="4">
        <f>SUM(GT31:GT39)</f>
        <v>442</v>
      </c>
      <c r="GU40" s="4">
        <f>SUM(GU31:GU39)</f>
        <v>151</v>
      </c>
      <c r="GV40" s="4">
        <f>SUM(GV31:GV39)</f>
        <v>20</v>
      </c>
      <c r="GW40" s="237">
        <f>SUM(GW31:GW39)</f>
        <v>11</v>
      </c>
      <c r="GX40" s="235">
        <f>SUM(GX31:GY39)</f>
        <v>178</v>
      </c>
      <c r="GY40" s="270"/>
      <c r="GZ40" s="4">
        <f>SUM(GZ31:GZ39)</f>
        <v>339</v>
      </c>
      <c r="HA40" s="4">
        <f>SUM(HA31:HA39)</f>
        <v>177</v>
      </c>
      <c r="HB40" s="4">
        <f>SUM(HB31:HB39)</f>
        <v>22</v>
      </c>
      <c r="HC40" s="237">
        <f>SUM(HC31:HC39)</f>
        <v>11</v>
      </c>
      <c r="HD40" s="241"/>
      <c r="HE40" s="260">
        <f>SUM(HE30:HE39)</f>
        <v>4520</v>
      </c>
      <c r="HF40" s="7">
        <f>SUM(HF30:HF39)</f>
        <v>10168</v>
      </c>
      <c r="HG40" s="7">
        <f>SUM(HG30:HG39)</f>
        <v>4446</v>
      </c>
      <c r="HH40" s="7">
        <f>SUM(HH30:HH39)</f>
        <v>796</v>
      </c>
      <c r="HI40" s="253">
        <f>SUM(HI31:HI39)</f>
        <v>347</v>
      </c>
      <c r="HK40" s="27" t="s">
        <v>68</v>
      </c>
      <c r="HL40" s="339"/>
      <c r="HM40" s="326"/>
      <c r="HN40" s="340"/>
      <c r="HO40" s="340"/>
      <c r="HP40" s="340"/>
      <c r="HQ40" s="341"/>
      <c r="HR40" s="342"/>
      <c r="HS40" s="326"/>
      <c r="HT40" s="343"/>
      <c r="HU40" s="343"/>
      <c r="HV40" s="343"/>
      <c r="HW40" s="344"/>
      <c r="HX40" s="342"/>
      <c r="HY40" s="326"/>
      <c r="HZ40" s="343"/>
      <c r="IA40" s="343"/>
      <c r="IB40" s="343"/>
      <c r="IC40" s="344"/>
      <c r="ID40" s="342"/>
      <c r="IE40" s="326"/>
      <c r="IF40" s="343"/>
      <c r="IG40" s="343"/>
      <c r="IH40" s="343"/>
      <c r="II40" s="344"/>
      <c r="IJ40" s="342"/>
      <c r="IK40" s="326"/>
      <c r="IL40" s="343"/>
      <c r="IM40" s="343"/>
      <c r="IN40" s="343"/>
      <c r="IO40" s="344"/>
      <c r="IP40" s="342"/>
      <c r="IQ40" s="326"/>
      <c r="IR40" s="343"/>
      <c r="IS40" s="343"/>
      <c r="IT40" s="343"/>
      <c r="IU40" s="344"/>
      <c r="IV40" s="342"/>
      <c r="IW40" s="326"/>
      <c r="IX40" s="343"/>
      <c r="IY40" s="343"/>
      <c r="IZ40" s="343"/>
      <c r="JA40" s="344"/>
      <c r="JB40" s="342"/>
      <c r="JC40" s="326"/>
      <c r="JD40" s="343"/>
      <c r="JE40" s="343"/>
      <c r="JF40" s="343"/>
      <c r="JG40" s="344"/>
      <c r="JH40" s="345"/>
      <c r="JI40" s="326"/>
      <c r="JJ40" s="346"/>
      <c r="JK40" s="346"/>
      <c r="JL40" s="346"/>
      <c r="JM40" s="347"/>
      <c r="JN40" s="345"/>
      <c r="JO40" s="326"/>
      <c r="JP40" s="346"/>
      <c r="JQ40" s="346"/>
      <c r="JR40" s="346"/>
      <c r="JS40" s="347"/>
      <c r="JT40" s="345"/>
      <c r="JU40" s="326"/>
      <c r="JV40" s="346"/>
      <c r="JW40" s="346"/>
      <c r="JX40" s="346"/>
      <c r="JY40" s="347"/>
      <c r="JZ40" s="339"/>
      <c r="KA40" s="326"/>
      <c r="KB40" s="340"/>
      <c r="KC40" s="340"/>
      <c r="KD40" s="340"/>
      <c r="KE40" s="341"/>
      <c r="KF40" s="339"/>
      <c r="KG40" s="326"/>
      <c r="KH40" s="340"/>
      <c r="KI40" s="340"/>
      <c r="KJ40" s="340"/>
      <c r="KK40" s="341"/>
      <c r="KL40" s="339"/>
      <c r="KM40" s="326"/>
      <c r="KN40" s="340"/>
      <c r="KO40" s="340"/>
      <c r="KP40" s="340"/>
      <c r="KQ40" s="341"/>
      <c r="KR40" s="339"/>
      <c r="KS40" s="326"/>
      <c r="KT40" s="340"/>
      <c r="KU40" s="340"/>
      <c r="KV40" s="340"/>
      <c r="KW40" s="341"/>
      <c r="KX40" s="339"/>
      <c r="KY40" s="326"/>
      <c r="KZ40" s="340"/>
      <c r="LA40" s="340"/>
      <c r="LB40" s="340"/>
      <c r="LC40" s="341"/>
      <c r="LD40" s="339"/>
      <c r="LE40" s="326"/>
      <c r="LF40" s="340"/>
      <c r="LG40" s="340"/>
      <c r="LH40" s="340"/>
      <c r="LI40" s="341"/>
      <c r="LJ40" s="339"/>
      <c r="LK40" s="326"/>
      <c r="LL40" s="340"/>
      <c r="LM40" s="340"/>
      <c r="LN40" s="340"/>
      <c r="LO40" s="341"/>
      <c r="LP40" s="339"/>
      <c r="LQ40" s="326"/>
      <c r="LR40" s="340"/>
      <c r="LS40" s="340"/>
      <c r="LT40" s="340"/>
      <c r="LU40" s="341"/>
      <c r="LV40" s="339"/>
      <c r="LW40" s="326"/>
      <c r="LX40" s="340"/>
      <c r="LY40" s="340"/>
      <c r="LZ40" s="340"/>
      <c r="MA40" s="341"/>
      <c r="MB40" s="339"/>
      <c r="MC40" s="326"/>
      <c r="MD40" s="340"/>
      <c r="ME40" s="340"/>
      <c r="MF40" s="340"/>
      <c r="MG40" s="341"/>
      <c r="MH40" s="339"/>
      <c r="MI40" s="326"/>
      <c r="MJ40" s="340"/>
      <c r="MK40" s="340"/>
      <c r="ML40" s="340"/>
      <c r="MM40" s="341"/>
      <c r="MN40" s="339"/>
      <c r="MO40" s="326"/>
      <c r="MP40" s="340"/>
      <c r="MQ40" s="340"/>
      <c r="MR40" s="340"/>
      <c r="MS40" s="341"/>
      <c r="MT40" s="339"/>
      <c r="MU40" s="326"/>
      <c r="MV40" s="340"/>
      <c r="MW40" s="340"/>
      <c r="MX40" s="340"/>
      <c r="MY40" s="341"/>
      <c r="MZ40" s="339"/>
      <c r="NA40" s="326"/>
      <c r="NB40" s="340"/>
      <c r="NC40" s="340"/>
      <c r="ND40" s="340"/>
      <c r="NE40" s="341"/>
      <c r="NF40" s="339"/>
      <c r="NG40" s="326"/>
      <c r="NH40" s="340"/>
      <c r="NI40" s="340"/>
      <c r="NJ40" s="340"/>
      <c r="NK40" s="341"/>
      <c r="NL40" s="339"/>
      <c r="NM40" s="326"/>
      <c r="NN40" s="340"/>
      <c r="NO40" s="340"/>
      <c r="NP40" s="340"/>
      <c r="NQ40" s="341"/>
      <c r="NR40" s="339"/>
      <c r="NS40" s="326"/>
      <c r="NT40" s="340"/>
      <c r="NU40" s="340"/>
      <c r="NV40" s="340"/>
      <c r="NW40" s="341"/>
      <c r="NX40" s="339"/>
      <c r="NY40" s="326"/>
      <c r="NZ40" s="340"/>
      <c r="OA40" s="340"/>
      <c r="OB40" s="340"/>
      <c r="OC40" s="341"/>
      <c r="OD40" s="348"/>
      <c r="OE40" s="326"/>
      <c r="OF40" s="340"/>
      <c r="OG40" s="340"/>
      <c r="OH40" s="340"/>
      <c r="OI40" s="341"/>
      <c r="OJ40" s="339"/>
      <c r="OK40" s="326"/>
      <c r="OL40" s="340"/>
      <c r="OM40" s="340"/>
      <c r="ON40" s="340"/>
      <c r="OO40" s="341"/>
      <c r="OP40" s="349"/>
      <c r="OQ40" s="350"/>
      <c r="OR40" s="39"/>
      <c r="OS40" s="39"/>
      <c r="OT40" s="39"/>
      <c r="OU40" s="351"/>
      <c r="OW40" s="54" t="s">
        <v>37</v>
      </c>
      <c r="OX40" s="36">
        <v>526</v>
      </c>
      <c r="OY40" s="314">
        <v>48</v>
      </c>
      <c r="PA40" s="65" t="s">
        <v>37</v>
      </c>
      <c r="PB40" s="36">
        <v>370</v>
      </c>
      <c r="PC40" s="314">
        <v>43</v>
      </c>
    </row>
    <row r="41" spans="1:419" ht="15.75" x14ac:dyDescent="0.25">
      <c r="A41" s="17" t="s">
        <v>35</v>
      </c>
      <c r="B41" s="79">
        <v>542</v>
      </c>
      <c r="C41" s="79">
        <v>34</v>
      </c>
      <c r="E41" s="85" t="s">
        <v>35</v>
      </c>
      <c r="F41" s="86">
        <v>733</v>
      </c>
      <c r="G41" s="86">
        <v>57</v>
      </c>
      <c r="I41" s="106" t="s">
        <v>39</v>
      </c>
      <c r="J41" s="46">
        <v>1572</v>
      </c>
      <c r="K41" s="46">
        <v>282</v>
      </c>
      <c r="M41" s="123" t="s">
        <v>39</v>
      </c>
      <c r="N41" s="46">
        <v>1629</v>
      </c>
      <c r="O41" s="107">
        <v>229</v>
      </c>
      <c r="P41" s="121"/>
      <c r="Q41" s="107"/>
      <c r="R41" s="137" t="s">
        <v>38</v>
      </c>
      <c r="S41" s="107">
        <v>695</v>
      </c>
      <c r="T41" s="122">
        <v>22</v>
      </c>
      <c r="V41" s="158" t="s">
        <v>27</v>
      </c>
      <c r="W41" s="107">
        <v>449</v>
      </c>
      <c r="X41" s="122">
        <v>0</v>
      </c>
      <c r="Y41" s="16" t="s">
        <v>34</v>
      </c>
      <c r="Z41" s="242"/>
      <c r="AA41" s="238"/>
      <c r="AB41" s="243"/>
      <c r="AC41" s="243"/>
      <c r="AD41" s="243"/>
      <c r="AE41" s="244"/>
      <c r="AF41" s="214"/>
      <c r="AG41" s="238"/>
      <c r="AH41" s="216"/>
      <c r="AI41" s="216"/>
      <c r="AJ41" s="216"/>
      <c r="AK41" s="219"/>
      <c r="AL41" s="214"/>
      <c r="AM41" s="238"/>
      <c r="AN41" s="216"/>
      <c r="AO41" s="216"/>
      <c r="AP41" s="216"/>
      <c r="AQ41" s="219"/>
      <c r="AR41" s="214"/>
      <c r="AS41" s="238"/>
      <c r="AT41" s="216"/>
      <c r="AU41" s="216"/>
      <c r="AV41" s="216"/>
      <c r="AW41" s="219"/>
      <c r="AX41" s="214"/>
      <c r="AY41" s="238"/>
      <c r="AZ41" s="216"/>
      <c r="BA41" s="216"/>
      <c r="BB41" s="216"/>
      <c r="BC41" s="219"/>
      <c r="BD41" s="214"/>
      <c r="BE41" s="238"/>
      <c r="BF41" s="216"/>
      <c r="BG41" s="216"/>
      <c r="BH41" s="216"/>
      <c r="BI41" s="219"/>
      <c r="BJ41" s="214"/>
      <c r="BK41" s="238"/>
      <c r="BL41" s="216"/>
      <c r="BM41" s="216"/>
      <c r="BN41" s="216"/>
      <c r="BO41" s="219"/>
      <c r="BP41" s="214"/>
      <c r="BQ41" s="238"/>
      <c r="BR41" s="216"/>
      <c r="BS41" s="216"/>
      <c r="BT41" s="216"/>
      <c r="BU41" s="219"/>
      <c r="BV41" s="245"/>
      <c r="BW41" s="238"/>
      <c r="BX41" s="246"/>
      <c r="BY41" s="246"/>
      <c r="BZ41" s="246"/>
      <c r="CA41" s="247"/>
      <c r="CB41" s="245"/>
      <c r="CC41" s="238"/>
      <c r="CD41" s="246"/>
      <c r="CE41" s="246"/>
      <c r="CF41" s="246"/>
      <c r="CG41" s="247"/>
      <c r="CH41" s="245"/>
      <c r="CI41" s="238"/>
      <c r="CJ41" s="246"/>
      <c r="CK41" s="246"/>
      <c r="CL41" s="246"/>
      <c r="CM41" s="247"/>
      <c r="CN41" s="242"/>
      <c r="CO41" s="238"/>
      <c r="CP41" s="243"/>
      <c r="CQ41" s="243"/>
      <c r="CR41" s="243"/>
      <c r="CS41" s="244"/>
      <c r="CT41" s="242"/>
      <c r="CU41" s="238"/>
      <c r="CV41" s="243"/>
      <c r="CW41" s="243"/>
      <c r="CX41" s="243"/>
      <c r="CY41" s="244"/>
      <c r="CZ41" s="242"/>
      <c r="DA41" s="238"/>
      <c r="DB41" s="243"/>
      <c r="DC41" s="243"/>
      <c r="DD41" s="243"/>
      <c r="DE41" s="244"/>
      <c r="DF41" s="242"/>
      <c r="DG41" s="238"/>
      <c r="DH41" s="243"/>
      <c r="DI41" s="243"/>
      <c r="DJ41" s="243"/>
      <c r="DK41" s="244"/>
      <c r="DL41" s="242"/>
      <c r="DM41" s="238"/>
      <c r="DN41" s="243"/>
      <c r="DO41" s="243"/>
      <c r="DP41" s="243"/>
      <c r="DQ41" s="244"/>
      <c r="DR41" s="242"/>
      <c r="DS41" s="238"/>
      <c r="DT41" s="243"/>
      <c r="DU41" s="243"/>
      <c r="DV41" s="243"/>
      <c r="DW41" s="244"/>
      <c r="DX41" s="242"/>
      <c r="DY41" s="238"/>
      <c r="DZ41" s="243"/>
      <c r="EA41" s="243"/>
      <c r="EB41" s="243"/>
      <c r="EC41" s="244"/>
      <c r="ED41" s="242"/>
      <c r="EE41" s="238"/>
      <c r="EF41" s="243"/>
      <c r="EG41" s="243"/>
      <c r="EH41" s="243"/>
      <c r="EI41" s="244"/>
      <c r="EJ41" s="242"/>
      <c r="EK41" s="238"/>
      <c r="EL41" s="243"/>
      <c r="EM41" s="243"/>
      <c r="EN41" s="243"/>
      <c r="EO41" s="244"/>
      <c r="EP41" s="242"/>
      <c r="EQ41" s="238"/>
      <c r="ER41" s="243"/>
      <c r="ES41" s="243"/>
      <c r="ET41" s="243"/>
      <c r="EU41" s="244"/>
      <c r="EV41" s="242"/>
      <c r="EW41" s="238"/>
      <c r="EX41" s="243"/>
      <c r="EY41" s="243"/>
      <c r="EZ41" s="243"/>
      <c r="FA41" s="244"/>
      <c r="FB41" s="242"/>
      <c r="FC41" s="238"/>
      <c r="FD41" s="243"/>
      <c r="FE41" s="243"/>
      <c r="FF41" s="243"/>
      <c r="FG41" s="244"/>
      <c r="FH41" s="242"/>
      <c r="FI41" s="238"/>
      <c r="FJ41" s="243"/>
      <c r="FK41" s="243"/>
      <c r="FL41" s="243"/>
      <c r="FM41" s="244"/>
      <c r="FN41" s="242"/>
      <c r="FO41" s="238"/>
      <c r="FP41" s="243"/>
      <c r="FQ41" s="243"/>
      <c r="FR41" s="243"/>
      <c r="FS41" s="244"/>
      <c r="FT41" s="242"/>
      <c r="FU41" s="238"/>
      <c r="FV41" s="243"/>
      <c r="FW41" s="243"/>
      <c r="FX41" s="243"/>
      <c r="FY41" s="244"/>
      <c r="FZ41" s="242"/>
      <c r="GA41" s="238"/>
      <c r="GB41" s="243"/>
      <c r="GC41" s="243"/>
      <c r="GD41" s="243"/>
      <c r="GE41" s="244"/>
      <c r="GF41" s="242"/>
      <c r="GG41" s="238"/>
      <c r="GH41" s="243"/>
      <c r="GI41" s="243"/>
      <c r="GJ41" s="243"/>
      <c r="GK41" s="244"/>
      <c r="GL41" s="242"/>
      <c r="GM41" s="238"/>
      <c r="GN41" s="243"/>
      <c r="GO41" s="243"/>
      <c r="GP41" s="243"/>
      <c r="GQ41" s="244"/>
      <c r="GR41" s="242"/>
      <c r="GS41" s="238"/>
      <c r="GT41" s="243"/>
      <c r="GU41" s="243"/>
      <c r="GV41" s="243"/>
      <c r="GW41" s="244"/>
      <c r="GX41" s="242"/>
      <c r="GY41" s="238"/>
      <c r="GZ41" s="243"/>
      <c r="HA41" s="243"/>
      <c r="HB41" s="243"/>
      <c r="HC41" s="244"/>
      <c r="HD41" s="248"/>
      <c r="HE41" s="249"/>
      <c r="HF41" s="5"/>
      <c r="HG41" s="5"/>
      <c r="HH41" s="5"/>
      <c r="HI41" s="250"/>
      <c r="HK41" s="23" t="s">
        <v>35</v>
      </c>
      <c r="HL41" s="307">
        <v>22</v>
      </c>
      <c r="HM41" s="308" t="str">
        <f t="shared" ref="HM41:HM49" si="216">IF(HL41&gt;0.5,"1")</f>
        <v>1</v>
      </c>
      <c r="HN41" s="309">
        <v>42</v>
      </c>
      <c r="HO41" s="309">
        <v>22</v>
      </c>
      <c r="HP41" s="309">
        <v>10</v>
      </c>
      <c r="HQ41" s="309">
        <v>3</v>
      </c>
      <c r="HR41" s="307">
        <v>22</v>
      </c>
      <c r="HS41" s="308" t="str">
        <f t="shared" ref="HS41:HS49" si="217">IF(HR41&gt;0.5,"1")</f>
        <v>1</v>
      </c>
      <c r="HT41" s="309">
        <v>32</v>
      </c>
      <c r="HU41" s="309">
        <v>22</v>
      </c>
      <c r="HV41" s="309">
        <v>5</v>
      </c>
      <c r="HW41" s="309">
        <v>4</v>
      </c>
      <c r="HX41" s="307">
        <v>20</v>
      </c>
      <c r="HY41" s="308" t="str">
        <f t="shared" ref="HY41:HY49" si="218">IF(HX41&gt;0.5,"1")</f>
        <v>1</v>
      </c>
      <c r="HZ41" s="309">
        <v>15</v>
      </c>
      <c r="IA41" s="309">
        <v>20</v>
      </c>
      <c r="IB41" s="309">
        <v>0</v>
      </c>
      <c r="IC41" s="309">
        <v>0</v>
      </c>
      <c r="ID41" s="307">
        <v>0</v>
      </c>
      <c r="IE41" s="308" t="b">
        <f t="shared" ref="IE41:IE49" si="219">IF(ID41&gt;0.5,"1")</f>
        <v>0</v>
      </c>
      <c r="IF41" s="309">
        <v>0</v>
      </c>
      <c r="IG41" s="309">
        <v>0</v>
      </c>
      <c r="IH41" s="309">
        <v>0</v>
      </c>
      <c r="II41" s="309">
        <v>0</v>
      </c>
      <c r="IJ41" s="307">
        <v>0</v>
      </c>
      <c r="IK41" s="308" t="b">
        <f t="shared" ref="IK41:IK49" si="220">IF(IJ41&gt;0.5,"1")</f>
        <v>0</v>
      </c>
      <c r="IL41" s="309">
        <v>0</v>
      </c>
      <c r="IM41" s="309">
        <v>0</v>
      </c>
      <c r="IN41" s="309">
        <v>0</v>
      </c>
      <c r="IO41" s="309">
        <v>0</v>
      </c>
      <c r="IP41" s="307">
        <v>14</v>
      </c>
      <c r="IQ41" s="308" t="str">
        <f t="shared" ref="IQ41:IQ49" si="221">IF(IP41&gt;0.5,"1")</f>
        <v>1</v>
      </c>
      <c r="IR41" s="309">
        <v>20</v>
      </c>
      <c r="IS41" s="309">
        <v>14</v>
      </c>
      <c r="IT41" s="309">
        <v>4</v>
      </c>
      <c r="IU41" s="309">
        <v>4</v>
      </c>
      <c r="IV41" s="307">
        <v>0</v>
      </c>
      <c r="IW41" s="308" t="b">
        <f t="shared" ref="IW41:IW49" si="222">IF(IV41&gt;0.5,"1")</f>
        <v>0</v>
      </c>
      <c r="IX41" s="309">
        <v>0</v>
      </c>
      <c r="IY41" s="309">
        <v>0</v>
      </c>
      <c r="IZ41" s="309">
        <v>0</v>
      </c>
      <c r="JA41" s="309">
        <v>0</v>
      </c>
      <c r="JB41" s="307">
        <v>31</v>
      </c>
      <c r="JC41" s="308" t="str">
        <f t="shared" ref="JC41:JC49" si="223">IF(JB41&gt;0.5,"1")</f>
        <v>1</v>
      </c>
      <c r="JD41" s="309">
        <v>33</v>
      </c>
      <c r="JE41" s="309">
        <v>20</v>
      </c>
      <c r="JF41" s="309">
        <v>2</v>
      </c>
      <c r="JG41" s="309">
        <v>3</v>
      </c>
      <c r="JH41" s="307">
        <v>32</v>
      </c>
      <c r="JI41" s="308" t="str">
        <f t="shared" ref="JI41:JI49" si="224">IF(JH41&gt;0.5,"1")</f>
        <v>1</v>
      </c>
      <c r="JJ41" s="309">
        <v>52</v>
      </c>
      <c r="JK41" s="309">
        <v>32</v>
      </c>
      <c r="JL41" s="309">
        <v>7</v>
      </c>
      <c r="JM41" s="309">
        <v>6</v>
      </c>
      <c r="JN41" s="307">
        <v>33</v>
      </c>
      <c r="JO41" s="308" t="str">
        <f t="shared" ref="JO41:JO49" si="225">IF(JN41&gt;0.5,"1")</f>
        <v>1</v>
      </c>
      <c r="JP41" s="309">
        <v>31</v>
      </c>
      <c r="JQ41" s="309">
        <v>33</v>
      </c>
      <c r="JR41" s="309">
        <v>0</v>
      </c>
      <c r="JS41" s="309">
        <v>0</v>
      </c>
      <c r="JT41" s="307">
        <v>18</v>
      </c>
      <c r="JU41" s="308" t="str">
        <f t="shared" ref="JU41:JU49" si="226">IF(JT41&gt;0.5,"1")</f>
        <v>1</v>
      </c>
      <c r="JV41" s="309">
        <v>20</v>
      </c>
      <c r="JW41" s="309">
        <v>18</v>
      </c>
      <c r="JX41" s="309">
        <v>1</v>
      </c>
      <c r="JY41" s="309">
        <v>1</v>
      </c>
      <c r="JZ41" s="307">
        <v>0</v>
      </c>
      <c r="KA41" s="308" t="b">
        <f t="shared" ref="KA41:KA49" si="227">IF(JZ41&gt;0.5,"1")</f>
        <v>0</v>
      </c>
      <c r="KB41" s="309">
        <v>0</v>
      </c>
      <c r="KC41" s="309">
        <v>0</v>
      </c>
      <c r="KD41" s="309">
        <v>0</v>
      </c>
      <c r="KE41" s="309">
        <v>0</v>
      </c>
      <c r="KF41" s="307">
        <v>16</v>
      </c>
      <c r="KG41" s="308" t="str">
        <f t="shared" ref="KG41:KG49" si="228">IF(KF41&gt;0.5,"1")</f>
        <v>1</v>
      </c>
      <c r="KH41" s="309">
        <v>31</v>
      </c>
      <c r="KI41" s="309">
        <v>16</v>
      </c>
      <c r="KJ41" s="309">
        <v>4</v>
      </c>
      <c r="KK41" s="309">
        <v>5</v>
      </c>
      <c r="KL41" s="307">
        <v>30</v>
      </c>
      <c r="KM41" s="308" t="str">
        <f t="shared" ref="KM41:KM49" si="229">IF(KL41&gt;0.5,"1")</f>
        <v>1</v>
      </c>
      <c r="KN41" s="309">
        <v>52</v>
      </c>
      <c r="KO41" s="309">
        <v>30</v>
      </c>
      <c r="KP41" s="309">
        <v>0</v>
      </c>
      <c r="KQ41" s="309">
        <v>0</v>
      </c>
      <c r="KR41" s="307">
        <v>37</v>
      </c>
      <c r="KS41" s="308" t="str">
        <f t="shared" ref="KS41:KS49" si="230">IF(KR41&gt;0.5,"1")</f>
        <v>1</v>
      </c>
      <c r="KT41" s="309">
        <v>40</v>
      </c>
      <c r="KU41" s="309">
        <v>37</v>
      </c>
      <c r="KV41" s="309">
        <v>1</v>
      </c>
      <c r="KW41" s="309">
        <v>2</v>
      </c>
      <c r="KX41" s="307">
        <v>33</v>
      </c>
      <c r="KY41" s="308" t="str">
        <f t="shared" ref="KY41:KY49" si="231">IF(KX41&gt;0.5,"1")</f>
        <v>1</v>
      </c>
      <c r="KZ41" s="309">
        <v>50</v>
      </c>
      <c r="LA41" s="309">
        <v>33</v>
      </c>
      <c r="LB41" s="309">
        <v>2</v>
      </c>
      <c r="LC41" s="309">
        <v>1</v>
      </c>
      <c r="LD41" s="307">
        <v>21</v>
      </c>
      <c r="LE41" s="308" t="str">
        <f t="shared" ref="LE41:LE49" si="232">IF(LD41&gt;0.5,"1")</f>
        <v>1</v>
      </c>
      <c r="LF41" s="309">
        <v>81</v>
      </c>
      <c r="LG41" s="309">
        <v>21</v>
      </c>
      <c r="LH41" s="309">
        <v>0</v>
      </c>
      <c r="LI41" s="309">
        <v>0</v>
      </c>
      <c r="LJ41" s="307">
        <v>0</v>
      </c>
      <c r="LK41" s="308" t="b">
        <f t="shared" ref="LK41:LK49" si="233">IF(LJ41&gt;0.5,"1")</f>
        <v>0</v>
      </c>
      <c r="LL41" s="309">
        <v>0</v>
      </c>
      <c r="LM41" s="309">
        <v>0</v>
      </c>
      <c r="LN41" s="309">
        <v>0</v>
      </c>
      <c r="LO41" s="309">
        <v>0</v>
      </c>
      <c r="LP41" s="307">
        <v>0</v>
      </c>
      <c r="LQ41" s="308" t="b">
        <f t="shared" ref="LQ41:LQ49" si="234">IF(LP41&gt;0.5,"1")</f>
        <v>0</v>
      </c>
      <c r="LR41" s="309">
        <v>0</v>
      </c>
      <c r="LS41" s="309">
        <v>0</v>
      </c>
      <c r="LT41" s="309">
        <v>0</v>
      </c>
      <c r="LU41" s="309">
        <v>0</v>
      </c>
      <c r="LV41" s="307">
        <v>13</v>
      </c>
      <c r="LW41" s="308" t="str">
        <f t="shared" ref="LW41:LW49" si="235">IF(LV41&gt;0.5,"1")</f>
        <v>1</v>
      </c>
      <c r="LX41" s="309">
        <v>24</v>
      </c>
      <c r="LY41" s="309">
        <v>13</v>
      </c>
      <c r="LZ41" s="309">
        <v>4</v>
      </c>
      <c r="MA41" s="309">
        <v>5</v>
      </c>
      <c r="MB41" s="307">
        <v>30</v>
      </c>
      <c r="MC41" s="308" t="str">
        <f t="shared" ref="MC41:MC49" si="236">IF(MB41&gt;0.5,"1")</f>
        <v>1</v>
      </c>
      <c r="MD41" s="309">
        <v>33</v>
      </c>
      <c r="ME41" s="309">
        <v>30</v>
      </c>
      <c r="MF41" s="309">
        <v>1</v>
      </c>
      <c r="MG41" s="309">
        <v>1</v>
      </c>
      <c r="MH41" s="307">
        <v>27</v>
      </c>
      <c r="MI41" s="308" t="str">
        <f t="shared" ref="MI41:MI49" si="237">IF(MH41&gt;0.5,"1")</f>
        <v>1</v>
      </c>
      <c r="MJ41" s="309">
        <v>12</v>
      </c>
      <c r="MK41" s="309">
        <v>27</v>
      </c>
      <c r="ML41" s="309">
        <v>3</v>
      </c>
      <c r="MM41" s="309">
        <v>5</v>
      </c>
      <c r="MN41" s="307">
        <v>26</v>
      </c>
      <c r="MO41" s="308" t="str">
        <f t="shared" ref="MO41:MO49" si="238">IF(MN41&gt;0.5,"1")</f>
        <v>1</v>
      </c>
      <c r="MP41" s="309">
        <v>34</v>
      </c>
      <c r="MQ41" s="309">
        <v>26</v>
      </c>
      <c r="MR41" s="309">
        <v>0</v>
      </c>
      <c r="MS41" s="309">
        <v>0</v>
      </c>
      <c r="MT41" s="307">
        <v>36</v>
      </c>
      <c r="MU41" s="308" t="str">
        <f t="shared" ref="MU41:MU49" si="239">IF(MT41&gt;0.5,"1")</f>
        <v>1</v>
      </c>
      <c r="MV41" s="309">
        <v>23</v>
      </c>
      <c r="MW41" s="309">
        <v>36</v>
      </c>
      <c r="MX41" s="309">
        <v>5</v>
      </c>
      <c r="MY41" s="309">
        <v>3</v>
      </c>
      <c r="MZ41" s="307">
        <v>25</v>
      </c>
      <c r="NA41" s="308" t="str">
        <f t="shared" ref="NA41:NA49" si="240">IF(MZ41&gt;0.5,"1")</f>
        <v>1</v>
      </c>
      <c r="NB41" s="309">
        <v>23</v>
      </c>
      <c r="NC41" s="309">
        <v>25</v>
      </c>
      <c r="ND41" s="309">
        <v>1</v>
      </c>
      <c r="NE41" s="309">
        <v>1</v>
      </c>
      <c r="NF41" s="307">
        <v>0</v>
      </c>
      <c r="NG41" s="308" t="b">
        <f t="shared" ref="NG41:NG49" si="241">IF(NF41&gt;0.5,"1")</f>
        <v>0</v>
      </c>
      <c r="NH41" s="309">
        <v>0</v>
      </c>
      <c r="NI41" s="309">
        <v>0</v>
      </c>
      <c r="NJ41" s="309">
        <v>0</v>
      </c>
      <c r="NK41" s="309">
        <v>0</v>
      </c>
      <c r="NL41" s="307">
        <v>20</v>
      </c>
      <c r="NM41" s="308" t="str">
        <f t="shared" ref="NM41:NM49" si="242">IF(NL41&gt;0.5,"1")</f>
        <v>1</v>
      </c>
      <c r="NN41" s="309">
        <v>26</v>
      </c>
      <c r="NO41" s="309">
        <v>20</v>
      </c>
      <c r="NP41" s="309">
        <v>4</v>
      </c>
      <c r="NQ41" s="309">
        <v>4</v>
      </c>
      <c r="NR41" s="307">
        <v>27</v>
      </c>
      <c r="NS41" s="308" t="str">
        <f t="shared" ref="NS41:NS49" si="243">IF(NR41&gt;0.5,"1")</f>
        <v>1</v>
      </c>
      <c r="NT41" s="309">
        <v>32</v>
      </c>
      <c r="NU41" s="309">
        <v>27</v>
      </c>
      <c r="NV41" s="309">
        <v>2</v>
      </c>
      <c r="NW41" s="309">
        <v>3</v>
      </c>
      <c r="NX41" s="307">
        <v>23</v>
      </c>
      <c r="NY41" s="308" t="str">
        <f t="shared" ref="NY41:NY49" si="244">IF(NX41&gt;0.5,"1")</f>
        <v>1</v>
      </c>
      <c r="NZ41" s="309">
        <v>27</v>
      </c>
      <c r="OA41" s="309">
        <v>23</v>
      </c>
      <c r="OB41" s="309">
        <v>1</v>
      </c>
      <c r="OC41" s="310">
        <v>1</v>
      </c>
      <c r="OD41" s="311">
        <v>0</v>
      </c>
      <c r="OE41" s="308" t="b">
        <f t="shared" ref="OE41:OE49" si="245">IF(OD41&gt;0.5,"1")</f>
        <v>0</v>
      </c>
      <c r="OF41" s="309">
        <v>0</v>
      </c>
      <c r="OG41" s="309">
        <v>0</v>
      </c>
      <c r="OH41" s="309">
        <v>0</v>
      </c>
      <c r="OI41" s="309">
        <v>0</v>
      </c>
      <c r="OJ41" s="307">
        <v>0</v>
      </c>
      <c r="OK41" s="308" t="b">
        <f t="shared" ref="OK41:OK49" si="246">IF(OJ41&gt;0.5,"1")</f>
        <v>0</v>
      </c>
      <c r="OL41" s="309">
        <v>0</v>
      </c>
      <c r="OM41" s="309">
        <v>0</v>
      </c>
      <c r="ON41" s="309">
        <v>0</v>
      </c>
      <c r="OO41" s="310">
        <v>0</v>
      </c>
      <c r="OP41" s="312"/>
      <c r="OQ41" s="313">
        <f t="shared" ref="OQ41:OQ49" si="247">HL41+HR41+HX41+ID41+IJ41+IP41+IV41+JB41+JH41+JN41+JT41+JZ41+KF41+KL41+KR41+KX41+LD41+LJ41+LP41+LV41+MB41+MH41+MN41+MT41+MZ41+NF41+NL41+NR41+NX41+OD41+OJ41</f>
        <v>556</v>
      </c>
      <c r="OR41" s="36">
        <f t="shared" ref="OR41:OU49" si="248">HN41+HT41+HZ41+IF41+IL41+IR41+IX41+JD41+JJ41+JP41+JV41+KB41+KH41+KN41+KT41+KZ41+LF41+LL41+LR41+LX41+MD41+MJ41+MP41+MV41+NB41+NH41+NN41+NT41+NZ41+OF41+OL41</f>
        <v>733</v>
      </c>
      <c r="OS41" s="36">
        <f t="shared" si="248"/>
        <v>545</v>
      </c>
      <c r="OT41" s="36">
        <f t="shared" si="248"/>
        <v>57</v>
      </c>
      <c r="OU41" s="314">
        <f t="shared" si="248"/>
        <v>52</v>
      </c>
      <c r="OW41" s="54" t="s">
        <v>38</v>
      </c>
      <c r="OX41" s="36">
        <v>978</v>
      </c>
      <c r="OY41" s="314">
        <v>39</v>
      </c>
      <c r="PA41" s="65" t="s">
        <v>38</v>
      </c>
      <c r="PB41" s="36">
        <v>550</v>
      </c>
      <c r="PC41" s="314">
        <v>20</v>
      </c>
    </row>
    <row r="42" spans="1:419" ht="15.75" x14ac:dyDescent="0.25">
      <c r="A42" s="17" t="s">
        <v>36</v>
      </c>
      <c r="B42" s="79">
        <v>546</v>
      </c>
      <c r="C42" s="79">
        <v>768</v>
      </c>
      <c r="E42" s="85" t="s">
        <v>36</v>
      </c>
      <c r="F42" s="86">
        <v>624</v>
      </c>
      <c r="G42" s="86">
        <v>586</v>
      </c>
      <c r="I42" s="106" t="s">
        <v>40</v>
      </c>
      <c r="J42" s="46">
        <v>789</v>
      </c>
      <c r="K42" s="46">
        <v>56</v>
      </c>
      <c r="M42" s="123" t="s">
        <v>40</v>
      </c>
      <c r="N42" s="46">
        <v>506</v>
      </c>
      <c r="O42" s="107">
        <v>49</v>
      </c>
      <c r="P42" s="121"/>
      <c r="Q42" s="107"/>
      <c r="R42" s="137" t="s">
        <v>93</v>
      </c>
      <c r="S42" s="107">
        <v>468</v>
      </c>
      <c r="T42" s="122">
        <v>64</v>
      </c>
      <c r="V42" s="158" t="s">
        <v>28</v>
      </c>
      <c r="W42" s="107">
        <v>433</v>
      </c>
      <c r="X42" s="122">
        <v>8</v>
      </c>
      <c r="Y42" s="12" t="s">
        <v>35</v>
      </c>
      <c r="Z42" s="223">
        <v>0</v>
      </c>
      <c r="AA42" s="224" t="b">
        <f t="shared" ref="AA42:AA50" si="249">IF(Z42&gt;0.5,"1")</f>
        <v>0</v>
      </c>
      <c r="AB42" s="225">
        <v>0</v>
      </c>
      <c r="AC42" s="225">
        <v>0</v>
      </c>
      <c r="AD42" s="225">
        <v>0</v>
      </c>
      <c r="AE42" s="225">
        <v>0</v>
      </c>
      <c r="AF42" s="223">
        <v>14</v>
      </c>
      <c r="AG42" s="224" t="str">
        <f t="shared" ref="AG42:AG50" si="250">IF(AF42&gt;0.5,"1")</f>
        <v>1</v>
      </c>
      <c r="AH42" s="225">
        <v>31</v>
      </c>
      <c r="AI42" s="225">
        <v>14</v>
      </c>
      <c r="AJ42" s="225">
        <v>2</v>
      </c>
      <c r="AK42" s="225">
        <v>2</v>
      </c>
      <c r="AL42" s="223">
        <v>26</v>
      </c>
      <c r="AM42" s="224" t="str">
        <f t="shared" ref="AM42:AM50" si="251">IF(AL42&gt;0.5,"1")</f>
        <v>1</v>
      </c>
      <c r="AN42" s="225">
        <v>95</v>
      </c>
      <c r="AO42" s="225">
        <v>26</v>
      </c>
      <c r="AP42" s="225">
        <v>3</v>
      </c>
      <c r="AQ42" s="225">
        <v>2</v>
      </c>
      <c r="AR42" s="223">
        <v>34</v>
      </c>
      <c r="AS42" s="224" t="str">
        <f t="shared" ref="AS42:AS50" si="252">IF(AR42&gt;0.5,"1")</f>
        <v>1</v>
      </c>
      <c r="AT42" s="225">
        <v>55</v>
      </c>
      <c r="AU42" s="225">
        <v>34</v>
      </c>
      <c r="AV42" s="225">
        <v>6</v>
      </c>
      <c r="AW42" s="225">
        <v>4</v>
      </c>
      <c r="AX42" s="223">
        <v>24</v>
      </c>
      <c r="AY42" s="224" t="str">
        <f t="shared" ref="AY42:AY50" si="253">IF(AX42&gt;0.5,"1")</f>
        <v>1</v>
      </c>
      <c r="AZ42" s="225">
        <v>39</v>
      </c>
      <c r="BA42" s="225">
        <v>23</v>
      </c>
      <c r="BB42" s="225">
        <v>1</v>
      </c>
      <c r="BC42" s="225">
        <v>2</v>
      </c>
      <c r="BD42" s="223">
        <v>21</v>
      </c>
      <c r="BE42" s="224" t="str">
        <f t="shared" ref="BE42:BE50" si="254">IF(BD42&gt;0.5,"1")</f>
        <v>1</v>
      </c>
      <c r="BF42" s="225">
        <v>15</v>
      </c>
      <c r="BG42" s="225">
        <v>21</v>
      </c>
      <c r="BH42" s="225">
        <v>0</v>
      </c>
      <c r="BI42" s="225">
        <v>0</v>
      </c>
      <c r="BJ42" s="223">
        <v>0</v>
      </c>
      <c r="BK42" s="224" t="b">
        <f t="shared" ref="BK42:BK50" si="255">IF(BJ42&gt;0.5,"1")</f>
        <v>0</v>
      </c>
      <c r="BL42" s="225">
        <v>0</v>
      </c>
      <c r="BM42" s="225">
        <v>0</v>
      </c>
      <c r="BN42" s="225">
        <v>0</v>
      </c>
      <c r="BO42" s="225">
        <v>0</v>
      </c>
      <c r="BP42" s="223">
        <v>0</v>
      </c>
      <c r="BQ42" s="224" t="b">
        <f t="shared" ref="BQ42:BQ50" si="256">IF(BP42&gt;0.5,"1")</f>
        <v>0</v>
      </c>
      <c r="BR42" s="225">
        <v>0</v>
      </c>
      <c r="BS42" s="225">
        <v>0</v>
      </c>
      <c r="BT42" s="225">
        <v>0</v>
      </c>
      <c r="BU42" s="225">
        <v>0</v>
      </c>
      <c r="BV42" s="223">
        <v>11</v>
      </c>
      <c r="BW42" s="224" t="str">
        <f t="shared" ref="BW42:BW50" si="257">IF(BV42&gt;0.5,"1")</f>
        <v>1</v>
      </c>
      <c r="BX42" s="225">
        <v>21</v>
      </c>
      <c r="BY42" s="225">
        <v>11</v>
      </c>
      <c r="BZ42" s="225">
        <v>0</v>
      </c>
      <c r="CA42" s="225">
        <v>0</v>
      </c>
      <c r="CB42" s="223">
        <v>33</v>
      </c>
      <c r="CC42" s="224" t="str">
        <f t="shared" ref="CC42:CC50" si="258">IF(CB42&gt;0.5,"1")</f>
        <v>1</v>
      </c>
      <c r="CD42" s="225">
        <v>44</v>
      </c>
      <c r="CE42" s="225">
        <v>32</v>
      </c>
      <c r="CF42" s="225">
        <v>1</v>
      </c>
      <c r="CG42" s="225">
        <v>1</v>
      </c>
      <c r="CH42" s="223">
        <v>35</v>
      </c>
      <c r="CI42" s="224" t="str">
        <f t="shared" ref="CI42:CI50" si="259">IF(CH42&gt;0.5,"1")</f>
        <v>1</v>
      </c>
      <c r="CJ42" s="225">
        <v>37</v>
      </c>
      <c r="CK42" s="225">
        <v>35</v>
      </c>
      <c r="CL42" s="225">
        <v>2</v>
      </c>
      <c r="CM42" s="225">
        <v>4</v>
      </c>
      <c r="CN42" s="223">
        <v>21</v>
      </c>
      <c r="CO42" s="224" t="str">
        <f t="shared" ref="CO42:CO50" si="260">IF(CN42&gt;0.5,"1")</f>
        <v>1</v>
      </c>
      <c r="CP42" s="225">
        <v>17</v>
      </c>
      <c r="CQ42" s="225">
        <v>21</v>
      </c>
      <c r="CR42" s="225">
        <v>0</v>
      </c>
      <c r="CS42" s="225">
        <v>0</v>
      </c>
      <c r="CT42" s="223">
        <v>30</v>
      </c>
      <c r="CU42" s="224" t="str">
        <f t="shared" ref="CU42:CU49" si="261">IF(CT42&gt;0.5,"1")</f>
        <v>1</v>
      </c>
      <c r="CV42" s="225">
        <v>34</v>
      </c>
      <c r="CW42" s="225">
        <v>30</v>
      </c>
      <c r="CX42" s="225">
        <v>0</v>
      </c>
      <c r="CY42" s="225">
        <v>0</v>
      </c>
      <c r="CZ42" s="223">
        <v>8</v>
      </c>
      <c r="DA42" s="224" t="str">
        <f t="shared" ref="DA42:DA50" si="262">IF(CZ42&gt;0.5,"1")</f>
        <v>1</v>
      </c>
      <c r="DB42" s="225">
        <v>5</v>
      </c>
      <c r="DC42" s="225">
        <v>8</v>
      </c>
      <c r="DD42" s="225">
        <v>0</v>
      </c>
      <c r="DE42" s="225">
        <v>0</v>
      </c>
      <c r="DF42" s="223">
        <v>0</v>
      </c>
      <c r="DG42" s="224" t="b">
        <f t="shared" ref="DG42:DG50" si="263">IF(DF42&gt;0.5,"1")</f>
        <v>0</v>
      </c>
      <c r="DH42" s="225">
        <v>0</v>
      </c>
      <c r="DI42" s="225">
        <v>0</v>
      </c>
      <c r="DJ42" s="225">
        <v>0</v>
      </c>
      <c r="DK42" s="225">
        <v>0</v>
      </c>
      <c r="DL42" s="223">
        <v>13</v>
      </c>
      <c r="DM42" s="224" t="str">
        <f t="shared" ref="DM42:DM49" si="264">IF(DL42&gt;0.5,"1")</f>
        <v>1</v>
      </c>
      <c r="DN42" s="225">
        <v>20</v>
      </c>
      <c r="DO42" s="225">
        <v>13</v>
      </c>
      <c r="DP42" s="225">
        <v>1</v>
      </c>
      <c r="DQ42" s="225">
        <v>1</v>
      </c>
      <c r="DR42" s="223">
        <v>23</v>
      </c>
      <c r="DS42" s="224" t="str">
        <f t="shared" ref="DS42:DS50" si="265">IF(DR42&gt;0.5,"1")</f>
        <v>1</v>
      </c>
      <c r="DT42" s="225">
        <v>30</v>
      </c>
      <c r="DU42" s="225">
        <v>23</v>
      </c>
      <c r="DV42" s="225">
        <v>0</v>
      </c>
      <c r="DW42" s="225">
        <v>0</v>
      </c>
      <c r="DX42" s="223">
        <v>25</v>
      </c>
      <c r="DY42" s="224" t="str">
        <f t="shared" ref="DY42:DY50" si="266">IF(DX42&gt;0.5,"1")</f>
        <v>1</v>
      </c>
      <c r="DZ42" s="225">
        <v>43</v>
      </c>
      <c r="EA42" s="225">
        <v>25</v>
      </c>
      <c r="EB42" s="225">
        <v>0</v>
      </c>
      <c r="EC42" s="225">
        <v>0</v>
      </c>
      <c r="ED42" s="223">
        <v>15</v>
      </c>
      <c r="EE42" s="224" t="str">
        <f t="shared" ref="EE42:EE50" si="267">IF(ED42&gt;0.5,"1")</f>
        <v>1</v>
      </c>
      <c r="EF42" s="225">
        <v>21</v>
      </c>
      <c r="EG42" s="225">
        <v>15</v>
      </c>
      <c r="EH42" s="225">
        <v>0</v>
      </c>
      <c r="EI42" s="225">
        <v>0</v>
      </c>
      <c r="EJ42" s="223">
        <v>28</v>
      </c>
      <c r="EK42" s="224" t="str">
        <f t="shared" ref="EK42:EK50" si="268">IF(EJ42&gt;0.5,"1")</f>
        <v>1</v>
      </c>
      <c r="EL42" s="225">
        <v>28</v>
      </c>
      <c r="EM42" s="225">
        <v>27</v>
      </c>
      <c r="EN42" s="225">
        <v>2</v>
      </c>
      <c r="EO42" s="225">
        <v>4</v>
      </c>
      <c r="EP42" s="223">
        <v>0</v>
      </c>
      <c r="EQ42" s="224" t="b">
        <f t="shared" ref="EQ42:EQ50" si="269">IF(EP42&gt;0.5,"1")</f>
        <v>0</v>
      </c>
      <c r="ER42" s="225">
        <v>0</v>
      </c>
      <c r="ES42" s="225">
        <v>0</v>
      </c>
      <c r="ET42" s="225">
        <v>0</v>
      </c>
      <c r="EU42" s="225">
        <v>0</v>
      </c>
      <c r="EV42" s="223">
        <v>0</v>
      </c>
      <c r="EW42" s="224" t="b">
        <f t="shared" ref="EW42:EW50" si="270">IF(EV42&gt;0.5,"1")</f>
        <v>0</v>
      </c>
      <c r="EX42" s="225">
        <v>0</v>
      </c>
      <c r="EY42" s="225">
        <v>0</v>
      </c>
      <c r="EZ42" s="225">
        <v>0</v>
      </c>
      <c r="FA42" s="225">
        <v>0</v>
      </c>
      <c r="FB42" s="223">
        <v>20</v>
      </c>
      <c r="FC42" s="224" t="str">
        <f t="shared" ref="FC42:FC50" si="271">IF(FB42&gt;0.5,"1")</f>
        <v>1</v>
      </c>
      <c r="FD42" s="225">
        <v>30</v>
      </c>
      <c r="FE42" s="225">
        <v>20</v>
      </c>
      <c r="FF42" s="225">
        <v>3</v>
      </c>
      <c r="FG42" s="225">
        <v>3</v>
      </c>
      <c r="FH42" s="223">
        <v>28</v>
      </c>
      <c r="FI42" s="224" t="str">
        <f t="shared" ref="FI42:FI50" si="272">IF(FH42&gt;0.5,"1")</f>
        <v>1</v>
      </c>
      <c r="FJ42" s="225">
        <v>26</v>
      </c>
      <c r="FK42" s="225">
        <v>28</v>
      </c>
      <c r="FL42" s="225">
        <v>0</v>
      </c>
      <c r="FM42" s="225">
        <v>0</v>
      </c>
      <c r="FN42" s="223">
        <v>27</v>
      </c>
      <c r="FO42" s="224" t="str">
        <f t="shared" ref="FO42:FO50" si="273">IF(FN42&gt;0.5,"1")</f>
        <v>1</v>
      </c>
      <c r="FP42" s="225">
        <v>31</v>
      </c>
      <c r="FQ42" s="225">
        <v>27</v>
      </c>
      <c r="FR42" s="225">
        <v>2</v>
      </c>
      <c r="FS42" s="225">
        <v>1</v>
      </c>
      <c r="FT42" s="223">
        <v>12</v>
      </c>
      <c r="FU42" s="224" t="str">
        <f t="shared" ref="FU42:FU50" si="274">IF(FT42&gt;0.5,"1")</f>
        <v>1</v>
      </c>
      <c r="FV42" s="225">
        <v>91</v>
      </c>
      <c r="FW42" s="225">
        <v>12</v>
      </c>
      <c r="FX42" s="225">
        <v>3</v>
      </c>
      <c r="FY42" s="225">
        <v>1</v>
      </c>
      <c r="FZ42" s="223">
        <v>31</v>
      </c>
      <c r="GA42" s="224" t="str">
        <f t="shared" ref="GA42:GA50" si="275">IF(FZ42&gt;0.5,"1")</f>
        <v>1</v>
      </c>
      <c r="GB42" s="225">
        <v>42</v>
      </c>
      <c r="GC42" s="225">
        <v>30</v>
      </c>
      <c r="GD42" s="225">
        <v>1</v>
      </c>
      <c r="GE42" s="225">
        <v>1</v>
      </c>
      <c r="GF42" s="223">
        <v>26</v>
      </c>
      <c r="GG42" s="224" t="str">
        <f t="shared" ref="GG42:GG50" si="276">IF(GF42&gt;0.5,"1")</f>
        <v>1</v>
      </c>
      <c r="GH42" s="225">
        <v>43</v>
      </c>
      <c r="GI42" s="225">
        <v>26</v>
      </c>
      <c r="GJ42" s="225">
        <v>2</v>
      </c>
      <c r="GK42" s="225">
        <v>2</v>
      </c>
      <c r="GL42" s="223">
        <v>0</v>
      </c>
      <c r="GM42" s="224" t="b">
        <f t="shared" ref="GM42:GM50" si="277">IF(GL42&gt;0.5,"1")</f>
        <v>0</v>
      </c>
      <c r="GN42" s="225">
        <v>0</v>
      </c>
      <c r="GO42" s="225">
        <v>0</v>
      </c>
      <c r="GP42" s="225">
        <v>0</v>
      </c>
      <c r="GQ42" s="225">
        <v>0</v>
      </c>
      <c r="GR42" s="223">
        <v>15</v>
      </c>
      <c r="GS42" s="224" t="str">
        <f t="shared" ref="GS42:GS50" si="278">IF(GR42&gt;0.5,"1")</f>
        <v>1</v>
      </c>
      <c r="GT42" s="225">
        <v>27</v>
      </c>
      <c r="GU42" s="225">
        <v>15</v>
      </c>
      <c r="GV42" s="225">
        <v>5</v>
      </c>
      <c r="GW42" s="225">
        <v>4</v>
      </c>
      <c r="GX42" s="223">
        <v>26</v>
      </c>
      <c r="GY42" s="224" t="str">
        <f t="shared" ref="GY42:GY50" si="279">IF(GX42&gt;0.5,"1")</f>
        <v>1</v>
      </c>
      <c r="GZ42" s="225">
        <v>53</v>
      </c>
      <c r="HA42" s="225">
        <v>26</v>
      </c>
      <c r="HB42" s="225">
        <v>0</v>
      </c>
      <c r="HC42" s="226">
        <v>0</v>
      </c>
      <c r="HD42" s="227"/>
      <c r="HE42" s="251">
        <f t="shared" ref="HE42:HE50" si="280">Z42+AF42+AL42+AR42+AX42+BD42+BJ42+BP42+BV42+CB42+CH42+CN42+CT42+CZ42+DF42+DL42+DR42+DX42+ED42+EJ42+EP42+EV42+FB42+FH42+FN42+FT42+FZ42+GF42+GL42+GR42+GX42</f>
        <v>546</v>
      </c>
      <c r="HF42" s="6">
        <f t="shared" ref="HF42:HF50" si="281">AB42+AH42+AN42+AT42+AZ42+BF42+BL42+BR42+BX42+CD42+CJ42+CP42+CV42+DB42+DH42+DN42+DT42+DZ42+EF42+EL42+ER42+EX42+FD42+FJ42+FP42+FV42+GB42+GH42+GN42+GT42+GZ42</f>
        <v>878</v>
      </c>
      <c r="HG42" s="6">
        <f t="shared" ref="HG42:HG50" si="282">AC42+AI42+AO42+AU42+BA42+BG42+BM42+BS42+BY42+CE42+CK42+CQ42+CW42+DC42+DI42+DO42+DU42+EA42+EG42+EM42+ES42+EY42+FE42+FK42+FQ42+FW42+GC42+GI42+GO42+GU42+HA42</f>
        <v>542</v>
      </c>
      <c r="HH42" s="6">
        <f t="shared" ref="HH42:HH50" si="283">AD42+AJ42+AP42+AV42+BB42+BH42+BN42+BT42+BZ42+CF42+CL42+CR42+CX42+DD42+DJ42+DP42+DV42+EB42+EH42+EN42+ET42+EZ42+FF42+FL42+FR42+FX42+GD42+GJ42+GP42+GV42+HB42</f>
        <v>34</v>
      </c>
      <c r="HI42" s="262">
        <f t="shared" ref="HI42:HI50" si="284">AE42+AK42+AQ42+AW42+BC42+BI42+BO42+BU42+CA42+CG42+CM42+CS42+CY42+DE42+DK42+DQ42+DW42+EC42+EI42+EO42+EU42+FA42+FG42+FM42+FS42+FY42+GE42+GK42+GQ42+GW42+HC42</f>
        <v>32</v>
      </c>
      <c r="HK42" s="23" t="s">
        <v>36</v>
      </c>
      <c r="HL42" s="307">
        <v>23</v>
      </c>
      <c r="HM42" s="308" t="str">
        <f t="shared" si="216"/>
        <v>1</v>
      </c>
      <c r="HN42" s="309">
        <v>12</v>
      </c>
      <c r="HO42" s="309">
        <v>20</v>
      </c>
      <c r="HP42" s="309">
        <v>26</v>
      </c>
      <c r="HQ42" s="309">
        <v>6</v>
      </c>
      <c r="HR42" s="307">
        <v>32</v>
      </c>
      <c r="HS42" s="308" t="str">
        <f t="shared" si="217"/>
        <v>1</v>
      </c>
      <c r="HT42" s="309">
        <v>21</v>
      </c>
      <c r="HU42" s="309">
        <v>28</v>
      </c>
      <c r="HV42" s="309">
        <v>30</v>
      </c>
      <c r="HW42" s="309">
        <v>5</v>
      </c>
      <c r="HX42" s="307">
        <v>26</v>
      </c>
      <c r="HY42" s="308" t="str">
        <f t="shared" si="218"/>
        <v>1</v>
      </c>
      <c r="HZ42" s="309">
        <v>32</v>
      </c>
      <c r="IA42" s="309">
        <v>20</v>
      </c>
      <c r="IB42" s="309">
        <v>48</v>
      </c>
      <c r="IC42" s="309">
        <v>9</v>
      </c>
      <c r="ID42" s="307">
        <v>0</v>
      </c>
      <c r="IE42" s="308" t="b">
        <f t="shared" si="219"/>
        <v>0</v>
      </c>
      <c r="IF42" s="309">
        <v>0</v>
      </c>
      <c r="IG42" s="309">
        <v>0</v>
      </c>
      <c r="IH42" s="309">
        <v>0</v>
      </c>
      <c r="II42" s="309">
        <v>0</v>
      </c>
      <c r="IJ42" s="307">
        <v>0</v>
      </c>
      <c r="IK42" s="308" t="b">
        <f t="shared" si="220"/>
        <v>0</v>
      </c>
      <c r="IL42" s="309">
        <v>0</v>
      </c>
      <c r="IM42" s="309">
        <v>0</v>
      </c>
      <c r="IN42" s="309">
        <v>0</v>
      </c>
      <c r="IO42" s="309">
        <v>0</v>
      </c>
      <c r="IP42" s="307">
        <v>27</v>
      </c>
      <c r="IQ42" s="308" t="str">
        <f t="shared" si="221"/>
        <v>1</v>
      </c>
      <c r="IR42" s="309">
        <v>15</v>
      </c>
      <c r="IS42" s="309">
        <v>15</v>
      </c>
      <c r="IT42" s="309">
        <v>74</v>
      </c>
      <c r="IU42" s="309">
        <v>16</v>
      </c>
      <c r="IV42" s="307">
        <v>28</v>
      </c>
      <c r="IW42" s="308" t="str">
        <f t="shared" si="222"/>
        <v>1</v>
      </c>
      <c r="IX42" s="309">
        <v>27</v>
      </c>
      <c r="IY42" s="309">
        <v>17</v>
      </c>
      <c r="IZ42" s="309">
        <v>75</v>
      </c>
      <c r="JA42" s="309">
        <v>20</v>
      </c>
      <c r="JB42" s="307">
        <v>34</v>
      </c>
      <c r="JC42" s="308" t="str">
        <f t="shared" si="223"/>
        <v>1</v>
      </c>
      <c r="JD42" s="309">
        <v>22</v>
      </c>
      <c r="JE42" s="309">
        <v>32</v>
      </c>
      <c r="JF42" s="309">
        <v>11</v>
      </c>
      <c r="JG42" s="309">
        <v>2</v>
      </c>
      <c r="JH42" s="307">
        <v>28</v>
      </c>
      <c r="JI42" s="308" t="str">
        <f t="shared" si="224"/>
        <v>1</v>
      </c>
      <c r="JJ42" s="309">
        <v>32</v>
      </c>
      <c r="JK42" s="309">
        <v>21</v>
      </c>
      <c r="JL42" s="309">
        <v>59</v>
      </c>
      <c r="JM42" s="309">
        <v>18</v>
      </c>
      <c r="JN42" s="307">
        <v>17</v>
      </c>
      <c r="JO42" s="308" t="str">
        <f t="shared" si="225"/>
        <v>1</v>
      </c>
      <c r="JP42" s="309">
        <v>43</v>
      </c>
      <c r="JQ42" s="309">
        <v>15</v>
      </c>
      <c r="JR42" s="309">
        <v>13</v>
      </c>
      <c r="JS42" s="309">
        <v>2</v>
      </c>
      <c r="JT42" s="307">
        <v>20</v>
      </c>
      <c r="JU42" s="308" t="str">
        <f t="shared" si="226"/>
        <v>1</v>
      </c>
      <c r="JV42" s="309">
        <v>23</v>
      </c>
      <c r="JW42" s="309">
        <v>17</v>
      </c>
      <c r="JX42" s="309">
        <v>23</v>
      </c>
      <c r="JY42" s="309">
        <v>11</v>
      </c>
      <c r="JZ42" s="307">
        <v>0</v>
      </c>
      <c r="KA42" s="308" t="b">
        <f t="shared" si="227"/>
        <v>0</v>
      </c>
      <c r="KB42" s="309">
        <v>0</v>
      </c>
      <c r="KC42" s="309">
        <v>0</v>
      </c>
      <c r="KD42" s="309">
        <v>0</v>
      </c>
      <c r="KE42" s="309">
        <v>0</v>
      </c>
      <c r="KF42" s="307">
        <v>27</v>
      </c>
      <c r="KG42" s="308" t="str">
        <f t="shared" si="228"/>
        <v>1</v>
      </c>
      <c r="KH42" s="309">
        <v>15</v>
      </c>
      <c r="KI42" s="309">
        <v>24</v>
      </c>
      <c r="KJ42" s="309">
        <v>13</v>
      </c>
      <c r="KK42" s="309">
        <v>5</v>
      </c>
      <c r="KL42" s="307">
        <v>22</v>
      </c>
      <c r="KM42" s="308" t="str">
        <f t="shared" si="229"/>
        <v>1</v>
      </c>
      <c r="KN42" s="309">
        <v>22</v>
      </c>
      <c r="KO42" s="309">
        <v>21</v>
      </c>
      <c r="KP42" s="309">
        <v>33</v>
      </c>
      <c r="KQ42" s="309">
        <v>3</v>
      </c>
      <c r="KR42" s="307">
        <v>25</v>
      </c>
      <c r="KS42" s="308" t="str">
        <f t="shared" si="230"/>
        <v>1</v>
      </c>
      <c r="KT42" s="309">
        <v>23</v>
      </c>
      <c r="KU42" s="309">
        <v>25</v>
      </c>
      <c r="KV42" s="309">
        <v>1</v>
      </c>
      <c r="KW42" s="309">
        <v>1</v>
      </c>
      <c r="KX42" s="307">
        <v>30</v>
      </c>
      <c r="KY42" s="308" t="str">
        <f t="shared" si="231"/>
        <v>1</v>
      </c>
      <c r="KZ42" s="309">
        <v>17</v>
      </c>
      <c r="LA42" s="309">
        <v>30</v>
      </c>
      <c r="LB42" s="309">
        <v>2</v>
      </c>
      <c r="LC42" s="309">
        <v>2</v>
      </c>
      <c r="LD42" s="307">
        <v>25</v>
      </c>
      <c r="LE42" s="308" t="str">
        <f t="shared" si="232"/>
        <v>1</v>
      </c>
      <c r="LF42" s="309">
        <v>26</v>
      </c>
      <c r="LG42" s="309">
        <v>23</v>
      </c>
      <c r="LH42" s="309">
        <v>20</v>
      </c>
      <c r="LI42" s="309">
        <v>3</v>
      </c>
      <c r="LJ42" s="307">
        <v>19</v>
      </c>
      <c r="LK42" s="308" t="str">
        <f t="shared" si="233"/>
        <v>1</v>
      </c>
      <c r="LL42" s="309">
        <v>36</v>
      </c>
      <c r="LM42" s="309">
        <v>17</v>
      </c>
      <c r="LN42" s="309">
        <v>23</v>
      </c>
      <c r="LO42" s="309">
        <v>5</v>
      </c>
      <c r="LP42" s="307">
        <v>25</v>
      </c>
      <c r="LQ42" s="308" t="str">
        <f t="shared" si="234"/>
        <v>1</v>
      </c>
      <c r="LR42" s="309">
        <v>17</v>
      </c>
      <c r="LS42" s="309">
        <v>25</v>
      </c>
      <c r="LT42" s="309">
        <v>0</v>
      </c>
      <c r="LU42" s="309">
        <v>0</v>
      </c>
      <c r="LV42" s="307">
        <v>20</v>
      </c>
      <c r="LW42" s="308" t="str">
        <f t="shared" si="235"/>
        <v>1</v>
      </c>
      <c r="LX42" s="309">
        <v>27</v>
      </c>
      <c r="LY42" s="309">
        <v>20</v>
      </c>
      <c r="LZ42" s="309">
        <v>2</v>
      </c>
      <c r="MA42" s="309">
        <v>1</v>
      </c>
      <c r="MB42" s="307">
        <v>19</v>
      </c>
      <c r="MC42" s="308" t="str">
        <f t="shared" si="236"/>
        <v>1</v>
      </c>
      <c r="MD42" s="309">
        <v>18</v>
      </c>
      <c r="ME42" s="309">
        <v>15</v>
      </c>
      <c r="MF42" s="309">
        <v>19</v>
      </c>
      <c r="MG42" s="309">
        <v>6</v>
      </c>
      <c r="MH42" s="307">
        <v>32</v>
      </c>
      <c r="MI42" s="308" t="str">
        <f t="shared" si="237"/>
        <v>1</v>
      </c>
      <c r="MJ42" s="309">
        <v>20</v>
      </c>
      <c r="MK42" s="309">
        <v>31</v>
      </c>
      <c r="ML42" s="309">
        <v>3</v>
      </c>
      <c r="MM42" s="309">
        <v>1</v>
      </c>
      <c r="MN42" s="307">
        <v>16</v>
      </c>
      <c r="MO42" s="308" t="str">
        <f t="shared" si="238"/>
        <v>1</v>
      </c>
      <c r="MP42" s="309">
        <v>26</v>
      </c>
      <c r="MQ42" s="309">
        <v>12</v>
      </c>
      <c r="MR42" s="309">
        <v>37</v>
      </c>
      <c r="MS42" s="309">
        <v>6</v>
      </c>
      <c r="MT42" s="307">
        <v>21</v>
      </c>
      <c r="MU42" s="308" t="str">
        <f t="shared" si="239"/>
        <v>1</v>
      </c>
      <c r="MV42" s="309">
        <v>24</v>
      </c>
      <c r="MW42" s="309">
        <v>21</v>
      </c>
      <c r="MX42" s="309">
        <v>1</v>
      </c>
      <c r="MY42" s="309">
        <v>1</v>
      </c>
      <c r="MZ42" s="307">
        <v>27</v>
      </c>
      <c r="NA42" s="308" t="str">
        <f t="shared" si="240"/>
        <v>1</v>
      </c>
      <c r="NB42" s="309">
        <v>24</v>
      </c>
      <c r="NC42" s="309">
        <v>25</v>
      </c>
      <c r="ND42" s="309">
        <v>45</v>
      </c>
      <c r="NE42" s="309">
        <v>2</v>
      </c>
      <c r="NF42" s="307">
        <v>0</v>
      </c>
      <c r="NG42" s="308" t="b">
        <f t="shared" si="241"/>
        <v>0</v>
      </c>
      <c r="NH42" s="309">
        <v>0</v>
      </c>
      <c r="NI42" s="309">
        <v>0</v>
      </c>
      <c r="NJ42" s="309">
        <v>0</v>
      </c>
      <c r="NK42" s="309">
        <v>0</v>
      </c>
      <c r="NL42" s="307">
        <v>18</v>
      </c>
      <c r="NM42" s="308" t="str">
        <f t="shared" si="242"/>
        <v>1</v>
      </c>
      <c r="NN42" s="309">
        <v>13</v>
      </c>
      <c r="NO42" s="309">
        <v>15</v>
      </c>
      <c r="NP42" s="309">
        <v>10</v>
      </c>
      <c r="NQ42" s="309">
        <v>4</v>
      </c>
      <c r="NR42" s="307">
        <v>22</v>
      </c>
      <c r="NS42" s="308" t="str">
        <f t="shared" si="243"/>
        <v>1</v>
      </c>
      <c r="NT42" s="309">
        <v>30</v>
      </c>
      <c r="NU42" s="309">
        <v>20</v>
      </c>
      <c r="NV42" s="309">
        <v>8</v>
      </c>
      <c r="NW42" s="309">
        <v>3</v>
      </c>
      <c r="NX42" s="307">
        <v>18</v>
      </c>
      <c r="NY42" s="308" t="str">
        <f t="shared" si="244"/>
        <v>1</v>
      </c>
      <c r="NZ42" s="309">
        <v>59</v>
      </c>
      <c r="OA42" s="309">
        <v>15</v>
      </c>
      <c r="OB42" s="309">
        <v>10</v>
      </c>
      <c r="OC42" s="310">
        <v>5</v>
      </c>
      <c r="OD42" s="311">
        <v>0</v>
      </c>
      <c r="OE42" s="308" t="b">
        <f t="shared" si="245"/>
        <v>0</v>
      </c>
      <c r="OF42" s="309">
        <v>0</v>
      </c>
      <c r="OG42" s="309">
        <v>0</v>
      </c>
      <c r="OH42" s="309">
        <v>0</v>
      </c>
      <c r="OI42" s="309">
        <v>0</v>
      </c>
      <c r="OJ42" s="307">
        <v>0</v>
      </c>
      <c r="OK42" s="308" t="b">
        <f t="shared" si="246"/>
        <v>0</v>
      </c>
      <c r="OL42" s="309">
        <v>0</v>
      </c>
      <c r="OM42" s="309">
        <v>0</v>
      </c>
      <c r="ON42" s="309">
        <v>0</v>
      </c>
      <c r="OO42" s="310">
        <v>0</v>
      </c>
      <c r="OP42" s="312"/>
      <c r="OQ42" s="313">
        <f t="shared" si="247"/>
        <v>601</v>
      </c>
      <c r="OR42" s="36">
        <f t="shared" si="248"/>
        <v>624</v>
      </c>
      <c r="OS42" s="36">
        <f t="shared" si="248"/>
        <v>524</v>
      </c>
      <c r="OT42" s="36">
        <f t="shared" si="248"/>
        <v>586</v>
      </c>
      <c r="OU42" s="314">
        <f t="shared" si="248"/>
        <v>137</v>
      </c>
      <c r="OW42" s="54" t="s">
        <v>39</v>
      </c>
      <c r="OX42" s="36">
        <v>616</v>
      </c>
      <c r="OY42" s="314">
        <v>90</v>
      </c>
      <c r="PA42" s="65" t="s">
        <v>39</v>
      </c>
      <c r="PB42" s="36">
        <v>570</v>
      </c>
      <c r="PC42" s="314">
        <v>70</v>
      </c>
    </row>
    <row r="43" spans="1:419" ht="15.75" x14ac:dyDescent="0.25">
      <c r="A43" s="17" t="s">
        <v>37</v>
      </c>
      <c r="B43" s="79">
        <v>466</v>
      </c>
      <c r="C43" s="79">
        <v>183</v>
      </c>
      <c r="E43" s="85" t="s">
        <v>37</v>
      </c>
      <c r="F43" s="86">
        <v>800</v>
      </c>
      <c r="G43" s="86">
        <v>118</v>
      </c>
      <c r="I43" s="106" t="s">
        <v>41</v>
      </c>
      <c r="J43" s="46">
        <v>2449</v>
      </c>
      <c r="K43" s="46">
        <v>150</v>
      </c>
      <c r="M43" s="123" t="s">
        <v>41</v>
      </c>
      <c r="N43" s="46">
        <v>1653</v>
      </c>
      <c r="O43" s="107">
        <v>32</v>
      </c>
      <c r="P43" s="121"/>
      <c r="Q43" s="107"/>
      <c r="R43" s="137" t="s">
        <v>94</v>
      </c>
      <c r="S43" s="125">
        <v>0</v>
      </c>
      <c r="T43" s="127">
        <v>0</v>
      </c>
      <c r="V43" s="158" t="s">
        <v>29</v>
      </c>
      <c r="W43" s="107">
        <v>449</v>
      </c>
      <c r="X43" s="122">
        <v>0</v>
      </c>
      <c r="Y43" s="12" t="s">
        <v>36</v>
      </c>
      <c r="Z43" s="223">
        <v>0</v>
      </c>
      <c r="AA43" s="224" t="b">
        <f t="shared" si="249"/>
        <v>0</v>
      </c>
      <c r="AB43" s="225">
        <v>0</v>
      </c>
      <c r="AC43" s="225">
        <v>0</v>
      </c>
      <c r="AD43" s="225">
        <v>0</v>
      </c>
      <c r="AE43" s="225">
        <v>0</v>
      </c>
      <c r="AF43" s="223">
        <v>24</v>
      </c>
      <c r="AG43" s="224" t="str">
        <f t="shared" si="250"/>
        <v>1</v>
      </c>
      <c r="AH43" s="225">
        <v>28</v>
      </c>
      <c r="AI43" s="225">
        <v>20</v>
      </c>
      <c r="AJ43" s="225">
        <v>21</v>
      </c>
      <c r="AK43" s="225">
        <v>9</v>
      </c>
      <c r="AL43" s="223">
        <v>26</v>
      </c>
      <c r="AM43" s="224" t="str">
        <f t="shared" si="251"/>
        <v>1</v>
      </c>
      <c r="AN43" s="225">
        <v>23</v>
      </c>
      <c r="AO43" s="225">
        <v>22</v>
      </c>
      <c r="AP43" s="225">
        <v>47</v>
      </c>
      <c r="AQ43" s="225">
        <v>4</v>
      </c>
      <c r="AR43" s="223">
        <v>24</v>
      </c>
      <c r="AS43" s="224" t="str">
        <f t="shared" si="252"/>
        <v>1</v>
      </c>
      <c r="AT43" s="225">
        <v>20</v>
      </c>
      <c r="AU43" s="225">
        <v>24</v>
      </c>
      <c r="AV43" s="225">
        <v>0</v>
      </c>
      <c r="AW43" s="225">
        <v>0</v>
      </c>
      <c r="AX43" s="223">
        <v>25</v>
      </c>
      <c r="AY43" s="224" t="str">
        <f t="shared" si="253"/>
        <v>1</v>
      </c>
      <c r="AZ43" s="225">
        <v>18</v>
      </c>
      <c r="BA43" s="225">
        <v>24</v>
      </c>
      <c r="BB43" s="225">
        <v>4</v>
      </c>
      <c r="BC43" s="225">
        <v>2</v>
      </c>
      <c r="BD43" s="223">
        <v>18</v>
      </c>
      <c r="BE43" s="224" t="str">
        <f t="shared" si="254"/>
        <v>1</v>
      </c>
      <c r="BF43" s="225">
        <v>32</v>
      </c>
      <c r="BG43" s="225">
        <v>15</v>
      </c>
      <c r="BH43" s="225">
        <v>24</v>
      </c>
      <c r="BI43" s="225">
        <v>3</v>
      </c>
      <c r="BJ43" s="223">
        <v>17</v>
      </c>
      <c r="BK43" s="224" t="str">
        <f t="shared" si="255"/>
        <v>1</v>
      </c>
      <c r="BL43" s="225">
        <v>18</v>
      </c>
      <c r="BM43" s="225">
        <v>15</v>
      </c>
      <c r="BN43" s="225">
        <v>8</v>
      </c>
      <c r="BO43" s="225">
        <v>3</v>
      </c>
      <c r="BP43" s="223">
        <v>0</v>
      </c>
      <c r="BQ43" s="224" t="b">
        <f t="shared" si="256"/>
        <v>0</v>
      </c>
      <c r="BR43" s="225">
        <v>0</v>
      </c>
      <c r="BS43" s="225">
        <v>0</v>
      </c>
      <c r="BT43" s="225">
        <v>0</v>
      </c>
      <c r="BU43" s="225">
        <v>0</v>
      </c>
      <c r="BV43" s="223">
        <v>23</v>
      </c>
      <c r="BW43" s="224" t="str">
        <f t="shared" si="257"/>
        <v>1</v>
      </c>
      <c r="BX43" s="225">
        <v>20</v>
      </c>
      <c r="BY43" s="225">
        <v>20</v>
      </c>
      <c r="BZ43" s="225">
        <v>24</v>
      </c>
      <c r="CA43" s="225">
        <v>8</v>
      </c>
      <c r="CB43" s="223">
        <v>24</v>
      </c>
      <c r="CC43" s="224" t="str">
        <f t="shared" si="258"/>
        <v>1</v>
      </c>
      <c r="CD43" s="225">
        <v>23</v>
      </c>
      <c r="CE43" s="225">
        <v>24</v>
      </c>
      <c r="CF43" s="225">
        <v>0</v>
      </c>
      <c r="CG43" s="225">
        <v>0</v>
      </c>
      <c r="CH43" s="223">
        <v>20</v>
      </c>
      <c r="CI43" s="224" t="str">
        <f t="shared" si="259"/>
        <v>1</v>
      </c>
      <c r="CJ43" s="225">
        <v>20</v>
      </c>
      <c r="CK43" s="225">
        <v>18</v>
      </c>
      <c r="CL43" s="225">
        <v>26</v>
      </c>
      <c r="CM43" s="225">
        <v>8</v>
      </c>
      <c r="CN43" s="223">
        <v>24</v>
      </c>
      <c r="CO43" s="224" t="str">
        <f t="shared" si="260"/>
        <v>1</v>
      </c>
      <c r="CP43" s="225">
        <v>32</v>
      </c>
      <c r="CQ43" s="225">
        <v>20</v>
      </c>
      <c r="CR43" s="225">
        <v>44</v>
      </c>
      <c r="CS43" s="225">
        <v>10</v>
      </c>
      <c r="CT43" s="223">
        <v>22</v>
      </c>
      <c r="CU43" s="224" t="str">
        <f t="shared" si="261"/>
        <v>1</v>
      </c>
      <c r="CV43" s="225">
        <v>33</v>
      </c>
      <c r="CW43" s="225">
        <v>20</v>
      </c>
      <c r="CX43" s="225">
        <v>8</v>
      </c>
      <c r="CY43" s="225">
        <v>2</v>
      </c>
      <c r="CZ43" s="223">
        <v>16</v>
      </c>
      <c r="DA43" s="224" t="str">
        <f t="shared" si="262"/>
        <v>1</v>
      </c>
      <c r="DB43" s="225">
        <v>15</v>
      </c>
      <c r="DC43" s="225">
        <v>15</v>
      </c>
      <c r="DD43" s="225">
        <v>5</v>
      </c>
      <c r="DE43" s="225">
        <v>3</v>
      </c>
      <c r="DF43" s="223">
        <v>0</v>
      </c>
      <c r="DG43" s="224" t="b">
        <f t="shared" si="263"/>
        <v>0</v>
      </c>
      <c r="DH43" s="225">
        <v>0</v>
      </c>
      <c r="DI43" s="225">
        <v>0</v>
      </c>
      <c r="DJ43" s="225">
        <v>0</v>
      </c>
      <c r="DK43" s="225">
        <v>0</v>
      </c>
      <c r="DL43" s="223">
        <v>19</v>
      </c>
      <c r="DM43" s="224" t="str">
        <f t="shared" si="264"/>
        <v>1</v>
      </c>
      <c r="DN43" s="225">
        <v>16</v>
      </c>
      <c r="DO43" s="225">
        <v>15</v>
      </c>
      <c r="DP43" s="225">
        <v>17</v>
      </c>
      <c r="DQ43" s="225">
        <v>6</v>
      </c>
      <c r="DR43" s="223">
        <v>26</v>
      </c>
      <c r="DS43" s="224" t="str">
        <f t="shared" si="265"/>
        <v>1</v>
      </c>
      <c r="DT43" s="225">
        <v>16</v>
      </c>
      <c r="DU43" s="225">
        <v>24</v>
      </c>
      <c r="DV43" s="225">
        <v>11</v>
      </c>
      <c r="DW43" s="225">
        <v>2</v>
      </c>
      <c r="DX43" s="223">
        <v>20</v>
      </c>
      <c r="DY43" s="224" t="str">
        <f t="shared" si="266"/>
        <v>1</v>
      </c>
      <c r="DZ43" s="225">
        <v>23</v>
      </c>
      <c r="EA43" s="225">
        <v>20</v>
      </c>
      <c r="EB43" s="225">
        <v>11</v>
      </c>
      <c r="EC43" s="225">
        <v>3</v>
      </c>
      <c r="ED43" s="223">
        <v>36</v>
      </c>
      <c r="EE43" s="224" t="str">
        <f t="shared" si="267"/>
        <v>1</v>
      </c>
      <c r="EF43" s="225">
        <v>22</v>
      </c>
      <c r="EG43" s="225">
        <v>35</v>
      </c>
      <c r="EH43" s="225">
        <v>11</v>
      </c>
      <c r="EI43" s="225">
        <v>2</v>
      </c>
      <c r="EJ43" s="223">
        <v>21</v>
      </c>
      <c r="EK43" s="224" t="str">
        <f t="shared" si="268"/>
        <v>1</v>
      </c>
      <c r="EL43" s="225">
        <v>30</v>
      </c>
      <c r="EM43" s="225">
        <v>20</v>
      </c>
      <c r="EN43" s="225">
        <v>9</v>
      </c>
      <c r="EO43" s="225">
        <v>3</v>
      </c>
      <c r="EP43" s="223">
        <v>18</v>
      </c>
      <c r="EQ43" s="224" t="str">
        <f t="shared" si="269"/>
        <v>1</v>
      </c>
      <c r="ER43" s="225">
        <v>16</v>
      </c>
      <c r="ES43" s="225">
        <v>17</v>
      </c>
      <c r="ET43" s="225">
        <v>8</v>
      </c>
      <c r="EU43" s="225">
        <v>4</v>
      </c>
      <c r="EV43" s="223">
        <v>0</v>
      </c>
      <c r="EW43" s="224" t="b">
        <f t="shared" si="270"/>
        <v>0</v>
      </c>
      <c r="EX43" s="225">
        <v>0</v>
      </c>
      <c r="EY43" s="225">
        <v>0</v>
      </c>
      <c r="EZ43" s="225">
        <v>0</v>
      </c>
      <c r="FA43" s="225">
        <v>0</v>
      </c>
      <c r="FB43" s="223">
        <v>29</v>
      </c>
      <c r="FC43" s="224" t="str">
        <f t="shared" si="271"/>
        <v>1</v>
      </c>
      <c r="FD43" s="225">
        <v>23</v>
      </c>
      <c r="FE43" s="225">
        <v>22</v>
      </c>
      <c r="FF43" s="225">
        <v>31</v>
      </c>
      <c r="FG43" s="225">
        <v>9</v>
      </c>
      <c r="FH43" s="223">
        <v>25</v>
      </c>
      <c r="FI43" s="224" t="str">
        <f t="shared" si="272"/>
        <v>1</v>
      </c>
      <c r="FJ43" s="225">
        <v>24</v>
      </c>
      <c r="FK43" s="225">
        <v>20</v>
      </c>
      <c r="FL43" s="225">
        <v>50</v>
      </c>
      <c r="FM43" s="225">
        <v>11</v>
      </c>
      <c r="FN43" s="223">
        <v>40</v>
      </c>
      <c r="FO43" s="224" t="str">
        <f t="shared" si="273"/>
        <v>1</v>
      </c>
      <c r="FP43" s="225">
        <v>35</v>
      </c>
      <c r="FQ43" s="225">
        <v>38</v>
      </c>
      <c r="FR43" s="225">
        <v>16</v>
      </c>
      <c r="FS43" s="225">
        <v>4</v>
      </c>
      <c r="FT43" s="223">
        <v>25</v>
      </c>
      <c r="FU43" s="224" t="str">
        <f t="shared" si="274"/>
        <v>1</v>
      </c>
      <c r="FV43" s="225">
        <v>27</v>
      </c>
      <c r="FW43" s="225">
        <v>21</v>
      </c>
      <c r="FX43" s="225">
        <v>26</v>
      </c>
      <c r="FY43" s="225">
        <v>9</v>
      </c>
      <c r="FZ43" s="223">
        <v>20</v>
      </c>
      <c r="GA43" s="224" t="str">
        <f t="shared" si="275"/>
        <v>1</v>
      </c>
      <c r="GB43" s="225">
        <v>35</v>
      </c>
      <c r="GC43" s="225">
        <v>20</v>
      </c>
      <c r="GD43" s="225">
        <v>20</v>
      </c>
      <c r="GE43" s="225">
        <v>2</v>
      </c>
      <c r="GF43" s="223">
        <v>30</v>
      </c>
      <c r="GG43" s="224" t="str">
        <f t="shared" si="276"/>
        <v>1</v>
      </c>
      <c r="GH43" s="225">
        <v>32</v>
      </c>
      <c r="GI43" s="225">
        <v>14</v>
      </c>
      <c r="GJ43" s="225">
        <v>166</v>
      </c>
      <c r="GK43" s="225">
        <v>24</v>
      </c>
      <c r="GL43" s="223">
        <v>0</v>
      </c>
      <c r="GM43" s="224" t="b">
        <f t="shared" si="277"/>
        <v>0</v>
      </c>
      <c r="GN43" s="225">
        <v>0</v>
      </c>
      <c r="GO43" s="225">
        <v>0</v>
      </c>
      <c r="GP43" s="225">
        <v>0</v>
      </c>
      <c r="GQ43" s="225">
        <v>0</v>
      </c>
      <c r="GR43" s="223">
        <v>37</v>
      </c>
      <c r="GS43" s="224" t="str">
        <f t="shared" si="278"/>
        <v>1</v>
      </c>
      <c r="GT43" s="225">
        <v>34</v>
      </c>
      <c r="GU43" s="225">
        <v>28</v>
      </c>
      <c r="GV43" s="225">
        <v>77</v>
      </c>
      <c r="GW43" s="225">
        <v>21</v>
      </c>
      <c r="GX43" s="223">
        <v>27</v>
      </c>
      <c r="GY43" s="224" t="str">
        <f t="shared" si="279"/>
        <v>1</v>
      </c>
      <c r="GZ43" s="225">
        <v>45</v>
      </c>
      <c r="HA43" s="225">
        <v>15</v>
      </c>
      <c r="HB43" s="225">
        <v>104</v>
      </c>
      <c r="HC43" s="226">
        <v>19</v>
      </c>
      <c r="HD43" s="227"/>
      <c r="HE43" s="251">
        <f t="shared" si="280"/>
        <v>636</v>
      </c>
      <c r="HF43" s="6">
        <f t="shared" si="281"/>
        <v>660</v>
      </c>
      <c r="HG43" s="6">
        <f t="shared" si="282"/>
        <v>546</v>
      </c>
      <c r="HH43" s="6">
        <f t="shared" si="283"/>
        <v>768</v>
      </c>
      <c r="HI43" s="262">
        <f t="shared" si="284"/>
        <v>171</v>
      </c>
      <c r="HK43" s="23" t="s">
        <v>37</v>
      </c>
      <c r="HL43" s="307">
        <v>18</v>
      </c>
      <c r="HM43" s="308" t="str">
        <f t="shared" si="216"/>
        <v>1</v>
      </c>
      <c r="HN43" s="309">
        <v>15</v>
      </c>
      <c r="HO43" s="309">
        <v>17</v>
      </c>
      <c r="HP43" s="309">
        <v>1</v>
      </c>
      <c r="HQ43" s="309">
        <v>1</v>
      </c>
      <c r="HR43" s="307">
        <v>23</v>
      </c>
      <c r="HS43" s="308" t="str">
        <f t="shared" si="217"/>
        <v>1</v>
      </c>
      <c r="HT43" s="309">
        <v>18</v>
      </c>
      <c r="HU43" s="309">
        <v>20</v>
      </c>
      <c r="HV43" s="309">
        <v>8</v>
      </c>
      <c r="HW43" s="309">
        <v>4</v>
      </c>
      <c r="HX43" s="307">
        <v>19</v>
      </c>
      <c r="HY43" s="308" t="str">
        <f t="shared" si="218"/>
        <v>1</v>
      </c>
      <c r="HZ43" s="309">
        <v>23</v>
      </c>
      <c r="IA43" s="309">
        <v>19</v>
      </c>
      <c r="IB43" s="309">
        <v>1</v>
      </c>
      <c r="IC43" s="309">
        <v>1</v>
      </c>
      <c r="ID43" s="307">
        <v>0</v>
      </c>
      <c r="IE43" s="308" t="b">
        <f t="shared" si="219"/>
        <v>0</v>
      </c>
      <c r="IF43" s="309">
        <v>0</v>
      </c>
      <c r="IG43" s="309">
        <v>0</v>
      </c>
      <c r="IH43" s="309">
        <v>0</v>
      </c>
      <c r="II43" s="309">
        <v>0</v>
      </c>
      <c r="IJ43" s="307">
        <v>18</v>
      </c>
      <c r="IK43" s="308" t="str">
        <f t="shared" si="220"/>
        <v>1</v>
      </c>
      <c r="IL43" s="309">
        <v>43</v>
      </c>
      <c r="IM43" s="309">
        <v>17</v>
      </c>
      <c r="IN43" s="309">
        <v>12</v>
      </c>
      <c r="IO43" s="309">
        <v>1</v>
      </c>
      <c r="IP43" s="307">
        <v>17</v>
      </c>
      <c r="IQ43" s="308" t="str">
        <f t="shared" si="221"/>
        <v>1</v>
      </c>
      <c r="IR43" s="309">
        <v>42</v>
      </c>
      <c r="IS43" s="309">
        <v>16</v>
      </c>
      <c r="IT43" s="309">
        <v>1</v>
      </c>
      <c r="IU43" s="309">
        <v>1</v>
      </c>
      <c r="IV43" s="307">
        <v>0</v>
      </c>
      <c r="IW43" s="308" t="b">
        <f t="shared" si="222"/>
        <v>0</v>
      </c>
      <c r="IX43" s="309">
        <v>0</v>
      </c>
      <c r="IY43" s="309">
        <v>0</v>
      </c>
      <c r="IZ43" s="309">
        <v>0</v>
      </c>
      <c r="JA43" s="309">
        <v>0</v>
      </c>
      <c r="JB43" s="307">
        <v>23</v>
      </c>
      <c r="JC43" s="308" t="str">
        <f t="shared" si="223"/>
        <v>1</v>
      </c>
      <c r="JD43" s="309">
        <v>44</v>
      </c>
      <c r="JE43" s="309">
        <v>21</v>
      </c>
      <c r="JF43" s="309">
        <v>7</v>
      </c>
      <c r="JG43" s="309">
        <v>3</v>
      </c>
      <c r="JH43" s="307">
        <v>20</v>
      </c>
      <c r="JI43" s="308" t="str">
        <f t="shared" si="224"/>
        <v>1</v>
      </c>
      <c r="JJ43" s="309">
        <v>23</v>
      </c>
      <c r="JK43" s="309">
        <v>20</v>
      </c>
      <c r="JL43" s="309">
        <v>4</v>
      </c>
      <c r="JM43" s="309">
        <v>1</v>
      </c>
      <c r="JN43" s="307">
        <v>20</v>
      </c>
      <c r="JO43" s="308" t="str">
        <f t="shared" si="225"/>
        <v>1</v>
      </c>
      <c r="JP43" s="309">
        <v>18</v>
      </c>
      <c r="JQ43" s="309">
        <v>20</v>
      </c>
      <c r="JR43" s="309">
        <v>1</v>
      </c>
      <c r="JS43" s="309">
        <v>1</v>
      </c>
      <c r="JT43" s="307">
        <v>19</v>
      </c>
      <c r="JU43" s="308" t="str">
        <f t="shared" si="226"/>
        <v>1</v>
      </c>
      <c r="JV43" s="309">
        <v>30</v>
      </c>
      <c r="JW43" s="309">
        <v>16</v>
      </c>
      <c r="JX43" s="309">
        <v>4</v>
      </c>
      <c r="JY43" s="309">
        <v>3</v>
      </c>
      <c r="JZ43" s="307">
        <v>0</v>
      </c>
      <c r="KA43" s="308" t="b">
        <f t="shared" si="227"/>
        <v>0</v>
      </c>
      <c r="KB43" s="309">
        <v>0</v>
      </c>
      <c r="KC43" s="309">
        <v>0</v>
      </c>
      <c r="KD43" s="309">
        <v>0</v>
      </c>
      <c r="KE43" s="309">
        <v>0</v>
      </c>
      <c r="KF43" s="307">
        <v>17</v>
      </c>
      <c r="KG43" s="308" t="str">
        <f t="shared" si="228"/>
        <v>1</v>
      </c>
      <c r="KH43" s="309">
        <v>37</v>
      </c>
      <c r="KI43" s="309">
        <v>16</v>
      </c>
      <c r="KJ43" s="309">
        <v>4</v>
      </c>
      <c r="KK43" s="309">
        <v>1</v>
      </c>
      <c r="KL43" s="307">
        <v>20</v>
      </c>
      <c r="KM43" s="308" t="str">
        <f t="shared" si="229"/>
        <v>1</v>
      </c>
      <c r="KN43" s="309">
        <v>66</v>
      </c>
      <c r="KO43" s="309">
        <v>20</v>
      </c>
      <c r="KP43" s="309">
        <v>0</v>
      </c>
      <c r="KQ43" s="309">
        <v>0</v>
      </c>
      <c r="KR43" s="307">
        <v>17</v>
      </c>
      <c r="KS43" s="308" t="str">
        <f t="shared" si="230"/>
        <v>1</v>
      </c>
      <c r="KT43" s="309">
        <v>14</v>
      </c>
      <c r="KU43" s="309">
        <v>17</v>
      </c>
      <c r="KV43" s="309">
        <v>0</v>
      </c>
      <c r="KW43" s="309">
        <v>0</v>
      </c>
      <c r="KX43" s="307">
        <v>20</v>
      </c>
      <c r="KY43" s="308" t="str">
        <f t="shared" si="231"/>
        <v>1</v>
      </c>
      <c r="KZ43" s="309">
        <v>25</v>
      </c>
      <c r="LA43" s="309">
        <v>20</v>
      </c>
      <c r="LB43" s="309">
        <v>0</v>
      </c>
      <c r="LC43" s="309">
        <v>0</v>
      </c>
      <c r="LD43" s="307">
        <v>20</v>
      </c>
      <c r="LE43" s="308" t="str">
        <f t="shared" si="232"/>
        <v>1</v>
      </c>
      <c r="LF43" s="309">
        <v>17</v>
      </c>
      <c r="LG43" s="309">
        <v>20</v>
      </c>
      <c r="LH43" s="309">
        <v>0</v>
      </c>
      <c r="LI43" s="309">
        <v>0</v>
      </c>
      <c r="LJ43" s="307">
        <v>29</v>
      </c>
      <c r="LK43" s="308" t="str">
        <f t="shared" si="233"/>
        <v>1</v>
      </c>
      <c r="LL43" s="309">
        <v>34</v>
      </c>
      <c r="LM43" s="309">
        <v>25</v>
      </c>
      <c r="LN43" s="309">
        <v>18</v>
      </c>
      <c r="LO43" s="309">
        <v>9</v>
      </c>
      <c r="LP43" s="307">
        <v>0</v>
      </c>
      <c r="LQ43" s="308" t="b">
        <f t="shared" si="234"/>
        <v>0</v>
      </c>
      <c r="LR43" s="309">
        <v>0</v>
      </c>
      <c r="LS43" s="309">
        <v>0</v>
      </c>
      <c r="LT43" s="309">
        <v>0</v>
      </c>
      <c r="LU43" s="309">
        <v>0</v>
      </c>
      <c r="LV43" s="307">
        <v>21</v>
      </c>
      <c r="LW43" s="308" t="str">
        <f t="shared" si="235"/>
        <v>1</v>
      </c>
      <c r="LX43" s="309">
        <v>44</v>
      </c>
      <c r="LY43" s="309">
        <v>19</v>
      </c>
      <c r="LZ43" s="309">
        <v>16</v>
      </c>
      <c r="MA43" s="309">
        <v>8</v>
      </c>
      <c r="MB43" s="307">
        <v>20</v>
      </c>
      <c r="MC43" s="308" t="str">
        <f t="shared" si="236"/>
        <v>1</v>
      </c>
      <c r="MD43" s="309">
        <v>38</v>
      </c>
      <c r="ME43" s="309">
        <v>18</v>
      </c>
      <c r="MF43" s="309">
        <v>6</v>
      </c>
      <c r="MG43" s="309">
        <v>5</v>
      </c>
      <c r="MH43" s="307">
        <v>24</v>
      </c>
      <c r="MI43" s="308" t="str">
        <f t="shared" si="237"/>
        <v>1</v>
      </c>
      <c r="MJ43" s="309">
        <v>51</v>
      </c>
      <c r="MK43" s="309">
        <v>23</v>
      </c>
      <c r="ML43" s="309">
        <v>1</v>
      </c>
      <c r="MM43" s="309">
        <v>1</v>
      </c>
      <c r="MN43" s="307">
        <v>20</v>
      </c>
      <c r="MO43" s="308" t="str">
        <f t="shared" si="238"/>
        <v>1</v>
      </c>
      <c r="MP43" s="309">
        <v>34</v>
      </c>
      <c r="MQ43" s="309">
        <v>20</v>
      </c>
      <c r="MR43" s="309">
        <v>1</v>
      </c>
      <c r="MS43" s="309">
        <v>2</v>
      </c>
      <c r="MT43" s="307">
        <v>17</v>
      </c>
      <c r="MU43" s="308" t="str">
        <f t="shared" si="239"/>
        <v>1</v>
      </c>
      <c r="MV43" s="309">
        <v>29</v>
      </c>
      <c r="MW43" s="309">
        <v>17</v>
      </c>
      <c r="MX43" s="309">
        <v>0</v>
      </c>
      <c r="MY43" s="309">
        <v>0</v>
      </c>
      <c r="MZ43" s="307">
        <v>19</v>
      </c>
      <c r="NA43" s="308" t="str">
        <f t="shared" si="240"/>
        <v>1</v>
      </c>
      <c r="NB43" s="309">
        <v>21</v>
      </c>
      <c r="NC43" s="309">
        <v>15</v>
      </c>
      <c r="ND43" s="309">
        <v>6</v>
      </c>
      <c r="NE43" s="309">
        <v>4</v>
      </c>
      <c r="NF43" s="307">
        <v>0</v>
      </c>
      <c r="NG43" s="308" t="b">
        <f t="shared" si="241"/>
        <v>0</v>
      </c>
      <c r="NH43" s="309">
        <v>0</v>
      </c>
      <c r="NI43" s="309">
        <v>0</v>
      </c>
      <c r="NJ43" s="309">
        <v>0</v>
      </c>
      <c r="NK43" s="309">
        <v>0</v>
      </c>
      <c r="NL43" s="307">
        <v>25</v>
      </c>
      <c r="NM43" s="308" t="str">
        <f t="shared" si="242"/>
        <v>1</v>
      </c>
      <c r="NN43" s="309">
        <v>41</v>
      </c>
      <c r="NO43" s="309">
        <v>22</v>
      </c>
      <c r="NP43" s="309">
        <v>8</v>
      </c>
      <c r="NQ43" s="309">
        <v>8</v>
      </c>
      <c r="NR43" s="307">
        <v>31</v>
      </c>
      <c r="NS43" s="308" t="str">
        <f t="shared" si="243"/>
        <v>1</v>
      </c>
      <c r="NT43" s="309">
        <v>41</v>
      </c>
      <c r="NU43" s="309">
        <v>28</v>
      </c>
      <c r="NV43" s="309">
        <v>18</v>
      </c>
      <c r="NW43" s="309">
        <v>8</v>
      </c>
      <c r="NX43" s="307">
        <v>38</v>
      </c>
      <c r="NY43" s="308" t="str">
        <f t="shared" si="244"/>
        <v>1</v>
      </c>
      <c r="NZ43" s="309">
        <v>52</v>
      </c>
      <c r="OA43" s="309">
        <v>36</v>
      </c>
      <c r="OB43" s="309">
        <v>1</v>
      </c>
      <c r="OC43" s="310">
        <v>2</v>
      </c>
      <c r="OD43" s="311">
        <v>0</v>
      </c>
      <c r="OE43" s="308" t="b">
        <f t="shared" si="245"/>
        <v>0</v>
      </c>
      <c r="OF43" s="309">
        <v>0</v>
      </c>
      <c r="OG43" s="309">
        <v>0</v>
      </c>
      <c r="OH43" s="309">
        <v>0</v>
      </c>
      <c r="OI43" s="309">
        <v>0</v>
      </c>
      <c r="OJ43" s="307">
        <v>0</v>
      </c>
      <c r="OK43" s="308" t="b">
        <f t="shared" si="246"/>
        <v>0</v>
      </c>
      <c r="OL43" s="309">
        <v>0</v>
      </c>
      <c r="OM43" s="309">
        <v>0</v>
      </c>
      <c r="ON43" s="309">
        <v>0</v>
      </c>
      <c r="OO43" s="310">
        <v>0</v>
      </c>
      <c r="OP43" s="312"/>
      <c r="OQ43" s="313">
        <f t="shared" si="247"/>
        <v>515</v>
      </c>
      <c r="OR43" s="36">
        <f t="shared" si="248"/>
        <v>800</v>
      </c>
      <c r="OS43" s="36">
        <f t="shared" si="248"/>
        <v>482</v>
      </c>
      <c r="OT43" s="36">
        <f t="shared" si="248"/>
        <v>118</v>
      </c>
      <c r="OU43" s="314">
        <f t="shared" si="248"/>
        <v>64</v>
      </c>
      <c r="OW43" s="54" t="s">
        <v>40</v>
      </c>
      <c r="OX43" s="36">
        <v>684</v>
      </c>
      <c r="OY43" s="314">
        <v>23</v>
      </c>
      <c r="PA43" s="65" t="s">
        <v>40</v>
      </c>
      <c r="PB43" s="36">
        <v>328</v>
      </c>
      <c r="PC43" s="314">
        <v>17</v>
      </c>
    </row>
    <row r="44" spans="1:419" ht="15.75" x14ac:dyDescent="0.25">
      <c r="A44" s="17" t="s">
        <v>38</v>
      </c>
      <c r="B44" s="79">
        <v>606</v>
      </c>
      <c r="C44" s="79">
        <v>173</v>
      </c>
      <c r="E44" s="85" t="s">
        <v>38</v>
      </c>
      <c r="F44" s="86">
        <v>719</v>
      </c>
      <c r="G44" s="86">
        <v>134</v>
      </c>
      <c r="I44" s="106" t="s">
        <v>42</v>
      </c>
      <c r="J44" s="46">
        <v>664</v>
      </c>
      <c r="K44" s="46">
        <v>28</v>
      </c>
      <c r="M44" s="123" t="s">
        <v>42</v>
      </c>
      <c r="N44" s="46">
        <v>712</v>
      </c>
      <c r="O44" s="107">
        <v>14</v>
      </c>
      <c r="P44" s="121"/>
      <c r="Q44" s="107"/>
      <c r="R44" s="137" t="s">
        <v>40</v>
      </c>
      <c r="S44" s="107">
        <v>555</v>
      </c>
      <c r="T44" s="122">
        <v>24</v>
      </c>
      <c r="V44" s="158" t="s">
        <v>30</v>
      </c>
      <c r="W44" s="107">
        <v>427</v>
      </c>
      <c r="X44" s="122">
        <v>0</v>
      </c>
      <c r="Y44" s="12" t="s">
        <v>37</v>
      </c>
      <c r="Z44" s="223">
        <v>0</v>
      </c>
      <c r="AA44" s="224" t="b">
        <f t="shared" si="249"/>
        <v>0</v>
      </c>
      <c r="AB44" s="225">
        <v>0</v>
      </c>
      <c r="AC44" s="225">
        <v>0</v>
      </c>
      <c r="AD44" s="225">
        <v>0</v>
      </c>
      <c r="AE44" s="225">
        <v>0</v>
      </c>
      <c r="AF44" s="223">
        <v>18</v>
      </c>
      <c r="AG44" s="224" t="str">
        <f t="shared" si="250"/>
        <v>1</v>
      </c>
      <c r="AH44" s="225">
        <v>30</v>
      </c>
      <c r="AI44" s="225">
        <v>12</v>
      </c>
      <c r="AJ44" s="225">
        <v>18</v>
      </c>
      <c r="AK44" s="225">
        <v>11</v>
      </c>
      <c r="AL44" s="223">
        <v>20</v>
      </c>
      <c r="AM44" s="224" t="str">
        <f t="shared" si="251"/>
        <v>1</v>
      </c>
      <c r="AN44" s="225">
        <v>53</v>
      </c>
      <c r="AO44" s="225">
        <v>17</v>
      </c>
      <c r="AP44" s="225">
        <v>4</v>
      </c>
      <c r="AQ44" s="225">
        <v>4</v>
      </c>
      <c r="AR44" s="223">
        <v>21</v>
      </c>
      <c r="AS44" s="224" t="str">
        <f t="shared" si="252"/>
        <v>1</v>
      </c>
      <c r="AT44" s="225">
        <v>29</v>
      </c>
      <c r="AU44" s="225">
        <v>17</v>
      </c>
      <c r="AV44" s="225">
        <v>6</v>
      </c>
      <c r="AW44" s="225">
        <v>7</v>
      </c>
      <c r="AX44" s="223">
        <v>19</v>
      </c>
      <c r="AY44" s="224" t="str">
        <f t="shared" si="253"/>
        <v>1</v>
      </c>
      <c r="AZ44" s="225">
        <v>21</v>
      </c>
      <c r="BA44" s="225">
        <v>17</v>
      </c>
      <c r="BB44" s="225">
        <v>4</v>
      </c>
      <c r="BC44" s="225">
        <v>4</v>
      </c>
      <c r="BD44" s="223">
        <v>25</v>
      </c>
      <c r="BE44" s="224" t="str">
        <f t="shared" si="254"/>
        <v>1</v>
      </c>
      <c r="BF44" s="225">
        <v>20</v>
      </c>
      <c r="BG44" s="225">
        <v>22</v>
      </c>
      <c r="BH44" s="225">
        <v>7</v>
      </c>
      <c r="BI44" s="225">
        <v>3</v>
      </c>
      <c r="BJ44" s="223">
        <v>0</v>
      </c>
      <c r="BK44" s="224" t="b">
        <f t="shared" si="255"/>
        <v>0</v>
      </c>
      <c r="BL44" s="225">
        <v>0</v>
      </c>
      <c r="BM44" s="225">
        <v>0</v>
      </c>
      <c r="BN44" s="225">
        <v>0</v>
      </c>
      <c r="BO44" s="225">
        <v>0</v>
      </c>
      <c r="BP44" s="223">
        <v>0</v>
      </c>
      <c r="BQ44" s="224" t="b">
        <f t="shared" si="256"/>
        <v>0</v>
      </c>
      <c r="BR44" s="225">
        <v>0</v>
      </c>
      <c r="BS44" s="225">
        <v>0</v>
      </c>
      <c r="BT44" s="225">
        <v>0</v>
      </c>
      <c r="BU44" s="225">
        <v>0</v>
      </c>
      <c r="BV44" s="223">
        <v>18</v>
      </c>
      <c r="BW44" s="224" t="str">
        <f t="shared" si="257"/>
        <v>1</v>
      </c>
      <c r="BX44" s="225">
        <v>23</v>
      </c>
      <c r="BY44" s="225">
        <v>16</v>
      </c>
      <c r="BZ44" s="225">
        <v>16</v>
      </c>
      <c r="CA44" s="225">
        <v>5</v>
      </c>
      <c r="CB44" s="223">
        <v>19</v>
      </c>
      <c r="CC44" s="224" t="str">
        <f t="shared" si="258"/>
        <v>1</v>
      </c>
      <c r="CD44" s="225">
        <v>50</v>
      </c>
      <c r="CE44" s="225">
        <v>19</v>
      </c>
      <c r="CF44" s="225">
        <v>1</v>
      </c>
      <c r="CG44" s="225">
        <v>2</v>
      </c>
      <c r="CH44" s="223">
        <v>24</v>
      </c>
      <c r="CI44" s="224" t="str">
        <f t="shared" si="259"/>
        <v>1</v>
      </c>
      <c r="CJ44" s="225">
        <v>25</v>
      </c>
      <c r="CK44" s="225">
        <v>20</v>
      </c>
      <c r="CL44" s="225">
        <v>16</v>
      </c>
      <c r="CM44" s="225">
        <v>6</v>
      </c>
      <c r="CN44" s="223">
        <v>23</v>
      </c>
      <c r="CO44" s="224" t="str">
        <f t="shared" si="260"/>
        <v>1</v>
      </c>
      <c r="CP44" s="225">
        <v>33</v>
      </c>
      <c r="CQ44" s="225">
        <v>23</v>
      </c>
      <c r="CR44" s="225">
        <v>7</v>
      </c>
      <c r="CS44" s="225">
        <v>6</v>
      </c>
      <c r="CT44" s="223">
        <v>19</v>
      </c>
      <c r="CU44" s="224" t="str">
        <f t="shared" si="261"/>
        <v>1</v>
      </c>
      <c r="CV44" s="225">
        <v>28</v>
      </c>
      <c r="CW44" s="225">
        <v>17</v>
      </c>
      <c r="CX44" s="225">
        <v>2</v>
      </c>
      <c r="CY44" s="225">
        <v>2</v>
      </c>
      <c r="CZ44" s="223">
        <v>23</v>
      </c>
      <c r="DA44" s="224" t="str">
        <f t="shared" si="262"/>
        <v>1</v>
      </c>
      <c r="DB44" s="225">
        <v>25</v>
      </c>
      <c r="DC44" s="225">
        <v>22</v>
      </c>
      <c r="DD44" s="225">
        <v>2</v>
      </c>
      <c r="DE44" s="225">
        <v>2</v>
      </c>
      <c r="DF44" s="223">
        <v>0</v>
      </c>
      <c r="DG44" s="224" t="b">
        <f t="shared" si="263"/>
        <v>0</v>
      </c>
      <c r="DH44" s="225">
        <v>0</v>
      </c>
      <c r="DI44" s="225">
        <v>0</v>
      </c>
      <c r="DJ44" s="225">
        <v>0</v>
      </c>
      <c r="DK44" s="225">
        <v>0</v>
      </c>
      <c r="DL44" s="223">
        <v>18</v>
      </c>
      <c r="DM44" s="224" t="str">
        <f t="shared" si="264"/>
        <v>1</v>
      </c>
      <c r="DN44" s="225">
        <v>32</v>
      </c>
      <c r="DO44" s="225">
        <v>17</v>
      </c>
      <c r="DP44" s="225">
        <v>6</v>
      </c>
      <c r="DQ44" s="225">
        <v>7</v>
      </c>
      <c r="DR44" s="223">
        <v>24</v>
      </c>
      <c r="DS44" s="224" t="str">
        <f t="shared" si="265"/>
        <v>1</v>
      </c>
      <c r="DT44" s="225">
        <v>48</v>
      </c>
      <c r="DU44" s="225">
        <v>21</v>
      </c>
      <c r="DV44" s="225">
        <v>9</v>
      </c>
      <c r="DW44" s="225">
        <v>5</v>
      </c>
      <c r="DX44" s="223">
        <v>24</v>
      </c>
      <c r="DY44" s="224" t="str">
        <f t="shared" si="266"/>
        <v>1</v>
      </c>
      <c r="DZ44" s="225">
        <v>42</v>
      </c>
      <c r="EA44" s="225">
        <v>21</v>
      </c>
      <c r="EB44" s="225">
        <v>4</v>
      </c>
      <c r="EC44" s="225">
        <v>5</v>
      </c>
      <c r="ED44" s="223">
        <v>23</v>
      </c>
      <c r="EE44" s="224" t="str">
        <f t="shared" si="267"/>
        <v>1</v>
      </c>
      <c r="EF44" s="225">
        <v>22</v>
      </c>
      <c r="EG44" s="225">
        <v>22</v>
      </c>
      <c r="EH44" s="225">
        <v>5</v>
      </c>
      <c r="EI44" s="225">
        <v>3</v>
      </c>
      <c r="EJ44" s="223">
        <v>22</v>
      </c>
      <c r="EK44" s="224" t="str">
        <f t="shared" si="268"/>
        <v>1</v>
      </c>
      <c r="EL44" s="225">
        <v>19</v>
      </c>
      <c r="EM44" s="225">
        <v>18</v>
      </c>
      <c r="EN44" s="225">
        <v>16</v>
      </c>
      <c r="EO44" s="225">
        <v>6</v>
      </c>
      <c r="EP44" s="223">
        <v>0</v>
      </c>
      <c r="EQ44" s="224" t="b">
        <f t="shared" si="269"/>
        <v>0</v>
      </c>
      <c r="ER44" s="225">
        <v>0</v>
      </c>
      <c r="ES44" s="225">
        <v>0</v>
      </c>
      <c r="ET44" s="225">
        <v>0</v>
      </c>
      <c r="EU44" s="225">
        <v>0</v>
      </c>
      <c r="EV44" s="223">
        <v>0</v>
      </c>
      <c r="EW44" s="224" t="b">
        <f t="shared" si="270"/>
        <v>0</v>
      </c>
      <c r="EX44" s="225">
        <v>0</v>
      </c>
      <c r="EY44" s="225">
        <v>0</v>
      </c>
      <c r="EZ44" s="225">
        <v>0</v>
      </c>
      <c r="FA44" s="225">
        <v>0</v>
      </c>
      <c r="FB44" s="223">
        <v>19</v>
      </c>
      <c r="FC44" s="224" t="str">
        <f t="shared" si="271"/>
        <v>1</v>
      </c>
      <c r="FD44" s="225">
        <v>33</v>
      </c>
      <c r="FE44" s="225">
        <v>14</v>
      </c>
      <c r="FF44" s="225">
        <v>10</v>
      </c>
      <c r="FG44" s="225">
        <v>7</v>
      </c>
      <c r="FH44" s="223">
        <v>22</v>
      </c>
      <c r="FI44" s="224" t="str">
        <f t="shared" si="272"/>
        <v>1</v>
      </c>
      <c r="FJ44" s="225">
        <v>67</v>
      </c>
      <c r="FK44" s="225">
        <v>19</v>
      </c>
      <c r="FL44" s="225">
        <v>13</v>
      </c>
      <c r="FM44" s="225">
        <v>4</v>
      </c>
      <c r="FN44" s="223">
        <v>20</v>
      </c>
      <c r="FO44" s="224" t="str">
        <f t="shared" si="273"/>
        <v>1</v>
      </c>
      <c r="FP44" s="225">
        <v>52</v>
      </c>
      <c r="FQ44" s="225">
        <v>17</v>
      </c>
      <c r="FR44" s="225">
        <v>5</v>
      </c>
      <c r="FS44" s="225">
        <v>3</v>
      </c>
      <c r="FT44" s="223">
        <v>29</v>
      </c>
      <c r="FU44" s="224" t="str">
        <f t="shared" si="274"/>
        <v>1</v>
      </c>
      <c r="FV44" s="225">
        <v>37</v>
      </c>
      <c r="FW44" s="225">
        <v>27</v>
      </c>
      <c r="FX44" s="225">
        <v>5</v>
      </c>
      <c r="FY44" s="225">
        <v>7</v>
      </c>
      <c r="FZ44" s="223">
        <v>23</v>
      </c>
      <c r="GA44" s="224" t="str">
        <f t="shared" si="275"/>
        <v>1</v>
      </c>
      <c r="GB44" s="225">
        <v>46</v>
      </c>
      <c r="GC44" s="225">
        <v>22</v>
      </c>
      <c r="GD44" s="225">
        <v>10</v>
      </c>
      <c r="GE44" s="225">
        <v>3</v>
      </c>
      <c r="GF44" s="223">
        <v>23</v>
      </c>
      <c r="GG44" s="224" t="str">
        <f t="shared" si="276"/>
        <v>1</v>
      </c>
      <c r="GH44" s="225">
        <v>53</v>
      </c>
      <c r="GI44" s="225">
        <v>22</v>
      </c>
      <c r="GJ44" s="225">
        <v>5</v>
      </c>
      <c r="GK44" s="225">
        <v>5</v>
      </c>
      <c r="GL44" s="223">
        <v>0</v>
      </c>
      <c r="GM44" s="224" t="b">
        <f t="shared" si="277"/>
        <v>0</v>
      </c>
      <c r="GN44" s="225">
        <v>0</v>
      </c>
      <c r="GO44" s="225">
        <v>0</v>
      </c>
      <c r="GP44" s="225">
        <v>0</v>
      </c>
      <c r="GQ44" s="225">
        <v>0</v>
      </c>
      <c r="GR44" s="223">
        <v>21</v>
      </c>
      <c r="GS44" s="224" t="str">
        <f t="shared" si="278"/>
        <v>1</v>
      </c>
      <c r="GT44" s="225">
        <v>30</v>
      </c>
      <c r="GU44" s="225">
        <v>17</v>
      </c>
      <c r="GV44" s="225">
        <v>10</v>
      </c>
      <c r="GW44" s="225">
        <v>8</v>
      </c>
      <c r="GX44" s="223">
        <v>27</v>
      </c>
      <c r="GY44" s="224" t="str">
        <f t="shared" si="279"/>
        <v>1</v>
      </c>
      <c r="GZ44" s="225">
        <v>102</v>
      </c>
      <c r="HA44" s="225">
        <v>27</v>
      </c>
      <c r="HB44" s="225">
        <v>2</v>
      </c>
      <c r="HC44" s="226">
        <v>3</v>
      </c>
      <c r="HD44" s="227"/>
      <c r="HE44" s="251">
        <f t="shared" si="280"/>
        <v>524</v>
      </c>
      <c r="HF44" s="6">
        <f t="shared" si="281"/>
        <v>920</v>
      </c>
      <c r="HG44" s="6">
        <f t="shared" si="282"/>
        <v>466</v>
      </c>
      <c r="HH44" s="6">
        <f t="shared" si="283"/>
        <v>183</v>
      </c>
      <c r="HI44" s="262">
        <f t="shared" si="284"/>
        <v>118</v>
      </c>
      <c r="HK44" s="23" t="s">
        <v>38</v>
      </c>
      <c r="HL44" s="307">
        <v>22</v>
      </c>
      <c r="HM44" s="308" t="str">
        <f t="shared" si="216"/>
        <v>1</v>
      </c>
      <c r="HN44" s="309">
        <v>20</v>
      </c>
      <c r="HO44" s="309">
        <v>21</v>
      </c>
      <c r="HP44" s="309">
        <v>2</v>
      </c>
      <c r="HQ44" s="309">
        <v>2</v>
      </c>
      <c r="HR44" s="307">
        <v>32</v>
      </c>
      <c r="HS44" s="308" t="str">
        <f t="shared" si="217"/>
        <v>1</v>
      </c>
      <c r="HT44" s="309">
        <v>21</v>
      </c>
      <c r="HU44" s="309">
        <v>32</v>
      </c>
      <c r="HV44" s="309">
        <v>0</v>
      </c>
      <c r="HW44" s="309">
        <v>0</v>
      </c>
      <c r="HX44" s="307">
        <v>32</v>
      </c>
      <c r="HY44" s="308" t="str">
        <f t="shared" si="218"/>
        <v>1</v>
      </c>
      <c r="HZ44" s="309">
        <v>22</v>
      </c>
      <c r="IA44" s="309">
        <v>32</v>
      </c>
      <c r="IB44" s="309">
        <v>1</v>
      </c>
      <c r="IC44" s="309">
        <v>1</v>
      </c>
      <c r="ID44" s="307">
        <v>0</v>
      </c>
      <c r="IE44" s="308" t="b">
        <f t="shared" si="219"/>
        <v>0</v>
      </c>
      <c r="IF44" s="309">
        <v>0</v>
      </c>
      <c r="IG44" s="309">
        <v>0</v>
      </c>
      <c r="IH44" s="309">
        <v>0</v>
      </c>
      <c r="II44" s="309">
        <v>0</v>
      </c>
      <c r="IJ44" s="307">
        <v>0</v>
      </c>
      <c r="IK44" s="308" t="b">
        <f t="shared" si="220"/>
        <v>0</v>
      </c>
      <c r="IL44" s="309">
        <v>0</v>
      </c>
      <c r="IM44" s="309">
        <v>0</v>
      </c>
      <c r="IN44" s="309">
        <v>0</v>
      </c>
      <c r="IO44" s="309">
        <v>0</v>
      </c>
      <c r="IP44" s="307">
        <v>22</v>
      </c>
      <c r="IQ44" s="308" t="str">
        <f t="shared" si="221"/>
        <v>1</v>
      </c>
      <c r="IR44" s="309">
        <v>25</v>
      </c>
      <c r="IS44" s="309">
        <v>19</v>
      </c>
      <c r="IT44" s="309">
        <v>11</v>
      </c>
      <c r="IU44" s="309">
        <v>3</v>
      </c>
      <c r="IV44" s="307">
        <v>0</v>
      </c>
      <c r="IW44" s="308" t="b">
        <f t="shared" si="222"/>
        <v>0</v>
      </c>
      <c r="IX44" s="309">
        <v>0</v>
      </c>
      <c r="IY44" s="309">
        <v>0</v>
      </c>
      <c r="IZ44" s="309">
        <v>0</v>
      </c>
      <c r="JA44" s="309">
        <v>0</v>
      </c>
      <c r="JB44" s="307">
        <v>34</v>
      </c>
      <c r="JC44" s="308" t="str">
        <f t="shared" si="223"/>
        <v>1</v>
      </c>
      <c r="JD44" s="309">
        <v>30</v>
      </c>
      <c r="JE44" s="309">
        <v>34</v>
      </c>
      <c r="JF44" s="309">
        <v>0</v>
      </c>
      <c r="JG44" s="309">
        <v>0</v>
      </c>
      <c r="JH44" s="307">
        <v>23</v>
      </c>
      <c r="JI44" s="308" t="str">
        <f t="shared" si="224"/>
        <v>1</v>
      </c>
      <c r="JJ44" s="309">
        <v>20</v>
      </c>
      <c r="JK44" s="309">
        <v>22</v>
      </c>
      <c r="JL44" s="309">
        <v>40</v>
      </c>
      <c r="JM44" s="309">
        <v>3</v>
      </c>
      <c r="JN44" s="307">
        <v>24</v>
      </c>
      <c r="JO44" s="308" t="str">
        <f t="shared" si="225"/>
        <v>1</v>
      </c>
      <c r="JP44" s="309">
        <v>18</v>
      </c>
      <c r="JQ44" s="309">
        <v>22</v>
      </c>
      <c r="JR44" s="309">
        <v>5</v>
      </c>
      <c r="JS44" s="309">
        <v>3</v>
      </c>
      <c r="JT44" s="307">
        <v>27</v>
      </c>
      <c r="JU44" s="308" t="str">
        <f t="shared" si="226"/>
        <v>1</v>
      </c>
      <c r="JV44" s="309">
        <v>23</v>
      </c>
      <c r="JW44" s="309">
        <v>25</v>
      </c>
      <c r="JX44" s="309">
        <v>3</v>
      </c>
      <c r="JY44" s="309">
        <v>3</v>
      </c>
      <c r="JZ44" s="307">
        <v>0</v>
      </c>
      <c r="KA44" s="308" t="b">
        <f t="shared" si="227"/>
        <v>0</v>
      </c>
      <c r="KB44" s="309">
        <v>0</v>
      </c>
      <c r="KC44" s="309">
        <v>0</v>
      </c>
      <c r="KD44" s="309">
        <v>0</v>
      </c>
      <c r="KE44" s="309">
        <v>0</v>
      </c>
      <c r="KF44" s="307">
        <v>23</v>
      </c>
      <c r="KG44" s="308" t="str">
        <f t="shared" si="228"/>
        <v>1</v>
      </c>
      <c r="KH44" s="309">
        <v>28</v>
      </c>
      <c r="KI44" s="309">
        <v>21</v>
      </c>
      <c r="KJ44" s="309">
        <v>2</v>
      </c>
      <c r="KK44" s="309">
        <v>2</v>
      </c>
      <c r="KL44" s="307">
        <v>29</v>
      </c>
      <c r="KM44" s="308" t="str">
        <f t="shared" si="229"/>
        <v>1</v>
      </c>
      <c r="KN44" s="309">
        <v>75</v>
      </c>
      <c r="KO44" s="309">
        <v>29</v>
      </c>
      <c r="KP44" s="309">
        <v>3</v>
      </c>
      <c r="KQ44" s="309">
        <v>2</v>
      </c>
      <c r="KR44" s="307">
        <v>30</v>
      </c>
      <c r="KS44" s="308" t="str">
        <f t="shared" si="230"/>
        <v>1</v>
      </c>
      <c r="KT44" s="309">
        <v>28</v>
      </c>
      <c r="KU44" s="309">
        <v>28</v>
      </c>
      <c r="KV44" s="309">
        <v>7</v>
      </c>
      <c r="KW44" s="309">
        <v>3</v>
      </c>
      <c r="KX44" s="307">
        <v>34</v>
      </c>
      <c r="KY44" s="308" t="str">
        <f t="shared" si="231"/>
        <v>1</v>
      </c>
      <c r="KZ44" s="309">
        <v>24</v>
      </c>
      <c r="LA44" s="309">
        <v>33</v>
      </c>
      <c r="LB44" s="309">
        <v>5</v>
      </c>
      <c r="LC44" s="309">
        <v>2</v>
      </c>
      <c r="LD44" s="307">
        <v>34</v>
      </c>
      <c r="LE44" s="308" t="str">
        <f t="shared" si="232"/>
        <v>1</v>
      </c>
      <c r="LF44" s="309">
        <v>20</v>
      </c>
      <c r="LG44" s="309">
        <v>34</v>
      </c>
      <c r="LH44" s="309">
        <v>0</v>
      </c>
      <c r="LI44" s="309">
        <v>0</v>
      </c>
      <c r="LJ44" s="307">
        <v>32</v>
      </c>
      <c r="LK44" s="308" t="str">
        <f t="shared" si="233"/>
        <v>1</v>
      </c>
      <c r="LL44" s="309">
        <v>42</v>
      </c>
      <c r="LM44" s="309">
        <v>31</v>
      </c>
      <c r="LN44" s="309">
        <v>1</v>
      </c>
      <c r="LO44" s="309">
        <v>1</v>
      </c>
      <c r="LP44" s="307">
        <v>0</v>
      </c>
      <c r="LQ44" s="308" t="b">
        <f t="shared" si="234"/>
        <v>0</v>
      </c>
      <c r="LR44" s="309">
        <v>0</v>
      </c>
      <c r="LS44" s="309">
        <v>0</v>
      </c>
      <c r="LT44" s="309">
        <v>0</v>
      </c>
      <c r="LU44" s="309">
        <v>0</v>
      </c>
      <c r="LV44" s="307">
        <v>25</v>
      </c>
      <c r="LW44" s="308" t="str">
        <f t="shared" si="235"/>
        <v>1</v>
      </c>
      <c r="LX44" s="309">
        <v>18</v>
      </c>
      <c r="LY44" s="309">
        <v>25</v>
      </c>
      <c r="LZ44" s="309">
        <v>2</v>
      </c>
      <c r="MA44" s="309">
        <v>2</v>
      </c>
      <c r="MB44" s="307">
        <v>37</v>
      </c>
      <c r="MC44" s="308" t="str">
        <f t="shared" si="236"/>
        <v>1</v>
      </c>
      <c r="MD44" s="309">
        <v>24</v>
      </c>
      <c r="ME44" s="309">
        <v>37</v>
      </c>
      <c r="MF44" s="309">
        <v>0</v>
      </c>
      <c r="MG44" s="309">
        <v>0</v>
      </c>
      <c r="MH44" s="307">
        <v>29</v>
      </c>
      <c r="MI44" s="308" t="str">
        <f t="shared" si="237"/>
        <v>1</v>
      </c>
      <c r="MJ44" s="309">
        <v>22</v>
      </c>
      <c r="MK44" s="309">
        <v>29</v>
      </c>
      <c r="ML44" s="309">
        <v>1</v>
      </c>
      <c r="MM44" s="309">
        <v>1</v>
      </c>
      <c r="MN44" s="307">
        <v>33</v>
      </c>
      <c r="MO44" s="308" t="str">
        <f t="shared" si="238"/>
        <v>1</v>
      </c>
      <c r="MP44" s="309">
        <v>27</v>
      </c>
      <c r="MQ44" s="309">
        <v>29</v>
      </c>
      <c r="MR44" s="309">
        <v>6</v>
      </c>
      <c r="MS44" s="309">
        <v>5</v>
      </c>
      <c r="MT44" s="307">
        <v>31</v>
      </c>
      <c r="MU44" s="308" t="str">
        <f t="shared" si="239"/>
        <v>1</v>
      </c>
      <c r="MV44" s="309">
        <v>24</v>
      </c>
      <c r="MW44" s="309">
        <v>29</v>
      </c>
      <c r="MX44" s="309">
        <v>2</v>
      </c>
      <c r="MY44" s="309">
        <v>2</v>
      </c>
      <c r="MZ44" s="307">
        <v>28</v>
      </c>
      <c r="NA44" s="308" t="str">
        <f t="shared" si="240"/>
        <v>1</v>
      </c>
      <c r="NB44" s="309">
        <v>22</v>
      </c>
      <c r="NC44" s="309">
        <v>27</v>
      </c>
      <c r="ND44" s="309">
        <v>2</v>
      </c>
      <c r="NE44" s="309">
        <v>2</v>
      </c>
      <c r="NF44" s="307">
        <v>0</v>
      </c>
      <c r="NG44" s="308" t="b">
        <f t="shared" si="241"/>
        <v>0</v>
      </c>
      <c r="NH44" s="309">
        <v>0</v>
      </c>
      <c r="NI44" s="309">
        <v>0</v>
      </c>
      <c r="NJ44" s="309">
        <v>0</v>
      </c>
      <c r="NK44" s="309">
        <v>0</v>
      </c>
      <c r="NL44" s="307">
        <v>38</v>
      </c>
      <c r="NM44" s="308" t="str">
        <f t="shared" si="242"/>
        <v>1</v>
      </c>
      <c r="NN44" s="309">
        <v>71</v>
      </c>
      <c r="NO44" s="309">
        <v>35</v>
      </c>
      <c r="NP44" s="309">
        <v>9</v>
      </c>
      <c r="NQ44" s="309">
        <v>3</v>
      </c>
      <c r="NR44" s="307">
        <v>40</v>
      </c>
      <c r="NS44" s="308" t="str">
        <f t="shared" si="243"/>
        <v>1</v>
      </c>
      <c r="NT44" s="309">
        <v>42</v>
      </c>
      <c r="NU44" s="309">
        <v>38</v>
      </c>
      <c r="NV44" s="309">
        <v>5</v>
      </c>
      <c r="NW44" s="309">
        <v>2</v>
      </c>
      <c r="NX44" s="307">
        <v>41</v>
      </c>
      <c r="NY44" s="308" t="str">
        <f t="shared" si="244"/>
        <v>1</v>
      </c>
      <c r="NZ44" s="309">
        <v>73</v>
      </c>
      <c r="OA44" s="309">
        <v>39</v>
      </c>
      <c r="OB44" s="309">
        <v>27</v>
      </c>
      <c r="OC44" s="310">
        <v>3</v>
      </c>
      <c r="OD44" s="311">
        <v>0</v>
      </c>
      <c r="OE44" s="308" t="b">
        <f t="shared" si="245"/>
        <v>0</v>
      </c>
      <c r="OF44" s="309">
        <v>0</v>
      </c>
      <c r="OG44" s="309">
        <v>0</v>
      </c>
      <c r="OH44" s="309">
        <v>0</v>
      </c>
      <c r="OI44" s="309">
        <v>0</v>
      </c>
      <c r="OJ44" s="307">
        <v>0</v>
      </c>
      <c r="OK44" s="308" t="b">
        <f t="shared" si="246"/>
        <v>0</v>
      </c>
      <c r="OL44" s="309">
        <v>0</v>
      </c>
      <c r="OM44" s="309">
        <v>0</v>
      </c>
      <c r="ON44" s="309">
        <v>0</v>
      </c>
      <c r="OO44" s="310">
        <v>0</v>
      </c>
      <c r="OP44" s="312"/>
      <c r="OQ44" s="313">
        <f t="shared" si="247"/>
        <v>700</v>
      </c>
      <c r="OR44" s="36">
        <f t="shared" si="248"/>
        <v>719</v>
      </c>
      <c r="OS44" s="36">
        <f t="shared" si="248"/>
        <v>671</v>
      </c>
      <c r="OT44" s="36">
        <f t="shared" si="248"/>
        <v>134</v>
      </c>
      <c r="OU44" s="314">
        <f t="shared" si="248"/>
        <v>45</v>
      </c>
      <c r="OW44" s="54" t="s">
        <v>41</v>
      </c>
      <c r="OX44" s="36">
        <v>542</v>
      </c>
      <c r="OY44" s="314">
        <v>32</v>
      </c>
      <c r="PA44" s="65" t="s">
        <v>41</v>
      </c>
      <c r="PB44" s="36">
        <v>360</v>
      </c>
      <c r="PC44" s="314">
        <v>5</v>
      </c>
    </row>
    <row r="45" spans="1:419" ht="15.75" x14ac:dyDescent="0.25">
      <c r="A45" s="17" t="s">
        <v>39</v>
      </c>
      <c r="B45" s="79">
        <v>527</v>
      </c>
      <c r="C45" s="79">
        <v>466</v>
      </c>
      <c r="E45" s="85" t="s">
        <v>39</v>
      </c>
      <c r="F45" s="86">
        <v>1088</v>
      </c>
      <c r="G45" s="86">
        <v>328</v>
      </c>
      <c r="I45" s="106" t="s">
        <v>43</v>
      </c>
      <c r="J45" s="46">
        <v>1490</v>
      </c>
      <c r="K45" s="46">
        <v>160</v>
      </c>
      <c r="M45" s="123" t="s">
        <v>43</v>
      </c>
      <c r="N45" s="46">
        <v>1358</v>
      </c>
      <c r="O45" s="107">
        <v>144</v>
      </c>
      <c r="P45" s="121"/>
      <c r="Q45" s="107"/>
      <c r="R45" s="137" t="s">
        <v>41</v>
      </c>
      <c r="S45" s="107">
        <v>390</v>
      </c>
      <c r="T45" s="122">
        <v>15</v>
      </c>
      <c r="V45" s="158" t="s">
        <v>31</v>
      </c>
      <c r="W45" s="107">
        <v>463</v>
      </c>
      <c r="X45" s="122">
        <v>0</v>
      </c>
      <c r="Y45" s="12" t="s">
        <v>38</v>
      </c>
      <c r="Z45" s="223">
        <v>0</v>
      </c>
      <c r="AA45" s="224" t="b">
        <f t="shared" si="249"/>
        <v>0</v>
      </c>
      <c r="AB45" s="225">
        <v>0</v>
      </c>
      <c r="AC45" s="225">
        <v>0</v>
      </c>
      <c r="AD45" s="225">
        <v>0</v>
      </c>
      <c r="AE45" s="225">
        <v>0</v>
      </c>
      <c r="AF45" s="223">
        <v>21</v>
      </c>
      <c r="AG45" s="224" t="str">
        <f t="shared" si="250"/>
        <v>1</v>
      </c>
      <c r="AH45" s="225">
        <v>29</v>
      </c>
      <c r="AI45" s="225">
        <v>20</v>
      </c>
      <c r="AJ45" s="225">
        <v>34</v>
      </c>
      <c r="AK45" s="225">
        <v>3</v>
      </c>
      <c r="AL45" s="223">
        <v>27</v>
      </c>
      <c r="AM45" s="224" t="str">
        <f t="shared" si="251"/>
        <v>1</v>
      </c>
      <c r="AN45" s="225">
        <v>29</v>
      </c>
      <c r="AO45" s="225">
        <v>25</v>
      </c>
      <c r="AP45" s="225">
        <v>10</v>
      </c>
      <c r="AQ45" s="225">
        <v>3</v>
      </c>
      <c r="AR45" s="223">
        <v>24</v>
      </c>
      <c r="AS45" s="224" t="str">
        <f t="shared" si="252"/>
        <v>1</v>
      </c>
      <c r="AT45" s="225">
        <v>24</v>
      </c>
      <c r="AU45" s="225">
        <v>20</v>
      </c>
      <c r="AV45" s="225">
        <v>5</v>
      </c>
      <c r="AW45" s="225">
        <v>5</v>
      </c>
      <c r="AX45" s="223">
        <v>29</v>
      </c>
      <c r="AY45" s="224" t="str">
        <f t="shared" si="253"/>
        <v>1</v>
      </c>
      <c r="AZ45" s="225">
        <v>18</v>
      </c>
      <c r="BA45" s="225">
        <v>25</v>
      </c>
      <c r="BB45" s="225">
        <v>8</v>
      </c>
      <c r="BC45" s="225">
        <v>4</v>
      </c>
      <c r="BD45" s="223">
        <v>25</v>
      </c>
      <c r="BE45" s="224" t="str">
        <f t="shared" si="254"/>
        <v>1</v>
      </c>
      <c r="BF45" s="225">
        <v>17</v>
      </c>
      <c r="BG45" s="225">
        <v>24</v>
      </c>
      <c r="BH45" s="225">
        <v>21</v>
      </c>
      <c r="BI45" s="225">
        <v>2</v>
      </c>
      <c r="BJ45" s="223">
        <v>28</v>
      </c>
      <c r="BK45" s="224" t="str">
        <f t="shared" si="255"/>
        <v>1</v>
      </c>
      <c r="BL45" s="225">
        <v>27</v>
      </c>
      <c r="BM45" s="225">
        <v>27</v>
      </c>
      <c r="BN45" s="225">
        <v>1</v>
      </c>
      <c r="BO45" s="225">
        <v>2</v>
      </c>
      <c r="BP45" s="223">
        <v>0</v>
      </c>
      <c r="BQ45" s="224" t="b">
        <f t="shared" si="256"/>
        <v>0</v>
      </c>
      <c r="BR45" s="225">
        <v>0</v>
      </c>
      <c r="BS45" s="225">
        <v>0</v>
      </c>
      <c r="BT45" s="225">
        <v>0</v>
      </c>
      <c r="BU45" s="225">
        <v>0</v>
      </c>
      <c r="BV45" s="223">
        <v>22</v>
      </c>
      <c r="BW45" s="224" t="str">
        <f t="shared" si="257"/>
        <v>1</v>
      </c>
      <c r="BX45" s="225">
        <v>18</v>
      </c>
      <c r="BY45" s="225">
        <v>19</v>
      </c>
      <c r="BZ45" s="225">
        <v>2</v>
      </c>
      <c r="CA45" s="225">
        <v>4</v>
      </c>
      <c r="CB45" s="223">
        <v>35</v>
      </c>
      <c r="CC45" s="224" t="str">
        <f t="shared" si="258"/>
        <v>1</v>
      </c>
      <c r="CD45" s="225">
        <v>33</v>
      </c>
      <c r="CE45" s="225">
        <v>33</v>
      </c>
      <c r="CF45" s="225">
        <v>1</v>
      </c>
      <c r="CG45" s="225">
        <v>2</v>
      </c>
      <c r="CH45" s="223">
        <v>23</v>
      </c>
      <c r="CI45" s="224" t="str">
        <f t="shared" si="259"/>
        <v>1</v>
      </c>
      <c r="CJ45" s="225">
        <v>23</v>
      </c>
      <c r="CK45" s="225">
        <v>22</v>
      </c>
      <c r="CL45" s="225">
        <v>2</v>
      </c>
      <c r="CM45" s="225">
        <v>1</v>
      </c>
      <c r="CN45" s="223">
        <v>21</v>
      </c>
      <c r="CO45" s="224" t="str">
        <f t="shared" si="260"/>
        <v>1</v>
      </c>
      <c r="CP45" s="225">
        <v>19</v>
      </c>
      <c r="CQ45" s="225">
        <v>18</v>
      </c>
      <c r="CR45" s="225">
        <v>4</v>
      </c>
      <c r="CS45" s="225">
        <v>3</v>
      </c>
      <c r="CT45" s="223">
        <v>20</v>
      </c>
      <c r="CU45" s="224" t="str">
        <f t="shared" si="261"/>
        <v>1</v>
      </c>
      <c r="CV45" s="225">
        <v>35</v>
      </c>
      <c r="CW45" s="225">
        <v>19</v>
      </c>
      <c r="CX45" s="225">
        <v>4</v>
      </c>
      <c r="CY45" s="225">
        <v>4</v>
      </c>
      <c r="CZ45" s="223">
        <v>24</v>
      </c>
      <c r="DA45" s="224" t="str">
        <f t="shared" si="262"/>
        <v>1</v>
      </c>
      <c r="DB45" s="225">
        <v>19</v>
      </c>
      <c r="DC45" s="225">
        <v>23</v>
      </c>
      <c r="DD45" s="225">
        <v>1</v>
      </c>
      <c r="DE45" s="225">
        <v>2</v>
      </c>
      <c r="DF45" s="223">
        <v>0</v>
      </c>
      <c r="DG45" s="224" t="b">
        <f t="shared" si="263"/>
        <v>0</v>
      </c>
      <c r="DH45" s="225">
        <v>0</v>
      </c>
      <c r="DI45" s="225">
        <v>0</v>
      </c>
      <c r="DJ45" s="225">
        <v>0</v>
      </c>
      <c r="DK45" s="225">
        <v>0</v>
      </c>
      <c r="DL45" s="223">
        <v>24</v>
      </c>
      <c r="DM45" s="224" t="str">
        <f t="shared" si="264"/>
        <v>1</v>
      </c>
      <c r="DN45" s="225">
        <v>21</v>
      </c>
      <c r="DO45" s="225">
        <v>23</v>
      </c>
      <c r="DP45" s="225">
        <v>5</v>
      </c>
      <c r="DQ45" s="225">
        <v>1</v>
      </c>
      <c r="DR45" s="223">
        <v>23</v>
      </c>
      <c r="DS45" s="224" t="str">
        <f t="shared" si="265"/>
        <v>1</v>
      </c>
      <c r="DT45" s="225">
        <v>44</v>
      </c>
      <c r="DU45" s="225">
        <v>19</v>
      </c>
      <c r="DV45" s="225">
        <v>8</v>
      </c>
      <c r="DW45" s="225">
        <v>5</v>
      </c>
      <c r="DX45" s="223">
        <v>24</v>
      </c>
      <c r="DY45" s="224" t="str">
        <f t="shared" si="266"/>
        <v>1</v>
      </c>
      <c r="DZ45" s="225">
        <v>32</v>
      </c>
      <c r="EA45" s="225">
        <v>24</v>
      </c>
      <c r="EB45" s="225">
        <v>2</v>
      </c>
      <c r="EC45" s="225">
        <v>2</v>
      </c>
      <c r="ED45" s="223">
        <v>24</v>
      </c>
      <c r="EE45" s="224" t="str">
        <f t="shared" si="267"/>
        <v>1</v>
      </c>
      <c r="EF45" s="225">
        <v>20</v>
      </c>
      <c r="EG45" s="225">
        <v>23</v>
      </c>
      <c r="EH45" s="225">
        <v>1</v>
      </c>
      <c r="EI45" s="225">
        <v>1</v>
      </c>
      <c r="EJ45" s="223">
        <v>30</v>
      </c>
      <c r="EK45" s="224" t="str">
        <f t="shared" si="268"/>
        <v>1</v>
      </c>
      <c r="EL45" s="225">
        <v>27</v>
      </c>
      <c r="EM45" s="225">
        <v>29</v>
      </c>
      <c r="EN45" s="225">
        <v>1</v>
      </c>
      <c r="EO45" s="225">
        <v>1</v>
      </c>
      <c r="EP45" s="223">
        <v>25</v>
      </c>
      <c r="EQ45" s="224" t="str">
        <f t="shared" si="269"/>
        <v>1</v>
      </c>
      <c r="ER45" s="225">
        <v>18</v>
      </c>
      <c r="ES45" s="225">
        <v>23</v>
      </c>
      <c r="ET45" s="225">
        <v>2</v>
      </c>
      <c r="EU45" s="225">
        <v>2</v>
      </c>
      <c r="EV45" s="223">
        <v>0</v>
      </c>
      <c r="EW45" s="224" t="b">
        <f t="shared" si="270"/>
        <v>0</v>
      </c>
      <c r="EX45" s="225">
        <v>0</v>
      </c>
      <c r="EY45" s="225">
        <v>0</v>
      </c>
      <c r="EZ45" s="225">
        <v>0</v>
      </c>
      <c r="FA45" s="225">
        <v>0</v>
      </c>
      <c r="FB45" s="223">
        <v>23</v>
      </c>
      <c r="FC45" s="224" t="str">
        <f t="shared" si="271"/>
        <v>1</v>
      </c>
      <c r="FD45" s="225">
        <v>27</v>
      </c>
      <c r="FE45" s="225">
        <v>19</v>
      </c>
      <c r="FF45" s="225">
        <v>4</v>
      </c>
      <c r="FG45" s="225">
        <v>4</v>
      </c>
      <c r="FH45" s="223">
        <v>35</v>
      </c>
      <c r="FI45" s="224" t="str">
        <f t="shared" si="272"/>
        <v>1</v>
      </c>
      <c r="FJ45" s="225">
        <v>34</v>
      </c>
      <c r="FK45" s="225">
        <v>34</v>
      </c>
      <c r="FL45" s="225">
        <v>8</v>
      </c>
      <c r="FM45" s="225">
        <v>4</v>
      </c>
      <c r="FN45" s="223">
        <v>23</v>
      </c>
      <c r="FO45" s="224" t="str">
        <f t="shared" si="273"/>
        <v>1</v>
      </c>
      <c r="FP45" s="225">
        <v>25</v>
      </c>
      <c r="FQ45" s="225">
        <v>22</v>
      </c>
      <c r="FR45" s="225">
        <v>1</v>
      </c>
      <c r="FS45" s="225">
        <v>1</v>
      </c>
      <c r="FT45" s="223">
        <v>27</v>
      </c>
      <c r="FU45" s="224" t="str">
        <f t="shared" si="274"/>
        <v>1</v>
      </c>
      <c r="FV45" s="225">
        <v>28</v>
      </c>
      <c r="FW45" s="225">
        <v>25</v>
      </c>
      <c r="FX45" s="225">
        <v>5</v>
      </c>
      <c r="FY45" s="225">
        <v>6</v>
      </c>
      <c r="FZ45" s="223">
        <v>25</v>
      </c>
      <c r="GA45" s="224" t="str">
        <f t="shared" si="275"/>
        <v>1</v>
      </c>
      <c r="GB45" s="225">
        <v>26</v>
      </c>
      <c r="GC45" s="225">
        <v>25</v>
      </c>
      <c r="GD45" s="225">
        <v>6</v>
      </c>
      <c r="GE45" s="225">
        <v>3</v>
      </c>
      <c r="GF45" s="223">
        <v>25</v>
      </c>
      <c r="GG45" s="224" t="str">
        <f t="shared" si="276"/>
        <v>1</v>
      </c>
      <c r="GH45" s="225">
        <v>18</v>
      </c>
      <c r="GI45" s="225">
        <v>23</v>
      </c>
      <c r="GJ45" s="225">
        <v>4</v>
      </c>
      <c r="GK45" s="225">
        <v>2</v>
      </c>
      <c r="GL45" s="223">
        <v>0</v>
      </c>
      <c r="GM45" s="224" t="b">
        <f t="shared" si="277"/>
        <v>0</v>
      </c>
      <c r="GN45" s="225">
        <v>0</v>
      </c>
      <c r="GO45" s="225">
        <v>0</v>
      </c>
      <c r="GP45" s="225">
        <v>0</v>
      </c>
      <c r="GQ45" s="225">
        <v>0</v>
      </c>
      <c r="GR45" s="223">
        <v>20</v>
      </c>
      <c r="GS45" s="224" t="str">
        <f t="shared" si="278"/>
        <v>1</v>
      </c>
      <c r="GT45" s="225">
        <v>78</v>
      </c>
      <c r="GU45" s="225">
        <v>18</v>
      </c>
      <c r="GV45" s="225">
        <v>31</v>
      </c>
      <c r="GW45" s="225">
        <v>2</v>
      </c>
      <c r="GX45" s="223">
        <v>25</v>
      </c>
      <c r="GY45" s="224" t="str">
        <f t="shared" si="279"/>
        <v>1</v>
      </c>
      <c r="GZ45" s="225">
        <v>58</v>
      </c>
      <c r="HA45" s="225">
        <v>24</v>
      </c>
      <c r="HB45" s="225">
        <v>2</v>
      </c>
      <c r="HC45" s="226">
        <v>1</v>
      </c>
      <c r="HD45" s="227"/>
      <c r="HE45" s="251">
        <f t="shared" si="280"/>
        <v>652</v>
      </c>
      <c r="HF45" s="6">
        <f t="shared" si="281"/>
        <v>747</v>
      </c>
      <c r="HG45" s="6">
        <f t="shared" si="282"/>
        <v>606</v>
      </c>
      <c r="HH45" s="6">
        <f t="shared" si="283"/>
        <v>173</v>
      </c>
      <c r="HI45" s="262">
        <f t="shared" si="284"/>
        <v>70</v>
      </c>
      <c r="HK45" s="23" t="s">
        <v>39</v>
      </c>
      <c r="HL45" s="307">
        <v>24</v>
      </c>
      <c r="HM45" s="308" t="str">
        <f t="shared" si="216"/>
        <v>1</v>
      </c>
      <c r="HN45" s="309">
        <v>35</v>
      </c>
      <c r="HO45" s="309">
        <v>23</v>
      </c>
      <c r="HP45" s="309">
        <v>8</v>
      </c>
      <c r="HQ45" s="309">
        <v>5</v>
      </c>
      <c r="HR45" s="307">
        <v>23</v>
      </c>
      <c r="HS45" s="308" t="str">
        <f t="shared" si="217"/>
        <v>1</v>
      </c>
      <c r="HT45" s="309">
        <v>40</v>
      </c>
      <c r="HU45" s="309">
        <v>20</v>
      </c>
      <c r="HV45" s="309">
        <v>12</v>
      </c>
      <c r="HW45" s="309">
        <v>4</v>
      </c>
      <c r="HX45" s="307">
        <v>26</v>
      </c>
      <c r="HY45" s="308" t="str">
        <f t="shared" si="218"/>
        <v>1</v>
      </c>
      <c r="HZ45" s="309">
        <v>43</v>
      </c>
      <c r="IA45" s="309">
        <v>23</v>
      </c>
      <c r="IB45" s="309">
        <v>32</v>
      </c>
      <c r="IC45" s="309">
        <v>8</v>
      </c>
      <c r="ID45" s="307">
        <v>0</v>
      </c>
      <c r="IE45" s="308" t="b">
        <f t="shared" si="219"/>
        <v>0</v>
      </c>
      <c r="IF45" s="309">
        <v>0</v>
      </c>
      <c r="IG45" s="309">
        <v>0</v>
      </c>
      <c r="IH45" s="309">
        <v>0</v>
      </c>
      <c r="II45" s="309">
        <v>0</v>
      </c>
      <c r="IJ45" s="307">
        <v>0</v>
      </c>
      <c r="IK45" s="308" t="b">
        <f t="shared" si="220"/>
        <v>0</v>
      </c>
      <c r="IL45" s="309">
        <v>0</v>
      </c>
      <c r="IM45" s="309">
        <v>0</v>
      </c>
      <c r="IN45" s="309">
        <v>0</v>
      </c>
      <c r="IO45" s="309">
        <v>0</v>
      </c>
      <c r="IP45" s="307">
        <v>21</v>
      </c>
      <c r="IQ45" s="308" t="str">
        <f t="shared" si="221"/>
        <v>1</v>
      </c>
      <c r="IR45" s="309">
        <v>60</v>
      </c>
      <c r="IS45" s="309">
        <v>18</v>
      </c>
      <c r="IT45" s="309">
        <v>28</v>
      </c>
      <c r="IU45" s="309">
        <v>6</v>
      </c>
      <c r="IV45" s="307">
        <v>0</v>
      </c>
      <c r="IW45" s="308" t="b">
        <f t="shared" si="222"/>
        <v>0</v>
      </c>
      <c r="IX45" s="309">
        <v>0</v>
      </c>
      <c r="IY45" s="309">
        <v>0</v>
      </c>
      <c r="IZ45" s="309">
        <v>0</v>
      </c>
      <c r="JA45" s="309">
        <v>0</v>
      </c>
      <c r="JB45" s="307">
        <v>24</v>
      </c>
      <c r="JC45" s="308" t="str">
        <f t="shared" si="223"/>
        <v>1</v>
      </c>
      <c r="JD45" s="309">
        <v>52</v>
      </c>
      <c r="JE45" s="309">
        <v>22</v>
      </c>
      <c r="JF45" s="309">
        <v>8</v>
      </c>
      <c r="JG45" s="309">
        <v>4</v>
      </c>
      <c r="JH45" s="307">
        <v>24</v>
      </c>
      <c r="JI45" s="308" t="str">
        <f t="shared" si="224"/>
        <v>1</v>
      </c>
      <c r="JJ45" s="309">
        <v>45</v>
      </c>
      <c r="JK45" s="309">
        <v>22</v>
      </c>
      <c r="JL45" s="309">
        <v>34</v>
      </c>
      <c r="JM45" s="309">
        <v>7</v>
      </c>
      <c r="JN45" s="307">
        <v>27</v>
      </c>
      <c r="JO45" s="308" t="str">
        <f t="shared" si="225"/>
        <v>1</v>
      </c>
      <c r="JP45" s="309">
        <v>48</v>
      </c>
      <c r="JQ45" s="309">
        <v>27</v>
      </c>
      <c r="JR45" s="309">
        <v>3</v>
      </c>
      <c r="JS45" s="309">
        <v>2</v>
      </c>
      <c r="JT45" s="307">
        <v>25</v>
      </c>
      <c r="JU45" s="308" t="str">
        <f t="shared" si="226"/>
        <v>1</v>
      </c>
      <c r="JV45" s="309">
        <v>50</v>
      </c>
      <c r="JW45" s="309">
        <v>23</v>
      </c>
      <c r="JX45" s="309">
        <v>8</v>
      </c>
      <c r="JY45" s="309">
        <v>4</v>
      </c>
      <c r="JZ45" s="307">
        <v>0</v>
      </c>
      <c r="KA45" s="308" t="b">
        <f t="shared" si="227"/>
        <v>0</v>
      </c>
      <c r="KB45" s="309">
        <v>0</v>
      </c>
      <c r="KC45" s="309">
        <v>0</v>
      </c>
      <c r="KD45" s="309">
        <v>0</v>
      </c>
      <c r="KE45" s="309">
        <v>0</v>
      </c>
      <c r="KF45" s="307">
        <v>24</v>
      </c>
      <c r="KG45" s="308" t="str">
        <f t="shared" si="228"/>
        <v>1</v>
      </c>
      <c r="KH45" s="309">
        <v>39</v>
      </c>
      <c r="KI45" s="309">
        <v>21</v>
      </c>
      <c r="KJ45" s="309">
        <v>8</v>
      </c>
      <c r="KK45" s="309">
        <v>5</v>
      </c>
      <c r="KL45" s="307">
        <v>24</v>
      </c>
      <c r="KM45" s="308" t="str">
        <f t="shared" si="229"/>
        <v>1</v>
      </c>
      <c r="KN45" s="309">
        <v>45</v>
      </c>
      <c r="KO45" s="309">
        <v>22</v>
      </c>
      <c r="KP45" s="309">
        <v>7</v>
      </c>
      <c r="KQ45" s="309">
        <v>4</v>
      </c>
      <c r="KR45" s="307">
        <v>25</v>
      </c>
      <c r="KS45" s="308" t="str">
        <f t="shared" si="230"/>
        <v>1</v>
      </c>
      <c r="KT45" s="309">
        <v>40</v>
      </c>
      <c r="KU45" s="309">
        <v>23</v>
      </c>
      <c r="KV45" s="309">
        <v>4</v>
      </c>
      <c r="KW45" s="309">
        <v>3</v>
      </c>
      <c r="KX45" s="307">
        <v>20</v>
      </c>
      <c r="KY45" s="308" t="str">
        <f t="shared" si="231"/>
        <v>1</v>
      </c>
      <c r="KZ45" s="309">
        <v>49</v>
      </c>
      <c r="LA45" s="309">
        <v>19</v>
      </c>
      <c r="LB45" s="309">
        <v>35</v>
      </c>
      <c r="LC45" s="309">
        <v>4</v>
      </c>
      <c r="LD45" s="307">
        <v>20</v>
      </c>
      <c r="LE45" s="308" t="str">
        <f t="shared" si="232"/>
        <v>1</v>
      </c>
      <c r="LF45" s="309">
        <v>36</v>
      </c>
      <c r="LG45" s="309">
        <v>20</v>
      </c>
      <c r="LH45" s="309">
        <v>1</v>
      </c>
      <c r="LI45" s="309">
        <v>1</v>
      </c>
      <c r="LJ45" s="307">
        <v>21</v>
      </c>
      <c r="LK45" s="308" t="str">
        <f t="shared" si="233"/>
        <v>1</v>
      </c>
      <c r="LL45" s="309">
        <v>31</v>
      </c>
      <c r="LM45" s="309">
        <v>19</v>
      </c>
      <c r="LN45" s="309">
        <v>20</v>
      </c>
      <c r="LO45" s="309">
        <v>5</v>
      </c>
      <c r="LP45" s="307">
        <v>0</v>
      </c>
      <c r="LQ45" s="308" t="b">
        <f t="shared" si="234"/>
        <v>0</v>
      </c>
      <c r="LR45" s="309">
        <v>0</v>
      </c>
      <c r="LS45" s="309">
        <v>0</v>
      </c>
      <c r="LT45" s="309">
        <v>0</v>
      </c>
      <c r="LU45" s="309">
        <v>0</v>
      </c>
      <c r="LV45" s="307">
        <v>27</v>
      </c>
      <c r="LW45" s="308" t="str">
        <f t="shared" si="235"/>
        <v>1</v>
      </c>
      <c r="LX45" s="309">
        <v>40</v>
      </c>
      <c r="LY45" s="309">
        <v>23</v>
      </c>
      <c r="LZ45" s="309">
        <v>44</v>
      </c>
      <c r="MA45" s="309">
        <v>8</v>
      </c>
      <c r="MB45" s="307">
        <v>20</v>
      </c>
      <c r="MC45" s="308" t="str">
        <f t="shared" si="236"/>
        <v>1</v>
      </c>
      <c r="MD45" s="309">
        <v>30</v>
      </c>
      <c r="ME45" s="309">
        <v>19</v>
      </c>
      <c r="MF45" s="309">
        <v>5</v>
      </c>
      <c r="MG45" s="309">
        <v>4</v>
      </c>
      <c r="MH45" s="307">
        <v>28</v>
      </c>
      <c r="MI45" s="308" t="str">
        <f t="shared" si="237"/>
        <v>1</v>
      </c>
      <c r="MJ45" s="309">
        <v>61</v>
      </c>
      <c r="MK45" s="309">
        <v>26</v>
      </c>
      <c r="ML45" s="309">
        <v>10</v>
      </c>
      <c r="MM45" s="309">
        <v>6</v>
      </c>
      <c r="MN45" s="307">
        <v>26</v>
      </c>
      <c r="MO45" s="308" t="str">
        <f t="shared" si="238"/>
        <v>1</v>
      </c>
      <c r="MP45" s="309">
        <v>40</v>
      </c>
      <c r="MQ45" s="309">
        <v>26</v>
      </c>
      <c r="MR45" s="309">
        <v>6</v>
      </c>
      <c r="MS45" s="309">
        <v>5</v>
      </c>
      <c r="MT45" s="307">
        <v>27</v>
      </c>
      <c r="MU45" s="308" t="str">
        <f t="shared" si="239"/>
        <v>1</v>
      </c>
      <c r="MV45" s="309">
        <v>30</v>
      </c>
      <c r="MW45" s="309">
        <v>26</v>
      </c>
      <c r="MX45" s="309">
        <v>6</v>
      </c>
      <c r="MY45" s="309">
        <v>5</v>
      </c>
      <c r="MZ45" s="307">
        <v>32</v>
      </c>
      <c r="NA45" s="308" t="str">
        <f t="shared" si="240"/>
        <v>1</v>
      </c>
      <c r="NB45" s="309">
        <v>65</v>
      </c>
      <c r="NC45" s="309">
        <v>31</v>
      </c>
      <c r="ND45" s="309">
        <v>9</v>
      </c>
      <c r="NE45" s="309">
        <v>4</v>
      </c>
      <c r="NF45" s="307">
        <v>24</v>
      </c>
      <c r="NG45" s="308" t="str">
        <f t="shared" si="241"/>
        <v>1</v>
      </c>
      <c r="NH45" s="309">
        <v>25</v>
      </c>
      <c r="NI45" s="309">
        <v>24</v>
      </c>
      <c r="NJ45" s="309">
        <v>4</v>
      </c>
      <c r="NK45" s="309">
        <v>3</v>
      </c>
      <c r="NL45" s="307">
        <v>22</v>
      </c>
      <c r="NM45" s="308" t="str">
        <f t="shared" si="242"/>
        <v>1</v>
      </c>
      <c r="NN45" s="309">
        <v>74</v>
      </c>
      <c r="NO45" s="309">
        <v>21</v>
      </c>
      <c r="NP45" s="309">
        <v>16</v>
      </c>
      <c r="NQ45" s="309">
        <v>7</v>
      </c>
      <c r="NR45" s="307">
        <v>26</v>
      </c>
      <c r="NS45" s="308" t="str">
        <f t="shared" si="243"/>
        <v>1</v>
      </c>
      <c r="NT45" s="309">
        <v>63</v>
      </c>
      <c r="NU45" s="309">
        <v>25</v>
      </c>
      <c r="NV45" s="309">
        <v>10</v>
      </c>
      <c r="NW45" s="309">
        <v>6</v>
      </c>
      <c r="NX45" s="307">
        <v>25</v>
      </c>
      <c r="NY45" s="308" t="str">
        <f t="shared" si="244"/>
        <v>1</v>
      </c>
      <c r="NZ45" s="309">
        <v>47</v>
      </c>
      <c r="OA45" s="309">
        <v>23</v>
      </c>
      <c r="OB45" s="309">
        <v>10</v>
      </c>
      <c r="OC45" s="310">
        <v>5</v>
      </c>
      <c r="OD45" s="311">
        <v>0</v>
      </c>
      <c r="OE45" s="308" t="b">
        <f t="shared" si="245"/>
        <v>0</v>
      </c>
      <c r="OF45" s="309">
        <v>0</v>
      </c>
      <c r="OG45" s="309">
        <v>0</v>
      </c>
      <c r="OH45" s="309">
        <v>0</v>
      </c>
      <c r="OI45" s="309">
        <v>0</v>
      </c>
      <c r="OJ45" s="307">
        <v>0</v>
      </c>
      <c r="OK45" s="308" t="b">
        <f t="shared" si="246"/>
        <v>0</v>
      </c>
      <c r="OL45" s="309">
        <v>0</v>
      </c>
      <c r="OM45" s="309">
        <v>0</v>
      </c>
      <c r="ON45" s="309">
        <v>0</v>
      </c>
      <c r="OO45" s="310">
        <v>0</v>
      </c>
      <c r="OP45" s="312"/>
      <c r="OQ45" s="313">
        <f t="shared" si="247"/>
        <v>585</v>
      </c>
      <c r="OR45" s="36">
        <f t="shared" si="248"/>
        <v>1088</v>
      </c>
      <c r="OS45" s="36">
        <f t="shared" si="248"/>
        <v>546</v>
      </c>
      <c r="OT45" s="36">
        <f t="shared" si="248"/>
        <v>328</v>
      </c>
      <c r="OU45" s="314">
        <f t="shared" si="248"/>
        <v>115</v>
      </c>
      <c r="OW45" s="54" t="s">
        <v>42</v>
      </c>
      <c r="OX45" s="36">
        <v>416</v>
      </c>
      <c r="OY45" s="314">
        <v>14</v>
      </c>
      <c r="PA45" s="65" t="s">
        <v>42</v>
      </c>
      <c r="PB45" s="36">
        <v>309</v>
      </c>
      <c r="PC45" s="314">
        <v>9</v>
      </c>
    </row>
    <row r="46" spans="1:419" ht="16.5" thickBot="1" x14ac:dyDescent="0.3">
      <c r="A46" s="17" t="s">
        <v>40</v>
      </c>
      <c r="B46" s="79">
        <v>579</v>
      </c>
      <c r="C46" s="79">
        <v>103</v>
      </c>
      <c r="E46" s="85" t="s">
        <v>40</v>
      </c>
      <c r="F46" s="86">
        <v>519</v>
      </c>
      <c r="G46" s="86">
        <v>60</v>
      </c>
      <c r="I46" s="111"/>
      <c r="J46" s="46">
        <v>11054</v>
      </c>
      <c r="K46" s="46">
        <v>1040</v>
      </c>
      <c r="M46" s="138"/>
      <c r="N46" s="46">
        <v>10226</v>
      </c>
      <c r="O46" s="107">
        <v>920</v>
      </c>
      <c r="P46" s="121"/>
      <c r="Q46" s="107"/>
      <c r="R46" s="137" t="s">
        <v>42</v>
      </c>
      <c r="S46" s="107">
        <v>364</v>
      </c>
      <c r="T46" s="122">
        <v>28</v>
      </c>
      <c r="V46" s="158" t="s">
        <v>32</v>
      </c>
      <c r="W46" s="107">
        <v>595</v>
      </c>
      <c r="X46" s="122">
        <v>24</v>
      </c>
      <c r="Y46" s="12" t="s">
        <v>39</v>
      </c>
      <c r="Z46" s="223">
        <v>0</v>
      </c>
      <c r="AA46" s="224" t="b">
        <f t="shared" si="249"/>
        <v>0</v>
      </c>
      <c r="AB46" s="225">
        <v>0</v>
      </c>
      <c r="AC46" s="225">
        <v>0</v>
      </c>
      <c r="AD46" s="225">
        <v>0</v>
      </c>
      <c r="AE46" s="225">
        <v>0</v>
      </c>
      <c r="AF46" s="223">
        <v>28</v>
      </c>
      <c r="AG46" s="224" t="str">
        <f t="shared" si="250"/>
        <v>1</v>
      </c>
      <c r="AH46" s="225">
        <v>34</v>
      </c>
      <c r="AI46" s="225">
        <v>23</v>
      </c>
      <c r="AJ46" s="225">
        <v>19</v>
      </c>
      <c r="AK46" s="225">
        <v>8</v>
      </c>
      <c r="AL46" s="223">
        <v>22</v>
      </c>
      <c r="AM46" s="224" t="str">
        <f t="shared" si="251"/>
        <v>1</v>
      </c>
      <c r="AN46" s="225">
        <v>27</v>
      </c>
      <c r="AO46" s="225">
        <v>19</v>
      </c>
      <c r="AP46" s="225">
        <v>33</v>
      </c>
      <c r="AQ46" s="225">
        <v>7</v>
      </c>
      <c r="AR46" s="223">
        <v>22</v>
      </c>
      <c r="AS46" s="224" t="str">
        <f t="shared" si="252"/>
        <v>1</v>
      </c>
      <c r="AT46" s="225">
        <v>42</v>
      </c>
      <c r="AU46" s="225">
        <v>21</v>
      </c>
      <c r="AV46" s="225">
        <v>6</v>
      </c>
      <c r="AW46" s="225">
        <v>2</v>
      </c>
      <c r="AX46" s="223">
        <v>21</v>
      </c>
      <c r="AY46" s="224" t="str">
        <f t="shared" si="253"/>
        <v>1</v>
      </c>
      <c r="AZ46" s="225">
        <v>25</v>
      </c>
      <c r="BA46" s="225">
        <v>18</v>
      </c>
      <c r="BB46" s="225">
        <v>17</v>
      </c>
      <c r="BC46" s="225">
        <v>6</v>
      </c>
      <c r="BD46" s="223">
        <v>22</v>
      </c>
      <c r="BE46" s="224" t="str">
        <f t="shared" si="254"/>
        <v>1</v>
      </c>
      <c r="BF46" s="225">
        <v>48</v>
      </c>
      <c r="BG46" s="225">
        <v>20</v>
      </c>
      <c r="BH46" s="225">
        <v>35</v>
      </c>
      <c r="BI46" s="225">
        <v>5</v>
      </c>
      <c r="BJ46" s="223">
        <v>21</v>
      </c>
      <c r="BK46" s="224" t="str">
        <f t="shared" si="255"/>
        <v>1</v>
      </c>
      <c r="BL46" s="225">
        <v>42</v>
      </c>
      <c r="BM46" s="225">
        <v>18</v>
      </c>
      <c r="BN46" s="225">
        <v>30</v>
      </c>
      <c r="BO46" s="225">
        <v>6</v>
      </c>
      <c r="BP46" s="223">
        <v>0</v>
      </c>
      <c r="BQ46" s="224" t="b">
        <f t="shared" si="256"/>
        <v>0</v>
      </c>
      <c r="BR46" s="225">
        <v>0</v>
      </c>
      <c r="BS46" s="225">
        <v>0</v>
      </c>
      <c r="BT46" s="225">
        <v>0</v>
      </c>
      <c r="BU46" s="225">
        <v>0</v>
      </c>
      <c r="BV46" s="223">
        <v>21</v>
      </c>
      <c r="BW46" s="224" t="str">
        <f t="shared" si="257"/>
        <v>1</v>
      </c>
      <c r="BX46" s="225">
        <v>42</v>
      </c>
      <c r="BY46" s="225">
        <v>18</v>
      </c>
      <c r="BZ46" s="225">
        <v>20</v>
      </c>
      <c r="CA46" s="225">
        <v>6</v>
      </c>
      <c r="CB46" s="223">
        <v>21</v>
      </c>
      <c r="CC46" s="224" t="str">
        <f t="shared" si="258"/>
        <v>1</v>
      </c>
      <c r="CD46" s="225">
        <v>40</v>
      </c>
      <c r="CE46" s="225">
        <v>20</v>
      </c>
      <c r="CF46" s="225">
        <v>21</v>
      </c>
      <c r="CG46" s="225">
        <v>3</v>
      </c>
      <c r="CH46" s="223">
        <v>24</v>
      </c>
      <c r="CI46" s="224" t="str">
        <f t="shared" si="259"/>
        <v>1</v>
      </c>
      <c r="CJ46" s="225">
        <v>29</v>
      </c>
      <c r="CK46" s="225">
        <v>20</v>
      </c>
      <c r="CL46" s="225">
        <v>23</v>
      </c>
      <c r="CM46" s="225">
        <v>6</v>
      </c>
      <c r="CN46" s="223">
        <v>21</v>
      </c>
      <c r="CO46" s="224" t="str">
        <f t="shared" si="260"/>
        <v>1</v>
      </c>
      <c r="CP46" s="225">
        <v>56</v>
      </c>
      <c r="CQ46" s="225">
        <v>20</v>
      </c>
      <c r="CR46" s="225">
        <v>7</v>
      </c>
      <c r="CS46" s="225">
        <v>5</v>
      </c>
      <c r="CT46" s="223">
        <v>20</v>
      </c>
      <c r="CU46" s="224" t="str">
        <f t="shared" si="261"/>
        <v>1</v>
      </c>
      <c r="CV46" s="225">
        <v>50</v>
      </c>
      <c r="CW46" s="225">
        <v>17</v>
      </c>
      <c r="CX46" s="225">
        <v>29</v>
      </c>
      <c r="CY46" s="225">
        <v>6</v>
      </c>
      <c r="CZ46" s="223">
        <v>25</v>
      </c>
      <c r="DA46" s="224" t="str">
        <f t="shared" si="262"/>
        <v>1</v>
      </c>
      <c r="DB46" s="225">
        <v>61</v>
      </c>
      <c r="DC46" s="225">
        <v>22</v>
      </c>
      <c r="DD46" s="225">
        <v>7</v>
      </c>
      <c r="DE46" s="225">
        <v>5</v>
      </c>
      <c r="DF46" s="223">
        <v>0</v>
      </c>
      <c r="DG46" s="224" t="b">
        <f t="shared" si="263"/>
        <v>0</v>
      </c>
      <c r="DH46" s="225">
        <v>0</v>
      </c>
      <c r="DI46" s="225">
        <v>0</v>
      </c>
      <c r="DJ46" s="225">
        <v>0</v>
      </c>
      <c r="DK46" s="225">
        <v>0</v>
      </c>
      <c r="DL46" s="223">
        <v>23</v>
      </c>
      <c r="DM46" s="224" t="str">
        <f t="shared" si="264"/>
        <v>1</v>
      </c>
      <c r="DN46" s="225">
        <v>35</v>
      </c>
      <c r="DO46" s="225">
        <v>21</v>
      </c>
      <c r="DP46" s="225">
        <v>10</v>
      </c>
      <c r="DQ46" s="225">
        <v>5</v>
      </c>
      <c r="DR46" s="223">
        <v>20</v>
      </c>
      <c r="DS46" s="224" t="str">
        <f t="shared" si="265"/>
        <v>1</v>
      </c>
      <c r="DT46" s="225">
        <v>45</v>
      </c>
      <c r="DU46" s="225">
        <v>17</v>
      </c>
      <c r="DV46" s="225">
        <v>37</v>
      </c>
      <c r="DW46" s="225">
        <v>8</v>
      </c>
      <c r="DX46" s="223">
        <v>19</v>
      </c>
      <c r="DY46" s="224" t="str">
        <f t="shared" si="266"/>
        <v>1</v>
      </c>
      <c r="DZ46" s="225">
        <v>27</v>
      </c>
      <c r="EA46" s="225">
        <v>17</v>
      </c>
      <c r="EB46" s="225">
        <v>17</v>
      </c>
      <c r="EC46" s="225">
        <v>7</v>
      </c>
      <c r="ED46" s="223">
        <v>20</v>
      </c>
      <c r="EE46" s="224" t="str">
        <f t="shared" si="267"/>
        <v>1</v>
      </c>
      <c r="EF46" s="225">
        <v>47</v>
      </c>
      <c r="EG46" s="225">
        <v>19</v>
      </c>
      <c r="EH46" s="225">
        <v>1</v>
      </c>
      <c r="EI46" s="225">
        <v>1</v>
      </c>
      <c r="EJ46" s="223">
        <v>24</v>
      </c>
      <c r="EK46" s="224" t="str">
        <f t="shared" si="268"/>
        <v>1</v>
      </c>
      <c r="EL46" s="225">
        <v>39</v>
      </c>
      <c r="EM46" s="225">
        <v>22</v>
      </c>
      <c r="EN46" s="225">
        <v>6</v>
      </c>
      <c r="EO46" s="225">
        <v>4</v>
      </c>
      <c r="EP46" s="223">
        <v>25</v>
      </c>
      <c r="EQ46" s="224" t="str">
        <f t="shared" si="269"/>
        <v>1</v>
      </c>
      <c r="ER46" s="225">
        <v>48</v>
      </c>
      <c r="ES46" s="225">
        <v>22</v>
      </c>
      <c r="ET46" s="225">
        <v>20</v>
      </c>
      <c r="EU46" s="225">
        <v>8</v>
      </c>
      <c r="EV46" s="223">
        <v>0</v>
      </c>
      <c r="EW46" s="224" t="b">
        <f t="shared" si="270"/>
        <v>0</v>
      </c>
      <c r="EX46" s="225">
        <v>0</v>
      </c>
      <c r="EY46" s="225">
        <v>0</v>
      </c>
      <c r="EZ46" s="225">
        <v>0</v>
      </c>
      <c r="FA46" s="225">
        <v>0</v>
      </c>
      <c r="FB46" s="223">
        <v>24</v>
      </c>
      <c r="FC46" s="224" t="str">
        <f t="shared" si="271"/>
        <v>1</v>
      </c>
      <c r="FD46" s="225">
        <v>34</v>
      </c>
      <c r="FE46" s="225">
        <v>21</v>
      </c>
      <c r="FF46" s="225">
        <v>6</v>
      </c>
      <c r="FG46" s="225">
        <v>3</v>
      </c>
      <c r="FH46" s="223">
        <v>23</v>
      </c>
      <c r="FI46" s="224" t="str">
        <f t="shared" si="272"/>
        <v>1</v>
      </c>
      <c r="FJ46" s="225">
        <v>43</v>
      </c>
      <c r="FK46" s="225">
        <v>21</v>
      </c>
      <c r="FL46" s="225">
        <v>30</v>
      </c>
      <c r="FM46" s="225">
        <v>5</v>
      </c>
      <c r="FN46" s="223">
        <v>20</v>
      </c>
      <c r="FO46" s="224" t="str">
        <f t="shared" si="273"/>
        <v>1</v>
      </c>
      <c r="FP46" s="225">
        <v>82</v>
      </c>
      <c r="FQ46" s="225">
        <v>20</v>
      </c>
      <c r="FR46" s="225">
        <v>6</v>
      </c>
      <c r="FS46" s="225">
        <v>3</v>
      </c>
      <c r="FT46" s="223">
        <v>20</v>
      </c>
      <c r="FU46" s="224" t="str">
        <f t="shared" si="274"/>
        <v>1</v>
      </c>
      <c r="FV46" s="225">
        <v>52</v>
      </c>
      <c r="FW46" s="225">
        <v>18</v>
      </c>
      <c r="FX46" s="225">
        <v>13</v>
      </c>
      <c r="FY46" s="225">
        <v>6</v>
      </c>
      <c r="FZ46" s="223">
        <v>22</v>
      </c>
      <c r="GA46" s="224" t="str">
        <f t="shared" si="275"/>
        <v>1</v>
      </c>
      <c r="GB46" s="225">
        <v>43</v>
      </c>
      <c r="GC46" s="225">
        <v>20</v>
      </c>
      <c r="GD46" s="225">
        <v>8</v>
      </c>
      <c r="GE46" s="225">
        <v>5</v>
      </c>
      <c r="GF46" s="223">
        <v>28</v>
      </c>
      <c r="GG46" s="224" t="str">
        <f t="shared" si="276"/>
        <v>1</v>
      </c>
      <c r="GH46" s="225">
        <v>33</v>
      </c>
      <c r="GI46" s="225">
        <v>26</v>
      </c>
      <c r="GJ46" s="225">
        <v>20</v>
      </c>
      <c r="GK46" s="225">
        <v>2</v>
      </c>
      <c r="GL46" s="223">
        <v>0</v>
      </c>
      <c r="GM46" s="224" t="b">
        <f t="shared" si="277"/>
        <v>0</v>
      </c>
      <c r="GN46" s="225">
        <v>0</v>
      </c>
      <c r="GO46" s="225">
        <v>0</v>
      </c>
      <c r="GP46" s="225">
        <v>0</v>
      </c>
      <c r="GQ46" s="225">
        <v>0</v>
      </c>
      <c r="GR46" s="223">
        <v>26</v>
      </c>
      <c r="GS46" s="224" t="str">
        <f t="shared" si="278"/>
        <v>1</v>
      </c>
      <c r="GT46" s="225">
        <v>53</v>
      </c>
      <c r="GU46" s="225">
        <v>24</v>
      </c>
      <c r="GV46" s="225">
        <v>25</v>
      </c>
      <c r="GW46" s="225">
        <v>2</v>
      </c>
      <c r="GX46" s="223">
        <v>26</v>
      </c>
      <c r="GY46" s="224" t="str">
        <f t="shared" si="279"/>
        <v>1</v>
      </c>
      <c r="GZ46" s="225">
        <v>93</v>
      </c>
      <c r="HA46" s="225">
        <v>23</v>
      </c>
      <c r="HB46" s="225">
        <v>20</v>
      </c>
      <c r="HC46" s="226">
        <v>6</v>
      </c>
      <c r="HD46" s="227"/>
      <c r="HE46" s="251">
        <f t="shared" si="280"/>
        <v>588</v>
      </c>
      <c r="HF46" s="6">
        <f t="shared" si="281"/>
        <v>1170</v>
      </c>
      <c r="HG46" s="6">
        <f t="shared" si="282"/>
        <v>527</v>
      </c>
      <c r="HH46" s="6">
        <f t="shared" si="283"/>
        <v>466</v>
      </c>
      <c r="HI46" s="262">
        <f t="shared" si="284"/>
        <v>130</v>
      </c>
      <c r="HK46" s="23" t="s">
        <v>40</v>
      </c>
      <c r="HL46" s="307">
        <v>22</v>
      </c>
      <c r="HM46" s="308" t="str">
        <f t="shared" si="216"/>
        <v>1</v>
      </c>
      <c r="HN46" s="309">
        <v>30</v>
      </c>
      <c r="HO46" s="309">
        <v>21</v>
      </c>
      <c r="HP46" s="309">
        <v>7</v>
      </c>
      <c r="HQ46" s="309">
        <v>2</v>
      </c>
      <c r="HR46" s="307">
        <v>27</v>
      </c>
      <c r="HS46" s="308" t="str">
        <f t="shared" si="217"/>
        <v>1</v>
      </c>
      <c r="HT46" s="309">
        <v>23</v>
      </c>
      <c r="HU46" s="309">
        <v>27</v>
      </c>
      <c r="HV46" s="309">
        <v>1</v>
      </c>
      <c r="HW46" s="309">
        <v>1</v>
      </c>
      <c r="HX46" s="307">
        <v>25</v>
      </c>
      <c r="HY46" s="308" t="str">
        <f t="shared" si="218"/>
        <v>1</v>
      </c>
      <c r="HZ46" s="309">
        <v>20</v>
      </c>
      <c r="IA46" s="309">
        <v>25</v>
      </c>
      <c r="IB46" s="309">
        <v>0</v>
      </c>
      <c r="IC46" s="309">
        <v>0</v>
      </c>
      <c r="ID46" s="307">
        <v>0</v>
      </c>
      <c r="IE46" s="308" t="b">
        <f t="shared" si="219"/>
        <v>0</v>
      </c>
      <c r="IF46" s="309">
        <v>0</v>
      </c>
      <c r="IG46" s="309">
        <v>0</v>
      </c>
      <c r="IH46" s="309">
        <v>0</v>
      </c>
      <c r="II46" s="309">
        <v>0</v>
      </c>
      <c r="IJ46" s="307">
        <v>0</v>
      </c>
      <c r="IK46" s="308" t="b">
        <f t="shared" si="220"/>
        <v>0</v>
      </c>
      <c r="IL46" s="309">
        <v>0</v>
      </c>
      <c r="IM46" s="309">
        <v>0</v>
      </c>
      <c r="IN46" s="309">
        <v>0</v>
      </c>
      <c r="IO46" s="309">
        <v>0</v>
      </c>
      <c r="IP46" s="307">
        <v>20</v>
      </c>
      <c r="IQ46" s="308" t="str">
        <f t="shared" si="221"/>
        <v>1</v>
      </c>
      <c r="IR46" s="309">
        <v>35</v>
      </c>
      <c r="IS46" s="309">
        <v>20</v>
      </c>
      <c r="IT46" s="309">
        <v>6</v>
      </c>
      <c r="IU46" s="309">
        <v>2</v>
      </c>
      <c r="IV46" s="307">
        <v>23</v>
      </c>
      <c r="IW46" s="308" t="str">
        <f t="shared" si="222"/>
        <v>1</v>
      </c>
      <c r="IX46" s="309">
        <v>20</v>
      </c>
      <c r="IY46" s="309">
        <v>22</v>
      </c>
      <c r="IZ46" s="309">
        <v>4</v>
      </c>
      <c r="JA46" s="309">
        <v>3</v>
      </c>
      <c r="JB46" s="307">
        <v>21</v>
      </c>
      <c r="JC46" s="308" t="str">
        <f t="shared" si="223"/>
        <v>1</v>
      </c>
      <c r="JD46" s="309">
        <v>17</v>
      </c>
      <c r="JE46" s="309">
        <v>21</v>
      </c>
      <c r="JF46" s="309">
        <v>0</v>
      </c>
      <c r="JG46" s="309">
        <v>0</v>
      </c>
      <c r="JH46" s="307">
        <v>22</v>
      </c>
      <c r="JI46" s="308" t="str">
        <f t="shared" si="224"/>
        <v>1</v>
      </c>
      <c r="JJ46" s="309">
        <v>19</v>
      </c>
      <c r="JK46" s="309">
        <v>19</v>
      </c>
      <c r="JL46" s="309">
        <v>17</v>
      </c>
      <c r="JM46" s="309">
        <v>4</v>
      </c>
      <c r="JN46" s="307">
        <v>24</v>
      </c>
      <c r="JO46" s="308" t="str">
        <f t="shared" si="225"/>
        <v>1</v>
      </c>
      <c r="JP46" s="309">
        <v>19</v>
      </c>
      <c r="JQ46" s="309">
        <v>24</v>
      </c>
      <c r="JR46" s="309">
        <v>1</v>
      </c>
      <c r="JS46" s="309">
        <v>1</v>
      </c>
      <c r="JT46" s="307">
        <v>17</v>
      </c>
      <c r="JU46" s="308" t="str">
        <f t="shared" si="226"/>
        <v>1</v>
      </c>
      <c r="JV46" s="309">
        <v>20</v>
      </c>
      <c r="JW46" s="309">
        <v>17</v>
      </c>
      <c r="JX46" s="309">
        <v>4</v>
      </c>
      <c r="JY46" s="309">
        <v>1</v>
      </c>
      <c r="JZ46" s="307">
        <v>0</v>
      </c>
      <c r="KA46" s="308" t="b">
        <f t="shared" si="227"/>
        <v>0</v>
      </c>
      <c r="KB46" s="309">
        <v>0</v>
      </c>
      <c r="KC46" s="309">
        <v>0</v>
      </c>
      <c r="KD46" s="309">
        <v>0</v>
      </c>
      <c r="KE46" s="309">
        <v>0</v>
      </c>
      <c r="KF46" s="307">
        <v>19</v>
      </c>
      <c r="KG46" s="308" t="str">
        <f t="shared" si="228"/>
        <v>1</v>
      </c>
      <c r="KH46" s="309">
        <v>38</v>
      </c>
      <c r="KI46" s="309">
        <v>19</v>
      </c>
      <c r="KJ46" s="309">
        <v>2</v>
      </c>
      <c r="KK46" s="309">
        <v>1</v>
      </c>
      <c r="KL46" s="307">
        <v>20</v>
      </c>
      <c r="KM46" s="308" t="str">
        <f t="shared" si="229"/>
        <v>1</v>
      </c>
      <c r="KN46" s="309">
        <v>13</v>
      </c>
      <c r="KO46" s="309">
        <v>20</v>
      </c>
      <c r="KP46" s="309">
        <v>0</v>
      </c>
      <c r="KQ46" s="309">
        <v>0</v>
      </c>
      <c r="KR46" s="307">
        <v>20</v>
      </c>
      <c r="KS46" s="308" t="str">
        <f t="shared" si="230"/>
        <v>1</v>
      </c>
      <c r="KT46" s="309">
        <v>18</v>
      </c>
      <c r="KU46" s="309">
        <v>20</v>
      </c>
      <c r="KV46" s="309">
        <v>0</v>
      </c>
      <c r="KW46" s="309">
        <v>0</v>
      </c>
      <c r="KX46" s="307">
        <v>24</v>
      </c>
      <c r="KY46" s="308" t="str">
        <f t="shared" si="231"/>
        <v>1</v>
      </c>
      <c r="KZ46" s="309">
        <v>20</v>
      </c>
      <c r="LA46" s="309">
        <v>24</v>
      </c>
      <c r="LB46" s="309">
        <v>0</v>
      </c>
      <c r="LC46" s="309">
        <v>0</v>
      </c>
      <c r="LD46" s="307">
        <v>26</v>
      </c>
      <c r="LE46" s="308" t="str">
        <f t="shared" si="232"/>
        <v>1</v>
      </c>
      <c r="LF46" s="309">
        <v>27</v>
      </c>
      <c r="LG46" s="309">
        <v>25</v>
      </c>
      <c r="LH46" s="309">
        <v>3</v>
      </c>
      <c r="LI46" s="309">
        <v>2</v>
      </c>
      <c r="LJ46" s="307">
        <v>18</v>
      </c>
      <c r="LK46" s="308" t="str">
        <f t="shared" si="233"/>
        <v>1</v>
      </c>
      <c r="LL46" s="309">
        <v>18</v>
      </c>
      <c r="LM46" s="309">
        <v>18</v>
      </c>
      <c r="LN46" s="309">
        <v>0</v>
      </c>
      <c r="LO46" s="309">
        <v>0</v>
      </c>
      <c r="LP46" s="307">
        <v>0</v>
      </c>
      <c r="LQ46" s="308" t="b">
        <f t="shared" si="234"/>
        <v>0</v>
      </c>
      <c r="LR46" s="309">
        <v>0</v>
      </c>
      <c r="LS46" s="309">
        <v>0</v>
      </c>
      <c r="LT46" s="309">
        <v>0</v>
      </c>
      <c r="LU46" s="309">
        <v>0</v>
      </c>
      <c r="LV46" s="307">
        <v>21</v>
      </c>
      <c r="LW46" s="308" t="str">
        <f t="shared" si="235"/>
        <v>1</v>
      </c>
      <c r="LX46" s="309">
        <v>22</v>
      </c>
      <c r="LY46" s="309">
        <v>21</v>
      </c>
      <c r="LZ46" s="309">
        <v>0</v>
      </c>
      <c r="MA46" s="309">
        <v>0</v>
      </c>
      <c r="MB46" s="307">
        <v>21</v>
      </c>
      <c r="MC46" s="308" t="str">
        <f t="shared" si="236"/>
        <v>1</v>
      </c>
      <c r="MD46" s="309">
        <v>11</v>
      </c>
      <c r="ME46" s="309">
        <v>21</v>
      </c>
      <c r="MF46" s="309">
        <v>0</v>
      </c>
      <c r="MG46" s="309">
        <v>0</v>
      </c>
      <c r="MH46" s="307">
        <v>20</v>
      </c>
      <c r="MI46" s="308" t="str">
        <f t="shared" si="237"/>
        <v>1</v>
      </c>
      <c r="MJ46" s="309">
        <v>15</v>
      </c>
      <c r="MK46" s="309">
        <v>20</v>
      </c>
      <c r="ML46" s="309">
        <v>0</v>
      </c>
      <c r="MM46" s="309">
        <v>0</v>
      </c>
      <c r="MN46" s="307">
        <v>20</v>
      </c>
      <c r="MO46" s="308" t="str">
        <f t="shared" si="238"/>
        <v>1</v>
      </c>
      <c r="MP46" s="309">
        <v>15</v>
      </c>
      <c r="MQ46" s="309">
        <v>20</v>
      </c>
      <c r="MR46" s="309">
        <v>0</v>
      </c>
      <c r="MS46" s="309">
        <v>0</v>
      </c>
      <c r="MT46" s="307">
        <v>23</v>
      </c>
      <c r="MU46" s="308" t="str">
        <f t="shared" si="239"/>
        <v>1</v>
      </c>
      <c r="MV46" s="309">
        <v>24</v>
      </c>
      <c r="MW46" s="309">
        <v>23</v>
      </c>
      <c r="MX46" s="309">
        <v>0</v>
      </c>
      <c r="MY46" s="309">
        <v>0</v>
      </c>
      <c r="MZ46" s="307">
        <v>27</v>
      </c>
      <c r="NA46" s="308" t="str">
        <f t="shared" si="240"/>
        <v>1</v>
      </c>
      <c r="NB46" s="309">
        <v>24</v>
      </c>
      <c r="NC46" s="309">
        <v>27</v>
      </c>
      <c r="ND46" s="309">
        <v>5</v>
      </c>
      <c r="NE46" s="309">
        <v>4</v>
      </c>
      <c r="NF46" s="307">
        <v>0</v>
      </c>
      <c r="NG46" s="308" t="b">
        <f t="shared" si="241"/>
        <v>0</v>
      </c>
      <c r="NH46" s="309">
        <v>0</v>
      </c>
      <c r="NI46" s="309">
        <v>0</v>
      </c>
      <c r="NJ46" s="309">
        <v>0</v>
      </c>
      <c r="NK46" s="309">
        <v>0</v>
      </c>
      <c r="NL46" s="307">
        <v>26</v>
      </c>
      <c r="NM46" s="308" t="str">
        <f t="shared" si="242"/>
        <v>1</v>
      </c>
      <c r="NN46" s="309">
        <v>27</v>
      </c>
      <c r="NO46" s="309">
        <v>25</v>
      </c>
      <c r="NP46" s="309">
        <v>7</v>
      </c>
      <c r="NQ46" s="309">
        <v>5</v>
      </c>
      <c r="NR46" s="307">
        <v>26</v>
      </c>
      <c r="NS46" s="308" t="str">
        <f t="shared" si="243"/>
        <v>1</v>
      </c>
      <c r="NT46" s="309">
        <v>31</v>
      </c>
      <c r="NU46" s="309">
        <v>25</v>
      </c>
      <c r="NV46" s="309">
        <v>3</v>
      </c>
      <c r="NW46" s="309">
        <v>2</v>
      </c>
      <c r="NX46" s="307">
        <v>22</v>
      </c>
      <c r="NY46" s="308" t="str">
        <f t="shared" si="244"/>
        <v>1</v>
      </c>
      <c r="NZ46" s="309">
        <v>13</v>
      </c>
      <c r="OA46" s="309">
        <v>22</v>
      </c>
      <c r="OB46" s="309">
        <v>0</v>
      </c>
      <c r="OC46" s="310">
        <v>0</v>
      </c>
      <c r="OD46" s="311">
        <v>0</v>
      </c>
      <c r="OE46" s="308" t="b">
        <f t="shared" si="245"/>
        <v>0</v>
      </c>
      <c r="OF46" s="309">
        <v>0</v>
      </c>
      <c r="OG46" s="309">
        <v>0</v>
      </c>
      <c r="OH46" s="309">
        <v>0</v>
      </c>
      <c r="OI46" s="309">
        <v>0</v>
      </c>
      <c r="OJ46" s="307">
        <v>0</v>
      </c>
      <c r="OK46" s="308" t="b">
        <f t="shared" si="246"/>
        <v>0</v>
      </c>
      <c r="OL46" s="309">
        <v>0</v>
      </c>
      <c r="OM46" s="309">
        <v>0</v>
      </c>
      <c r="ON46" s="309">
        <v>0</v>
      </c>
      <c r="OO46" s="310">
        <v>0</v>
      </c>
      <c r="OP46" s="312"/>
      <c r="OQ46" s="313">
        <f t="shared" si="247"/>
        <v>534</v>
      </c>
      <c r="OR46" s="36">
        <f t="shared" si="248"/>
        <v>519</v>
      </c>
      <c r="OS46" s="36">
        <f t="shared" si="248"/>
        <v>526</v>
      </c>
      <c r="OT46" s="36">
        <f t="shared" si="248"/>
        <v>60</v>
      </c>
      <c r="OU46" s="314">
        <f t="shared" si="248"/>
        <v>28</v>
      </c>
      <c r="OW46" s="56" t="s">
        <v>43</v>
      </c>
      <c r="OX46" s="36">
        <v>594</v>
      </c>
      <c r="OY46" s="314">
        <v>93</v>
      </c>
      <c r="PA46" s="66" t="s">
        <v>43</v>
      </c>
      <c r="PB46" s="36">
        <v>408</v>
      </c>
      <c r="PC46" s="314">
        <v>74</v>
      </c>
    </row>
    <row r="47" spans="1:419" ht="17.25" thickBot="1" x14ac:dyDescent="0.3">
      <c r="A47" s="17" t="s">
        <v>41</v>
      </c>
      <c r="B47" s="79">
        <v>570</v>
      </c>
      <c r="C47" s="79">
        <v>306</v>
      </c>
      <c r="E47" s="85" t="s">
        <v>41</v>
      </c>
      <c r="F47" s="86">
        <v>1318</v>
      </c>
      <c r="G47" s="86">
        <v>71</v>
      </c>
      <c r="I47" s="108" t="s">
        <v>44</v>
      </c>
      <c r="J47" s="46"/>
      <c r="K47" s="46"/>
      <c r="M47" s="129" t="s">
        <v>44</v>
      </c>
      <c r="N47" s="130"/>
      <c r="O47" s="107"/>
      <c r="P47" s="121"/>
      <c r="Q47" s="107"/>
      <c r="R47" s="137" t="s">
        <v>43</v>
      </c>
      <c r="S47" s="107">
        <v>433</v>
      </c>
      <c r="T47" s="122">
        <v>54</v>
      </c>
      <c r="V47" s="158" t="s">
        <v>33</v>
      </c>
      <c r="W47" s="107">
        <v>0</v>
      </c>
      <c r="X47" s="122">
        <v>0</v>
      </c>
      <c r="Y47" s="12" t="s">
        <v>40</v>
      </c>
      <c r="Z47" s="223">
        <v>0</v>
      </c>
      <c r="AA47" s="224" t="b">
        <f t="shared" si="249"/>
        <v>0</v>
      </c>
      <c r="AB47" s="225">
        <v>0</v>
      </c>
      <c r="AC47" s="225">
        <v>0</v>
      </c>
      <c r="AD47" s="225">
        <v>0</v>
      </c>
      <c r="AE47" s="225">
        <v>0</v>
      </c>
      <c r="AF47" s="223">
        <v>25</v>
      </c>
      <c r="AG47" s="224" t="str">
        <f t="shared" si="250"/>
        <v>1</v>
      </c>
      <c r="AH47" s="225">
        <v>20</v>
      </c>
      <c r="AI47" s="225">
        <v>25</v>
      </c>
      <c r="AJ47" s="225">
        <v>2</v>
      </c>
      <c r="AK47" s="225">
        <v>2</v>
      </c>
      <c r="AL47" s="223">
        <v>25</v>
      </c>
      <c r="AM47" s="224" t="str">
        <f t="shared" si="251"/>
        <v>1</v>
      </c>
      <c r="AN47" s="225">
        <v>18</v>
      </c>
      <c r="AO47" s="225">
        <v>25</v>
      </c>
      <c r="AP47" s="225">
        <v>5</v>
      </c>
      <c r="AQ47" s="225">
        <v>3</v>
      </c>
      <c r="AR47" s="223">
        <v>17</v>
      </c>
      <c r="AS47" s="224" t="str">
        <f t="shared" si="252"/>
        <v>1</v>
      </c>
      <c r="AT47" s="225">
        <v>16</v>
      </c>
      <c r="AU47" s="225">
        <v>16</v>
      </c>
      <c r="AV47" s="225">
        <v>6</v>
      </c>
      <c r="AW47" s="225">
        <v>3</v>
      </c>
      <c r="AX47" s="223">
        <v>24</v>
      </c>
      <c r="AY47" s="224" t="str">
        <f t="shared" si="253"/>
        <v>1</v>
      </c>
      <c r="AZ47" s="225">
        <v>15</v>
      </c>
      <c r="BA47" s="225">
        <v>24</v>
      </c>
      <c r="BB47" s="225">
        <v>1</v>
      </c>
      <c r="BC47" s="225">
        <v>2</v>
      </c>
      <c r="BD47" s="223">
        <v>28</v>
      </c>
      <c r="BE47" s="224" t="str">
        <f t="shared" si="254"/>
        <v>1</v>
      </c>
      <c r="BF47" s="225">
        <v>17</v>
      </c>
      <c r="BG47" s="225">
        <v>27</v>
      </c>
      <c r="BH47" s="225">
        <v>3</v>
      </c>
      <c r="BI47" s="225">
        <v>2</v>
      </c>
      <c r="BJ47" s="223">
        <v>22</v>
      </c>
      <c r="BK47" s="224" t="str">
        <f t="shared" si="255"/>
        <v>1</v>
      </c>
      <c r="BL47" s="225">
        <v>16</v>
      </c>
      <c r="BM47" s="225">
        <v>21</v>
      </c>
      <c r="BN47" s="225">
        <v>2</v>
      </c>
      <c r="BO47" s="225">
        <v>2</v>
      </c>
      <c r="BP47" s="223">
        <v>0</v>
      </c>
      <c r="BQ47" s="224" t="b">
        <f t="shared" si="256"/>
        <v>0</v>
      </c>
      <c r="BR47" s="225">
        <v>0</v>
      </c>
      <c r="BS47" s="225">
        <v>0</v>
      </c>
      <c r="BT47" s="225">
        <v>0</v>
      </c>
      <c r="BU47" s="225">
        <v>0</v>
      </c>
      <c r="BV47" s="223">
        <v>24</v>
      </c>
      <c r="BW47" s="224" t="str">
        <f t="shared" si="257"/>
        <v>1</v>
      </c>
      <c r="BX47" s="225">
        <v>27</v>
      </c>
      <c r="BY47" s="225">
        <v>21</v>
      </c>
      <c r="BZ47" s="225">
        <v>8</v>
      </c>
      <c r="CA47" s="225">
        <v>7</v>
      </c>
      <c r="CB47" s="223">
        <v>27</v>
      </c>
      <c r="CC47" s="224" t="str">
        <f t="shared" si="258"/>
        <v>1</v>
      </c>
      <c r="CD47" s="225">
        <v>21</v>
      </c>
      <c r="CE47" s="225">
        <v>27</v>
      </c>
      <c r="CF47" s="225">
        <v>1</v>
      </c>
      <c r="CG47" s="225">
        <v>1</v>
      </c>
      <c r="CH47" s="223">
        <v>25</v>
      </c>
      <c r="CI47" s="224" t="str">
        <f t="shared" si="259"/>
        <v>1</v>
      </c>
      <c r="CJ47" s="225">
        <v>20</v>
      </c>
      <c r="CK47" s="225">
        <v>25</v>
      </c>
      <c r="CL47" s="225">
        <v>1</v>
      </c>
      <c r="CM47" s="225">
        <v>1</v>
      </c>
      <c r="CN47" s="223">
        <v>22</v>
      </c>
      <c r="CO47" s="224" t="str">
        <f t="shared" si="260"/>
        <v>1</v>
      </c>
      <c r="CP47" s="225">
        <v>15</v>
      </c>
      <c r="CQ47" s="225">
        <v>21</v>
      </c>
      <c r="CR47" s="225">
        <v>2</v>
      </c>
      <c r="CS47" s="225">
        <v>2</v>
      </c>
      <c r="CT47" s="223">
        <v>25</v>
      </c>
      <c r="CU47" s="224" t="str">
        <f t="shared" si="261"/>
        <v>1</v>
      </c>
      <c r="CV47" s="225">
        <v>26</v>
      </c>
      <c r="CW47" s="225">
        <v>23</v>
      </c>
      <c r="CX47" s="225">
        <v>3</v>
      </c>
      <c r="CY47" s="225">
        <v>2</v>
      </c>
      <c r="CZ47" s="223">
        <v>20</v>
      </c>
      <c r="DA47" s="224" t="str">
        <f t="shared" si="262"/>
        <v>1</v>
      </c>
      <c r="DB47" s="225">
        <v>26</v>
      </c>
      <c r="DC47" s="225">
        <v>18</v>
      </c>
      <c r="DD47" s="225">
        <v>8</v>
      </c>
      <c r="DE47" s="225">
        <v>3</v>
      </c>
      <c r="DF47" s="223">
        <v>0</v>
      </c>
      <c r="DG47" s="224" t="b">
        <f t="shared" si="263"/>
        <v>0</v>
      </c>
      <c r="DH47" s="225">
        <v>0</v>
      </c>
      <c r="DI47" s="225">
        <v>0</v>
      </c>
      <c r="DJ47" s="225">
        <v>0</v>
      </c>
      <c r="DK47" s="225">
        <v>0</v>
      </c>
      <c r="DL47" s="223">
        <v>24</v>
      </c>
      <c r="DM47" s="224" t="str">
        <f t="shared" si="264"/>
        <v>1</v>
      </c>
      <c r="DN47" s="225">
        <v>24</v>
      </c>
      <c r="DO47" s="225">
        <v>20</v>
      </c>
      <c r="DP47" s="225">
        <v>8</v>
      </c>
      <c r="DQ47" s="225">
        <v>6</v>
      </c>
      <c r="DR47" s="223">
        <v>25</v>
      </c>
      <c r="DS47" s="224" t="str">
        <f t="shared" si="265"/>
        <v>1</v>
      </c>
      <c r="DT47" s="225">
        <v>20</v>
      </c>
      <c r="DU47" s="225">
        <v>22</v>
      </c>
      <c r="DV47" s="225">
        <v>8</v>
      </c>
      <c r="DW47" s="225">
        <v>3</v>
      </c>
      <c r="DX47" s="223">
        <v>25</v>
      </c>
      <c r="DY47" s="224" t="str">
        <f t="shared" si="266"/>
        <v>1</v>
      </c>
      <c r="DZ47" s="225">
        <v>22</v>
      </c>
      <c r="EA47" s="225">
        <v>25</v>
      </c>
      <c r="EB47" s="225">
        <v>1</v>
      </c>
      <c r="EC47" s="225">
        <v>1</v>
      </c>
      <c r="ED47" s="223">
        <v>23</v>
      </c>
      <c r="EE47" s="224" t="str">
        <f t="shared" si="267"/>
        <v>1</v>
      </c>
      <c r="EF47" s="225">
        <v>28</v>
      </c>
      <c r="EG47" s="225">
        <v>21</v>
      </c>
      <c r="EH47" s="225">
        <v>2</v>
      </c>
      <c r="EI47" s="225">
        <v>2</v>
      </c>
      <c r="EJ47" s="223">
        <v>24</v>
      </c>
      <c r="EK47" s="224" t="str">
        <f t="shared" si="268"/>
        <v>1</v>
      </c>
      <c r="EL47" s="225">
        <v>12</v>
      </c>
      <c r="EM47" s="225">
        <v>20</v>
      </c>
      <c r="EN47" s="225">
        <v>6</v>
      </c>
      <c r="EO47" s="225">
        <v>7</v>
      </c>
      <c r="EP47" s="223">
        <v>22</v>
      </c>
      <c r="EQ47" s="224" t="str">
        <f t="shared" si="269"/>
        <v>1</v>
      </c>
      <c r="ER47" s="225">
        <v>20</v>
      </c>
      <c r="ES47" s="225">
        <v>22</v>
      </c>
      <c r="ET47" s="225">
        <v>2</v>
      </c>
      <c r="EU47" s="225">
        <v>1</v>
      </c>
      <c r="EV47" s="223">
        <v>0</v>
      </c>
      <c r="EW47" s="224" t="b">
        <f t="shared" si="270"/>
        <v>0</v>
      </c>
      <c r="EX47" s="225">
        <v>0</v>
      </c>
      <c r="EY47" s="225">
        <v>0</v>
      </c>
      <c r="EZ47" s="225">
        <v>0</v>
      </c>
      <c r="FA47" s="225">
        <v>0</v>
      </c>
      <c r="FB47" s="223">
        <v>18</v>
      </c>
      <c r="FC47" s="224" t="str">
        <f t="shared" si="271"/>
        <v>1</v>
      </c>
      <c r="FD47" s="225">
        <v>26</v>
      </c>
      <c r="FE47" s="225">
        <v>18</v>
      </c>
      <c r="FF47" s="225">
        <v>1</v>
      </c>
      <c r="FG47" s="225">
        <v>1</v>
      </c>
      <c r="FH47" s="223">
        <v>25</v>
      </c>
      <c r="FI47" s="224" t="str">
        <f t="shared" si="272"/>
        <v>1</v>
      </c>
      <c r="FJ47" s="225">
        <v>41</v>
      </c>
      <c r="FK47" s="225">
        <v>25</v>
      </c>
      <c r="FL47" s="225">
        <v>2</v>
      </c>
      <c r="FM47" s="225">
        <v>1</v>
      </c>
      <c r="FN47" s="223">
        <v>23</v>
      </c>
      <c r="FO47" s="224" t="str">
        <f t="shared" si="273"/>
        <v>1</v>
      </c>
      <c r="FP47" s="225">
        <v>17</v>
      </c>
      <c r="FQ47" s="225">
        <v>22</v>
      </c>
      <c r="FR47" s="225">
        <v>2</v>
      </c>
      <c r="FS47" s="225">
        <v>2</v>
      </c>
      <c r="FT47" s="223">
        <v>24</v>
      </c>
      <c r="FU47" s="224" t="str">
        <f t="shared" si="274"/>
        <v>1</v>
      </c>
      <c r="FV47" s="225">
        <v>23</v>
      </c>
      <c r="FW47" s="225">
        <v>24</v>
      </c>
      <c r="FX47" s="225">
        <v>2</v>
      </c>
      <c r="FY47" s="225">
        <v>3</v>
      </c>
      <c r="FZ47" s="223">
        <v>22</v>
      </c>
      <c r="GA47" s="224" t="str">
        <f t="shared" si="275"/>
        <v>1</v>
      </c>
      <c r="GB47" s="225">
        <v>20</v>
      </c>
      <c r="GC47" s="225">
        <v>21</v>
      </c>
      <c r="GD47" s="225">
        <v>18</v>
      </c>
      <c r="GE47" s="225">
        <v>2</v>
      </c>
      <c r="GF47" s="223">
        <v>20</v>
      </c>
      <c r="GG47" s="224" t="str">
        <f t="shared" si="276"/>
        <v>1</v>
      </c>
      <c r="GH47" s="225">
        <v>15</v>
      </c>
      <c r="GI47" s="225">
        <v>19</v>
      </c>
      <c r="GJ47" s="225">
        <v>4</v>
      </c>
      <c r="GK47" s="225">
        <v>2</v>
      </c>
      <c r="GL47" s="223">
        <v>0</v>
      </c>
      <c r="GM47" s="224" t="b">
        <f t="shared" si="277"/>
        <v>0</v>
      </c>
      <c r="GN47" s="225">
        <v>0</v>
      </c>
      <c r="GO47" s="225">
        <v>0</v>
      </c>
      <c r="GP47" s="225">
        <v>0</v>
      </c>
      <c r="GQ47" s="225">
        <v>0</v>
      </c>
      <c r="GR47" s="223">
        <v>22</v>
      </c>
      <c r="GS47" s="224" t="str">
        <f t="shared" si="278"/>
        <v>1</v>
      </c>
      <c r="GT47" s="225">
        <v>50</v>
      </c>
      <c r="GU47" s="225">
        <v>21</v>
      </c>
      <c r="GV47" s="225">
        <v>5</v>
      </c>
      <c r="GW47" s="225">
        <v>5</v>
      </c>
      <c r="GX47" s="223">
        <v>26</v>
      </c>
      <c r="GY47" s="224" t="str">
        <f t="shared" si="279"/>
        <v>1</v>
      </c>
      <c r="GZ47" s="225">
        <v>37</v>
      </c>
      <c r="HA47" s="225">
        <v>26</v>
      </c>
      <c r="HB47" s="225">
        <v>0</v>
      </c>
      <c r="HC47" s="226">
        <v>0</v>
      </c>
      <c r="HD47" s="227"/>
      <c r="HE47" s="251">
        <f t="shared" si="280"/>
        <v>607</v>
      </c>
      <c r="HF47" s="6">
        <f t="shared" si="281"/>
        <v>592</v>
      </c>
      <c r="HG47" s="6">
        <f t="shared" si="282"/>
        <v>579</v>
      </c>
      <c r="HH47" s="6">
        <f t="shared" si="283"/>
        <v>103</v>
      </c>
      <c r="HI47" s="262">
        <f t="shared" si="284"/>
        <v>66</v>
      </c>
      <c r="HK47" s="23" t="s">
        <v>41</v>
      </c>
      <c r="HL47" s="307">
        <v>16</v>
      </c>
      <c r="HM47" s="308" t="str">
        <f t="shared" si="216"/>
        <v>1</v>
      </c>
      <c r="HN47" s="309">
        <v>51</v>
      </c>
      <c r="HO47" s="309">
        <v>16</v>
      </c>
      <c r="HP47" s="309">
        <v>1</v>
      </c>
      <c r="HQ47" s="309">
        <v>1</v>
      </c>
      <c r="HR47" s="307">
        <v>17</v>
      </c>
      <c r="HS47" s="308" t="str">
        <f t="shared" si="217"/>
        <v>1</v>
      </c>
      <c r="HT47" s="309">
        <v>41</v>
      </c>
      <c r="HU47" s="309">
        <v>17</v>
      </c>
      <c r="HV47" s="309">
        <v>0</v>
      </c>
      <c r="HW47" s="309">
        <v>0</v>
      </c>
      <c r="HX47" s="307">
        <v>19</v>
      </c>
      <c r="HY47" s="308" t="str">
        <f t="shared" si="218"/>
        <v>1</v>
      </c>
      <c r="HZ47" s="309">
        <v>52</v>
      </c>
      <c r="IA47" s="309">
        <v>19</v>
      </c>
      <c r="IB47" s="309">
        <v>12</v>
      </c>
      <c r="IC47" s="309">
        <v>2</v>
      </c>
      <c r="ID47" s="307">
        <v>0</v>
      </c>
      <c r="IE47" s="308" t="b">
        <f t="shared" si="219"/>
        <v>0</v>
      </c>
      <c r="IF47" s="309">
        <v>0</v>
      </c>
      <c r="IG47" s="309">
        <v>0</v>
      </c>
      <c r="IH47" s="309">
        <v>0</v>
      </c>
      <c r="II47" s="309">
        <v>0</v>
      </c>
      <c r="IJ47" s="307">
        <v>0</v>
      </c>
      <c r="IK47" s="308" t="b">
        <f t="shared" si="220"/>
        <v>0</v>
      </c>
      <c r="IL47" s="309">
        <v>0</v>
      </c>
      <c r="IM47" s="309">
        <v>0</v>
      </c>
      <c r="IN47" s="309">
        <v>0</v>
      </c>
      <c r="IO47" s="309">
        <v>0</v>
      </c>
      <c r="IP47" s="307">
        <v>17</v>
      </c>
      <c r="IQ47" s="308" t="str">
        <f t="shared" si="221"/>
        <v>1</v>
      </c>
      <c r="IR47" s="309">
        <v>50</v>
      </c>
      <c r="IS47" s="309">
        <v>17</v>
      </c>
      <c r="IT47" s="309">
        <v>3</v>
      </c>
      <c r="IU47" s="309">
        <v>1</v>
      </c>
      <c r="IV47" s="307">
        <v>0</v>
      </c>
      <c r="IW47" s="308" t="b">
        <f t="shared" si="222"/>
        <v>0</v>
      </c>
      <c r="IX47" s="309">
        <v>0</v>
      </c>
      <c r="IY47" s="309">
        <v>0</v>
      </c>
      <c r="IZ47" s="309">
        <v>0</v>
      </c>
      <c r="JA47" s="309">
        <v>0</v>
      </c>
      <c r="JB47" s="307">
        <v>18</v>
      </c>
      <c r="JC47" s="308" t="str">
        <f t="shared" si="223"/>
        <v>1</v>
      </c>
      <c r="JD47" s="309">
        <v>60</v>
      </c>
      <c r="JE47" s="309">
        <v>18</v>
      </c>
      <c r="JF47" s="309">
        <v>1</v>
      </c>
      <c r="JG47" s="309">
        <v>1</v>
      </c>
      <c r="JH47" s="307">
        <v>16</v>
      </c>
      <c r="JI47" s="308" t="str">
        <f t="shared" si="224"/>
        <v>1</v>
      </c>
      <c r="JJ47" s="309">
        <v>33</v>
      </c>
      <c r="JK47" s="309">
        <v>16</v>
      </c>
      <c r="JL47" s="309">
        <v>3</v>
      </c>
      <c r="JM47" s="309">
        <v>2</v>
      </c>
      <c r="JN47" s="307">
        <v>18</v>
      </c>
      <c r="JO47" s="308" t="str">
        <f t="shared" si="225"/>
        <v>1</v>
      </c>
      <c r="JP47" s="309">
        <v>43</v>
      </c>
      <c r="JQ47" s="309">
        <v>18</v>
      </c>
      <c r="JR47" s="309">
        <v>2</v>
      </c>
      <c r="JS47" s="309">
        <v>1</v>
      </c>
      <c r="JT47" s="307">
        <v>16</v>
      </c>
      <c r="JU47" s="308" t="str">
        <f t="shared" si="226"/>
        <v>1</v>
      </c>
      <c r="JV47" s="309">
        <v>45</v>
      </c>
      <c r="JW47" s="309">
        <v>16</v>
      </c>
      <c r="JX47" s="309">
        <v>0</v>
      </c>
      <c r="JY47" s="309">
        <v>0</v>
      </c>
      <c r="JZ47" s="307">
        <v>17</v>
      </c>
      <c r="KA47" s="308" t="str">
        <f t="shared" si="227"/>
        <v>1</v>
      </c>
      <c r="KB47" s="309">
        <v>60</v>
      </c>
      <c r="KC47" s="309">
        <v>17</v>
      </c>
      <c r="KD47" s="309">
        <v>0</v>
      </c>
      <c r="KE47" s="309">
        <v>0</v>
      </c>
      <c r="KF47" s="307">
        <v>16</v>
      </c>
      <c r="KG47" s="308" t="str">
        <f t="shared" si="228"/>
        <v>1</v>
      </c>
      <c r="KH47" s="309">
        <v>25</v>
      </c>
      <c r="KI47" s="309">
        <v>16</v>
      </c>
      <c r="KJ47" s="309">
        <v>0</v>
      </c>
      <c r="KK47" s="309">
        <v>0</v>
      </c>
      <c r="KL47" s="307">
        <v>17</v>
      </c>
      <c r="KM47" s="308" t="str">
        <f t="shared" si="229"/>
        <v>1</v>
      </c>
      <c r="KN47" s="309">
        <v>52</v>
      </c>
      <c r="KO47" s="309">
        <v>17</v>
      </c>
      <c r="KP47" s="309">
        <v>0</v>
      </c>
      <c r="KQ47" s="309">
        <v>0</v>
      </c>
      <c r="KR47" s="307">
        <v>15</v>
      </c>
      <c r="KS47" s="308" t="str">
        <f t="shared" si="230"/>
        <v>1</v>
      </c>
      <c r="KT47" s="309">
        <v>30</v>
      </c>
      <c r="KU47" s="309">
        <v>15</v>
      </c>
      <c r="KV47" s="309">
        <v>0</v>
      </c>
      <c r="KW47" s="309">
        <v>0</v>
      </c>
      <c r="KX47" s="307">
        <v>16</v>
      </c>
      <c r="KY47" s="308" t="str">
        <f t="shared" si="231"/>
        <v>1</v>
      </c>
      <c r="KZ47" s="309">
        <v>36</v>
      </c>
      <c r="LA47" s="309">
        <v>16</v>
      </c>
      <c r="LB47" s="309">
        <v>0</v>
      </c>
      <c r="LC47" s="309">
        <v>0</v>
      </c>
      <c r="LD47" s="307">
        <v>18</v>
      </c>
      <c r="LE47" s="308" t="str">
        <f t="shared" si="232"/>
        <v>1</v>
      </c>
      <c r="LF47" s="309">
        <v>48</v>
      </c>
      <c r="LG47" s="309">
        <v>18</v>
      </c>
      <c r="LH47" s="309">
        <v>0</v>
      </c>
      <c r="LI47" s="309">
        <v>0</v>
      </c>
      <c r="LJ47" s="307">
        <v>23</v>
      </c>
      <c r="LK47" s="308" t="str">
        <f t="shared" si="233"/>
        <v>1</v>
      </c>
      <c r="LL47" s="309">
        <v>112</v>
      </c>
      <c r="LM47" s="309">
        <v>22</v>
      </c>
      <c r="LN47" s="309">
        <v>3</v>
      </c>
      <c r="LO47" s="309">
        <v>2</v>
      </c>
      <c r="LP47" s="307">
        <v>20</v>
      </c>
      <c r="LQ47" s="308" t="str">
        <f t="shared" si="234"/>
        <v>1</v>
      </c>
      <c r="LR47" s="309">
        <v>52</v>
      </c>
      <c r="LS47" s="309">
        <v>20</v>
      </c>
      <c r="LT47" s="309">
        <v>0</v>
      </c>
      <c r="LU47" s="309">
        <v>0</v>
      </c>
      <c r="LV47" s="307">
        <v>22</v>
      </c>
      <c r="LW47" s="308" t="str">
        <f t="shared" si="235"/>
        <v>1</v>
      </c>
      <c r="LX47" s="309">
        <v>43</v>
      </c>
      <c r="LY47" s="309">
        <v>22</v>
      </c>
      <c r="LZ47" s="309">
        <v>16</v>
      </c>
      <c r="MA47" s="309">
        <v>1</v>
      </c>
      <c r="MB47" s="307">
        <v>16</v>
      </c>
      <c r="MC47" s="308" t="str">
        <f t="shared" si="236"/>
        <v>1</v>
      </c>
      <c r="MD47" s="309">
        <v>50</v>
      </c>
      <c r="ME47" s="309">
        <v>16</v>
      </c>
      <c r="MF47" s="309">
        <v>5</v>
      </c>
      <c r="MG47" s="309">
        <v>2</v>
      </c>
      <c r="MH47" s="307">
        <v>16</v>
      </c>
      <c r="MI47" s="308" t="str">
        <f t="shared" si="237"/>
        <v>1</v>
      </c>
      <c r="MJ47" s="309">
        <v>51</v>
      </c>
      <c r="MK47" s="309">
        <v>15</v>
      </c>
      <c r="ML47" s="309">
        <v>4</v>
      </c>
      <c r="MM47" s="309">
        <v>2</v>
      </c>
      <c r="MN47" s="307">
        <v>15</v>
      </c>
      <c r="MO47" s="308" t="str">
        <f t="shared" si="238"/>
        <v>1</v>
      </c>
      <c r="MP47" s="309">
        <v>39</v>
      </c>
      <c r="MQ47" s="309">
        <v>15</v>
      </c>
      <c r="MR47" s="309">
        <v>6</v>
      </c>
      <c r="MS47" s="309">
        <v>2</v>
      </c>
      <c r="MT47" s="307">
        <v>15</v>
      </c>
      <c r="MU47" s="308" t="str">
        <f t="shared" si="239"/>
        <v>1</v>
      </c>
      <c r="MV47" s="309">
        <v>43</v>
      </c>
      <c r="MW47" s="309">
        <v>14</v>
      </c>
      <c r="MX47" s="309">
        <v>5</v>
      </c>
      <c r="MY47" s="309">
        <v>3</v>
      </c>
      <c r="MZ47" s="307">
        <v>25</v>
      </c>
      <c r="NA47" s="308" t="str">
        <f t="shared" si="240"/>
        <v>1</v>
      </c>
      <c r="NB47" s="309">
        <v>115</v>
      </c>
      <c r="NC47" s="309">
        <v>24</v>
      </c>
      <c r="ND47" s="309">
        <v>5</v>
      </c>
      <c r="NE47" s="309">
        <v>2</v>
      </c>
      <c r="NF47" s="307">
        <v>20</v>
      </c>
      <c r="NG47" s="308" t="str">
        <f t="shared" si="241"/>
        <v>1</v>
      </c>
      <c r="NH47" s="309">
        <v>41</v>
      </c>
      <c r="NI47" s="309">
        <v>20</v>
      </c>
      <c r="NJ47" s="309">
        <v>3</v>
      </c>
      <c r="NK47" s="309">
        <v>1</v>
      </c>
      <c r="NL47" s="307">
        <v>25</v>
      </c>
      <c r="NM47" s="308" t="str">
        <f t="shared" si="242"/>
        <v>1</v>
      </c>
      <c r="NN47" s="309">
        <v>50</v>
      </c>
      <c r="NO47" s="309">
        <v>25</v>
      </c>
      <c r="NP47" s="309">
        <v>2</v>
      </c>
      <c r="NQ47" s="309">
        <v>1</v>
      </c>
      <c r="NR47" s="307">
        <v>22</v>
      </c>
      <c r="NS47" s="308" t="str">
        <f t="shared" si="243"/>
        <v>1</v>
      </c>
      <c r="NT47" s="309">
        <v>26</v>
      </c>
      <c r="NU47" s="309">
        <v>22</v>
      </c>
      <c r="NV47" s="309">
        <v>0</v>
      </c>
      <c r="NW47" s="309">
        <v>0</v>
      </c>
      <c r="NX47" s="307">
        <v>17</v>
      </c>
      <c r="NY47" s="308" t="str">
        <f t="shared" si="244"/>
        <v>1</v>
      </c>
      <c r="NZ47" s="309">
        <v>70</v>
      </c>
      <c r="OA47" s="309">
        <v>17</v>
      </c>
      <c r="OB47" s="309">
        <v>0</v>
      </c>
      <c r="OC47" s="310">
        <v>0</v>
      </c>
      <c r="OD47" s="311">
        <v>0</v>
      </c>
      <c r="OE47" s="308" t="b">
        <f t="shared" si="245"/>
        <v>0</v>
      </c>
      <c r="OF47" s="309">
        <v>0</v>
      </c>
      <c r="OG47" s="309">
        <v>0</v>
      </c>
      <c r="OH47" s="309">
        <v>0</v>
      </c>
      <c r="OI47" s="309">
        <v>0</v>
      </c>
      <c r="OJ47" s="307">
        <v>0</v>
      </c>
      <c r="OK47" s="308" t="b">
        <f t="shared" si="246"/>
        <v>0</v>
      </c>
      <c r="OL47" s="309">
        <v>0</v>
      </c>
      <c r="OM47" s="309">
        <v>0</v>
      </c>
      <c r="ON47" s="309">
        <v>0</v>
      </c>
      <c r="OO47" s="310">
        <v>0</v>
      </c>
      <c r="OP47" s="312"/>
      <c r="OQ47" s="313">
        <f t="shared" si="247"/>
        <v>472</v>
      </c>
      <c r="OR47" s="36">
        <f t="shared" si="248"/>
        <v>1318</v>
      </c>
      <c r="OS47" s="36">
        <f t="shared" si="248"/>
        <v>468</v>
      </c>
      <c r="OT47" s="36">
        <f t="shared" si="248"/>
        <v>71</v>
      </c>
      <c r="OU47" s="314">
        <f t="shared" si="248"/>
        <v>24</v>
      </c>
      <c r="OW47" s="59"/>
      <c r="OX47" s="38">
        <v>5435</v>
      </c>
      <c r="OY47" s="38">
        <v>436</v>
      </c>
      <c r="PA47" s="72"/>
      <c r="PB47" s="38">
        <v>3742</v>
      </c>
      <c r="PC47" s="38">
        <v>340</v>
      </c>
    </row>
    <row r="48" spans="1:419" ht="16.5" x14ac:dyDescent="0.25">
      <c r="A48" s="17" t="s">
        <v>42</v>
      </c>
      <c r="B48" s="79">
        <v>0</v>
      </c>
      <c r="C48" s="79">
        <v>0</v>
      </c>
      <c r="E48" s="85" t="s">
        <v>42</v>
      </c>
      <c r="F48" s="86">
        <v>547</v>
      </c>
      <c r="G48" s="86">
        <v>95</v>
      </c>
      <c r="I48" s="106" t="s">
        <v>45</v>
      </c>
      <c r="J48" s="46">
        <v>1684</v>
      </c>
      <c r="K48" s="46">
        <v>134</v>
      </c>
      <c r="M48" s="123" t="s">
        <v>45</v>
      </c>
      <c r="N48" s="46">
        <v>1857</v>
      </c>
      <c r="O48" s="107">
        <v>120</v>
      </c>
      <c r="P48" s="121"/>
      <c r="Q48" s="107"/>
      <c r="R48" s="136"/>
      <c r="S48" s="107">
        <v>4495</v>
      </c>
      <c r="T48" s="122">
        <v>385</v>
      </c>
      <c r="V48" s="160" t="s">
        <v>109</v>
      </c>
      <c r="W48" s="107">
        <v>131</v>
      </c>
      <c r="X48" s="122">
        <v>0</v>
      </c>
      <c r="Y48" s="12" t="s">
        <v>41</v>
      </c>
      <c r="Z48" s="223">
        <v>0</v>
      </c>
      <c r="AA48" s="224" t="b">
        <f t="shared" si="249"/>
        <v>0</v>
      </c>
      <c r="AB48" s="225">
        <v>0</v>
      </c>
      <c r="AC48" s="225">
        <v>0</v>
      </c>
      <c r="AD48" s="225">
        <v>0</v>
      </c>
      <c r="AE48" s="225">
        <v>0</v>
      </c>
      <c r="AF48" s="223">
        <v>25</v>
      </c>
      <c r="AG48" s="224" t="str">
        <f t="shared" si="250"/>
        <v>1</v>
      </c>
      <c r="AH48" s="225">
        <v>45</v>
      </c>
      <c r="AI48" s="225">
        <v>24</v>
      </c>
      <c r="AJ48" s="225">
        <v>2</v>
      </c>
      <c r="AK48" s="225">
        <v>2</v>
      </c>
      <c r="AL48" s="223">
        <v>16</v>
      </c>
      <c r="AM48" s="224" t="str">
        <f t="shared" si="251"/>
        <v>1</v>
      </c>
      <c r="AN48" s="225">
        <v>60</v>
      </c>
      <c r="AO48" s="225">
        <v>16</v>
      </c>
      <c r="AP48" s="225">
        <v>32</v>
      </c>
      <c r="AQ48" s="225">
        <v>3</v>
      </c>
      <c r="AR48" s="223">
        <v>14</v>
      </c>
      <c r="AS48" s="224" t="str">
        <f t="shared" si="252"/>
        <v>1</v>
      </c>
      <c r="AT48" s="225">
        <v>42</v>
      </c>
      <c r="AU48" s="225">
        <v>14</v>
      </c>
      <c r="AV48" s="225">
        <v>13</v>
      </c>
      <c r="AW48" s="225">
        <v>3</v>
      </c>
      <c r="AX48" s="223">
        <v>14</v>
      </c>
      <c r="AY48" s="224" t="str">
        <f t="shared" si="253"/>
        <v>1</v>
      </c>
      <c r="AZ48" s="225">
        <v>32</v>
      </c>
      <c r="BA48" s="225">
        <v>14</v>
      </c>
      <c r="BB48" s="225">
        <v>10</v>
      </c>
      <c r="BC48" s="225">
        <v>3</v>
      </c>
      <c r="BD48" s="223">
        <v>15</v>
      </c>
      <c r="BE48" s="224" t="str">
        <f t="shared" si="254"/>
        <v>1</v>
      </c>
      <c r="BF48" s="225">
        <v>35</v>
      </c>
      <c r="BG48" s="225">
        <v>15</v>
      </c>
      <c r="BH48" s="225">
        <v>7</v>
      </c>
      <c r="BI48" s="225">
        <v>2</v>
      </c>
      <c r="BJ48" s="223">
        <v>18</v>
      </c>
      <c r="BK48" s="224" t="str">
        <f t="shared" si="255"/>
        <v>1</v>
      </c>
      <c r="BL48" s="225">
        <v>35</v>
      </c>
      <c r="BM48" s="225">
        <v>17</v>
      </c>
      <c r="BN48" s="225">
        <v>31</v>
      </c>
      <c r="BO48" s="225">
        <v>4</v>
      </c>
      <c r="BP48" s="223">
        <v>0</v>
      </c>
      <c r="BQ48" s="224" t="b">
        <f t="shared" si="256"/>
        <v>0</v>
      </c>
      <c r="BR48" s="225">
        <v>0</v>
      </c>
      <c r="BS48" s="225">
        <v>0</v>
      </c>
      <c r="BT48" s="225">
        <v>0</v>
      </c>
      <c r="BU48" s="225">
        <v>0</v>
      </c>
      <c r="BV48" s="223">
        <v>16</v>
      </c>
      <c r="BW48" s="224" t="str">
        <f t="shared" si="257"/>
        <v>1</v>
      </c>
      <c r="BX48" s="225">
        <v>35</v>
      </c>
      <c r="BY48" s="225">
        <v>16</v>
      </c>
      <c r="BZ48" s="225">
        <v>5</v>
      </c>
      <c r="CA48" s="225">
        <v>3</v>
      </c>
      <c r="CB48" s="223">
        <v>24</v>
      </c>
      <c r="CC48" s="224" t="str">
        <f t="shared" si="258"/>
        <v>1</v>
      </c>
      <c r="CD48" s="225">
        <v>40</v>
      </c>
      <c r="CE48" s="225">
        <v>23</v>
      </c>
      <c r="CF48" s="225">
        <v>3</v>
      </c>
      <c r="CG48" s="225">
        <v>2</v>
      </c>
      <c r="CH48" s="223">
        <v>16</v>
      </c>
      <c r="CI48" s="224" t="str">
        <f t="shared" si="259"/>
        <v>1</v>
      </c>
      <c r="CJ48" s="225">
        <v>39</v>
      </c>
      <c r="CK48" s="225">
        <v>16</v>
      </c>
      <c r="CL48" s="225">
        <v>7</v>
      </c>
      <c r="CM48" s="225">
        <v>3</v>
      </c>
      <c r="CN48" s="223">
        <v>19</v>
      </c>
      <c r="CO48" s="224" t="str">
        <f t="shared" si="260"/>
        <v>1</v>
      </c>
      <c r="CP48" s="225">
        <v>31</v>
      </c>
      <c r="CQ48" s="225">
        <v>19</v>
      </c>
      <c r="CR48" s="225">
        <v>3</v>
      </c>
      <c r="CS48" s="225">
        <v>2</v>
      </c>
      <c r="CT48" s="223">
        <v>15</v>
      </c>
      <c r="CU48" s="224" t="str">
        <f t="shared" si="261"/>
        <v>1</v>
      </c>
      <c r="CV48" s="225">
        <v>35</v>
      </c>
      <c r="CW48" s="225">
        <v>15</v>
      </c>
      <c r="CX48" s="225">
        <v>5</v>
      </c>
      <c r="CY48" s="225">
        <v>1</v>
      </c>
      <c r="CZ48" s="223">
        <v>20</v>
      </c>
      <c r="DA48" s="224" t="str">
        <f t="shared" si="262"/>
        <v>1</v>
      </c>
      <c r="DB48" s="225">
        <v>71</v>
      </c>
      <c r="DC48" s="225">
        <v>20</v>
      </c>
      <c r="DD48" s="225">
        <v>6</v>
      </c>
      <c r="DE48" s="225">
        <v>3</v>
      </c>
      <c r="DF48" s="223">
        <v>0</v>
      </c>
      <c r="DG48" s="224" t="b">
        <f t="shared" si="263"/>
        <v>0</v>
      </c>
      <c r="DH48" s="225">
        <v>0</v>
      </c>
      <c r="DI48" s="225">
        <v>0</v>
      </c>
      <c r="DJ48" s="225">
        <v>0</v>
      </c>
      <c r="DK48" s="225">
        <v>0</v>
      </c>
      <c r="DL48" s="223">
        <v>18</v>
      </c>
      <c r="DM48" s="224" t="str">
        <f t="shared" si="264"/>
        <v>1</v>
      </c>
      <c r="DN48" s="225">
        <v>60</v>
      </c>
      <c r="DO48" s="225">
        <v>18</v>
      </c>
      <c r="DP48" s="225">
        <v>30</v>
      </c>
      <c r="DQ48" s="225">
        <v>3</v>
      </c>
      <c r="DR48" s="223">
        <v>21</v>
      </c>
      <c r="DS48" s="224" t="str">
        <f t="shared" si="265"/>
        <v>1</v>
      </c>
      <c r="DT48" s="225">
        <v>40</v>
      </c>
      <c r="DU48" s="225">
        <v>21</v>
      </c>
      <c r="DV48" s="225">
        <v>0</v>
      </c>
      <c r="DW48" s="225">
        <v>0</v>
      </c>
      <c r="DX48" s="223">
        <v>18</v>
      </c>
      <c r="DY48" s="224" t="str">
        <f t="shared" si="266"/>
        <v>1</v>
      </c>
      <c r="DZ48" s="225">
        <v>40</v>
      </c>
      <c r="EA48" s="225">
        <v>18</v>
      </c>
      <c r="EB48" s="225">
        <v>9</v>
      </c>
      <c r="EC48" s="225">
        <v>2</v>
      </c>
      <c r="ED48" s="223">
        <v>16</v>
      </c>
      <c r="EE48" s="224" t="str">
        <f t="shared" si="267"/>
        <v>1</v>
      </c>
      <c r="EF48" s="225">
        <v>43</v>
      </c>
      <c r="EG48" s="225">
        <v>16</v>
      </c>
      <c r="EH48" s="225">
        <v>6</v>
      </c>
      <c r="EI48" s="225">
        <v>1</v>
      </c>
      <c r="EJ48" s="223">
        <v>28</v>
      </c>
      <c r="EK48" s="224" t="str">
        <f t="shared" si="268"/>
        <v>1</v>
      </c>
      <c r="EL48" s="225">
        <v>33</v>
      </c>
      <c r="EM48" s="225">
        <v>28</v>
      </c>
      <c r="EN48" s="225">
        <v>0</v>
      </c>
      <c r="EO48" s="225">
        <v>0</v>
      </c>
      <c r="EP48" s="223">
        <v>24</v>
      </c>
      <c r="EQ48" s="224" t="str">
        <f t="shared" si="269"/>
        <v>1</v>
      </c>
      <c r="ER48" s="225">
        <v>102</v>
      </c>
      <c r="ES48" s="225">
        <v>24</v>
      </c>
      <c r="ET48" s="225">
        <v>24</v>
      </c>
      <c r="EU48" s="225">
        <v>5</v>
      </c>
      <c r="EV48" s="223">
        <v>0</v>
      </c>
      <c r="EW48" s="224" t="b">
        <f t="shared" si="270"/>
        <v>0</v>
      </c>
      <c r="EX48" s="225">
        <v>0</v>
      </c>
      <c r="EY48" s="225">
        <v>0</v>
      </c>
      <c r="EZ48" s="225">
        <v>0</v>
      </c>
      <c r="FA48" s="225">
        <v>0</v>
      </c>
      <c r="FB48" s="223">
        <v>18</v>
      </c>
      <c r="FC48" s="224" t="str">
        <f t="shared" si="271"/>
        <v>1</v>
      </c>
      <c r="FD48" s="225">
        <v>106</v>
      </c>
      <c r="FE48" s="225">
        <v>18</v>
      </c>
      <c r="FF48" s="225">
        <v>15</v>
      </c>
      <c r="FG48" s="225">
        <v>2</v>
      </c>
      <c r="FH48" s="223">
        <v>20</v>
      </c>
      <c r="FI48" s="224" t="str">
        <f t="shared" si="272"/>
        <v>1</v>
      </c>
      <c r="FJ48" s="225">
        <v>60</v>
      </c>
      <c r="FK48" s="225">
        <v>20</v>
      </c>
      <c r="FL48" s="225">
        <v>12</v>
      </c>
      <c r="FM48" s="225">
        <v>3</v>
      </c>
      <c r="FN48" s="223">
        <v>18</v>
      </c>
      <c r="FO48" s="224" t="str">
        <f t="shared" si="273"/>
        <v>1</v>
      </c>
      <c r="FP48" s="225">
        <v>56</v>
      </c>
      <c r="FQ48" s="225">
        <v>18</v>
      </c>
      <c r="FR48" s="225">
        <v>22</v>
      </c>
      <c r="FS48" s="225">
        <v>2</v>
      </c>
      <c r="FT48" s="223">
        <v>48</v>
      </c>
      <c r="FU48" s="224" t="str">
        <f t="shared" si="274"/>
        <v>1</v>
      </c>
      <c r="FV48" s="225">
        <v>73</v>
      </c>
      <c r="FW48" s="225">
        <v>47</v>
      </c>
      <c r="FX48" s="225">
        <v>28</v>
      </c>
      <c r="FY48" s="225">
        <v>4</v>
      </c>
      <c r="FZ48" s="223">
        <v>31</v>
      </c>
      <c r="GA48" s="224" t="str">
        <f t="shared" si="275"/>
        <v>1</v>
      </c>
      <c r="GB48" s="225">
        <v>60</v>
      </c>
      <c r="GC48" s="225">
        <v>29</v>
      </c>
      <c r="GD48" s="225">
        <v>15</v>
      </c>
      <c r="GE48" s="225">
        <v>6</v>
      </c>
      <c r="GF48" s="223">
        <v>30</v>
      </c>
      <c r="GG48" s="224" t="str">
        <f t="shared" si="276"/>
        <v>1</v>
      </c>
      <c r="GH48" s="225">
        <v>50</v>
      </c>
      <c r="GI48" s="225">
        <v>29</v>
      </c>
      <c r="GJ48" s="225">
        <v>2</v>
      </c>
      <c r="GK48" s="225">
        <v>1</v>
      </c>
      <c r="GL48" s="223">
        <v>28</v>
      </c>
      <c r="GM48" s="224" t="str">
        <f t="shared" si="277"/>
        <v>1</v>
      </c>
      <c r="GN48" s="225">
        <v>44</v>
      </c>
      <c r="GO48" s="225">
        <v>28</v>
      </c>
      <c r="GP48" s="225">
        <v>3</v>
      </c>
      <c r="GQ48" s="225">
        <v>1</v>
      </c>
      <c r="GR48" s="223">
        <v>29</v>
      </c>
      <c r="GS48" s="224" t="str">
        <f t="shared" si="278"/>
        <v>1</v>
      </c>
      <c r="GT48" s="225">
        <v>50</v>
      </c>
      <c r="GU48" s="225">
        <v>29</v>
      </c>
      <c r="GV48" s="225">
        <v>13</v>
      </c>
      <c r="GW48" s="225">
        <v>2</v>
      </c>
      <c r="GX48" s="223">
        <v>18</v>
      </c>
      <c r="GY48" s="224" t="str">
        <f t="shared" si="279"/>
        <v>1</v>
      </c>
      <c r="GZ48" s="225">
        <v>48</v>
      </c>
      <c r="HA48" s="225">
        <v>18</v>
      </c>
      <c r="HB48" s="225">
        <v>3</v>
      </c>
      <c r="HC48" s="226">
        <v>1</v>
      </c>
      <c r="HD48" s="227"/>
      <c r="HE48" s="251">
        <f t="shared" si="280"/>
        <v>577</v>
      </c>
      <c r="HF48" s="6">
        <f t="shared" si="281"/>
        <v>1365</v>
      </c>
      <c r="HG48" s="6">
        <f t="shared" si="282"/>
        <v>570</v>
      </c>
      <c r="HH48" s="6">
        <f t="shared" si="283"/>
        <v>306</v>
      </c>
      <c r="HI48" s="262">
        <f t="shared" si="284"/>
        <v>64</v>
      </c>
      <c r="HK48" s="23" t="s">
        <v>42</v>
      </c>
      <c r="HL48" s="307">
        <v>0</v>
      </c>
      <c r="HM48" s="308" t="b">
        <f t="shared" si="216"/>
        <v>0</v>
      </c>
      <c r="HN48" s="309">
        <v>0</v>
      </c>
      <c r="HO48" s="309">
        <v>0</v>
      </c>
      <c r="HP48" s="309">
        <v>0</v>
      </c>
      <c r="HQ48" s="309">
        <v>0</v>
      </c>
      <c r="HR48" s="307">
        <v>0</v>
      </c>
      <c r="HS48" s="308" t="b">
        <f t="shared" si="217"/>
        <v>0</v>
      </c>
      <c r="HT48" s="309">
        <v>0</v>
      </c>
      <c r="HU48" s="309">
        <v>0</v>
      </c>
      <c r="HV48" s="309">
        <v>0</v>
      </c>
      <c r="HW48" s="309">
        <v>0</v>
      </c>
      <c r="HX48" s="307">
        <v>0</v>
      </c>
      <c r="HY48" s="308" t="b">
        <f t="shared" si="218"/>
        <v>0</v>
      </c>
      <c r="HZ48" s="309">
        <v>0</v>
      </c>
      <c r="IA48" s="309">
        <v>0</v>
      </c>
      <c r="IB48" s="309">
        <v>0</v>
      </c>
      <c r="IC48" s="309">
        <v>0</v>
      </c>
      <c r="ID48" s="307">
        <v>0</v>
      </c>
      <c r="IE48" s="308" t="b">
        <f t="shared" si="219"/>
        <v>0</v>
      </c>
      <c r="IF48" s="309">
        <v>0</v>
      </c>
      <c r="IG48" s="309">
        <v>0</v>
      </c>
      <c r="IH48" s="309">
        <v>0</v>
      </c>
      <c r="II48" s="309">
        <v>0</v>
      </c>
      <c r="IJ48" s="307">
        <v>0</v>
      </c>
      <c r="IK48" s="308" t="b">
        <f t="shared" si="220"/>
        <v>0</v>
      </c>
      <c r="IL48" s="309">
        <v>0</v>
      </c>
      <c r="IM48" s="309">
        <v>0</v>
      </c>
      <c r="IN48" s="309">
        <v>0</v>
      </c>
      <c r="IO48" s="309">
        <v>0</v>
      </c>
      <c r="IP48" s="307">
        <v>34</v>
      </c>
      <c r="IQ48" s="308" t="str">
        <f t="shared" si="221"/>
        <v>1</v>
      </c>
      <c r="IR48" s="309">
        <v>51</v>
      </c>
      <c r="IS48" s="309">
        <v>32</v>
      </c>
      <c r="IT48" s="309">
        <v>10</v>
      </c>
      <c r="IU48" s="309">
        <v>8</v>
      </c>
      <c r="IV48" s="307">
        <v>18</v>
      </c>
      <c r="IW48" s="308" t="str">
        <f t="shared" si="222"/>
        <v>1</v>
      </c>
      <c r="IX48" s="309">
        <v>36</v>
      </c>
      <c r="IY48" s="309">
        <v>17</v>
      </c>
      <c r="IZ48" s="309">
        <v>9</v>
      </c>
      <c r="JA48" s="309">
        <v>5</v>
      </c>
      <c r="JB48" s="307">
        <v>18</v>
      </c>
      <c r="JC48" s="308" t="str">
        <f t="shared" si="223"/>
        <v>1</v>
      </c>
      <c r="JD48" s="309">
        <v>36</v>
      </c>
      <c r="JE48" s="309">
        <v>17</v>
      </c>
      <c r="JF48" s="309">
        <v>3</v>
      </c>
      <c r="JG48" s="309">
        <v>3</v>
      </c>
      <c r="JH48" s="307">
        <v>21</v>
      </c>
      <c r="JI48" s="308" t="str">
        <f t="shared" si="224"/>
        <v>1</v>
      </c>
      <c r="JJ48" s="309">
        <v>19</v>
      </c>
      <c r="JK48" s="309">
        <v>21</v>
      </c>
      <c r="JL48" s="309">
        <v>0</v>
      </c>
      <c r="JM48" s="309">
        <v>0</v>
      </c>
      <c r="JN48" s="307">
        <v>18</v>
      </c>
      <c r="JO48" s="308" t="str">
        <f t="shared" si="225"/>
        <v>1</v>
      </c>
      <c r="JP48" s="309">
        <v>24</v>
      </c>
      <c r="JQ48" s="309">
        <v>18</v>
      </c>
      <c r="JR48" s="309">
        <v>0</v>
      </c>
      <c r="JS48" s="309">
        <v>0</v>
      </c>
      <c r="JT48" s="307">
        <v>18</v>
      </c>
      <c r="JU48" s="308" t="str">
        <f t="shared" si="226"/>
        <v>1</v>
      </c>
      <c r="JV48" s="309">
        <v>19</v>
      </c>
      <c r="JW48" s="309">
        <v>18</v>
      </c>
      <c r="JX48" s="309">
        <v>1</v>
      </c>
      <c r="JY48" s="309">
        <v>1</v>
      </c>
      <c r="JZ48" s="307">
        <v>17</v>
      </c>
      <c r="KA48" s="308" t="str">
        <f t="shared" si="227"/>
        <v>1</v>
      </c>
      <c r="KB48" s="309">
        <v>34</v>
      </c>
      <c r="KC48" s="309">
        <v>17</v>
      </c>
      <c r="KD48" s="309">
        <v>2</v>
      </c>
      <c r="KE48" s="309">
        <v>1</v>
      </c>
      <c r="KF48" s="307">
        <v>0</v>
      </c>
      <c r="KG48" s="308" t="b">
        <f t="shared" si="228"/>
        <v>0</v>
      </c>
      <c r="KH48" s="309">
        <v>0</v>
      </c>
      <c r="KI48" s="309">
        <v>0</v>
      </c>
      <c r="KJ48" s="309">
        <v>0</v>
      </c>
      <c r="KK48" s="309">
        <v>0</v>
      </c>
      <c r="KL48" s="307">
        <v>21</v>
      </c>
      <c r="KM48" s="308" t="str">
        <f t="shared" si="229"/>
        <v>1</v>
      </c>
      <c r="KN48" s="309">
        <v>44</v>
      </c>
      <c r="KO48" s="309">
        <v>19</v>
      </c>
      <c r="KP48" s="309">
        <v>13</v>
      </c>
      <c r="KQ48" s="309">
        <v>8</v>
      </c>
      <c r="KR48" s="307">
        <v>19</v>
      </c>
      <c r="KS48" s="308" t="str">
        <f t="shared" si="230"/>
        <v>1</v>
      </c>
      <c r="KT48" s="309">
        <v>28</v>
      </c>
      <c r="KU48" s="309">
        <v>18</v>
      </c>
      <c r="KV48" s="309">
        <v>8</v>
      </c>
      <c r="KW48" s="309">
        <v>3</v>
      </c>
      <c r="KX48" s="307">
        <v>19</v>
      </c>
      <c r="KY48" s="308" t="str">
        <f t="shared" si="231"/>
        <v>1</v>
      </c>
      <c r="KZ48" s="309">
        <v>30</v>
      </c>
      <c r="LA48" s="309">
        <v>19</v>
      </c>
      <c r="LB48" s="309">
        <v>4</v>
      </c>
      <c r="LC48" s="309">
        <v>2</v>
      </c>
      <c r="LD48" s="307">
        <v>12</v>
      </c>
      <c r="LE48" s="308" t="str">
        <f t="shared" si="232"/>
        <v>1</v>
      </c>
      <c r="LF48" s="309">
        <v>31</v>
      </c>
      <c r="LG48" s="309">
        <v>11</v>
      </c>
      <c r="LH48" s="309">
        <v>8</v>
      </c>
      <c r="LI48" s="309">
        <v>3</v>
      </c>
      <c r="LJ48" s="307">
        <v>24</v>
      </c>
      <c r="LK48" s="308" t="str">
        <f t="shared" si="233"/>
        <v>1</v>
      </c>
      <c r="LL48" s="309">
        <v>21</v>
      </c>
      <c r="LM48" s="309">
        <v>22</v>
      </c>
      <c r="LN48" s="309">
        <v>3</v>
      </c>
      <c r="LO48" s="309">
        <v>2</v>
      </c>
      <c r="LP48" s="307">
        <v>21</v>
      </c>
      <c r="LQ48" s="308" t="str">
        <f t="shared" si="234"/>
        <v>1</v>
      </c>
      <c r="LR48" s="309">
        <v>15</v>
      </c>
      <c r="LS48" s="309">
        <v>20</v>
      </c>
      <c r="LT48" s="309">
        <v>1</v>
      </c>
      <c r="LU48" s="309">
        <v>1</v>
      </c>
      <c r="LV48" s="307">
        <v>0</v>
      </c>
      <c r="LW48" s="308" t="b">
        <f t="shared" si="235"/>
        <v>0</v>
      </c>
      <c r="LX48" s="309">
        <v>0</v>
      </c>
      <c r="LY48" s="309">
        <v>0</v>
      </c>
      <c r="LZ48" s="309">
        <v>0</v>
      </c>
      <c r="MA48" s="309">
        <v>0</v>
      </c>
      <c r="MB48" s="307">
        <v>21</v>
      </c>
      <c r="MC48" s="308" t="str">
        <f t="shared" si="236"/>
        <v>1</v>
      </c>
      <c r="MD48" s="309">
        <v>21</v>
      </c>
      <c r="ME48" s="309">
        <v>19</v>
      </c>
      <c r="MF48" s="309">
        <v>4</v>
      </c>
      <c r="MG48" s="309">
        <v>3</v>
      </c>
      <c r="MH48" s="307">
        <v>18</v>
      </c>
      <c r="MI48" s="308" t="str">
        <f t="shared" si="237"/>
        <v>1</v>
      </c>
      <c r="MJ48" s="309">
        <v>15</v>
      </c>
      <c r="MK48" s="309">
        <v>17</v>
      </c>
      <c r="ML48" s="309">
        <v>5</v>
      </c>
      <c r="MM48" s="309">
        <v>4</v>
      </c>
      <c r="MN48" s="307">
        <v>13</v>
      </c>
      <c r="MO48" s="308" t="str">
        <f t="shared" si="238"/>
        <v>1</v>
      </c>
      <c r="MP48" s="309">
        <v>18</v>
      </c>
      <c r="MQ48" s="309">
        <v>13</v>
      </c>
      <c r="MR48" s="309">
        <v>0</v>
      </c>
      <c r="MS48" s="309">
        <v>0</v>
      </c>
      <c r="MT48" s="307">
        <v>22</v>
      </c>
      <c r="MU48" s="308" t="str">
        <f t="shared" si="239"/>
        <v>1</v>
      </c>
      <c r="MV48" s="309">
        <v>16</v>
      </c>
      <c r="MW48" s="309">
        <v>20</v>
      </c>
      <c r="MX48" s="309">
        <v>3</v>
      </c>
      <c r="MY48" s="309">
        <v>2</v>
      </c>
      <c r="MZ48" s="307">
        <v>16</v>
      </c>
      <c r="NA48" s="308" t="str">
        <f t="shared" si="240"/>
        <v>1</v>
      </c>
      <c r="NB48" s="309">
        <v>15</v>
      </c>
      <c r="NC48" s="309">
        <v>16</v>
      </c>
      <c r="ND48" s="309">
        <v>7</v>
      </c>
      <c r="NE48" s="309">
        <v>2</v>
      </c>
      <c r="NF48" s="307">
        <v>20</v>
      </c>
      <c r="NG48" s="308" t="str">
        <f t="shared" si="241"/>
        <v>1</v>
      </c>
      <c r="NH48" s="309">
        <v>18</v>
      </c>
      <c r="NI48" s="309">
        <v>20</v>
      </c>
      <c r="NJ48" s="309">
        <v>2</v>
      </c>
      <c r="NK48" s="309">
        <v>1</v>
      </c>
      <c r="NL48" s="307">
        <v>0</v>
      </c>
      <c r="NM48" s="308" t="b">
        <f t="shared" si="242"/>
        <v>0</v>
      </c>
      <c r="NN48" s="309">
        <v>0</v>
      </c>
      <c r="NO48" s="309">
        <v>0</v>
      </c>
      <c r="NP48" s="309">
        <v>0</v>
      </c>
      <c r="NQ48" s="309">
        <v>0</v>
      </c>
      <c r="NR48" s="307">
        <v>23</v>
      </c>
      <c r="NS48" s="308" t="str">
        <f t="shared" si="243"/>
        <v>1</v>
      </c>
      <c r="NT48" s="309">
        <v>34</v>
      </c>
      <c r="NU48" s="309">
        <v>22</v>
      </c>
      <c r="NV48" s="309">
        <v>4</v>
      </c>
      <c r="NW48" s="309">
        <v>3</v>
      </c>
      <c r="NX48" s="307">
        <v>17</v>
      </c>
      <c r="NY48" s="308" t="str">
        <f t="shared" si="244"/>
        <v>1</v>
      </c>
      <c r="NZ48" s="309">
        <v>22</v>
      </c>
      <c r="OA48" s="309">
        <v>17</v>
      </c>
      <c r="OB48" s="309">
        <v>8</v>
      </c>
      <c r="OC48" s="310">
        <v>2</v>
      </c>
      <c r="OD48" s="311">
        <v>0</v>
      </c>
      <c r="OE48" s="308" t="b">
        <f t="shared" si="245"/>
        <v>0</v>
      </c>
      <c r="OF48" s="309">
        <v>0</v>
      </c>
      <c r="OG48" s="309">
        <v>0</v>
      </c>
      <c r="OH48" s="309">
        <v>0</v>
      </c>
      <c r="OI48" s="309">
        <v>0</v>
      </c>
      <c r="OJ48" s="307">
        <v>0</v>
      </c>
      <c r="OK48" s="308" t="b">
        <f t="shared" si="246"/>
        <v>0</v>
      </c>
      <c r="OL48" s="309">
        <v>0</v>
      </c>
      <c r="OM48" s="309">
        <v>0</v>
      </c>
      <c r="ON48" s="309">
        <v>0</v>
      </c>
      <c r="OO48" s="310">
        <v>0</v>
      </c>
      <c r="OP48" s="312"/>
      <c r="OQ48" s="313">
        <f t="shared" si="247"/>
        <v>410</v>
      </c>
      <c r="OR48" s="36">
        <f t="shared" si="248"/>
        <v>547</v>
      </c>
      <c r="OS48" s="36">
        <f t="shared" si="248"/>
        <v>393</v>
      </c>
      <c r="OT48" s="36">
        <f t="shared" si="248"/>
        <v>95</v>
      </c>
      <c r="OU48" s="314">
        <f t="shared" si="248"/>
        <v>54</v>
      </c>
      <c r="OW48" s="55" t="s">
        <v>44</v>
      </c>
      <c r="OX48" s="39"/>
      <c r="OY48" s="351"/>
      <c r="PA48" s="68" t="s">
        <v>44</v>
      </c>
      <c r="PB48" s="77"/>
      <c r="PC48" s="390"/>
    </row>
    <row r="49" spans="1:419" ht="15.75" thickBot="1" x14ac:dyDescent="0.3">
      <c r="A49" s="17" t="s">
        <v>43</v>
      </c>
      <c r="B49" s="79">
        <v>449</v>
      </c>
      <c r="C49" s="79">
        <v>204</v>
      </c>
      <c r="E49" s="85" t="s">
        <v>43</v>
      </c>
      <c r="F49" s="86">
        <v>747</v>
      </c>
      <c r="G49" s="86">
        <v>107</v>
      </c>
      <c r="I49" s="106" t="s">
        <v>46</v>
      </c>
      <c r="J49" s="46">
        <v>1016</v>
      </c>
      <c r="K49" s="46">
        <v>3</v>
      </c>
      <c r="M49" s="123" t="s">
        <v>46</v>
      </c>
      <c r="N49" s="46">
        <v>883</v>
      </c>
      <c r="O49" s="107">
        <v>1</v>
      </c>
      <c r="P49" s="121"/>
      <c r="Q49" s="107"/>
      <c r="R49" s="132"/>
      <c r="S49" s="107">
        <v>0</v>
      </c>
      <c r="T49" s="122">
        <v>0</v>
      </c>
      <c r="V49" s="158"/>
      <c r="W49" s="107">
        <v>0</v>
      </c>
      <c r="X49" s="122">
        <v>0</v>
      </c>
      <c r="Y49" s="12" t="s">
        <v>42</v>
      </c>
      <c r="Z49" s="223">
        <v>0</v>
      </c>
      <c r="AA49" s="224" t="b">
        <f t="shared" si="249"/>
        <v>0</v>
      </c>
      <c r="AB49" s="225">
        <v>0</v>
      </c>
      <c r="AC49" s="225">
        <v>0</v>
      </c>
      <c r="AD49" s="225">
        <v>0</v>
      </c>
      <c r="AE49" s="225">
        <v>0</v>
      </c>
      <c r="AF49" s="223">
        <v>0</v>
      </c>
      <c r="AG49" s="224" t="b">
        <f t="shared" si="250"/>
        <v>0</v>
      </c>
      <c r="AH49" s="225">
        <v>0</v>
      </c>
      <c r="AI49" s="225">
        <v>0</v>
      </c>
      <c r="AJ49" s="225">
        <v>0</v>
      </c>
      <c r="AK49" s="225">
        <v>0</v>
      </c>
      <c r="AL49" s="223">
        <v>0</v>
      </c>
      <c r="AM49" s="224" t="b">
        <f t="shared" si="251"/>
        <v>0</v>
      </c>
      <c r="AN49" s="225">
        <v>0</v>
      </c>
      <c r="AO49" s="225">
        <v>0</v>
      </c>
      <c r="AP49" s="225">
        <v>0</v>
      </c>
      <c r="AQ49" s="225">
        <v>0</v>
      </c>
      <c r="AR49" s="223">
        <v>0</v>
      </c>
      <c r="AS49" s="224" t="b">
        <f t="shared" si="252"/>
        <v>0</v>
      </c>
      <c r="AT49" s="225">
        <v>0</v>
      </c>
      <c r="AU49" s="225">
        <v>0</v>
      </c>
      <c r="AV49" s="225">
        <v>0</v>
      </c>
      <c r="AW49" s="225">
        <v>0</v>
      </c>
      <c r="AX49" s="223">
        <v>0</v>
      </c>
      <c r="AY49" s="224" t="b">
        <f t="shared" si="253"/>
        <v>0</v>
      </c>
      <c r="AZ49" s="225">
        <v>0</v>
      </c>
      <c r="BA49" s="225">
        <v>0</v>
      </c>
      <c r="BB49" s="225">
        <v>0</v>
      </c>
      <c r="BC49" s="225">
        <v>0</v>
      </c>
      <c r="BD49" s="223">
        <v>0</v>
      </c>
      <c r="BE49" s="224" t="b">
        <f t="shared" si="254"/>
        <v>0</v>
      </c>
      <c r="BF49" s="225">
        <v>0</v>
      </c>
      <c r="BG49" s="225">
        <v>0</v>
      </c>
      <c r="BH49" s="225">
        <v>0</v>
      </c>
      <c r="BI49" s="225">
        <v>0</v>
      </c>
      <c r="BJ49" s="223">
        <v>0</v>
      </c>
      <c r="BK49" s="224" t="b">
        <f t="shared" si="255"/>
        <v>0</v>
      </c>
      <c r="BL49" s="225">
        <v>0</v>
      </c>
      <c r="BM49" s="225">
        <v>0</v>
      </c>
      <c r="BN49" s="225">
        <v>0</v>
      </c>
      <c r="BO49" s="225">
        <v>0</v>
      </c>
      <c r="BP49" s="223">
        <v>0</v>
      </c>
      <c r="BQ49" s="224" t="b">
        <f t="shared" si="256"/>
        <v>0</v>
      </c>
      <c r="BR49" s="225">
        <v>0</v>
      </c>
      <c r="BS49" s="225">
        <v>0</v>
      </c>
      <c r="BT49" s="225">
        <v>0</v>
      </c>
      <c r="BU49" s="225">
        <v>0</v>
      </c>
      <c r="BV49" s="223">
        <v>0</v>
      </c>
      <c r="BW49" s="224" t="b">
        <f t="shared" si="257"/>
        <v>0</v>
      </c>
      <c r="BX49" s="225">
        <v>0</v>
      </c>
      <c r="BY49" s="225">
        <v>0</v>
      </c>
      <c r="BZ49" s="225">
        <v>0</v>
      </c>
      <c r="CA49" s="225">
        <v>0</v>
      </c>
      <c r="CB49" s="223">
        <v>0</v>
      </c>
      <c r="CC49" s="224" t="b">
        <f t="shared" si="258"/>
        <v>0</v>
      </c>
      <c r="CD49" s="225">
        <v>0</v>
      </c>
      <c r="CE49" s="225">
        <v>0</v>
      </c>
      <c r="CF49" s="225">
        <v>0</v>
      </c>
      <c r="CG49" s="225">
        <v>0</v>
      </c>
      <c r="CH49" s="223">
        <v>0</v>
      </c>
      <c r="CI49" s="224" t="b">
        <f t="shared" si="259"/>
        <v>0</v>
      </c>
      <c r="CJ49" s="225">
        <v>0</v>
      </c>
      <c r="CK49" s="225">
        <v>0</v>
      </c>
      <c r="CL49" s="225">
        <v>0</v>
      </c>
      <c r="CM49" s="225">
        <v>0</v>
      </c>
      <c r="CN49" s="223">
        <v>0</v>
      </c>
      <c r="CO49" s="224" t="b">
        <f t="shared" si="260"/>
        <v>0</v>
      </c>
      <c r="CP49" s="225">
        <v>0</v>
      </c>
      <c r="CQ49" s="225">
        <v>0</v>
      </c>
      <c r="CR49" s="225">
        <v>0</v>
      </c>
      <c r="CS49" s="225">
        <v>0</v>
      </c>
      <c r="CT49" s="223">
        <v>0</v>
      </c>
      <c r="CU49" s="224" t="b">
        <f t="shared" si="261"/>
        <v>0</v>
      </c>
      <c r="CV49" s="225">
        <v>0</v>
      </c>
      <c r="CW49" s="225">
        <v>0</v>
      </c>
      <c r="CX49" s="225">
        <v>0</v>
      </c>
      <c r="CY49" s="225">
        <v>0</v>
      </c>
      <c r="CZ49" s="223">
        <v>0</v>
      </c>
      <c r="DA49" s="224" t="b">
        <f t="shared" si="262"/>
        <v>0</v>
      </c>
      <c r="DB49" s="225">
        <v>0</v>
      </c>
      <c r="DC49" s="225">
        <v>0</v>
      </c>
      <c r="DD49" s="225">
        <v>0</v>
      </c>
      <c r="DE49" s="225">
        <v>0</v>
      </c>
      <c r="DF49" s="223">
        <v>0</v>
      </c>
      <c r="DG49" s="224" t="b">
        <f t="shared" si="263"/>
        <v>0</v>
      </c>
      <c r="DH49" s="225">
        <v>0</v>
      </c>
      <c r="DI49" s="225">
        <v>0</v>
      </c>
      <c r="DJ49" s="225">
        <v>0</v>
      </c>
      <c r="DK49" s="225">
        <v>0</v>
      </c>
      <c r="DL49" s="223">
        <v>0</v>
      </c>
      <c r="DM49" s="224" t="b">
        <f t="shared" si="264"/>
        <v>0</v>
      </c>
      <c r="DN49" s="225">
        <v>0</v>
      </c>
      <c r="DO49" s="225">
        <v>0</v>
      </c>
      <c r="DP49" s="225">
        <v>0</v>
      </c>
      <c r="DQ49" s="225">
        <v>0</v>
      </c>
      <c r="DR49" s="223">
        <v>0</v>
      </c>
      <c r="DS49" s="224" t="b">
        <f t="shared" si="265"/>
        <v>0</v>
      </c>
      <c r="DT49" s="225">
        <v>0</v>
      </c>
      <c r="DU49" s="225">
        <v>0</v>
      </c>
      <c r="DV49" s="225">
        <v>0</v>
      </c>
      <c r="DW49" s="225">
        <v>0</v>
      </c>
      <c r="DX49" s="223">
        <v>0</v>
      </c>
      <c r="DY49" s="224" t="b">
        <f t="shared" si="266"/>
        <v>0</v>
      </c>
      <c r="DZ49" s="225">
        <v>0</v>
      </c>
      <c r="EA49" s="225">
        <v>0</v>
      </c>
      <c r="EB49" s="225">
        <v>0</v>
      </c>
      <c r="EC49" s="225">
        <v>0</v>
      </c>
      <c r="ED49" s="223">
        <v>0</v>
      </c>
      <c r="EE49" s="224" t="b">
        <f t="shared" si="267"/>
        <v>0</v>
      </c>
      <c r="EF49" s="225">
        <v>0</v>
      </c>
      <c r="EG49" s="225">
        <v>0</v>
      </c>
      <c r="EH49" s="225">
        <v>0</v>
      </c>
      <c r="EI49" s="225">
        <v>0</v>
      </c>
      <c r="EJ49" s="223">
        <v>0</v>
      </c>
      <c r="EK49" s="224" t="b">
        <f t="shared" si="268"/>
        <v>0</v>
      </c>
      <c r="EL49" s="225">
        <v>0</v>
      </c>
      <c r="EM49" s="225">
        <v>0</v>
      </c>
      <c r="EN49" s="225">
        <v>0</v>
      </c>
      <c r="EO49" s="225">
        <v>0</v>
      </c>
      <c r="EP49" s="223">
        <v>0</v>
      </c>
      <c r="EQ49" s="224" t="b">
        <f t="shared" si="269"/>
        <v>0</v>
      </c>
      <c r="ER49" s="225">
        <v>0</v>
      </c>
      <c r="ES49" s="225">
        <v>0</v>
      </c>
      <c r="ET49" s="225">
        <v>0</v>
      </c>
      <c r="EU49" s="225">
        <v>0</v>
      </c>
      <c r="EV49" s="223">
        <v>0</v>
      </c>
      <c r="EW49" s="224" t="b">
        <f t="shared" si="270"/>
        <v>0</v>
      </c>
      <c r="EX49" s="225">
        <v>0</v>
      </c>
      <c r="EY49" s="225">
        <v>0</v>
      </c>
      <c r="EZ49" s="225">
        <v>0</v>
      </c>
      <c r="FA49" s="225">
        <v>0</v>
      </c>
      <c r="FB49" s="223">
        <v>0</v>
      </c>
      <c r="FC49" s="224" t="b">
        <f t="shared" si="271"/>
        <v>0</v>
      </c>
      <c r="FD49" s="225">
        <v>0</v>
      </c>
      <c r="FE49" s="225">
        <v>0</v>
      </c>
      <c r="FF49" s="225">
        <v>0</v>
      </c>
      <c r="FG49" s="225">
        <v>0</v>
      </c>
      <c r="FH49" s="223">
        <v>0</v>
      </c>
      <c r="FI49" s="224" t="b">
        <f t="shared" si="272"/>
        <v>0</v>
      </c>
      <c r="FJ49" s="225">
        <v>0</v>
      </c>
      <c r="FK49" s="225">
        <v>0</v>
      </c>
      <c r="FL49" s="225">
        <v>0</v>
      </c>
      <c r="FM49" s="225">
        <v>0</v>
      </c>
      <c r="FN49" s="223">
        <v>0</v>
      </c>
      <c r="FO49" s="224" t="b">
        <f t="shared" si="273"/>
        <v>0</v>
      </c>
      <c r="FP49" s="225">
        <v>0</v>
      </c>
      <c r="FQ49" s="225">
        <v>0</v>
      </c>
      <c r="FR49" s="225">
        <v>0</v>
      </c>
      <c r="FS49" s="225">
        <v>0</v>
      </c>
      <c r="FT49" s="223">
        <v>0</v>
      </c>
      <c r="FU49" s="224" t="b">
        <f t="shared" si="274"/>
        <v>0</v>
      </c>
      <c r="FV49" s="225">
        <v>0</v>
      </c>
      <c r="FW49" s="225">
        <v>0</v>
      </c>
      <c r="FX49" s="225">
        <v>0</v>
      </c>
      <c r="FY49" s="225">
        <v>0</v>
      </c>
      <c r="FZ49" s="223">
        <v>0</v>
      </c>
      <c r="GA49" s="224" t="b">
        <f t="shared" si="275"/>
        <v>0</v>
      </c>
      <c r="GB49" s="225">
        <v>0</v>
      </c>
      <c r="GC49" s="225">
        <v>0</v>
      </c>
      <c r="GD49" s="225">
        <v>0</v>
      </c>
      <c r="GE49" s="225">
        <v>0</v>
      </c>
      <c r="GF49" s="223">
        <v>0</v>
      </c>
      <c r="GG49" s="224" t="b">
        <f t="shared" si="276"/>
        <v>0</v>
      </c>
      <c r="GH49" s="225">
        <v>0</v>
      </c>
      <c r="GI49" s="225">
        <v>0</v>
      </c>
      <c r="GJ49" s="225">
        <v>0</v>
      </c>
      <c r="GK49" s="225">
        <v>0</v>
      </c>
      <c r="GL49" s="223">
        <v>0</v>
      </c>
      <c r="GM49" s="224" t="b">
        <f t="shared" si="277"/>
        <v>0</v>
      </c>
      <c r="GN49" s="225">
        <v>0</v>
      </c>
      <c r="GO49" s="225">
        <v>0</v>
      </c>
      <c r="GP49" s="225">
        <v>0</v>
      </c>
      <c r="GQ49" s="225">
        <v>0</v>
      </c>
      <c r="GR49" s="223">
        <v>0</v>
      </c>
      <c r="GS49" s="224" t="b">
        <f t="shared" si="278"/>
        <v>0</v>
      </c>
      <c r="GT49" s="225">
        <v>0</v>
      </c>
      <c r="GU49" s="225">
        <v>0</v>
      </c>
      <c r="GV49" s="225">
        <v>0</v>
      </c>
      <c r="GW49" s="225">
        <v>0</v>
      </c>
      <c r="GX49" s="223">
        <v>0</v>
      </c>
      <c r="GY49" s="224" t="b">
        <f t="shared" si="279"/>
        <v>0</v>
      </c>
      <c r="GZ49" s="225">
        <v>0</v>
      </c>
      <c r="HA49" s="225">
        <v>0</v>
      </c>
      <c r="HB49" s="225">
        <v>0</v>
      </c>
      <c r="HC49" s="226">
        <v>0</v>
      </c>
      <c r="HD49" s="227"/>
      <c r="HE49" s="251">
        <f t="shared" si="280"/>
        <v>0</v>
      </c>
      <c r="HF49" s="6">
        <f t="shared" si="281"/>
        <v>0</v>
      </c>
      <c r="HG49" s="6">
        <f t="shared" si="282"/>
        <v>0</v>
      </c>
      <c r="HH49" s="6">
        <f t="shared" si="283"/>
        <v>0</v>
      </c>
      <c r="HI49" s="262">
        <f t="shared" si="284"/>
        <v>0</v>
      </c>
      <c r="HK49" s="25" t="s">
        <v>43</v>
      </c>
      <c r="HL49" s="307">
        <v>24</v>
      </c>
      <c r="HM49" s="308" t="str">
        <f t="shared" si="216"/>
        <v>1</v>
      </c>
      <c r="HN49" s="309">
        <v>17</v>
      </c>
      <c r="HO49" s="309">
        <v>22</v>
      </c>
      <c r="HP49" s="309">
        <v>5</v>
      </c>
      <c r="HQ49" s="309">
        <v>5</v>
      </c>
      <c r="HR49" s="307">
        <v>22</v>
      </c>
      <c r="HS49" s="308" t="str">
        <f t="shared" si="217"/>
        <v>1</v>
      </c>
      <c r="HT49" s="309">
        <v>20</v>
      </c>
      <c r="HU49" s="309">
        <v>22</v>
      </c>
      <c r="HV49" s="309">
        <v>2</v>
      </c>
      <c r="HW49" s="309">
        <v>2</v>
      </c>
      <c r="HX49" s="307">
        <v>22</v>
      </c>
      <c r="HY49" s="308" t="str">
        <f t="shared" si="218"/>
        <v>1</v>
      </c>
      <c r="HZ49" s="309">
        <v>27</v>
      </c>
      <c r="IA49" s="309">
        <v>20</v>
      </c>
      <c r="IB49" s="309">
        <v>10</v>
      </c>
      <c r="IC49" s="309">
        <v>5</v>
      </c>
      <c r="ID49" s="307">
        <v>0</v>
      </c>
      <c r="IE49" s="308" t="b">
        <f t="shared" si="219"/>
        <v>0</v>
      </c>
      <c r="IF49" s="309">
        <v>0</v>
      </c>
      <c r="IG49" s="309">
        <v>0</v>
      </c>
      <c r="IH49" s="309">
        <v>0</v>
      </c>
      <c r="II49" s="309">
        <v>0</v>
      </c>
      <c r="IJ49" s="307">
        <v>0</v>
      </c>
      <c r="IK49" s="308" t="b">
        <f t="shared" si="220"/>
        <v>0</v>
      </c>
      <c r="IL49" s="309">
        <v>0</v>
      </c>
      <c r="IM49" s="309">
        <v>0</v>
      </c>
      <c r="IN49" s="309">
        <v>0</v>
      </c>
      <c r="IO49" s="309">
        <v>0</v>
      </c>
      <c r="IP49" s="307">
        <v>22</v>
      </c>
      <c r="IQ49" s="308" t="str">
        <f t="shared" si="221"/>
        <v>1</v>
      </c>
      <c r="IR49" s="309">
        <v>22</v>
      </c>
      <c r="IS49" s="309">
        <v>21</v>
      </c>
      <c r="IT49" s="309">
        <v>4</v>
      </c>
      <c r="IU49" s="309">
        <v>4</v>
      </c>
      <c r="IV49" s="307">
        <v>0</v>
      </c>
      <c r="IW49" s="308" t="b">
        <f t="shared" si="222"/>
        <v>0</v>
      </c>
      <c r="IX49" s="309">
        <v>0</v>
      </c>
      <c r="IY49" s="309">
        <v>0</v>
      </c>
      <c r="IZ49" s="309">
        <v>0</v>
      </c>
      <c r="JA49" s="309">
        <v>0</v>
      </c>
      <c r="JB49" s="307">
        <v>22</v>
      </c>
      <c r="JC49" s="308" t="str">
        <f t="shared" si="223"/>
        <v>1</v>
      </c>
      <c r="JD49" s="309">
        <v>38</v>
      </c>
      <c r="JE49" s="309">
        <v>20</v>
      </c>
      <c r="JF49" s="309">
        <v>12</v>
      </c>
      <c r="JG49" s="309">
        <v>7</v>
      </c>
      <c r="JH49" s="307">
        <v>22</v>
      </c>
      <c r="JI49" s="308" t="str">
        <f t="shared" si="224"/>
        <v>1</v>
      </c>
      <c r="JJ49" s="309">
        <v>24</v>
      </c>
      <c r="JK49" s="309">
        <v>22</v>
      </c>
      <c r="JL49" s="309">
        <v>2</v>
      </c>
      <c r="JM49" s="309">
        <v>2</v>
      </c>
      <c r="JN49" s="307">
        <v>27</v>
      </c>
      <c r="JO49" s="308" t="str">
        <f t="shared" si="225"/>
        <v>1</v>
      </c>
      <c r="JP49" s="309">
        <v>32</v>
      </c>
      <c r="JQ49" s="309">
        <v>26</v>
      </c>
      <c r="JR49" s="309">
        <v>6</v>
      </c>
      <c r="JS49" s="309">
        <v>4</v>
      </c>
      <c r="JT49" s="307">
        <v>22</v>
      </c>
      <c r="JU49" s="308" t="str">
        <f t="shared" si="226"/>
        <v>1</v>
      </c>
      <c r="JV49" s="309">
        <v>44</v>
      </c>
      <c r="JW49" s="309">
        <v>22</v>
      </c>
      <c r="JX49" s="309">
        <v>4</v>
      </c>
      <c r="JY49" s="309">
        <v>4</v>
      </c>
      <c r="JZ49" s="307">
        <v>0</v>
      </c>
      <c r="KA49" s="308" t="b">
        <f t="shared" si="227"/>
        <v>0</v>
      </c>
      <c r="KB49" s="309">
        <v>0</v>
      </c>
      <c r="KC49" s="309">
        <v>0</v>
      </c>
      <c r="KD49" s="309">
        <v>0</v>
      </c>
      <c r="KE49" s="309">
        <v>0</v>
      </c>
      <c r="KF49" s="307">
        <v>22</v>
      </c>
      <c r="KG49" s="308" t="str">
        <f t="shared" si="228"/>
        <v>1</v>
      </c>
      <c r="KH49" s="309">
        <v>47</v>
      </c>
      <c r="KI49" s="309">
        <v>22</v>
      </c>
      <c r="KJ49" s="309">
        <v>0</v>
      </c>
      <c r="KK49" s="309">
        <v>0</v>
      </c>
      <c r="KL49" s="307">
        <v>22</v>
      </c>
      <c r="KM49" s="308" t="str">
        <f t="shared" si="229"/>
        <v>1</v>
      </c>
      <c r="KN49" s="309">
        <v>34</v>
      </c>
      <c r="KO49" s="309">
        <v>22</v>
      </c>
      <c r="KP49" s="309">
        <v>1</v>
      </c>
      <c r="KQ49" s="309">
        <v>1</v>
      </c>
      <c r="KR49" s="307">
        <v>23</v>
      </c>
      <c r="KS49" s="308" t="str">
        <f t="shared" si="230"/>
        <v>1</v>
      </c>
      <c r="KT49" s="309">
        <v>28</v>
      </c>
      <c r="KU49" s="309">
        <v>23</v>
      </c>
      <c r="KV49" s="309">
        <v>0</v>
      </c>
      <c r="KW49" s="309">
        <v>0</v>
      </c>
      <c r="KX49" s="307">
        <v>20</v>
      </c>
      <c r="KY49" s="308" t="str">
        <f t="shared" si="231"/>
        <v>1</v>
      </c>
      <c r="KZ49" s="309">
        <v>19</v>
      </c>
      <c r="LA49" s="309">
        <v>20</v>
      </c>
      <c r="LB49" s="309">
        <v>3</v>
      </c>
      <c r="LC49" s="309">
        <v>3</v>
      </c>
      <c r="LD49" s="307">
        <v>22</v>
      </c>
      <c r="LE49" s="308" t="str">
        <f t="shared" si="232"/>
        <v>1</v>
      </c>
      <c r="LF49" s="309">
        <v>28</v>
      </c>
      <c r="LG49" s="309">
        <v>22</v>
      </c>
      <c r="LH49" s="309">
        <v>5</v>
      </c>
      <c r="LI49" s="309">
        <v>3</v>
      </c>
      <c r="LJ49" s="307">
        <v>0</v>
      </c>
      <c r="LK49" s="308" t="b">
        <f t="shared" si="233"/>
        <v>0</v>
      </c>
      <c r="LL49" s="309">
        <v>0</v>
      </c>
      <c r="LM49" s="309">
        <v>0</v>
      </c>
      <c r="LN49" s="309">
        <v>0</v>
      </c>
      <c r="LO49" s="309">
        <v>0</v>
      </c>
      <c r="LP49" s="307">
        <v>0</v>
      </c>
      <c r="LQ49" s="308" t="b">
        <f t="shared" si="234"/>
        <v>0</v>
      </c>
      <c r="LR49" s="309">
        <v>0</v>
      </c>
      <c r="LS49" s="309">
        <v>0</v>
      </c>
      <c r="LT49" s="309">
        <v>0</v>
      </c>
      <c r="LU49" s="309">
        <v>0</v>
      </c>
      <c r="LV49" s="307">
        <v>23</v>
      </c>
      <c r="LW49" s="308" t="str">
        <f t="shared" si="235"/>
        <v>1</v>
      </c>
      <c r="LX49" s="309">
        <v>46</v>
      </c>
      <c r="LY49" s="309">
        <v>22</v>
      </c>
      <c r="LZ49" s="309">
        <v>8</v>
      </c>
      <c r="MA49" s="309">
        <v>5</v>
      </c>
      <c r="MB49" s="307">
        <v>22</v>
      </c>
      <c r="MC49" s="308" t="str">
        <f t="shared" si="236"/>
        <v>1</v>
      </c>
      <c r="MD49" s="309">
        <v>36</v>
      </c>
      <c r="ME49" s="309">
        <v>21</v>
      </c>
      <c r="MF49" s="309">
        <v>5</v>
      </c>
      <c r="MG49" s="309">
        <v>5</v>
      </c>
      <c r="MH49" s="307">
        <v>20</v>
      </c>
      <c r="MI49" s="308" t="str">
        <f t="shared" si="237"/>
        <v>1</v>
      </c>
      <c r="MJ49" s="309">
        <v>52</v>
      </c>
      <c r="MK49" s="309">
        <v>20</v>
      </c>
      <c r="ML49" s="309">
        <v>2</v>
      </c>
      <c r="MM49" s="309">
        <v>1</v>
      </c>
      <c r="MN49" s="307">
        <v>22</v>
      </c>
      <c r="MO49" s="308" t="str">
        <f t="shared" si="238"/>
        <v>1</v>
      </c>
      <c r="MP49" s="309">
        <v>44</v>
      </c>
      <c r="MQ49" s="309">
        <v>22</v>
      </c>
      <c r="MR49" s="309">
        <v>5</v>
      </c>
      <c r="MS49" s="309">
        <v>4</v>
      </c>
      <c r="MT49" s="307">
        <v>23</v>
      </c>
      <c r="MU49" s="308" t="str">
        <f t="shared" si="239"/>
        <v>1</v>
      </c>
      <c r="MV49" s="309">
        <v>51</v>
      </c>
      <c r="MW49" s="309">
        <v>22</v>
      </c>
      <c r="MX49" s="309">
        <v>9</v>
      </c>
      <c r="MY49" s="309">
        <v>6</v>
      </c>
      <c r="MZ49" s="307">
        <v>0</v>
      </c>
      <c r="NA49" s="308" t="b">
        <f t="shared" si="240"/>
        <v>0</v>
      </c>
      <c r="NB49" s="309">
        <v>0</v>
      </c>
      <c r="NC49" s="309">
        <v>0</v>
      </c>
      <c r="ND49" s="309">
        <v>0</v>
      </c>
      <c r="NE49" s="309">
        <v>0</v>
      </c>
      <c r="NF49" s="307">
        <v>0</v>
      </c>
      <c r="NG49" s="308" t="b">
        <f t="shared" si="241"/>
        <v>0</v>
      </c>
      <c r="NH49" s="309">
        <v>0</v>
      </c>
      <c r="NI49" s="309">
        <v>0</v>
      </c>
      <c r="NJ49" s="309">
        <v>0</v>
      </c>
      <c r="NK49" s="309">
        <v>0</v>
      </c>
      <c r="NL49" s="307">
        <v>21</v>
      </c>
      <c r="NM49" s="308" t="str">
        <f t="shared" si="242"/>
        <v>1</v>
      </c>
      <c r="NN49" s="309">
        <v>51</v>
      </c>
      <c r="NO49" s="309">
        <v>19</v>
      </c>
      <c r="NP49" s="309">
        <v>13</v>
      </c>
      <c r="NQ49" s="309">
        <v>7</v>
      </c>
      <c r="NR49" s="307">
        <v>21</v>
      </c>
      <c r="NS49" s="308" t="str">
        <f t="shared" si="243"/>
        <v>1</v>
      </c>
      <c r="NT49" s="309">
        <v>45</v>
      </c>
      <c r="NU49" s="309">
        <v>20</v>
      </c>
      <c r="NV49" s="309">
        <v>4</v>
      </c>
      <c r="NW49" s="309">
        <v>4</v>
      </c>
      <c r="NX49" s="307">
        <v>22</v>
      </c>
      <c r="NY49" s="308" t="str">
        <f t="shared" si="244"/>
        <v>1</v>
      </c>
      <c r="NZ49" s="309">
        <v>42</v>
      </c>
      <c r="OA49" s="309">
        <v>21</v>
      </c>
      <c r="OB49" s="309">
        <v>7</v>
      </c>
      <c r="OC49" s="310">
        <v>6</v>
      </c>
      <c r="OD49" s="311">
        <v>0</v>
      </c>
      <c r="OE49" s="308" t="b">
        <f t="shared" si="245"/>
        <v>0</v>
      </c>
      <c r="OF49" s="309">
        <v>0</v>
      </c>
      <c r="OG49" s="309">
        <v>0</v>
      </c>
      <c r="OH49" s="309">
        <v>0</v>
      </c>
      <c r="OI49" s="309">
        <v>0</v>
      </c>
      <c r="OJ49" s="307">
        <v>0</v>
      </c>
      <c r="OK49" s="308" t="b">
        <f t="shared" si="246"/>
        <v>0</v>
      </c>
      <c r="OL49" s="309">
        <v>0</v>
      </c>
      <c r="OM49" s="309">
        <v>0</v>
      </c>
      <c r="ON49" s="309">
        <v>0</v>
      </c>
      <c r="OO49" s="310">
        <v>0</v>
      </c>
      <c r="OP49" s="331"/>
      <c r="OQ49" s="372">
        <f t="shared" si="247"/>
        <v>466</v>
      </c>
      <c r="OR49" s="41">
        <f t="shared" si="248"/>
        <v>747</v>
      </c>
      <c r="OS49" s="41">
        <f t="shared" si="248"/>
        <v>451</v>
      </c>
      <c r="OT49" s="36">
        <f t="shared" si="248"/>
        <v>107</v>
      </c>
      <c r="OU49" s="314">
        <f t="shared" si="248"/>
        <v>78</v>
      </c>
      <c r="OW49" s="54" t="s">
        <v>45</v>
      </c>
      <c r="OX49" s="36">
        <v>446</v>
      </c>
      <c r="OY49" s="314">
        <v>47</v>
      </c>
      <c r="PA49" s="65" t="s">
        <v>45</v>
      </c>
      <c r="PB49" s="36">
        <v>441</v>
      </c>
      <c r="PC49" s="314">
        <v>43</v>
      </c>
    </row>
    <row r="50" spans="1:419" s="87" customFormat="1" ht="15.75" thickBot="1" x14ac:dyDescent="0.3">
      <c r="A50" s="94"/>
      <c r="B50" s="87">
        <v>4285</v>
      </c>
      <c r="C50" s="87">
        <v>2237</v>
      </c>
      <c r="D50" s="80"/>
      <c r="E50" s="95"/>
      <c r="F50" s="88">
        <v>7095</v>
      </c>
      <c r="G50" s="88">
        <v>1556</v>
      </c>
      <c r="H50" s="80"/>
      <c r="I50" s="106" t="s">
        <v>47</v>
      </c>
      <c r="J50" s="46">
        <v>1145</v>
      </c>
      <c r="K50" s="46">
        <v>24</v>
      </c>
      <c r="L50" s="80"/>
      <c r="M50" s="123" t="s">
        <v>47</v>
      </c>
      <c r="N50" s="46">
        <v>730</v>
      </c>
      <c r="O50" s="125">
        <v>0</v>
      </c>
      <c r="P50" s="121"/>
      <c r="Q50" s="125"/>
      <c r="R50" s="125"/>
      <c r="S50" s="125"/>
      <c r="T50" s="127"/>
      <c r="U50" s="80"/>
      <c r="V50" s="158"/>
      <c r="W50" s="125"/>
      <c r="X50" s="127"/>
      <c r="Y50" s="14" t="s">
        <v>43</v>
      </c>
      <c r="Z50" s="223">
        <v>0</v>
      </c>
      <c r="AA50" s="224" t="b">
        <f t="shared" si="249"/>
        <v>0</v>
      </c>
      <c r="AB50" s="225">
        <v>0</v>
      </c>
      <c r="AC50" s="225">
        <v>0</v>
      </c>
      <c r="AD50" s="225">
        <v>0</v>
      </c>
      <c r="AE50" s="225">
        <v>0</v>
      </c>
      <c r="AF50" s="223">
        <v>24</v>
      </c>
      <c r="AG50" s="224" t="str">
        <f t="shared" si="250"/>
        <v>1</v>
      </c>
      <c r="AH50" s="225">
        <v>26</v>
      </c>
      <c r="AI50" s="225">
        <v>22</v>
      </c>
      <c r="AJ50" s="225">
        <v>5</v>
      </c>
      <c r="AK50" s="225">
        <v>4</v>
      </c>
      <c r="AL50" s="223">
        <v>24</v>
      </c>
      <c r="AM50" s="224" t="str">
        <f t="shared" si="251"/>
        <v>1</v>
      </c>
      <c r="AN50" s="225">
        <v>33</v>
      </c>
      <c r="AO50" s="225">
        <v>23</v>
      </c>
      <c r="AP50" s="225">
        <v>6</v>
      </c>
      <c r="AQ50" s="225">
        <v>5</v>
      </c>
      <c r="AR50" s="223">
        <v>23</v>
      </c>
      <c r="AS50" s="224" t="str">
        <f t="shared" si="252"/>
        <v>1</v>
      </c>
      <c r="AT50" s="225">
        <v>24</v>
      </c>
      <c r="AU50" s="225">
        <v>22</v>
      </c>
      <c r="AV50" s="225">
        <v>6</v>
      </c>
      <c r="AW50" s="225">
        <v>5</v>
      </c>
      <c r="AX50" s="223">
        <v>22</v>
      </c>
      <c r="AY50" s="224" t="str">
        <f t="shared" si="253"/>
        <v>1</v>
      </c>
      <c r="AZ50" s="225">
        <v>40</v>
      </c>
      <c r="BA50" s="225">
        <v>21</v>
      </c>
      <c r="BB50" s="225">
        <v>4</v>
      </c>
      <c r="BC50" s="225">
        <v>4</v>
      </c>
      <c r="BD50" s="223">
        <v>23</v>
      </c>
      <c r="BE50" s="224" t="str">
        <f t="shared" si="254"/>
        <v>1</v>
      </c>
      <c r="BF50" s="225">
        <v>27</v>
      </c>
      <c r="BG50" s="225">
        <v>22</v>
      </c>
      <c r="BH50" s="225">
        <v>13</v>
      </c>
      <c r="BI50" s="225">
        <v>7</v>
      </c>
      <c r="BJ50" s="223">
        <v>0</v>
      </c>
      <c r="BK50" s="224" t="b">
        <f t="shared" si="255"/>
        <v>0</v>
      </c>
      <c r="BL50" s="225">
        <v>0</v>
      </c>
      <c r="BM50" s="225">
        <v>0</v>
      </c>
      <c r="BN50" s="225">
        <v>0</v>
      </c>
      <c r="BO50" s="225">
        <v>0</v>
      </c>
      <c r="BP50" s="223">
        <v>0</v>
      </c>
      <c r="BQ50" s="224" t="b">
        <f t="shared" si="256"/>
        <v>0</v>
      </c>
      <c r="BR50" s="225">
        <v>0</v>
      </c>
      <c r="BS50" s="225">
        <v>0</v>
      </c>
      <c r="BT50" s="225">
        <v>0</v>
      </c>
      <c r="BU50" s="225">
        <v>0</v>
      </c>
      <c r="BV50" s="223">
        <v>24</v>
      </c>
      <c r="BW50" s="224" t="str">
        <f t="shared" si="257"/>
        <v>1</v>
      </c>
      <c r="BX50" s="225">
        <v>34</v>
      </c>
      <c r="BY50" s="225">
        <v>21</v>
      </c>
      <c r="BZ50" s="225">
        <v>24</v>
      </c>
      <c r="CA50" s="225">
        <v>7</v>
      </c>
      <c r="CB50" s="223">
        <v>23</v>
      </c>
      <c r="CC50" s="224" t="str">
        <f t="shared" si="258"/>
        <v>1</v>
      </c>
      <c r="CD50" s="225">
        <v>40</v>
      </c>
      <c r="CE50" s="225">
        <v>3</v>
      </c>
      <c r="CF50" s="225">
        <v>5</v>
      </c>
      <c r="CG50" s="225">
        <v>5</v>
      </c>
      <c r="CH50" s="223">
        <v>21</v>
      </c>
      <c r="CI50" s="224" t="str">
        <f t="shared" si="259"/>
        <v>1</v>
      </c>
      <c r="CJ50" s="225">
        <v>38</v>
      </c>
      <c r="CK50" s="225">
        <v>20</v>
      </c>
      <c r="CL50" s="225">
        <v>6</v>
      </c>
      <c r="CM50" s="225">
        <v>5</v>
      </c>
      <c r="CN50" s="223">
        <v>23</v>
      </c>
      <c r="CO50" s="224" t="str">
        <f t="shared" si="260"/>
        <v>1</v>
      </c>
      <c r="CP50" s="225">
        <v>26</v>
      </c>
      <c r="CQ50" s="225">
        <v>21</v>
      </c>
      <c r="CR50" s="225">
        <v>5</v>
      </c>
      <c r="CS50" s="225">
        <v>5</v>
      </c>
      <c r="CT50" s="223">
        <v>23</v>
      </c>
      <c r="CU50" s="224" t="str">
        <f>IF(CT50&gt;0.5,"1")</f>
        <v>1</v>
      </c>
      <c r="CV50" s="225">
        <v>22</v>
      </c>
      <c r="CW50" s="225">
        <v>22</v>
      </c>
      <c r="CX50" s="225">
        <v>4</v>
      </c>
      <c r="CY50" s="225">
        <v>5</v>
      </c>
      <c r="CZ50" s="223">
        <v>0</v>
      </c>
      <c r="DA50" s="224" t="b">
        <f t="shared" si="262"/>
        <v>0</v>
      </c>
      <c r="DB50" s="225">
        <v>0</v>
      </c>
      <c r="DC50" s="225">
        <v>0</v>
      </c>
      <c r="DD50" s="225">
        <v>0</v>
      </c>
      <c r="DE50" s="225">
        <v>0</v>
      </c>
      <c r="DF50" s="223">
        <v>0</v>
      </c>
      <c r="DG50" s="224" t="b">
        <f t="shared" si="263"/>
        <v>0</v>
      </c>
      <c r="DH50" s="225">
        <v>0</v>
      </c>
      <c r="DI50" s="225">
        <v>0</v>
      </c>
      <c r="DJ50" s="225">
        <v>0</v>
      </c>
      <c r="DK50" s="225">
        <v>0</v>
      </c>
      <c r="DL50" s="223">
        <v>22</v>
      </c>
      <c r="DM50" s="224" t="str">
        <f>IF(DL50&gt;0.5,"1")</f>
        <v>1</v>
      </c>
      <c r="DN50" s="225">
        <v>23</v>
      </c>
      <c r="DO50" s="225">
        <v>21</v>
      </c>
      <c r="DP50" s="225">
        <v>9</v>
      </c>
      <c r="DQ50" s="225">
        <v>8</v>
      </c>
      <c r="DR50" s="223">
        <v>22</v>
      </c>
      <c r="DS50" s="224" t="str">
        <f t="shared" si="265"/>
        <v>1</v>
      </c>
      <c r="DT50" s="225">
        <v>42</v>
      </c>
      <c r="DU50" s="225">
        <v>21</v>
      </c>
      <c r="DV50" s="225">
        <v>18</v>
      </c>
      <c r="DW50" s="225">
        <v>7</v>
      </c>
      <c r="DX50" s="223">
        <v>23</v>
      </c>
      <c r="DY50" s="224" t="str">
        <f t="shared" si="266"/>
        <v>1</v>
      </c>
      <c r="DZ50" s="225">
        <v>36</v>
      </c>
      <c r="EA50" s="225">
        <v>23</v>
      </c>
      <c r="EB50" s="225">
        <v>9</v>
      </c>
      <c r="EC50" s="225">
        <v>6</v>
      </c>
      <c r="ED50" s="223">
        <v>23</v>
      </c>
      <c r="EE50" s="224" t="str">
        <f t="shared" si="267"/>
        <v>1</v>
      </c>
      <c r="EF50" s="225">
        <v>43</v>
      </c>
      <c r="EG50" s="225">
        <v>21</v>
      </c>
      <c r="EH50" s="225">
        <v>9</v>
      </c>
      <c r="EI50" s="225">
        <v>6</v>
      </c>
      <c r="EJ50" s="223">
        <v>25</v>
      </c>
      <c r="EK50" s="224" t="str">
        <f t="shared" si="268"/>
        <v>1</v>
      </c>
      <c r="EL50" s="225">
        <v>60</v>
      </c>
      <c r="EM50" s="225">
        <v>23</v>
      </c>
      <c r="EN50" s="225">
        <v>15</v>
      </c>
      <c r="EO50" s="225">
        <v>7</v>
      </c>
      <c r="EP50" s="223">
        <v>0</v>
      </c>
      <c r="EQ50" s="224" t="b">
        <f t="shared" si="269"/>
        <v>0</v>
      </c>
      <c r="ER50" s="225">
        <v>0</v>
      </c>
      <c r="ES50" s="225">
        <v>0</v>
      </c>
      <c r="ET50" s="225">
        <v>0</v>
      </c>
      <c r="EU50" s="225">
        <v>0</v>
      </c>
      <c r="EV50" s="223">
        <v>0</v>
      </c>
      <c r="EW50" s="224" t="b">
        <f t="shared" si="270"/>
        <v>0</v>
      </c>
      <c r="EX50" s="225">
        <v>0</v>
      </c>
      <c r="EY50" s="225">
        <v>0</v>
      </c>
      <c r="EZ50" s="225">
        <v>0</v>
      </c>
      <c r="FA50" s="225">
        <v>0</v>
      </c>
      <c r="FB50" s="223">
        <v>24</v>
      </c>
      <c r="FC50" s="224" t="str">
        <f t="shared" si="271"/>
        <v>1</v>
      </c>
      <c r="FD50" s="225">
        <v>52</v>
      </c>
      <c r="FE50" s="225">
        <v>22</v>
      </c>
      <c r="FF50" s="225">
        <v>13</v>
      </c>
      <c r="FG50" s="225">
        <v>6</v>
      </c>
      <c r="FH50" s="223">
        <v>22</v>
      </c>
      <c r="FI50" s="224" t="str">
        <f t="shared" si="272"/>
        <v>1</v>
      </c>
      <c r="FJ50" s="225">
        <v>37</v>
      </c>
      <c r="FK50" s="225">
        <v>21</v>
      </c>
      <c r="FL50" s="225">
        <v>5</v>
      </c>
      <c r="FM50" s="225">
        <v>5</v>
      </c>
      <c r="FN50" s="223">
        <v>23</v>
      </c>
      <c r="FO50" s="224" t="str">
        <f t="shared" si="273"/>
        <v>1</v>
      </c>
      <c r="FP50" s="225">
        <v>67</v>
      </c>
      <c r="FQ50" s="225">
        <v>20</v>
      </c>
      <c r="FR50" s="225">
        <v>17</v>
      </c>
      <c r="FS50" s="225">
        <v>7</v>
      </c>
      <c r="FT50" s="223">
        <v>20</v>
      </c>
      <c r="FU50" s="224" t="str">
        <f t="shared" si="274"/>
        <v>1</v>
      </c>
      <c r="FV50" s="225">
        <v>66</v>
      </c>
      <c r="FW50" s="225">
        <v>20</v>
      </c>
      <c r="FX50" s="225">
        <v>3</v>
      </c>
      <c r="FY50" s="225">
        <v>2</v>
      </c>
      <c r="FZ50" s="223">
        <v>23</v>
      </c>
      <c r="GA50" s="224" t="str">
        <f t="shared" si="275"/>
        <v>1</v>
      </c>
      <c r="GB50" s="225">
        <v>68</v>
      </c>
      <c r="GC50" s="225">
        <v>22</v>
      </c>
      <c r="GD50" s="225">
        <v>8</v>
      </c>
      <c r="GE50" s="225">
        <v>5</v>
      </c>
      <c r="GF50" s="223">
        <v>0</v>
      </c>
      <c r="GG50" s="224" t="b">
        <f t="shared" si="276"/>
        <v>0</v>
      </c>
      <c r="GH50" s="225">
        <v>0</v>
      </c>
      <c r="GI50" s="225">
        <v>0</v>
      </c>
      <c r="GJ50" s="225">
        <v>0</v>
      </c>
      <c r="GK50" s="225">
        <v>0</v>
      </c>
      <c r="GL50" s="223">
        <v>0</v>
      </c>
      <c r="GM50" s="224" t="b">
        <f t="shared" si="277"/>
        <v>0</v>
      </c>
      <c r="GN50" s="225">
        <v>0</v>
      </c>
      <c r="GO50" s="225">
        <v>0</v>
      </c>
      <c r="GP50" s="225">
        <v>0</v>
      </c>
      <c r="GQ50" s="225">
        <v>0</v>
      </c>
      <c r="GR50" s="223">
        <v>20</v>
      </c>
      <c r="GS50" s="224" t="str">
        <f t="shared" si="278"/>
        <v>1</v>
      </c>
      <c r="GT50" s="225">
        <v>58</v>
      </c>
      <c r="GU50" s="225">
        <v>18</v>
      </c>
      <c r="GV50" s="225">
        <v>12</v>
      </c>
      <c r="GW50" s="225">
        <v>6</v>
      </c>
      <c r="GX50" s="223">
        <v>22</v>
      </c>
      <c r="GY50" s="224" t="str">
        <f t="shared" si="279"/>
        <v>1</v>
      </c>
      <c r="GZ50" s="225">
        <v>67</v>
      </c>
      <c r="HA50" s="225">
        <v>20</v>
      </c>
      <c r="HB50" s="225">
        <v>8</v>
      </c>
      <c r="HC50" s="226">
        <v>5</v>
      </c>
      <c r="HD50" s="239"/>
      <c r="HE50" s="272">
        <f t="shared" si="280"/>
        <v>499</v>
      </c>
      <c r="HF50" s="9">
        <f t="shared" si="281"/>
        <v>929</v>
      </c>
      <c r="HG50" s="9">
        <f t="shared" si="282"/>
        <v>449</v>
      </c>
      <c r="HH50" s="6">
        <f t="shared" si="283"/>
        <v>204</v>
      </c>
      <c r="HI50" s="262">
        <f t="shared" si="284"/>
        <v>122</v>
      </c>
      <c r="HK50" s="30"/>
      <c r="HL50" s="364">
        <f t="shared" ref="HL50:KJ50" si="285">SUM(HL41:HL49)</f>
        <v>171</v>
      </c>
      <c r="HM50" s="333"/>
      <c r="HN50" s="353">
        <f>SUM(HN41:HN49)</f>
        <v>222</v>
      </c>
      <c r="HO50" s="353">
        <f t="shared" si="285"/>
        <v>162</v>
      </c>
      <c r="HP50" s="353">
        <f t="shared" si="285"/>
        <v>60</v>
      </c>
      <c r="HQ50" s="354">
        <f t="shared" si="285"/>
        <v>25</v>
      </c>
      <c r="HR50" s="366">
        <f t="shared" si="285"/>
        <v>198</v>
      </c>
      <c r="HS50" s="333"/>
      <c r="HT50" s="356">
        <f t="shared" si="285"/>
        <v>216</v>
      </c>
      <c r="HU50" s="356">
        <f t="shared" si="285"/>
        <v>188</v>
      </c>
      <c r="HV50" s="356">
        <f t="shared" si="285"/>
        <v>58</v>
      </c>
      <c r="HW50" s="373">
        <f t="shared" si="285"/>
        <v>20</v>
      </c>
      <c r="HX50" s="366">
        <f t="shared" si="285"/>
        <v>189</v>
      </c>
      <c r="HY50" s="333"/>
      <c r="HZ50" s="356">
        <f t="shared" si="285"/>
        <v>234</v>
      </c>
      <c r="IA50" s="356">
        <f t="shared" si="285"/>
        <v>178</v>
      </c>
      <c r="IB50" s="356">
        <f t="shared" si="285"/>
        <v>104</v>
      </c>
      <c r="IC50" s="373">
        <f t="shared" si="285"/>
        <v>26</v>
      </c>
      <c r="ID50" s="366">
        <f t="shared" si="285"/>
        <v>0</v>
      </c>
      <c r="IE50" s="333"/>
      <c r="IF50" s="356">
        <f t="shared" si="285"/>
        <v>0</v>
      </c>
      <c r="IG50" s="356">
        <f t="shared" si="285"/>
        <v>0</v>
      </c>
      <c r="IH50" s="356">
        <f t="shared" si="285"/>
        <v>0</v>
      </c>
      <c r="II50" s="373">
        <f t="shared" si="285"/>
        <v>0</v>
      </c>
      <c r="IJ50" s="366">
        <f t="shared" si="285"/>
        <v>18</v>
      </c>
      <c r="IK50" s="333"/>
      <c r="IL50" s="356">
        <f t="shared" si="285"/>
        <v>43</v>
      </c>
      <c r="IM50" s="356">
        <f t="shared" si="285"/>
        <v>17</v>
      </c>
      <c r="IN50" s="356">
        <f t="shared" si="285"/>
        <v>12</v>
      </c>
      <c r="IO50" s="373">
        <f t="shared" si="285"/>
        <v>1</v>
      </c>
      <c r="IP50" s="366">
        <f t="shared" si="285"/>
        <v>194</v>
      </c>
      <c r="IQ50" s="333"/>
      <c r="IR50" s="356">
        <f t="shared" si="285"/>
        <v>320</v>
      </c>
      <c r="IS50" s="356">
        <f t="shared" si="285"/>
        <v>172</v>
      </c>
      <c r="IT50" s="356">
        <f t="shared" si="285"/>
        <v>141</v>
      </c>
      <c r="IU50" s="373">
        <f t="shared" si="285"/>
        <v>45</v>
      </c>
      <c r="IV50" s="366">
        <f t="shared" si="285"/>
        <v>69</v>
      </c>
      <c r="IW50" s="333"/>
      <c r="IX50" s="356">
        <f t="shared" si="285"/>
        <v>83</v>
      </c>
      <c r="IY50" s="356">
        <f t="shared" si="285"/>
        <v>56</v>
      </c>
      <c r="IZ50" s="356">
        <f t="shared" si="285"/>
        <v>88</v>
      </c>
      <c r="JA50" s="373">
        <f t="shared" si="285"/>
        <v>28</v>
      </c>
      <c r="JB50" s="366">
        <f t="shared" si="285"/>
        <v>225</v>
      </c>
      <c r="JC50" s="333"/>
      <c r="JD50" s="356">
        <f t="shared" si="285"/>
        <v>332</v>
      </c>
      <c r="JE50" s="356">
        <f t="shared" si="285"/>
        <v>205</v>
      </c>
      <c r="JF50" s="356">
        <f t="shared" si="285"/>
        <v>44</v>
      </c>
      <c r="JG50" s="373">
        <f t="shared" si="285"/>
        <v>23</v>
      </c>
      <c r="JH50" s="366">
        <f t="shared" si="285"/>
        <v>208</v>
      </c>
      <c r="JI50" s="333"/>
      <c r="JJ50" s="356">
        <f t="shared" si="285"/>
        <v>267</v>
      </c>
      <c r="JK50" s="356">
        <f t="shared" si="285"/>
        <v>195</v>
      </c>
      <c r="JL50" s="356">
        <f t="shared" si="285"/>
        <v>166</v>
      </c>
      <c r="JM50" s="373">
        <f t="shared" si="285"/>
        <v>43</v>
      </c>
      <c r="JN50" s="366">
        <f t="shared" si="285"/>
        <v>208</v>
      </c>
      <c r="JO50" s="333"/>
      <c r="JP50" s="356">
        <f t="shared" si="285"/>
        <v>276</v>
      </c>
      <c r="JQ50" s="356">
        <f t="shared" si="285"/>
        <v>203</v>
      </c>
      <c r="JR50" s="356">
        <f t="shared" si="285"/>
        <v>31</v>
      </c>
      <c r="JS50" s="373">
        <f t="shared" si="285"/>
        <v>14</v>
      </c>
      <c r="JT50" s="366">
        <f t="shared" si="285"/>
        <v>182</v>
      </c>
      <c r="JU50" s="333"/>
      <c r="JV50" s="356">
        <f t="shared" si="285"/>
        <v>274</v>
      </c>
      <c r="JW50" s="356">
        <f t="shared" si="285"/>
        <v>172</v>
      </c>
      <c r="JX50" s="356">
        <f t="shared" si="285"/>
        <v>48</v>
      </c>
      <c r="JY50" s="373">
        <f t="shared" si="285"/>
        <v>28</v>
      </c>
      <c r="JZ50" s="364">
        <f t="shared" si="285"/>
        <v>34</v>
      </c>
      <c r="KA50" s="333"/>
      <c r="KB50" s="353">
        <f t="shared" si="285"/>
        <v>94</v>
      </c>
      <c r="KC50" s="353">
        <f t="shared" si="285"/>
        <v>34</v>
      </c>
      <c r="KD50" s="353">
        <f t="shared" si="285"/>
        <v>2</v>
      </c>
      <c r="KE50" s="354">
        <f t="shared" si="285"/>
        <v>1</v>
      </c>
      <c r="KF50" s="364">
        <f t="shared" si="285"/>
        <v>164</v>
      </c>
      <c r="KG50" s="333"/>
      <c r="KH50" s="353">
        <f t="shared" si="285"/>
        <v>260</v>
      </c>
      <c r="KI50" s="334">
        <f>SUM(KI41:KI49)</f>
        <v>155</v>
      </c>
      <c r="KJ50" s="353">
        <f t="shared" si="285"/>
        <v>33</v>
      </c>
      <c r="KK50" s="354">
        <f t="shared" ref="KK50:NI50" si="286">SUM(KK41:KK49)</f>
        <v>19</v>
      </c>
      <c r="KL50" s="364">
        <f t="shared" si="286"/>
        <v>205</v>
      </c>
      <c r="KM50" s="333"/>
      <c r="KN50" s="353">
        <f t="shared" si="286"/>
        <v>403</v>
      </c>
      <c r="KO50" s="353">
        <f t="shared" si="286"/>
        <v>200</v>
      </c>
      <c r="KP50" s="353">
        <f t="shared" si="286"/>
        <v>57</v>
      </c>
      <c r="KQ50" s="354">
        <f t="shared" si="286"/>
        <v>18</v>
      </c>
      <c r="KR50" s="364">
        <f t="shared" si="286"/>
        <v>211</v>
      </c>
      <c r="KS50" s="333"/>
      <c r="KT50" s="353">
        <f t="shared" si="286"/>
        <v>249</v>
      </c>
      <c r="KU50" s="353">
        <f t="shared" si="286"/>
        <v>206</v>
      </c>
      <c r="KV50" s="353">
        <f t="shared" si="286"/>
        <v>21</v>
      </c>
      <c r="KW50" s="354">
        <f t="shared" si="286"/>
        <v>12</v>
      </c>
      <c r="KX50" s="364">
        <f t="shared" si="286"/>
        <v>216</v>
      </c>
      <c r="KY50" s="333"/>
      <c r="KZ50" s="353">
        <f t="shared" si="286"/>
        <v>270</v>
      </c>
      <c r="LA50" s="353">
        <f t="shared" si="286"/>
        <v>214</v>
      </c>
      <c r="LB50" s="353">
        <f t="shared" si="286"/>
        <v>51</v>
      </c>
      <c r="LC50" s="354">
        <f t="shared" si="286"/>
        <v>14</v>
      </c>
      <c r="LD50" s="364">
        <f t="shared" si="286"/>
        <v>198</v>
      </c>
      <c r="LE50" s="333"/>
      <c r="LF50" s="353">
        <f t="shared" si="286"/>
        <v>314</v>
      </c>
      <c r="LG50" s="353">
        <f t="shared" si="286"/>
        <v>194</v>
      </c>
      <c r="LH50" s="353">
        <f t="shared" si="286"/>
        <v>37</v>
      </c>
      <c r="LI50" s="354">
        <f t="shared" si="286"/>
        <v>12</v>
      </c>
      <c r="LJ50" s="364">
        <f t="shared" si="286"/>
        <v>166</v>
      </c>
      <c r="LK50" s="333"/>
      <c r="LL50" s="353">
        <f t="shared" si="286"/>
        <v>294</v>
      </c>
      <c r="LM50" s="353">
        <f t="shared" si="286"/>
        <v>154</v>
      </c>
      <c r="LN50" s="353">
        <f t="shared" si="286"/>
        <v>68</v>
      </c>
      <c r="LO50" s="354">
        <f t="shared" si="286"/>
        <v>24</v>
      </c>
      <c r="LP50" s="364">
        <f t="shared" si="286"/>
        <v>66</v>
      </c>
      <c r="LQ50" s="333"/>
      <c r="LR50" s="353">
        <f t="shared" si="286"/>
        <v>84</v>
      </c>
      <c r="LS50" s="353">
        <f t="shared" si="286"/>
        <v>65</v>
      </c>
      <c r="LT50" s="353">
        <f t="shared" si="286"/>
        <v>1</v>
      </c>
      <c r="LU50" s="354">
        <f t="shared" si="286"/>
        <v>1</v>
      </c>
      <c r="LV50" s="364">
        <f t="shared" si="286"/>
        <v>172</v>
      </c>
      <c r="LW50" s="333"/>
      <c r="LX50" s="353">
        <f t="shared" si="286"/>
        <v>264</v>
      </c>
      <c r="LY50" s="353">
        <f t="shared" si="286"/>
        <v>165</v>
      </c>
      <c r="LZ50" s="353">
        <f t="shared" si="286"/>
        <v>92</v>
      </c>
      <c r="MA50" s="354">
        <f t="shared" si="286"/>
        <v>30</v>
      </c>
      <c r="MB50" s="364">
        <f t="shared" si="286"/>
        <v>206</v>
      </c>
      <c r="MC50" s="333"/>
      <c r="MD50" s="353">
        <f t="shared" si="286"/>
        <v>261</v>
      </c>
      <c r="ME50" s="353">
        <f t="shared" si="286"/>
        <v>196</v>
      </c>
      <c r="MF50" s="353">
        <f t="shared" si="286"/>
        <v>45</v>
      </c>
      <c r="MG50" s="354">
        <f t="shared" si="286"/>
        <v>26</v>
      </c>
      <c r="MH50" s="364">
        <f t="shared" si="286"/>
        <v>214</v>
      </c>
      <c r="MI50" s="333"/>
      <c r="MJ50" s="353">
        <f t="shared" si="286"/>
        <v>299</v>
      </c>
      <c r="MK50" s="353">
        <f t="shared" si="286"/>
        <v>208</v>
      </c>
      <c r="ML50" s="353">
        <f t="shared" si="286"/>
        <v>29</v>
      </c>
      <c r="MM50" s="354">
        <f t="shared" si="286"/>
        <v>21</v>
      </c>
      <c r="MN50" s="364">
        <f t="shared" si="286"/>
        <v>191</v>
      </c>
      <c r="MO50" s="333"/>
      <c r="MP50" s="353">
        <f t="shared" si="286"/>
        <v>277</v>
      </c>
      <c r="MQ50" s="353">
        <f t="shared" si="286"/>
        <v>183</v>
      </c>
      <c r="MR50" s="353">
        <f t="shared" si="286"/>
        <v>61</v>
      </c>
      <c r="MS50" s="354">
        <f t="shared" si="286"/>
        <v>24</v>
      </c>
      <c r="MT50" s="364">
        <f t="shared" si="286"/>
        <v>215</v>
      </c>
      <c r="MU50" s="333"/>
      <c r="MV50" s="353">
        <f t="shared" si="286"/>
        <v>264</v>
      </c>
      <c r="MW50" s="353">
        <f t="shared" si="286"/>
        <v>208</v>
      </c>
      <c r="MX50" s="353">
        <f t="shared" si="286"/>
        <v>31</v>
      </c>
      <c r="MY50" s="354">
        <f t="shared" si="286"/>
        <v>22</v>
      </c>
      <c r="MZ50" s="364">
        <f t="shared" si="286"/>
        <v>199</v>
      </c>
      <c r="NA50" s="333"/>
      <c r="NB50" s="353">
        <f t="shared" si="286"/>
        <v>309</v>
      </c>
      <c r="NC50" s="353">
        <f t="shared" si="286"/>
        <v>190</v>
      </c>
      <c r="ND50" s="353">
        <f t="shared" si="286"/>
        <v>80</v>
      </c>
      <c r="NE50" s="354">
        <f t="shared" si="286"/>
        <v>21</v>
      </c>
      <c r="NF50" s="364">
        <f t="shared" si="286"/>
        <v>64</v>
      </c>
      <c r="NG50" s="333"/>
      <c r="NH50" s="353">
        <f t="shared" si="286"/>
        <v>84</v>
      </c>
      <c r="NI50" s="353">
        <f t="shared" si="286"/>
        <v>64</v>
      </c>
      <c r="NJ50" s="353">
        <f t="shared" ref="NJ50:OO50" si="287">SUM(NJ41:NJ49)</f>
        <v>9</v>
      </c>
      <c r="NK50" s="354">
        <f t="shared" si="287"/>
        <v>5</v>
      </c>
      <c r="NL50" s="364">
        <f t="shared" si="287"/>
        <v>195</v>
      </c>
      <c r="NM50" s="333"/>
      <c r="NN50" s="353">
        <f t="shared" si="287"/>
        <v>353</v>
      </c>
      <c r="NO50" s="353">
        <f t="shared" si="287"/>
        <v>182</v>
      </c>
      <c r="NP50" s="353">
        <f t="shared" si="287"/>
        <v>69</v>
      </c>
      <c r="NQ50" s="354">
        <f t="shared" si="287"/>
        <v>39</v>
      </c>
      <c r="NR50" s="364">
        <f t="shared" si="287"/>
        <v>238</v>
      </c>
      <c r="NS50" s="333"/>
      <c r="NT50" s="353">
        <f t="shared" si="287"/>
        <v>344</v>
      </c>
      <c r="NU50" s="353">
        <f t="shared" si="287"/>
        <v>227</v>
      </c>
      <c r="NV50" s="353">
        <f t="shared" si="287"/>
        <v>54</v>
      </c>
      <c r="NW50" s="354">
        <f t="shared" si="287"/>
        <v>31</v>
      </c>
      <c r="NX50" s="364">
        <f t="shared" si="287"/>
        <v>223</v>
      </c>
      <c r="NY50" s="333"/>
      <c r="NZ50" s="353">
        <f t="shared" si="287"/>
        <v>405</v>
      </c>
      <c r="OA50" s="353">
        <f t="shared" si="287"/>
        <v>213</v>
      </c>
      <c r="OB50" s="353">
        <f t="shared" si="287"/>
        <v>64</v>
      </c>
      <c r="OC50" s="354">
        <f t="shared" si="287"/>
        <v>24</v>
      </c>
      <c r="OD50" s="370">
        <f t="shared" si="287"/>
        <v>0</v>
      </c>
      <c r="OE50" s="333"/>
      <c r="OF50" s="353">
        <f t="shared" si="287"/>
        <v>0</v>
      </c>
      <c r="OG50" s="353">
        <f t="shared" si="287"/>
        <v>0</v>
      </c>
      <c r="OH50" s="353">
        <f t="shared" si="287"/>
        <v>0</v>
      </c>
      <c r="OI50" s="354">
        <f t="shared" si="287"/>
        <v>0</v>
      </c>
      <c r="OJ50" s="364">
        <f t="shared" si="287"/>
        <v>0</v>
      </c>
      <c r="OK50" s="333"/>
      <c r="OL50" s="353">
        <f t="shared" si="287"/>
        <v>0</v>
      </c>
      <c r="OM50" s="353">
        <f t="shared" si="287"/>
        <v>0</v>
      </c>
      <c r="ON50" s="353">
        <f t="shared" si="287"/>
        <v>0</v>
      </c>
      <c r="OO50" s="354">
        <f t="shared" si="287"/>
        <v>0</v>
      </c>
      <c r="OP50" s="337"/>
      <c r="OQ50" s="338">
        <f>SUM(OQ40:OQ49)</f>
        <v>4839</v>
      </c>
      <c r="OR50" s="38">
        <f>SUM(OR40:OR49)</f>
        <v>7095</v>
      </c>
      <c r="OS50" s="38">
        <f>SUM(OS40:OS49)</f>
        <v>4606</v>
      </c>
      <c r="OT50" s="38">
        <f>SUM(OT40:OT49)</f>
        <v>1556</v>
      </c>
      <c r="OU50" s="38">
        <f>SUM(OU40:OU49)</f>
        <v>597</v>
      </c>
      <c r="OW50" s="54" t="s">
        <v>46</v>
      </c>
      <c r="OX50" s="36">
        <v>293</v>
      </c>
      <c r="OY50" s="314">
        <v>3</v>
      </c>
      <c r="PA50" s="65" t="s">
        <v>46</v>
      </c>
      <c r="PB50" s="36">
        <v>269</v>
      </c>
      <c r="PC50" s="314">
        <v>1</v>
      </c>
    </row>
    <row r="51" spans="1:419" ht="16.5" thickBot="1" x14ac:dyDescent="0.3">
      <c r="A51" s="91" t="s">
        <v>44</v>
      </c>
      <c r="E51" s="92" t="s">
        <v>44</v>
      </c>
      <c r="I51" s="106" t="s">
        <v>48</v>
      </c>
      <c r="J51" s="46">
        <v>1071</v>
      </c>
      <c r="K51" s="46">
        <v>25</v>
      </c>
      <c r="M51" s="123" t="s">
        <v>48</v>
      </c>
      <c r="N51" s="46">
        <v>823</v>
      </c>
      <c r="O51" s="107">
        <v>0</v>
      </c>
      <c r="P51" s="121"/>
      <c r="Q51" s="107"/>
      <c r="R51" s="132" t="s">
        <v>45</v>
      </c>
      <c r="S51" s="107">
        <v>426</v>
      </c>
      <c r="T51" s="122">
        <v>32</v>
      </c>
      <c r="V51" s="161"/>
      <c r="W51" s="107">
        <v>3926</v>
      </c>
      <c r="X51" s="122">
        <v>56</v>
      </c>
      <c r="Y51" s="19"/>
      <c r="Z51" s="260">
        <f t="shared" ref="Z51:CX51" si="288">SUM(Z42:Z50)</f>
        <v>0</v>
      </c>
      <c r="AA51" s="240"/>
      <c r="AB51" s="7">
        <f>SUM(AB42:AB50)</f>
        <v>0</v>
      </c>
      <c r="AC51" s="7">
        <f t="shared" si="288"/>
        <v>0</v>
      </c>
      <c r="AD51" s="7">
        <f t="shared" si="288"/>
        <v>0</v>
      </c>
      <c r="AE51" s="253">
        <f t="shared" si="288"/>
        <v>0</v>
      </c>
      <c r="AF51" s="271">
        <f t="shared" si="288"/>
        <v>179</v>
      </c>
      <c r="AG51" s="240"/>
      <c r="AH51" s="255">
        <f t="shared" si="288"/>
        <v>243</v>
      </c>
      <c r="AI51" s="255">
        <f t="shared" si="288"/>
        <v>160</v>
      </c>
      <c r="AJ51" s="255">
        <f t="shared" si="288"/>
        <v>103</v>
      </c>
      <c r="AK51" s="273">
        <f t="shared" si="288"/>
        <v>41</v>
      </c>
      <c r="AL51" s="271">
        <f t="shared" si="288"/>
        <v>186</v>
      </c>
      <c r="AM51" s="240"/>
      <c r="AN51" s="255">
        <f t="shared" si="288"/>
        <v>338</v>
      </c>
      <c r="AO51" s="255">
        <f t="shared" si="288"/>
        <v>173</v>
      </c>
      <c r="AP51" s="255">
        <f t="shared" si="288"/>
        <v>140</v>
      </c>
      <c r="AQ51" s="273">
        <f t="shared" si="288"/>
        <v>31</v>
      </c>
      <c r="AR51" s="271">
        <f t="shared" si="288"/>
        <v>179</v>
      </c>
      <c r="AS51" s="240"/>
      <c r="AT51" s="255">
        <f t="shared" si="288"/>
        <v>252</v>
      </c>
      <c r="AU51" s="255">
        <f t="shared" si="288"/>
        <v>168</v>
      </c>
      <c r="AV51" s="255">
        <f t="shared" si="288"/>
        <v>48</v>
      </c>
      <c r="AW51" s="273">
        <f t="shared" si="288"/>
        <v>29</v>
      </c>
      <c r="AX51" s="271">
        <f t="shared" si="288"/>
        <v>178</v>
      </c>
      <c r="AY51" s="240"/>
      <c r="AZ51" s="255">
        <f t="shared" si="288"/>
        <v>208</v>
      </c>
      <c r="BA51" s="255">
        <f t="shared" si="288"/>
        <v>166</v>
      </c>
      <c r="BB51" s="255">
        <f t="shared" si="288"/>
        <v>49</v>
      </c>
      <c r="BC51" s="273">
        <f t="shared" si="288"/>
        <v>27</v>
      </c>
      <c r="BD51" s="271">
        <f t="shared" si="288"/>
        <v>177</v>
      </c>
      <c r="BE51" s="240"/>
      <c r="BF51" s="255">
        <f t="shared" si="288"/>
        <v>211</v>
      </c>
      <c r="BG51" s="255">
        <f t="shared" si="288"/>
        <v>166</v>
      </c>
      <c r="BH51" s="255">
        <f t="shared" si="288"/>
        <v>110</v>
      </c>
      <c r="BI51" s="273">
        <f t="shared" si="288"/>
        <v>24</v>
      </c>
      <c r="BJ51" s="271">
        <f t="shared" si="288"/>
        <v>106</v>
      </c>
      <c r="BK51" s="240"/>
      <c r="BL51" s="255">
        <f t="shared" si="288"/>
        <v>138</v>
      </c>
      <c r="BM51" s="255">
        <f t="shared" si="288"/>
        <v>98</v>
      </c>
      <c r="BN51" s="255">
        <f t="shared" si="288"/>
        <v>72</v>
      </c>
      <c r="BO51" s="273">
        <f t="shared" si="288"/>
        <v>17</v>
      </c>
      <c r="BP51" s="271">
        <f t="shared" si="288"/>
        <v>0</v>
      </c>
      <c r="BQ51" s="240"/>
      <c r="BR51" s="255">
        <f t="shared" si="288"/>
        <v>0</v>
      </c>
      <c r="BS51" s="255">
        <f t="shared" si="288"/>
        <v>0</v>
      </c>
      <c r="BT51" s="255">
        <f t="shared" si="288"/>
        <v>0</v>
      </c>
      <c r="BU51" s="273">
        <f t="shared" si="288"/>
        <v>0</v>
      </c>
      <c r="BV51" s="271">
        <f t="shared" si="288"/>
        <v>159</v>
      </c>
      <c r="BW51" s="240"/>
      <c r="BX51" s="255">
        <f t="shared" si="288"/>
        <v>220</v>
      </c>
      <c r="BY51" s="255">
        <f t="shared" si="288"/>
        <v>142</v>
      </c>
      <c r="BZ51" s="255">
        <f t="shared" si="288"/>
        <v>99</v>
      </c>
      <c r="CA51" s="273">
        <f t="shared" si="288"/>
        <v>40</v>
      </c>
      <c r="CB51" s="271">
        <f t="shared" si="288"/>
        <v>206</v>
      </c>
      <c r="CC51" s="240"/>
      <c r="CD51" s="255">
        <f t="shared" si="288"/>
        <v>291</v>
      </c>
      <c r="CE51" s="255">
        <f t="shared" si="288"/>
        <v>181</v>
      </c>
      <c r="CF51" s="255">
        <f t="shared" si="288"/>
        <v>33</v>
      </c>
      <c r="CG51" s="273">
        <f t="shared" si="288"/>
        <v>16</v>
      </c>
      <c r="CH51" s="271">
        <f t="shared" si="288"/>
        <v>188</v>
      </c>
      <c r="CI51" s="240"/>
      <c r="CJ51" s="255">
        <f t="shared" si="288"/>
        <v>231</v>
      </c>
      <c r="CK51" s="255">
        <f t="shared" si="288"/>
        <v>176</v>
      </c>
      <c r="CL51" s="255">
        <f t="shared" si="288"/>
        <v>83</v>
      </c>
      <c r="CM51" s="273">
        <f t="shared" si="288"/>
        <v>34</v>
      </c>
      <c r="CN51" s="260">
        <f t="shared" si="288"/>
        <v>174</v>
      </c>
      <c r="CO51" s="240"/>
      <c r="CP51" s="7">
        <f t="shared" si="288"/>
        <v>229</v>
      </c>
      <c r="CQ51" s="7">
        <f t="shared" si="288"/>
        <v>163</v>
      </c>
      <c r="CR51" s="7">
        <f t="shared" si="288"/>
        <v>72</v>
      </c>
      <c r="CS51" s="253">
        <f t="shared" si="288"/>
        <v>33</v>
      </c>
      <c r="CT51" s="260">
        <f t="shared" si="288"/>
        <v>174</v>
      </c>
      <c r="CU51" s="240"/>
      <c r="CV51" s="7">
        <f t="shared" si="288"/>
        <v>263</v>
      </c>
      <c r="CW51" s="7">
        <f t="shared" si="288"/>
        <v>163</v>
      </c>
      <c r="CX51" s="7">
        <f t="shared" si="288"/>
        <v>55</v>
      </c>
      <c r="CY51" s="253">
        <f t="shared" ref="CY51:FW51" si="289">SUM(CY42:CY50)</f>
        <v>22</v>
      </c>
      <c r="CZ51" s="260">
        <f t="shared" si="289"/>
        <v>136</v>
      </c>
      <c r="DA51" s="240"/>
      <c r="DB51" s="7">
        <f t="shared" si="289"/>
        <v>222</v>
      </c>
      <c r="DC51" s="7">
        <f t="shared" si="289"/>
        <v>128</v>
      </c>
      <c r="DD51" s="7">
        <f t="shared" si="289"/>
        <v>29</v>
      </c>
      <c r="DE51" s="253">
        <f t="shared" si="289"/>
        <v>18</v>
      </c>
      <c r="DF51" s="260">
        <f t="shared" si="289"/>
        <v>0</v>
      </c>
      <c r="DG51" s="240"/>
      <c r="DH51" s="7">
        <f t="shared" si="289"/>
        <v>0</v>
      </c>
      <c r="DI51" s="7">
        <f t="shared" si="289"/>
        <v>0</v>
      </c>
      <c r="DJ51" s="7">
        <f t="shared" si="289"/>
        <v>0</v>
      </c>
      <c r="DK51" s="253">
        <f t="shared" si="289"/>
        <v>0</v>
      </c>
      <c r="DL51" s="260">
        <f t="shared" si="289"/>
        <v>161</v>
      </c>
      <c r="DM51" s="240"/>
      <c r="DN51" s="7">
        <f t="shared" si="289"/>
        <v>231</v>
      </c>
      <c r="DO51" s="7">
        <f t="shared" si="289"/>
        <v>148</v>
      </c>
      <c r="DP51" s="7">
        <f t="shared" si="289"/>
        <v>86</v>
      </c>
      <c r="DQ51" s="253">
        <f t="shared" si="289"/>
        <v>37</v>
      </c>
      <c r="DR51" s="260">
        <f t="shared" si="289"/>
        <v>184</v>
      </c>
      <c r="DS51" s="240"/>
      <c r="DT51" s="7">
        <f t="shared" si="289"/>
        <v>285</v>
      </c>
      <c r="DU51" s="7">
        <f t="shared" si="289"/>
        <v>168</v>
      </c>
      <c r="DV51" s="7">
        <f t="shared" si="289"/>
        <v>91</v>
      </c>
      <c r="DW51" s="253">
        <f t="shared" si="289"/>
        <v>30</v>
      </c>
      <c r="DX51" s="260">
        <f t="shared" si="289"/>
        <v>178</v>
      </c>
      <c r="DY51" s="240"/>
      <c r="DZ51" s="7">
        <f t="shared" si="289"/>
        <v>265</v>
      </c>
      <c r="EA51" s="7">
        <f t="shared" si="289"/>
        <v>173</v>
      </c>
      <c r="EB51" s="7">
        <f t="shared" si="289"/>
        <v>53</v>
      </c>
      <c r="EC51" s="253">
        <f t="shared" si="289"/>
        <v>26</v>
      </c>
      <c r="ED51" s="260">
        <f t="shared" si="289"/>
        <v>180</v>
      </c>
      <c r="EE51" s="240"/>
      <c r="EF51" s="7">
        <f t="shared" si="289"/>
        <v>246</v>
      </c>
      <c r="EG51" s="7">
        <f t="shared" si="289"/>
        <v>172</v>
      </c>
      <c r="EH51" s="7">
        <f t="shared" si="289"/>
        <v>35</v>
      </c>
      <c r="EI51" s="253">
        <f t="shared" si="289"/>
        <v>16</v>
      </c>
      <c r="EJ51" s="260">
        <f t="shared" si="289"/>
        <v>202</v>
      </c>
      <c r="EK51" s="240"/>
      <c r="EL51" s="7">
        <f t="shared" si="289"/>
        <v>248</v>
      </c>
      <c r="EM51" s="7">
        <f t="shared" si="289"/>
        <v>187</v>
      </c>
      <c r="EN51" s="7">
        <f t="shared" si="289"/>
        <v>55</v>
      </c>
      <c r="EO51" s="253">
        <f t="shared" si="289"/>
        <v>32</v>
      </c>
      <c r="EP51" s="260">
        <f t="shared" si="289"/>
        <v>114</v>
      </c>
      <c r="EQ51" s="240"/>
      <c r="ER51" s="7">
        <f t="shared" si="289"/>
        <v>204</v>
      </c>
      <c r="ES51" s="7">
        <f t="shared" si="289"/>
        <v>108</v>
      </c>
      <c r="ET51" s="7">
        <f t="shared" si="289"/>
        <v>56</v>
      </c>
      <c r="EU51" s="253">
        <f t="shared" si="289"/>
        <v>20</v>
      </c>
      <c r="EV51" s="260">
        <f t="shared" si="289"/>
        <v>0</v>
      </c>
      <c r="EW51" s="240"/>
      <c r="EX51" s="7">
        <f t="shared" si="289"/>
        <v>0</v>
      </c>
      <c r="EY51" s="7">
        <f t="shared" si="289"/>
        <v>0</v>
      </c>
      <c r="EZ51" s="7">
        <f t="shared" si="289"/>
        <v>0</v>
      </c>
      <c r="FA51" s="253">
        <f t="shared" si="289"/>
        <v>0</v>
      </c>
      <c r="FB51" s="260">
        <f>SUM(FB42:FB50)</f>
        <v>175</v>
      </c>
      <c r="FC51" s="240"/>
      <c r="FD51" s="7">
        <f>SUM(FD42:FD50)</f>
        <v>331</v>
      </c>
      <c r="FE51" s="7">
        <f>SUM(FE42:FE50)</f>
        <v>154</v>
      </c>
      <c r="FF51" s="7">
        <f>SUM(FF42:FF50)</f>
        <v>83</v>
      </c>
      <c r="FG51" s="253">
        <f>SUM(FG42:FG50)</f>
        <v>35</v>
      </c>
      <c r="FH51" s="260">
        <f t="shared" si="289"/>
        <v>200</v>
      </c>
      <c r="FI51" s="240"/>
      <c r="FJ51" s="7">
        <f t="shared" si="289"/>
        <v>332</v>
      </c>
      <c r="FK51" s="7">
        <f t="shared" si="289"/>
        <v>188</v>
      </c>
      <c r="FL51" s="7">
        <f t="shared" si="289"/>
        <v>120</v>
      </c>
      <c r="FM51" s="253">
        <f t="shared" si="289"/>
        <v>33</v>
      </c>
      <c r="FN51" s="260">
        <f t="shared" si="289"/>
        <v>194</v>
      </c>
      <c r="FO51" s="240"/>
      <c r="FP51" s="7">
        <f t="shared" si="289"/>
        <v>365</v>
      </c>
      <c r="FQ51" s="7">
        <f t="shared" si="289"/>
        <v>184</v>
      </c>
      <c r="FR51" s="7">
        <f t="shared" si="289"/>
        <v>71</v>
      </c>
      <c r="FS51" s="253">
        <f t="shared" si="289"/>
        <v>23</v>
      </c>
      <c r="FT51" s="260">
        <f t="shared" si="289"/>
        <v>205</v>
      </c>
      <c r="FU51" s="240"/>
      <c r="FV51" s="7">
        <f t="shared" si="289"/>
        <v>397</v>
      </c>
      <c r="FW51" s="7">
        <f t="shared" si="289"/>
        <v>194</v>
      </c>
      <c r="FX51" s="7">
        <f t="shared" ref="FX51:HC51" si="290">SUM(FX42:FX50)</f>
        <v>85</v>
      </c>
      <c r="FY51" s="253">
        <f t="shared" si="290"/>
        <v>38</v>
      </c>
      <c r="FZ51" s="260">
        <f t="shared" si="290"/>
        <v>197</v>
      </c>
      <c r="GA51" s="240"/>
      <c r="GB51" s="7">
        <f t="shared" si="290"/>
        <v>340</v>
      </c>
      <c r="GC51" s="7">
        <f t="shared" si="290"/>
        <v>189</v>
      </c>
      <c r="GD51" s="7">
        <f t="shared" si="290"/>
        <v>86</v>
      </c>
      <c r="GE51" s="253">
        <f t="shared" si="290"/>
        <v>27</v>
      </c>
      <c r="GF51" s="260">
        <f t="shared" si="290"/>
        <v>182</v>
      </c>
      <c r="GG51" s="240"/>
      <c r="GH51" s="7">
        <f t="shared" si="290"/>
        <v>244</v>
      </c>
      <c r="GI51" s="7">
        <f t="shared" si="290"/>
        <v>159</v>
      </c>
      <c r="GJ51" s="7">
        <f t="shared" si="290"/>
        <v>203</v>
      </c>
      <c r="GK51" s="253">
        <f t="shared" si="290"/>
        <v>38</v>
      </c>
      <c r="GL51" s="260">
        <f t="shared" si="290"/>
        <v>28</v>
      </c>
      <c r="GM51" s="240"/>
      <c r="GN51" s="7">
        <f t="shared" si="290"/>
        <v>44</v>
      </c>
      <c r="GO51" s="7">
        <f t="shared" si="290"/>
        <v>28</v>
      </c>
      <c r="GP51" s="7">
        <f t="shared" si="290"/>
        <v>3</v>
      </c>
      <c r="GQ51" s="253">
        <f t="shared" si="290"/>
        <v>1</v>
      </c>
      <c r="GR51" s="260">
        <f t="shared" si="290"/>
        <v>190</v>
      </c>
      <c r="GS51" s="240"/>
      <c r="GT51" s="7">
        <f t="shared" si="290"/>
        <v>380</v>
      </c>
      <c r="GU51" s="7">
        <f t="shared" si="290"/>
        <v>170</v>
      </c>
      <c r="GV51" s="7">
        <f t="shared" si="290"/>
        <v>178</v>
      </c>
      <c r="GW51" s="253">
        <f t="shared" si="290"/>
        <v>50</v>
      </c>
      <c r="GX51" s="260">
        <f t="shared" si="290"/>
        <v>197</v>
      </c>
      <c r="GY51" s="240"/>
      <c r="GZ51" s="7">
        <f t="shared" si="290"/>
        <v>503</v>
      </c>
      <c r="HA51" s="7">
        <f t="shared" si="290"/>
        <v>179</v>
      </c>
      <c r="HB51" s="7">
        <f t="shared" si="290"/>
        <v>139</v>
      </c>
      <c r="HC51" s="253">
        <f t="shared" si="290"/>
        <v>35</v>
      </c>
      <c r="HD51" s="241"/>
      <c r="HE51" s="260">
        <f>SUM(HE41:HE50)</f>
        <v>4629</v>
      </c>
      <c r="HF51" s="7">
        <f>SUM(HF41:HF50)</f>
        <v>7261</v>
      </c>
      <c r="HG51" s="7">
        <f>SUM(HG41:HG50)</f>
        <v>4285</v>
      </c>
      <c r="HH51" s="7">
        <f>SUM(HH41:HH50)</f>
        <v>2237</v>
      </c>
      <c r="HI51" s="7">
        <f>SUM(HI41:HI50)</f>
        <v>773</v>
      </c>
      <c r="HK51" s="27" t="s">
        <v>44</v>
      </c>
      <c r="HL51" s="339"/>
      <c r="HM51" s="326"/>
      <c r="HN51" s="340"/>
      <c r="HO51" s="340"/>
      <c r="HP51" s="340"/>
      <c r="HQ51" s="341"/>
      <c r="HR51" s="342"/>
      <c r="HS51" s="326"/>
      <c r="HT51" s="343"/>
      <c r="HU51" s="343"/>
      <c r="HV51" s="343"/>
      <c r="HW51" s="344"/>
      <c r="HX51" s="342"/>
      <c r="HY51" s="326"/>
      <c r="HZ51" s="343"/>
      <c r="IA51" s="343"/>
      <c r="IB51" s="343"/>
      <c r="IC51" s="344"/>
      <c r="ID51" s="342"/>
      <c r="IE51" s="326"/>
      <c r="IF51" s="343"/>
      <c r="IG51" s="343"/>
      <c r="IH51" s="343"/>
      <c r="II51" s="344"/>
      <c r="IJ51" s="342"/>
      <c r="IK51" s="326"/>
      <c r="IL51" s="343"/>
      <c r="IM51" s="343"/>
      <c r="IN51" s="343"/>
      <c r="IO51" s="344"/>
      <c r="IP51" s="342"/>
      <c r="IQ51" s="326"/>
      <c r="IR51" s="343"/>
      <c r="IS51" s="343"/>
      <c r="IT51" s="343"/>
      <c r="IU51" s="344"/>
      <c r="IV51" s="342"/>
      <c r="IW51" s="326"/>
      <c r="IX51" s="343"/>
      <c r="IY51" s="343"/>
      <c r="IZ51" s="343"/>
      <c r="JA51" s="344"/>
      <c r="JB51" s="342"/>
      <c r="JC51" s="326"/>
      <c r="JD51" s="343"/>
      <c r="JE51" s="343"/>
      <c r="JF51" s="343"/>
      <c r="JG51" s="344"/>
      <c r="JH51" s="345"/>
      <c r="JI51" s="326"/>
      <c r="JJ51" s="346"/>
      <c r="JK51" s="346"/>
      <c r="JL51" s="346"/>
      <c r="JM51" s="347"/>
      <c r="JN51" s="345"/>
      <c r="JO51" s="326"/>
      <c r="JP51" s="346"/>
      <c r="JQ51" s="346"/>
      <c r="JR51" s="346"/>
      <c r="JS51" s="347"/>
      <c r="JT51" s="345"/>
      <c r="JU51" s="326"/>
      <c r="JV51" s="346"/>
      <c r="JW51" s="346"/>
      <c r="JX51" s="346"/>
      <c r="JY51" s="347"/>
      <c r="JZ51" s="339"/>
      <c r="KA51" s="326"/>
      <c r="KB51" s="340"/>
      <c r="KC51" s="340"/>
      <c r="KD51" s="340"/>
      <c r="KE51" s="341"/>
      <c r="KF51" s="339"/>
      <c r="KG51" s="326"/>
      <c r="KH51" s="340"/>
      <c r="KI51" s="340"/>
      <c r="KJ51" s="340"/>
      <c r="KK51" s="341"/>
      <c r="KL51" s="339"/>
      <c r="KM51" s="326"/>
      <c r="KN51" s="340"/>
      <c r="KO51" s="340"/>
      <c r="KP51" s="340"/>
      <c r="KQ51" s="341"/>
      <c r="KR51" s="339"/>
      <c r="KS51" s="326"/>
      <c r="KT51" s="340"/>
      <c r="KU51" s="340"/>
      <c r="KV51" s="340"/>
      <c r="KW51" s="341"/>
      <c r="KX51" s="339"/>
      <c r="KY51" s="326"/>
      <c r="KZ51" s="340"/>
      <c r="LA51" s="340"/>
      <c r="LB51" s="340"/>
      <c r="LC51" s="341"/>
      <c r="LD51" s="339"/>
      <c r="LE51" s="326"/>
      <c r="LF51" s="340"/>
      <c r="LG51" s="340"/>
      <c r="LH51" s="340"/>
      <c r="LI51" s="341"/>
      <c r="LJ51" s="339"/>
      <c r="LK51" s="326"/>
      <c r="LL51" s="340"/>
      <c r="LM51" s="340"/>
      <c r="LN51" s="340"/>
      <c r="LO51" s="341"/>
      <c r="LP51" s="339"/>
      <c r="LQ51" s="326"/>
      <c r="LR51" s="340"/>
      <c r="LS51" s="340"/>
      <c r="LT51" s="340"/>
      <c r="LU51" s="341"/>
      <c r="LV51" s="339"/>
      <c r="LW51" s="326"/>
      <c r="LX51" s="340"/>
      <c r="LY51" s="340"/>
      <c r="LZ51" s="340"/>
      <c r="MA51" s="341"/>
      <c r="MB51" s="339"/>
      <c r="MC51" s="326"/>
      <c r="MD51" s="340"/>
      <c r="ME51" s="340"/>
      <c r="MF51" s="340"/>
      <c r="MG51" s="341"/>
      <c r="MH51" s="339"/>
      <c r="MI51" s="326"/>
      <c r="MJ51" s="340"/>
      <c r="MK51" s="340"/>
      <c r="ML51" s="340"/>
      <c r="MM51" s="341"/>
      <c r="MN51" s="339"/>
      <c r="MO51" s="326"/>
      <c r="MP51" s="340"/>
      <c r="MQ51" s="340"/>
      <c r="MR51" s="340"/>
      <c r="MS51" s="341"/>
      <c r="MT51" s="339"/>
      <c r="MU51" s="326"/>
      <c r="MV51" s="340"/>
      <c r="MW51" s="340"/>
      <c r="MX51" s="340"/>
      <c r="MY51" s="341"/>
      <c r="MZ51" s="339"/>
      <c r="NA51" s="326"/>
      <c r="NB51" s="340"/>
      <c r="NC51" s="340"/>
      <c r="ND51" s="340"/>
      <c r="NE51" s="341"/>
      <c r="NF51" s="339"/>
      <c r="NG51" s="326"/>
      <c r="NH51" s="340"/>
      <c r="NI51" s="340"/>
      <c r="NJ51" s="340"/>
      <c r="NK51" s="341"/>
      <c r="NL51" s="339"/>
      <c r="NM51" s="326"/>
      <c r="NN51" s="340"/>
      <c r="NO51" s="340"/>
      <c r="NP51" s="340"/>
      <c r="NQ51" s="341"/>
      <c r="NR51" s="339"/>
      <c r="NS51" s="326"/>
      <c r="NT51" s="340"/>
      <c r="NU51" s="340"/>
      <c r="NV51" s="340"/>
      <c r="NW51" s="341"/>
      <c r="NX51" s="339"/>
      <c r="NY51" s="326"/>
      <c r="NZ51" s="340"/>
      <c r="OA51" s="340"/>
      <c r="OB51" s="340"/>
      <c r="OC51" s="341"/>
      <c r="OD51" s="348"/>
      <c r="OE51" s="326"/>
      <c r="OF51" s="340"/>
      <c r="OG51" s="340"/>
      <c r="OH51" s="340"/>
      <c r="OI51" s="341"/>
      <c r="OJ51" s="339"/>
      <c r="OK51" s="326"/>
      <c r="OL51" s="340"/>
      <c r="OM51" s="340"/>
      <c r="ON51" s="340"/>
      <c r="OO51" s="341"/>
      <c r="OP51" s="349"/>
      <c r="OQ51" s="350"/>
      <c r="OR51" s="39"/>
      <c r="OS51" s="39"/>
      <c r="OT51" s="39"/>
      <c r="OU51" s="351"/>
      <c r="OW51" s="54" t="s">
        <v>47</v>
      </c>
      <c r="OX51" s="36">
        <v>397</v>
      </c>
      <c r="OY51" s="314">
        <v>12</v>
      </c>
      <c r="PA51" s="65" t="s">
        <v>47</v>
      </c>
      <c r="PB51" s="36">
        <v>263</v>
      </c>
      <c r="PC51" s="314">
        <v>0</v>
      </c>
    </row>
    <row r="52" spans="1:419" ht="15.75" x14ac:dyDescent="0.25">
      <c r="A52" s="17" t="s">
        <v>45</v>
      </c>
      <c r="B52" s="79">
        <v>420</v>
      </c>
      <c r="C52" s="79">
        <v>115</v>
      </c>
      <c r="E52" s="85" t="s">
        <v>45</v>
      </c>
      <c r="F52" s="86">
        <v>1072</v>
      </c>
      <c r="G52" s="86">
        <v>76</v>
      </c>
      <c r="I52" s="106" t="s">
        <v>49</v>
      </c>
      <c r="J52" s="46">
        <v>614</v>
      </c>
      <c r="K52" s="46">
        <v>20</v>
      </c>
      <c r="M52" s="123" t="s">
        <v>49</v>
      </c>
      <c r="N52" s="46">
        <v>663</v>
      </c>
      <c r="O52" s="107">
        <v>6</v>
      </c>
      <c r="P52" s="121"/>
      <c r="Q52" s="107"/>
      <c r="R52" s="132" t="s">
        <v>46</v>
      </c>
      <c r="S52" s="107">
        <v>309</v>
      </c>
      <c r="T52" s="122">
        <v>1</v>
      </c>
      <c r="V52" s="160" t="s">
        <v>35</v>
      </c>
      <c r="W52" s="107">
        <v>315</v>
      </c>
      <c r="X52" s="122">
        <v>6</v>
      </c>
      <c r="Y52" s="16" t="s">
        <v>44</v>
      </c>
      <c r="Z52" s="242"/>
      <c r="AA52" s="238"/>
      <c r="AB52" s="243"/>
      <c r="AC52" s="243"/>
      <c r="AD52" s="243"/>
      <c r="AE52" s="244"/>
      <c r="AF52" s="214"/>
      <c r="AG52" s="238"/>
      <c r="AH52" s="216"/>
      <c r="AI52" s="216"/>
      <c r="AJ52" s="216"/>
      <c r="AK52" s="219"/>
      <c r="AL52" s="214"/>
      <c r="AM52" s="238"/>
      <c r="AN52" s="216"/>
      <c r="AO52" s="216"/>
      <c r="AP52" s="216"/>
      <c r="AQ52" s="219"/>
      <c r="AR52" s="214"/>
      <c r="AS52" s="238"/>
      <c r="AT52" s="216"/>
      <c r="AU52" s="216"/>
      <c r="AV52" s="216"/>
      <c r="AW52" s="219"/>
      <c r="AX52" s="214"/>
      <c r="AY52" s="238"/>
      <c r="AZ52" s="216"/>
      <c r="BA52" s="216"/>
      <c r="BB52" s="216"/>
      <c r="BC52" s="219"/>
      <c r="BD52" s="214"/>
      <c r="BE52" s="238"/>
      <c r="BF52" s="216"/>
      <c r="BG52" s="216"/>
      <c r="BH52" s="216"/>
      <c r="BI52" s="219"/>
      <c r="BJ52" s="214"/>
      <c r="BK52" s="238"/>
      <c r="BL52" s="216"/>
      <c r="BM52" s="216"/>
      <c r="BN52" s="216"/>
      <c r="BO52" s="219"/>
      <c r="BP52" s="214"/>
      <c r="BQ52" s="238"/>
      <c r="BR52" s="216"/>
      <c r="BS52" s="216"/>
      <c r="BT52" s="216"/>
      <c r="BU52" s="219"/>
      <c r="BV52" s="245"/>
      <c r="BW52" s="238"/>
      <c r="BX52" s="246"/>
      <c r="BY52" s="246"/>
      <c r="BZ52" s="246"/>
      <c r="CA52" s="247"/>
      <c r="CB52" s="245"/>
      <c r="CC52" s="238"/>
      <c r="CD52" s="246"/>
      <c r="CE52" s="246"/>
      <c r="CF52" s="246"/>
      <c r="CG52" s="247"/>
      <c r="CH52" s="245"/>
      <c r="CI52" s="238"/>
      <c r="CJ52" s="246"/>
      <c r="CK52" s="246"/>
      <c r="CL52" s="246"/>
      <c r="CM52" s="247"/>
      <c r="CN52" s="242"/>
      <c r="CO52" s="238"/>
      <c r="CP52" s="243"/>
      <c r="CQ52" s="243"/>
      <c r="CR52" s="243"/>
      <c r="CS52" s="244"/>
      <c r="CT52" s="242"/>
      <c r="CU52" s="238"/>
      <c r="CV52" s="243"/>
      <c r="CW52" s="243"/>
      <c r="CX52" s="243"/>
      <c r="CY52" s="244"/>
      <c r="CZ52" s="242"/>
      <c r="DA52" s="238"/>
      <c r="DB52" s="243"/>
      <c r="DC52" s="243"/>
      <c r="DD52" s="243"/>
      <c r="DE52" s="244"/>
      <c r="DF52" s="242"/>
      <c r="DG52" s="238"/>
      <c r="DH52" s="243"/>
      <c r="DI52" s="243"/>
      <c r="DJ52" s="243"/>
      <c r="DK52" s="244"/>
      <c r="DL52" s="242"/>
      <c r="DM52" s="238"/>
      <c r="DN52" s="243"/>
      <c r="DO52" s="243"/>
      <c r="DP52" s="243"/>
      <c r="DQ52" s="244"/>
      <c r="DR52" s="242"/>
      <c r="DS52" s="238"/>
      <c r="DT52" s="243"/>
      <c r="DU52" s="243"/>
      <c r="DV52" s="243"/>
      <c r="DW52" s="244"/>
      <c r="DX52" s="242"/>
      <c r="DY52" s="238"/>
      <c r="DZ52" s="243"/>
      <c r="EA52" s="243"/>
      <c r="EB52" s="243"/>
      <c r="EC52" s="244"/>
      <c r="ED52" s="242"/>
      <c r="EE52" s="238"/>
      <c r="EF52" s="243"/>
      <c r="EG52" s="243"/>
      <c r="EH52" s="243"/>
      <c r="EI52" s="244"/>
      <c r="EJ52" s="242"/>
      <c r="EK52" s="238"/>
      <c r="EL52" s="243"/>
      <c r="EM52" s="243"/>
      <c r="EN52" s="243"/>
      <c r="EO52" s="244"/>
      <c r="EP52" s="242"/>
      <c r="EQ52" s="238"/>
      <c r="ER52" s="243"/>
      <c r="ES52" s="243"/>
      <c r="ET52" s="243"/>
      <c r="EU52" s="244"/>
      <c r="EV52" s="242"/>
      <c r="EW52" s="238"/>
      <c r="EX52" s="243"/>
      <c r="EY52" s="243"/>
      <c r="EZ52" s="243"/>
      <c r="FA52" s="244"/>
      <c r="FB52" s="242"/>
      <c r="FC52" s="238"/>
      <c r="FD52" s="243"/>
      <c r="FE52" s="243"/>
      <c r="FF52" s="243"/>
      <c r="FG52" s="244"/>
      <c r="FH52" s="242"/>
      <c r="FI52" s="238"/>
      <c r="FJ52" s="243"/>
      <c r="FK52" s="243"/>
      <c r="FL52" s="243"/>
      <c r="FM52" s="244"/>
      <c r="FN52" s="242"/>
      <c r="FO52" s="238"/>
      <c r="FP52" s="243"/>
      <c r="FQ52" s="243"/>
      <c r="FR52" s="243"/>
      <c r="FS52" s="244"/>
      <c r="FT52" s="242"/>
      <c r="FU52" s="238"/>
      <c r="FV52" s="243"/>
      <c r="FW52" s="243"/>
      <c r="FX52" s="243"/>
      <c r="FY52" s="244"/>
      <c r="FZ52" s="242"/>
      <c r="GA52" s="238"/>
      <c r="GB52" s="243"/>
      <c r="GC52" s="243"/>
      <c r="GD52" s="243"/>
      <c r="GE52" s="244"/>
      <c r="GF52" s="242"/>
      <c r="GG52" s="238"/>
      <c r="GH52" s="243"/>
      <c r="GI52" s="243"/>
      <c r="GJ52" s="243"/>
      <c r="GK52" s="244"/>
      <c r="GL52" s="242"/>
      <c r="GM52" s="238"/>
      <c r="GN52" s="243"/>
      <c r="GO52" s="243"/>
      <c r="GP52" s="243"/>
      <c r="GQ52" s="244"/>
      <c r="GR52" s="242"/>
      <c r="GS52" s="238"/>
      <c r="GT52" s="243"/>
      <c r="GU52" s="243"/>
      <c r="GV52" s="243"/>
      <c r="GW52" s="244"/>
      <c r="GX52" s="242"/>
      <c r="GY52" s="238"/>
      <c r="GZ52" s="243"/>
      <c r="HA52" s="243"/>
      <c r="HB52" s="243"/>
      <c r="HC52" s="244"/>
      <c r="HD52" s="248"/>
      <c r="HE52" s="249"/>
      <c r="HF52" s="5"/>
      <c r="HG52" s="5"/>
      <c r="HH52" s="5"/>
      <c r="HI52" s="250"/>
      <c r="HK52" s="23" t="s">
        <v>45</v>
      </c>
      <c r="HL52" s="307">
        <v>17</v>
      </c>
      <c r="HM52" s="308" t="str">
        <f t="shared" ref="HM52:HM58" si="291">IF(HL52&gt;0.5,"1")</f>
        <v>1</v>
      </c>
      <c r="HN52" s="309">
        <v>43</v>
      </c>
      <c r="HO52" s="309">
        <v>16</v>
      </c>
      <c r="HP52" s="309">
        <v>3</v>
      </c>
      <c r="HQ52" s="309">
        <v>1</v>
      </c>
      <c r="HR52" s="307">
        <v>11</v>
      </c>
      <c r="HS52" s="308" t="str">
        <f t="shared" ref="HS52:HS58" si="292">IF(HR52&gt;0.5,"1")</f>
        <v>1</v>
      </c>
      <c r="HT52" s="309">
        <v>37</v>
      </c>
      <c r="HU52" s="309">
        <v>11</v>
      </c>
      <c r="HV52" s="309">
        <v>0</v>
      </c>
      <c r="HW52" s="309">
        <v>0</v>
      </c>
      <c r="HX52" s="307">
        <v>20</v>
      </c>
      <c r="HY52" s="308" t="str">
        <f t="shared" ref="HY52:HY58" si="293">IF(HX52&gt;0.5,"1")</f>
        <v>1</v>
      </c>
      <c r="HZ52" s="309">
        <v>74</v>
      </c>
      <c r="IA52" s="309">
        <v>20</v>
      </c>
      <c r="IB52" s="309">
        <v>1</v>
      </c>
      <c r="IC52" s="309">
        <v>1</v>
      </c>
      <c r="ID52" s="307">
        <v>0</v>
      </c>
      <c r="IE52" s="308" t="b">
        <f t="shared" ref="IE52:IE58" si="294">IF(ID52&gt;0.5,"1")</f>
        <v>0</v>
      </c>
      <c r="IF52" s="309">
        <v>0</v>
      </c>
      <c r="IG52" s="309">
        <v>0</v>
      </c>
      <c r="IH52" s="309">
        <v>0</v>
      </c>
      <c r="II52" s="309">
        <v>0</v>
      </c>
      <c r="IJ52" s="307">
        <v>0</v>
      </c>
      <c r="IK52" s="308" t="b">
        <f t="shared" ref="IK52:IK58" si="295">IF(IJ52&gt;0.5,"1")</f>
        <v>0</v>
      </c>
      <c r="IL52" s="309">
        <v>0</v>
      </c>
      <c r="IM52" s="309">
        <v>0</v>
      </c>
      <c r="IN52" s="309">
        <v>0</v>
      </c>
      <c r="IO52" s="309">
        <v>0</v>
      </c>
      <c r="IP52" s="307">
        <v>12</v>
      </c>
      <c r="IQ52" s="308" t="str">
        <f t="shared" ref="IQ52:IQ58" si="296">IF(IP52&gt;0.5,"1")</f>
        <v>1</v>
      </c>
      <c r="IR52" s="309">
        <v>39</v>
      </c>
      <c r="IS52" s="309">
        <v>12</v>
      </c>
      <c r="IT52" s="309">
        <v>22</v>
      </c>
      <c r="IU52" s="309">
        <v>5</v>
      </c>
      <c r="IV52" s="307">
        <v>0</v>
      </c>
      <c r="IW52" s="308" t="b">
        <f t="shared" ref="IW52:IW58" si="297">IF(IV52&gt;0.5,"1")</f>
        <v>0</v>
      </c>
      <c r="IX52" s="309">
        <v>0</v>
      </c>
      <c r="IY52" s="309">
        <v>0</v>
      </c>
      <c r="IZ52" s="309">
        <v>0</v>
      </c>
      <c r="JA52" s="309">
        <v>0</v>
      </c>
      <c r="JB52" s="307">
        <v>27</v>
      </c>
      <c r="JC52" s="308" t="str">
        <f t="shared" ref="JC52:JC58" si="298">IF(JB52&gt;0.5,"1")</f>
        <v>1</v>
      </c>
      <c r="JD52" s="309">
        <v>36</v>
      </c>
      <c r="JE52" s="309">
        <v>25</v>
      </c>
      <c r="JF52" s="309">
        <v>8</v>
      </c>
      <c r="JG52" s="309">
        <v>4</v>
      </c>
      <c r="JH52" s="307">
        <v>26</v>
      </c>
      <c r="JI52" s="308" t="str">
        <f t="shared" ref="JI52:JI58" si="299">IF(JH52&gt;0.5,"1")</f>
        <v>1</v>
      </c>
      <c r="JJ52" s="309">
        <v>47</v>
      </c>
      <c r="JK52" s="309">
        <v>26</v>
      </c>
      <c r="JL52" s="309">
        <v>5</v>
      </c>
      <c r="JM52" s="309">
        <v>2</v>
      </c>
      <c r="JN52" s="307">
        <v>22</v>
      </c>
      <c r="JO52" s="308" t="str">
        <f t="shared" ref="JO52:JO58" si="300">IF(JN52&gt;0.5,"1")</f>
        <v>1</v>
      </c>
      <c r="JP52" s="309">
        <v>44</v>
      </c>
      <c r="JQ52" s="309">
        <v>21</v>
      </c>
      <c r="JR52" s="309">
        <v>3</v>
      </c>
      <c r="JS52" s="309">
        <v>2</v>
      </c>
      <c r="JT52" s="307">
        <v>12</v>
      </c>
      <c r="JU52" s="308" t="str">
        <f t="shared" ref="JU52:JU58" si="301">IF(JT52&gt;0.5,"1")</f>
        <v>1</v>
      </c>
      <c r="JV52" s="309">
        <v>46</v>
      </c>
      <c r="JW52" s="309">
        <v>12</v>
      </c>
      <c r="JX52" s="309">
        <v>1</v>
      </c>
      <c r="JY52" s="309">
        <v>3</v>
      </c>
      <c r="JZ52" s="307">
        <v>0</v>
      </c>
      <c r="KA52" s="308" t="b">
        <f t="shared" ref="KA52:KA58" si="302">IF(JZ52&gt;0.5,"1")</f>
        <v>0</v>
      </c>
      <c r="KB52" s="309">
        <v>0</v>
      </c>
      <c r="KC52" s="309">
        <v>0</v>
      </c>
      <c r="KD52" s="309">
        <v>0</v>
      </c>
      <c r="KE52" s="309">
        <v>0</v>
      </c>
      <c r="KF52" s="307">
        <v>14</v>
      </c>
      <c r="KG52" s="308" t="str">
        <f t="shared" ref="KG52:KG58" si="303">IF(KF52&gt;0.5,"1")</f>
        <v>1</v>
      </c>
      <c r="KH52" s="309">
        <v>54</v>
      </c>
      <c r="KI52" s="309">
        <v>14</v>
      </c>
      <c r="KJ52" s="309">
        <v>2</v>
      </c>
      <c r="KK52" s="309">
        <v>1</v>
      </c>
      <c r="KL52" s="307">
        <v>18</v>
      </c>
      <c r="KM52" s="308" t="str">
        <f t="shared" ref="KM52:KM58" si="304">IF(KL52&gt;0.5,"1")</f>
        <v>1</v>
      </c>
      <c r="KN52" s="309">
        <v>38</v>
      </c>
      <c r="KO52" s="309">
        <v>18</v>
      </c>
      <c r="KP52" s="309">
        <v>0</v>
      </c>
      <c r="KQ52" s="309">
        <v>0</v>
      </c>
      <c r="KR52" s="307">
        <v>13</v>
      </c>
      <c r="KS52" s="308" t="str">
        <f t="shared" ref="KS52:KS58" si="305">IF(KR52&gt;0.5,"1")</f>
        <v>1</v>
      </c>
      <c r="KT52" s="309">
        <v>39</v>
      </c>
      <c r="KU52" s="309">
        <v>13</v>
      </c>
      <c r="KV52" s="309">
        <v>0</v>
      </c>
      <c r="KW52" s="309">
        <v>0</v>
      </c>
      <c r="KX52" s="307">
        <v>23</v>
      </c>
      <c r="KY52" s="308" t="str">
        <f t="shared" ref="KY52:KY58" si="306">IF(KX52&gt;0.5,"1")</f>
        <v>1</v>
      </c>
      <c r="KZ52" s="309">
        <v>79</v>
      </c>
      <c r="LA52" s="309">
        <v>23</v>
      </c>
      <c r="LB52" s="309">
        <v>4</v>
      </c>
      <c r="LC52" s="309">
        <v>3</v>
      </c>
      <c r="LD52" s="307">
        <v>19</v>
      </c>
      <c r="LE52" s="308" t="str">
        <f t="shared" ref="LE52:LE58" si="307">IF(LD52&gt;0.5,"1")</f>
        <v>1</v>
      </c>
      <c r="LF52" s="309">
        <v>35</v>
      </c>
      <c r="LG52" s="309">
        <v>19</v>
      </c>
      <c r="LH52" s="309">
        <v>2</v>
      </c>
      <c r="LI52" s="309">
        <v>3</v>
      </c>
      <c r="LJ52" s="307">
        <v>15</v>
      </c>
      <c r="LK52" s="308" t="str">
        <f t="shared" ref="LK52:LK58" si="308">IF(LJ52&gt;0.5,"1")</f>
        <v>1</v>
      </c>
      <c r="LL52" s="309">
        <v>46</v>
      </c>
      <c r="LM52" s="309">
        <v>15</v>
      </c>
      <c r="LN52" s="309">
        <v>0</v>
      </c>
      <c r="LO52" s="309">
        <v>0</v>
      </c>
      <c r="LP52" s="307">
        <v>0</v>
      </c>
      <c r="LQ52" s="308" t="b">
        <f t="shared" ref="LQ52:LQ58" si="309">IF(LP52&gt;0.5,"1")</f>
        <v>0</v>
      </c>
      <c r="LR52" s="309">
        <v>0</v>
      </c>
      <c r="LS52" s="309">
        <v>0</v>
      </c>
      <c r="LT52" s="309">
        <v>0</v>
      </c>
      <c r="LU52" s="309">
        <v>0</v>
      </c>
      <c r="LV52" s="307">
        <v>15</v>
      </c>
      <c r="LW52" s="308" t="str">
        <f t="shared" ref="LW52:LW58" si="310">IF(LV52&gt;0.5,"1")</f>
        <v>1</v>
      </c>
      <c r="LX52" s="309">
        <v>46</v>
      </c>
      <c r="LY52" s="309">
        <v>15</v>
      </c>
      <c r="LZ52" s="309">
        <v>2</v>
      </c>
      <c r="MA52" s="309">
        <v>3</v>
      </c>
      <c r="MB52" s="307">
        <v>22</v>
      </c>
      <c r="MC52" s="308" t="str">
        <f t="shared" ref="MC52:MC58" si="311">IF(MB52&gt;0.5,"1")</f>
        <v>1</v>
      </c>
      <c r="MD52" s="309">
        <v>42</v>
      </c>
      <c r="ME52" s="309">
        <v>22</v>
      </c>
      <c r="MF52" s="309">
        <v>3</v>
      </c>
      <c r="MG52" s="309">
        <v>3</v>
      </c>
      <c r="MH52" s="307">
        <v>25</v>
      </c>
      <c r="MI52" s="308" t="str">
        <f t="shared" ref="MI52:MI58" si="312">IF(MH52&gt;0.5,"1")</f>
        <v>1</v>
      </c>
      <c r="MJ52" s="309">
        <v>47</v>
      </c>
      <c r="MK52" s="309">
        <v>25</v>
      </c>
      <c r="ML52" s="309">
        <v>0</v>
      </c>
      <c r="MM52" s="309">
        <v>0</v>
      </c>
      <c r="MN52" s="307">
        <v>24</v>
      </c>
      <c r="MO52" s="308" t="str">
        <f t="shared" ref="MO52:MO58" si="313">IF(MN52&gt;0.5,"1")</f>
        <v>1</v>
      </c>
      <c r="MP52" s="309">
        <v>52</v>
      </c>
      <c r="MQ52" s="309">
        <v>24</v>
      </c>
      <c r="MR52" s="309">
        <v>0</v>
      </c>
      <c r="MS52" s="309">
        <v>0</v>
      </c>
      <c r="MT52" s="307">
        <v>21</v>
      </c>
      <c r="MU52" s="308" t="str">
        <f t="shared" ref="MU52:MU58" si="314">IF(MT52&gt;0.5,"1")</f>
        <v>1</v>
      </c>
      <c r="MV52" s="309">
        <v>34</v>
      </c>
      <c r="MW52" s="309">
        <v>21</v>
      </c>
      <c r="MX52" s="309">
        <v>0</v>
      </c>
      <c r="MY52" s="309">
        <v>0</v>
      </c>
      <c r="MZ52" s="307">
        <v>11</v>
      </c>
      <c r="NA52" s="308" t="str">
        <f t="shared" ref="NA52:NA58" si="315">IF(MZ52&gt;0.5,"1")</f>
        <v>1</v>
      </c>
      <c r="NB52" s="309">
        <v>40</v>
      </c>
      <c r="NC52" s="309">
        <v>11</v>
      </c>
      <c r="ND52" s="309">
        <v>0</v>
      </c>
      <c r="NE52" s="309">
        <v>0</v>
      </c>
      <c r="NF52" s="307">
        <v>0</v>
      </c>
      <c r="NG52" s="308" t="b">
        <f t="shared" ref="NG52:NG58" si="316">IF(NF52&gt;0.5,"1")</f>
        <v>0</v>
      </c>
      <c r="NH52" s="309">
        <v>0</v>
      </c>
      <c r="NI52" s="309">
        <v>0</v>
      </c>
      <c r="NJ52" s="309">
        <v>0</v>
      </c>
      <c r="NK52" s="309">
        <v>0</v>
      </c>
      <c r="NL52" s="307">
        <v>13</v>
      </c>
      <c r="NM52" s="308" t="str">
        <f t="shared" ref="NM52:NM58" si="317">IF(NL52&gt;0.5,"1")</f>
        <v>1</v>
      </c>
      <c r="NN52" s="309">
        <v>42</v>
      </c>
      <c r="NO52" s="309">
        <v>13</v>
      </c>
      <c r="NP52" s="309">
        <v>0</v>
      </c>
      <c r="NQ52" s="309">
        <v>0</v>
      </c>
      <c r="NR52" s="307">
        <v>22</v>
      </c>
      <c r="NS52" s="308" t="str">
        <f t="shared" ref="NS52:NS58" si="318">IF(NR52&gt;0.5,"1")</f>
        <v>1</v>
      </c>
      <c r="NT52" s="309">
        <v>47</v>
      </c>
      <c r="NU52" s="309">
        <v>17</v>
      </c>
      <c r="NV52" s="309">
        <v>18</v>
      </c>
      <c r="NW52" s="309">
        <v>6</v>
      </c>
      <c r="NX52" s="307">
        <v>20</v>
      </c>
      <c r="NY52" s="308" t="str">
        <f t="shared" ref="NY52:NY58" si="319">IF(NX52&gt;0.5,"1")</f>
        <v>1</v>
      </c>
      <c r="NZ52" s="309">
        <v>65</v>
      </c>
      <c r="OA52" s="309">
        <v>20</v>
      </c>
      <c r="OB52" s="309">
        <v>2</v>
      </c>
      <c r="OC52" s="310">
        <v>2</v>
      </c>
      <c r="OD52" s="311">
        <v>0</v>
      </c>
      <c r="OE52" s="308" t="b">
        <f t="shared" ref="OE52:OE58" si="320">IF(OD52&gt;0.5,"1")</f>
        <v>0</v>
      </c>
      <c r="OF52" s="309">
        <v>0</v>
      </c>
      <c r="OG52" s="309">
        <v>0</v>
      </c>
      <c r="OH52" s="309">
        <v>0</v>
      </c>
      <c r="OI52" s="309">
        <v>0</v>
      </c>
      <c r="OJ52" s="307">
        <v>0</v>
      </c>
      <c r="OK52" s="308" t="b">
        <f t="shared" ref="OK52:OK58" si="321">IF(OJ52&gt;0.5,"1")</f>
        <v>0</v>
      </c>
      <c r="OL52" s="309">
        <v>0</v>
      </c>
      <c r="OM52" s="309">
        <v>0</v>
      </c>
      <c r="ON52" s="309">
        <v>0</v>
      </c>
      <c r="OO52" s="310">
        <v>0</v>
      </c>
      <c r="OP52" s="312"/>
      <c r="OQ52" s="313">
        <f t="shared" ref="OQ52:OQ58" si="322">HL52+HR52+HX52+ID52+IJ52+IP52+IV52+JB52+JH52+JN52+JT52+JZ52+KF52+KL52+KR52+KX52+LD52+LJ52+LP52+LV52+MB52+MH52+MN52+MT52+MZ52+NF52+NL52+NR52+NX52+OD52+OJ52</f>
        <v>422</v>
      </c>
      <c r="OR52" s="36">
        <f t="shared" ref="OR52:OU58" si="323">HN52+HT52+HZ52+IF52+IL52+IR52+IX52+JD52+JJ52+JP52+JV52+KB52+KH52+KN52+KT52+KZ52+LF52+LL52+LR52+LX52+MD52+MJ52+MP52+MV52+NB52+NH52+NN52+NT52+NZ52+OF52+OL52</f>
        <v>1072</v>
      </c>
      <c r="OS52" s="36">
        <f t="shared" si="323"/>
        <v>413</v>
      </c>
      <c r="OT52" s="36">
        <f t="shared" si="323"/>
        <v>76</v>
      </c>
      <c r="OU52" s="314">
        <f t="shared" si="323"/>
        <v>39</v>
      </c>
      <c r="OW52" s="54" t="s">
        <v>48</v>
      </c>
      <c r="OX52" s="36">
        <v>571</v>
      </c>
      <c r="OY52" s="314">
        <v>21</v>
      </c>
      <c r="PA52" s="65" t="s">
        <v>48</v>
      </c>
      <c r="PB52" s="36">
        <v>429</v>
      </c>
      <c r="PC52" s="314">
        <v>0</v>
      </c>
    </row>
    <row r="53" spans="1:419" ht="15.75" x14ac:dyDescent="0.25">
      <c r="A53" s="17" t="s">
        <v>46</v>
      </c>
      <c r="B53" s="79">
        <v>383</v>
      </c>
      <c r="C53" s="79">
        <v>44</v>
      </c>
      <c r="E53" s="85" t="s">
        <v>46</v>
      </c>
      <c r="F53" s="96">
        <v>792</v>
      </c>
      <c r="G53" s="96">
        <v>34</v>
      </c>
      <c r="I53" s="106" t="s">
        <v>50</v>
      </c>
      <c r="J53" s="46">
        <v>708</v>
      </c>
      <c r="K53" s="46">
        <v>27</v>
      </c>
      <c r="M53" s="123" t="s">
        <v>50</v>
      </c>
      <c r="N53" s="46">
        <v>646</v>
      </c>
      <c r="O53" s="107">
        <v>0</v>
      </c>
      <c r="P53" s="121"/>
      <c r="Q53" s="107"/>
      <c r="R53" s="132" t="s">
        <v>47</v>
      </c>
      <c r="S53" s="107">
        <v>359</v>
      </c>
      <c r="T53" s="122">
        <v>2</v>
      </c>
      <c r="V53" s="160" t="s">
        <v>36</v>
      </c>
      <c r="W53" s="107">
        <v>473</v>
      </c>
      <c r="X53" s="122">
        <v>35</v>
      </c>
      <c r="Y53" s="12" t="s">
        <v>45</v>
      </c>
      <c r="Z53" s="223">
        <v>4</v>
      </c>
      <c r="AA53" s="224" t="str">
        <f t="shared" ref="AA53:AA59" si="324">IF(Z53&gt;0.5,"1")</f>
        <v>1</v>
      </c>
      <c r="AB53" s="225">
        <v>27</v>
      </c>
      <c r="AC53" s="225">
        <v>4</v>
      </c>
      <c r="AD53" s="225">
        <v>0</v>
      </c>
      <c r="AE53" s="225">
        <v>0</v>
      </c>
      <c r="AF53" s="223">
        <v>11</v>
      </c>
      <c r="AG53" s="224" t="str">
        <f t="shared" ref="AG53:AG59" si="325">IF(AF53&gt;0.5,"1")</f>
        <v>1</v>
      </c>
      <c r="AH53" s="225">
        <v>48</v>
      </c>
      <c r="AI53" s="225">
        <v>9</v>
      </c>
      <c r="AJ53" s="225">
        <v>4</v>
      </c>
      <c r="AK53" s="225">
        <v>2</v>
      </c>
      <c r="AL53" s="223">
        <v>22</v>
      </c>
      <c r="AM53" s="224" t="str">
        <f t="shared" ref="AM53:AM59" si="326">IF(AL53&gt;0.5,"1")</f>
        <v>1</v>
      </c>
      <c r="AN53" s="225">
        <v>40</v>
      </c>
      <c r="AO53" s="225">
        <v>22</v>
      </c>
      <c r="AP53" s="225">
        <v>2</v>
      </c>
      <c r="AQ53" s="225">
        <v>1</v>
      </c>
      <c r="AR53" s="223">
        <v>15</v>
      </c>
      <c r="AS53" s="224" t="str">
        <f t="shared" ref="AS53:AS59" si="327">IF(AR53&gt;0.5,"1")</f>
        <v>1</v>
      </c>
      <c r="AT53" s="225">
        <v>37</v>
      </c>
      <c r="AU53" s="225">
        <v>15</v>
      </c>
      <c r="AV53" s="225">
        <v>2</v>
      </c>
      <c r="AW53" s="225">
        <v>3</v>
      </c>
      <c r="AX53" s="223">
        <v>20</v>
      </c>
      <c r="AY53" s="224" t="str">
        <f t="shared" ref="AY53:AY59" si="328">IF(AX53&gt;0.5,"1")</f>
        <v>1</v>
      </c>
      <c r="AZ53" s="225">
        <v>52</v>
      </c>
      <c r="BA53" s="225">
        <v>20</v>
      </c>
      <c r="BB53" s="225">
        <v>0</v>
      </c>
      <c r="BC53" s="225">
        <v>0</v>
      </c>
      <c r="BD53" s="223">
        <v>18</v>
      </c>
      <c r="BE53" s="224" t="str">
        <f t="shared" ref="BE53:BE59" si="329">IF(BD53&gt;0.5,"1")</f>
        <v>1</v>
      </c>
      <c r="BF53" s="225">
        <v>41</v>
      </c>
      <c r="BG53" s="225">
        <v>18</v>
      </c>
      <c r="BH53" s="225">
        <v>1</v>
      </c>
      <c r="BI53" s="225">
        <v>2</v>
      </c>
      <c r="BJ53" s="223">
        <v>12</v>
      </c>
      <c r="BK53" s="224" t="str">
        <f t="shared" ref="BK53:BK59" si="330">IF(BJ53&gt;0.5,"1")</f>
        <v>1</v>
      </c>
      <c r="BL53" s="225">
        <v>46</v>
      </c>
      <c r="BM53" s="225">
        <v>12</v>
      </c>
      <c r="BN53" s="225">
        <v>3</v>
      </c>
      <c r="BO53" s="225">
        <v>3</v>
      </c>
      <c r="BP53" s="223">
        <v>0</v>
      </c>
      <c r="BQ53" s="224" t="b">
        <f t="shared" ref="BQ53:BQ59" si="331">IF(BP53&gt;0.5,"1")</f>
        <v>0</v>
      </c>
      <c r="BR53" s="225">
        <v>0</v>
      </c>
      <c r="BS53" s="225">
        <v>0</v>
      </c>
      <c r="BT53" s="225">
        <v>0</v>
      </c>
      <c r="BU53" s="225">
        <v>0</v>
      </c>
      <c r="BV53" s="223">
        <v>14</v>
      </c>
      <c r="BW53" s="224" t="str">
        <f t="shared" ref="BW53:BW59" si="332">IF(BV53&gt;0.5,"1")</f>
        <v>1</v>
      </c>
      <c r="BX53" s="225">
        <v>47</v>
      </c>
      <c r="BY53" s="225">
        <v>14</v>
      </c>
      <c r="BZ53" s="225">
        <v>19</v>
      </c>
      <c r="CA53" s="225">
        <v>6</v>
      </c>
      <c r="CB53" s="223">
        <v>23</v>
      </c>
      <c r="CC53" s="224" t="str">
        <f t="shared" ref="CC53:CC59" si="333">IF(CB53&gt;0.5,"1")</f>
        <v>1</v>
      </c>
      <c r="CD53" s="225">
        <v>40</v>
      </c>
      <c r="CE53" s="225">
        <v>22</v>
      </c>
      <c r="CF53" s="225">
        <v>1</v>
      </c>
      <c r="CG53" s="225">
        <v>1</v>
      </c>
      <c r="CH53" s="223">
        <v>23</v>
      </c>
      <c r="CI53" s="224" t="str">
        <f t="shared" ref="CI53:CI59" si="334">IF(CH53&gt;0.5,"1")</f>
        <v>1</v>
      </c>
      <c r="CJ53" s="225">
        <v>43</v>
      </c>
      <c r="CK53" s="225">
        <v>22</v>
      </c>
      <c r="CL53" s="225">
        <v>2</v>
      </c>
      <c r="CM53" s="225">
        <v>2</v>
      </c>
      <c r="CN53" s="223">
        <v>22</v>
      </c>
      <c r="CO53" s="224" t="str">
        <f t="shared" ref="CO53:CO59" si="335">IF(CN53&gt;0.5,"1")</f>
        <v>1</v>
      </c>
      <c r="CP53" s="225">
        <v>42</v>
      </c>
      <c r="CQ53" s="225">
        <v>22</v>
      </c>
      <c r="CR53" s="225">
        <v>3</v>
      </c>
      <c r="CS53" s="225">
        <v>3</v>
      </c>
      <c r="CT53" s="223">
        <v>22</v>
      </c>
      <c r="CU53" s="224" t="str">
        <f t="shared" ref="CU53:CU59" si="336">IF(CT53&gt;0.5,"1")</f>
        <v>1</v>
      </c>
      <c r="CV53" s="225">
        <v>37</v>
      </c>
      <c r="CW53" s="225">
        <v>18</v>
      </c>
      <c r="CX53" s="225">
        <v>4</v>
      </c>
      <c r="CY53" s="225">
        <v>6</v>
      </c>
      <c r="CZ53" s="223">
        <v>12</v>
      </c>
      <c r="DA53" s="224" t="str">
        <f t="shared" ref="DA53:DA59" si="337">IF(CZ53&gt;0.5,"1")</f>
        <v>1</v>
      </c>
      <c r="DB53" s="225">
        <v>56</v>
      </c>
      <c r="DC53" s="225">
        <v>12</v>
      </c>
      <c r="DD53" s="225">
        <v>12</v>
      </c>
      <c r="DE53" s="225">
        <v>1</v>
      </c>
      <c r="DF53" s="223">
        <v>0</v>
      </c>
      <c r="DG53" s="224" t="b">
        <f t="shared" ref="DG53:DG59" si="338">IF(DF53&gt;0.5,"1")</f>
        <v>0</v>
      </c>
      <c r="DH53" s="225">
        <v>0</v>
      </c>
      <c r="DI53" s="225">
        <v>0</v>
      </c>
      <c r="DJ53" s="225">
        <v>0</v>
      </c>
      <c r="DK53" s="225">
        <v>0</v>
      </c>
      <c r="DL53" s="223">
        <v>15</v>
      </c>
      <c r="DM53" s="224" t="str">
        <f t="shared" ref="DM53:DM59" si="339">IF(DL53&gt;0.5,"1")</f>
        <v>1</v>
      </c>
      <c r="DN53" s="225">
        <v>35</v>
      </c>
      <c r="DO53" s="225">
        <v>15</v>
      </c>
      <c r="DP53" s="225">
        <v>1</v>
      </c>
      <c r="DQ53" s="225">
        <v>1</v>
      </c>
      <c r="DR53" s="223">
        <v>20</v>
      </c>
      <c r="DS53" s="224" t="str">
        <f t="shared" ref="DS53:DS59" si="340">IF(DR53&gt;0.5,"1")</f>
        <v>1</v>
      </c>
      <c r="DT53" s="225">
        <v>37</v>
      </c>
      <c r="DU53" s="225">
        <v>19</v>
      </c>
      <c r="DV53" s="225">
        <v>2</v>
      </c>
      <c r="DW53" s="225">
        <v>2</v>
      </c>
      <c r="DX53" s="223">
        <v>18</v>
      </c>
      <c r="DY53" s="224" t="str">
        <f t="shared" ref="DY53:DY59" si="341">IF(DX53&gt;0.5,"1")</f>
        <v>1</v>
      </c>
      <c r="DZ53" s="225">
        <v>42</v>
      </c>
      <c r="EA53" s="225">
        <v>18</v>
      </c>
      <c r="EB53" s="225">
        <v>1</v>
      </c>
      <c r="EC53" s="225">
        <v>2</v>
      </c>
      <c r="ED53" s="223">
        <v>0</v>
      </c>
      <c r="EE53" s="224" t="b">
        <f t="shared" ref="EE53:EE59" si="342">IF(ED53&gt;0.5,"1")</f>
        <v>0</v>
      </c>
      <c r="EF53" s="225">
        <v>0</v>
      </c>
      <c r="EG53" s="225">
        <v>0</v>
      </c>
      <c r="EH53" s="225">
        <v>0</v>
      </c>
      <c r="EI53" s="225">
        <v>0</v>
      </c>
      <c r="EJ53" s="223">
        <v>19</v>
      </c>
      <c r="EK53" s="224" t="str">
        <f t="shared" ref="EK53:EK59" si="343">IF(EJ53&gt;0.5,"1")</f>
        <v>1</v>
      </c>
      <c r="EL53" s="225">
        <v>64</v>
      </c>
      <c r="EM53" s="225">
        <v>15</v>
      </c>
      <c r="EN53" s="225">
        <v>7</v>
      </c>
      <c r="EO53" s="225">
        <v>6</v>
      </c>
      <c r="EP53" s="223">
        <v>10</v>
      </c>
      <c r="EQ53" s="224" t="str">
        <f t="shared" ref="EQ53:EQ59" si="344">IF(EP53&gt;0.5,"1")</f>
        <v>1</v>
      </c>
      <c r="ER53" s="225">
        <v>38</v>
      </c>
      <c r="ES53" s="225">
        <v>8</v>
      </c>
      <c r="ET53" s="225">
        <v>4</v>
      </c>
      <c r="EU53" s="225">
        <v>2</v>
      </c>
      <c r="EV53" s="223">
        <v>0</v>
      </c>
      <c r="EW53" s="224" t="b">
        <f t="shared" ref="EW53:EW59" si="345">IF(EV53&gt;0.5,"1")</f>
        <v>0</v>
      </c>
      <c r="EX53" s="225">
        <v>0</v>
      </c>
      <c r="EY53" s="225">
        <v>0</v>
      </c>
      <c r="EZ53" s="225">
        <v>0</v>
      </c>
      <c r="FA53" s="225">
        <v>0</v>
      </c>
      <c r="FB53" s="223">
        <v>13</v>
      </c>
      <c r="FC53" s="224" t="str">
        <f>IF(FB53&gt;0.5,"1")</f>
        <v>1</v>
      </c>
      <c r="FD53" s="225">
        <v>42</v>
      </c>
      <c r="FE53" s="225">
        <v>11</v>
      </c>
      <c r="FF53" s="225">
        <v>12</v>
      </c>
      <c r="FG53" s="225">
        <v>5</v>
      </c>
      <c r="FH53" s="223">
        <v>27</v>
      </c>
      <c r="FI53" s="224" t="str">
        <f t="shared" ref="FI53:FI59" si="346">IF(FH53&gt;0.5,"1")</f>
        <v>1</v>
      </c>
      <c r="FJ53" s="225">
        <v>33</v>
      </c>
      <c r="FK53" s="225">
        <v>26</v>
      </c>
      <c r="FL53" s="225">
        <v>2</v>
      </c>
      <c r="FM53" s="225">
        <v>2</v>
      </c>
      <c r="FN53" s="223">
        <v>21</v>
      </c>
      <c r="FO53" s="224" t="str">
        <f t="shared" ref="FO53:FO59" si="347">IF(FN53&gt;0.5,"1")</f>
        <v>1</v>
      </c>
      <c r="FP53" s="225">
        <v>47</v>
      </c>
      <c r="FQ53" s="225">
        <v>20</v>
      </c>
      <c r="FR53" s="225">
        <v>5</v>
      </c>
      <c r="FS53" s="225">
        <v>3</v>
      </c>
      <c r="FT53" s="223">
        <v>21</v>
      </c>
      <c r="FU53" s="224" t="str">
        <f t="shared" ref="FU53:FU59" si="348">IF(FT53&gt;0.5,"1")</f>
        <v>1</v>
      </c>
      <c r="FV53" s="225">
        <v>42</v>
      </c>
      <c r="FW53" s="225">
        <v>21</v>
      </c>
      <c r="FX53" s="225">
        <v>5</v>
      </c>
      <c r="FY53" s="225">
        <v>2</v>
      </c>
      <c r="FZ53" s="223">
        <v>19</v>
      </c>
      <c r="GA53" s="224" t="str">
        <f t="shared" ref="GA53:GA59" si="349">IF(FZ53&gt;0.5,"1")</f>
        <v>1</v>
      </c>
      <c r="GB53" s="225">
        <v>32</v>
      </c>
      <c r="GC53" s="225">
        <v>18</v>
      </c>
      <c r="GD53" s="225">
        <v>1</v>
      </c>
      <c r="GE53" s="225">
        <v>1</v>
      </c>
      <c r="GF53" s="223">
        <v>12</v>
      </c>
      <c r="GG53" s="224" t="str">
        <f t="shared" ref="GG53:GG59" si="350">IF(GF53&gt;0.5,"1")</f>
        <v>1</v>
      </c>
      <c r="GH53" s="225">
        <v>41</v>
      </c>
      <c r="GI53" s="225">
        <v>12</v>
      </c>
      <c r="GJ53" s="225">
        <v>8</v>
      </c>
      <c r="GK53" s="225">
        <v>2</v>
      </c>
      <c r="GL53" s="223">
        <v>0</v>
      </c>
      <c r="GM53" s="224" t="b">
        <f t="shared" ref="GM53:GM59" si="351">IF(GL53&gt;0.5,"1")</f>
        <v>0</v>
      </c>
      <c r="GN53" s="225">
        <v>0</v>
      </c>
      <c r="GO53" s="225">
        <v>0</v>
      </c>
      <c r="GP53" s="225">
        <v>0</v>
      </c>
      <c r="GQ53" s="225">
        <v>0</v>
      </c>
      <c r="GR53" s="223">
        <v>12</v>
      </c>
      <c r="GS53" s="224" t="str">
        <f t="shared" ref="GS53:GS59" si="352">IF(GR53&gt;0.5,"1")</f>
        <v>1</v>
      </c>
      <c r="GT53" s="225">
        <v>43</v>
      </c>
      <c r="GU53" s="225">
        <v>11</v>
      </c>
      <c r="GV53" s="225">
        <v>5</v>
      </c>
      <c r="GW53" s="225">
        <v>3</v>
      </c>
      <c r="GX53" s="223">
        <v>17</v>
      </c>
      <c r="GY53" s="224" t="str">
        <f t="shared" ref="GY53:GY59" si="353">IF(GX53&gt;0.5,"1")</f>
        <v>1</v>
      </c>
      <c r="GZ53" s="225">
        <v>41</v>
      </c>
      <c r="HA53" s="225">
        <v>16</v>
      </c>
      <c r="HB53" s="225">
        <v>9</v>
      </c>
      <c r="HC53" s="226">
        <v>2</v>
      </c>
      <c r="HD53" s="227"/>
      <c r="HE53" s="274">
        <f t="shared" ref="HE53:HE59" si="354">Z53+AF53+AL53+AR53+AX53+BD53+BJ53+BP53+BV53+CB53+CH53+CN53+CT53+CZ53+DF53+DL53+DR53+DX53+ED53+EJ53+EP53+EV53+FB53+FH53+FN53+FT53+FZ53+GF53+GL53+GR53+GX53</f>
        <v>442</v>
      </c>
      <c r="HF53" s="6">
        <f t="shared" ref="HF53:HF59" si="355">AB53+AH53+AN53+AT53+AZ53+BF53+BL53+BR53+BX53+CD53+CJ53+CP53+CV53+DB53+DH53+DN53+DT53+DZ53+EF53+EL53+ER53+EX53+FD53+FJ53+FP53+FV53+GB53+GH53+GN53+GT53+GZ53</f>
        <v>1093</v>
      </c>
      <c r="HG53" s="6">
        <f t="shared" ref="HG53:HI59" si="356">AC53+AI53+AO53+AU53+BA53+BG53+BM53+BS53+BY53+CE53+CK53+CQ53+CW53+DC53+DI53+DO53+DU53+EA53+EG53+EM53+ES53+EY53+FE53+FK53+FQ53+FW53+GC53+GI53+GO53+GU53+HA53</f>
        <v>420</v>
      </c>
      <c r="HH53" s="6">
        <f t="shared" si="356"/>
        <v>115</v>
      </c>
      <c r="HI53" s="262">
        <f t="shared" si="356"/>
        <v>63</v>
      </c>
      <c r="HK53" s="23" t="s">
        <v>46</v>
      </c>
      <c r="HL53" s="307">
        <v>10</v>
      </c>
      <c r="HM53" s="308" t="str">
        <f t="shared" si="291"/>
        <v>1</v>
      </c>
      <c r="HN53" s="309">
        <v>30</v>
      </c>
      <c r="HO53" s="309">
        <v>10</v>
      </c>
      <c r="HP53" s="309">
        <v>1</v>
      </c>
      <c r="HQ53" s="309">
        <v>2</v>
      </c>
      <c r="HR53" s="307">
        <v>15</v>
      </c>
      <c r="HS53" s="308" t="str">
        <f t="shared" si="292"/>
        <v>1</v>
      </c>
      <c r="HT53" s="309">
        <v>22</v>
      </c>
      <c r="HU53" s="309">
        <v>13</v>
      </c>
      <c r="HV53" s="309">
        <v>2</v>
      </c>
      <c r="HW53" s="309">
        <v>2</v>
      </c>
      <c r="HX53" s="307">
        <v>20</v>
      </c>
      <c r="HY53" s="308" t="str">
        <f t="shared" si="293"/>
        <v>1</v>
      </c>
      <c r="HZ53" s="309">
        <v>39</v>
      </c>
      <c r="IA53" s="309">
        <v>20</v>
      </c>
      <c r="IB53" s="309">
        <v>1</v>
      </c>
      <c r="IC53" s="309">
        <v>2</v>
      </c>
      <c r="ID53" s="307">
        <v>0</v>
      </c>
      <c r="IE53" s="308" t="b">
        <f t="shared" si="294"/>
        <v>0</v>
      </c>
      <c r="IF53" s="309">
        <v>0</v>
      </c>
      <c r="IG53" s="309">
        <v>0</v>
      </c>
      <c r="IH53" s="309">
        <v>0</v>
      </c>
      <c r="II53" s="309">
        <v>0</v>
      </c>
      <c r="IJ53" s="307">
        <v>0</v>
      </c>
      <c r="IK53" s="308" t="b">
        <f t="shared" si="295"/>
        <v>0</v>
      </c>
      <c r="IL53" s="309">
        <v>0</v>
      </c>
      <c r="IM53" s="309">
        <v>0</v>
      </c>
      <c r="IN53" s="309">
        <v>0</v>
      </c>
      <c r="IO53" s="309">
        <v>0</v>
      </c>
      <c r="IP53" s="307">
        <v>16</v>
      </c>
      <c r="IQ53" s="308" t="str">
        <f t="shared" si="296"/>
        <v>1</v>
      </c>
      <c r="IR53" s="309">
        <v>35</v>
      </c>
      <c r="IS53" s="309">
        <v>15</v>
      </c>
      <c r="IT53" s="309">
        <v>6</v>
      </c>
      <c r="IU53" s="309">
        <v>2</v>
      </c>
      <c r="IV53" s="307">
        <v>0</v>
      </c>
      <c r="IW53" s="308" t="b">
        <f t="shared" si="297"/>
        <v>0</v>
      </c>
      <c r="IX53" s="309">
        <v>0</v>
      </c>
      <c r="IY53" s="309">
        <v>0</v>
      </c>
      <c r="IZ53" s="309">
        <v>0</v>
      </c>
      <c r="JA53" s="309">
        <v>0</v>
      </c>
      <c r="JB53" s="307">
        <v>15</v>
      </c>
      <c r="JC53" s="308" t="str">
        <f t="shared" si="298"/>
        <v>1</v>
      </c>
      <c r="JD53" s="309">
        <v>30</v>
      </c>
      <c r="JE53" s="309">
        <v>15</v>
      </c>
      <c r="JF53" s="309">
        <v>1</v>
      </c>
      <c r="JG53" s="309">
        <v>2</v>
      </c>
      <c r="JH53" s="307">
        <v>15</v>
      </c>
      <c r="JI53" s="308" t="str">
        <f t="shared" si="299"/>
        <v>1</v>
      </c>
      <c r="JJ53" s="309">
        <v>25</v>
      </c>
      <c r="JK53" s="309">
        <v>15</v>
      </c>
      <c r="JL53" s="309">
        <v>2</v>
      </c>
      <c r="JM53" s="309">
        <v>2</v>
      </c>
      <c r="JN53" s="307">
        <v>16</v>
      </c>
      <c r="JO53" s="308" t="str">
        <f t="shared" si="300"/>
        <v>1</v>
      </c>
      <c r="JP53" s="309">
        <v>31</v>
      </c>
      <c r="JQ53" s="309">
        <v>16</v>
      </c>
      <c r="JR53" s="309">
        <v>1</v>
      </c>
      <c r="JS53" s="309">
        <v>2</v>
      </c>
      <c r="JT53" s="307">
        <v>12</v>
      </c>
      <c r="JU53" s="308" t="str">
        <f t="shared" si="301"/>
        <v>1</v>
      </c>
      <c r="JV53" s="309">
        <v>25</v>
      </c>
      <c r="JW53" s="309">
        <v>12</v>
      </c>
      <c r="JX53" s="309">
        <v>1</v>
      </c>
      <c r="JY53" s="309">
        <v>2</v>
      </c>
      <c r="JZ53" s="307">
        <v>0</v>
      </c>
      <c r="KA53" s="308" t="b">
        <f t="shared" si="302"/>
        <v>0</v>
      </c>
      <c r="KB53" s="309">
        <v>0</v>
      </c>
      <c r="KC53" s="309">
        <v>0</v>
      </c>
      <c r="KD53" s="309">
        <v>0</v>
      </c>
      <c r="KE53" s="309">
        <v>0</v>
      </c>
      <c r="KF53" s="307">
        <v>14</v>
      </c>
      <c r="KG53" s="308" t="str">
        <f t="shared" si="303"/>
        <v>1</v>
      </c>
      <c r="KH53" s="309">
        <v>20</v>
      </c>
      <c r="KI53" s="309">
        <v>14</v>
      </c>
      <c r="KJ53" s="309">
        <v>1</v>
      </c>
      <c r="KK53" s="309">
        <v>2</v>
      </c>
      <c r="KL53" s="307">
        <v>17</v>
      </c>
      <c r="KM53" s="308" t="str">
        <f t="shared" si="304"/>
        <v>1</v>
      </c>
      <c r="KN53" s="309">
        <v>60</v>
      </c>
      <c r="KO53" s="309">
        <v>17</v>
      </c>
      <c r="KP53" s="309">
        <v>1</v>
      </c>
      <c r="KQ53" s="309">
        <v>2</v>
      </c>
      <c r="KR53" s="307">
        <v>17</v>
      </c>
      <c r="KS53" s="308" t="str">
        <f t="shared" si="305"/>
        <v>1</v>
      </c>
      <c r="KT53" s="309">
        <v>27</v>
      </c>
      <c r="KU53" s="309">
        <v>17</v>
      </c>
      <c r="KV53" s="309">
        <v>4</v>
      </c>
      <c r="KW53" s="309">
        <v>2</v>
      </c>
      <c r="KX53" s="307">
        <v>12</v>
      </c>
      <c r="KY53" s="308" t="str">
        <f t="shared" si="306"/>
        <v>1</v>
      </c>
      <c r="KZ53" s="309">
        <v>27</v>
      </c>
      <c r="LA53" s="309">
        <v>12</v>
      </c>
      <c r="LB53" s="309">
        <v>2</v>
      </c>
      <c r="LC53" s="309">
        <v>1</v>
      </c>
      <c r="LD53" s="307">
        <v>15</v>
      </c>
      <c r="LE53" s="308" t="str">
        <f t="shared" si="307"/>
        <v>1</v>
      </c>
      <c r="LF53" s="309">
        <v>49</v>
      </c>
      <c r="LG53" s="309">
        <v>15</v>
      </c>
      <c r="LH53" s="309">
        <v>1</v>
      </c>
      <c r="LI53" s="309">
        <v>1</v>
      </c>
      <c r="LJ53" s="307">
        <v>14</v>
      </c>
      <c r="LK53" s="308" t="str">
        <f t="shared" si="308"/>
        <v>1</v>
      </c>
      <c r="LL53" s="309">
        <v>18</v>
      </c>
      <c r="LM53" s="309">
        <v>14</v>
      </c>
      <c r="LN53" s="309">
        <v>1</v>
      </c>
      <c r="LO53" s="309">
        <v>1</v>
      </c>
      <c r="LP53" s="307">
        <v>11</v>
      </c>
      <c r="LQ53" s="308" t="str">
        <f t="shared" si="309"/>
        <v>1</v>
      </c>
      <c r="LR53" s="309">
        <v>50</v>
      </c>
      <c r="LS53" s="309">
        <v>10</v>
      </c>
      <c r="LT53" s="309">
        <v>1</v>
      </c>
      <c r="LU53" s="309">
        <v>2</v>
      </c>
      <c r="LV53" s="307">
        <v>17</v>
      </c>
      <c r="LW53" s="308" t="str">
        <f t="shared" si="310"/>
        <v>1</v>
      </c>
      <c r="LX53" s="309">
        <v>22</v>
      </c>
      <c r="LY53" s="309">
        <v>15</v>
      </c>
      <c r="LZ53" s="309">
        <v>2</v>
      </c>
      <c r="MA53" s="309">
        <v>2</v>
      </c>
      <c r="MB53" s="307">
        <v>17</v>
      </c>
      <c r="MC53" s="308" t="str">
        <f t="shared" si="311"/>
        <v>1</v>
      </c>
      <c r="MD53" s="309">
        <v>26</v>
      </c>
      <c r="ME53" s="309">
        <v>17</v>
      </c>
      <c r="MF53" s="309">
        <v>1</v>
      </c>
      <c r="MG53" s="309">
        <v>3</v>
      </c>
      <c r="MH53" s="307">
        <v>12</v>
      </c>
      <c r="MI53" s="308" t="str">
        <f t="shared" si="312"/>
        <v>1</v>
      </c>
      <c r="MJ53" s="309">
        <v>16</v>
      </c>
      <c r="MK53" s="309">
        <v>12</v>
      </c>
      <c r="ML53" s="309">
        <v>2</v>
      </c>
      <c r="MM53" s="309">
        <v>2</v>
      </c>
      <c r="MN53" s="307">
        <v>15</v>
      </c>
      <c r="MO53" s="308" t="str">
        <f t="shared" si="313"/>
        <v>1</v>
      </c>
      <c r="MP53" s="309">
        <v>60</v>
      </c>
      <c r="MQ53" s="309">
        <v>15</v>
      </c>
      <c r="MR53" s="309">
        <v>1</v>
      </c>
      <c r="MS53" s="309">
        <v>3</v>
      </c>
      <c r="MT53" s="307">
        <v>15</v>
      </c>
      <c r="MU53" s="308" t="str">
        <f t="shared" si="314"/>
        <v>1</v>
      </c>
      <c r="MV53" s="309">
        <v>18</v>
      </c>
      <c r="MW53" s="309">
        <v>15</v>
      </c>
      <c r="MX53" s="309">
        <v>0</v>
      </c>
      <c r="MY53" s="309">
        <v>0</v>
      </c>
      <c r="MZ53" s="307">
        <v>10</v>
      </c>
      <c r="NA53" s="308" t="str">
        <f t="shared" si="315"/>
        <v>1</v>
      </c>
      <c r="NB53" s="309">
        <v>30</v>
      </c>
      <c r="NC53" s="309">
        <v>10</v>
      </c>
      <c r="ND53" s="309">
        <v>1</v>
      </c>
      <c r="NE53" s="309">
        <v>1</v>
      </c>
      <c r="NF53" s="307">
        <v>0</v>
      </c>
      <c r="NG53" s="308" t="b">
        <f t="shared" si="316"/>
        <v>0</v>
      </c>
      <c r="NH53" s="309">
        <v>0</v>
      </c>
      <c r="NI53" s="309">
        <v>0</v>
      </c>
      <c r="NJ53" s="309">
        <v>0</v>
      </c>
      <c r="NK53" s="309">
        <v>0</v>
      </c>
      <c r="NL53" s="307">
        <v>13</v>
      </c>
      <c r="NM53" s="308" t="str">
        <f t="shared" si="317"/>
        <v>1</v>
      </c>
      <c r="NN53" s="309">
        <v>35</v>
      </c>
      <c r="NO53" s="309">
        <v>13</v>
      </c>
      <c r="NP53" s="309">
        <v>1</v>
      </c>
      <c r="NQ53" s="309">
        <v>3</v>
      </c>
      <c r="NR53" s="307">
        <v>15</v>
      </c>
      <c r="NS53" s="308" t="str">
        <f t="shared" si="318"/>
        <v>1</v>
      </c>
      <c r="NT53" s="309">
        <v>18</v>
      </c>
      <c r="NU53" s="309">
        <v>15</v>
      </c>
      <c r="NV53" s="309">
        <v>0</v>
      </c>
      <c r="NW53" s="309">
        <v>0</v>
      </c>
      <c r="NX53" s="307">
        <v>12</v>
      </c>
      <c r="NY53" s="308" t="str">
        <f t="shared" si="319"/>
        <v>1</v>
      </c>
      <c r="NZ53" s="309">
        <v>79</v>
      </c>
      <c r="OA53" s="309">
        <v>12</v>
      </c>
      <c r="OB53" s="309">
        <v>0</v>
      </c>
      <c r="OC53" s="310">
        <v>0</v>
      </c>
      <c r="OD53" s="311">
        <v>0</v>
      </c>
      <c r="OE53" s="308" t="b">
        <f t="shared" si="320"/>
        <v>0</v>
      </c>
      <c r="OF53" s="309">
        <v>0</v>
      </c>
      <c r="OG53" s="309">
        <v>0</v>
      </c>
      <c r="OH53" s="309">
        <v>0</v>
      </c>
      <c r="OI53" s="309">
        <v>0</v>
      </c>
      <c r="OJ53" s="307">
        <v>0</v>
      </c>
      <c r="OK53" s="308" t="b">
        <f t="shared" si="321"/>
        <v>0</v>
      </c>
      <c r="OL53" s="309">
        <v>0</v>
      </c>
      <c r="OM53" s="309">
        <v>0</v>
      </c>
      <c r="ON53" s="309">
        <v>0</v>
      </c>
      <c r="OO53" s="310">
        <v>0</v>
      </c>
      <c r="OP53" s="312"/>
      <c r="OQ53" s="374">
        <f t="shared" si="322"/>
        <v>345</v>
      </c>
      <c r="OR53" s="42">
        <f t="shared" si="323"/>
        <v>792</v>
      </c>
      <c r="OS53" s="42">
        <f t="shared" si="323"/>
        <v>339</v>
      </c>
      <c r="OT53" s="42">
        <f t="shared" si="323"/>
        <v>34</v>
      </c>
      <c r="OU53" s="375">
        <f t="shared" si="323"/>
        <v>41</v>
      </c>
      <c r="OW53" s="54" t="s">
        <v>49</v>
      </c>
      <c r="OX53" s="36">
        <v>311</v>
      </c>
      <c r="OY53" s="314">
        <v>9</v>
      </c>
      <c r="PA53" s="65" t="s">
        <v>49</v>
      </c>
      <c r="PB53" s="36">
        <v>357</v>
      </c>
      <c r="PC53" s="314">
        <v>4</v>
      </c>
    </row>
    <row r="54" spans="1:419" ht="15.75" x14ac:dyDescent="0.25">
      <c r="A54" s="17" t="s">
        <v>47</v>
      </c>
      <c r="B54" s="79">
        <v>401</v>
      </c>
      <c r="C54" s="79">
        <v>168</v>
      </c>
      <c r="E54" s="85" t="s">
        <v>47</v>
      </c>
      <c r="F54" s="96">
        <v>619</v>
      </c>
      <c r="G54" s="96">
        <v>38</v>
      </c>
      <c r="I54" s="106" t="s">
        <v>51</v>
      </c>
      <c r="J54" s="46">
        <v>2414</v>
      </c>
      <c r="K54" s="46">
        <v>51</v>
      </c>
      <c r="M54" s="123" t="s">
        <v>51</v>
      </c>
      <c r="N54" s="46">
        <v>1759</v>
      </c>
      <c r="O54" s="107">
        <v>15</v>
      </c>
      <c r="P54" s="121"/>
      <c r="Q54" s="107"/>
      <c r="R54" s="132" t="s">
        <v>48</v>
      </c>
      <c r="S54" s="107">
        <v>232</v>
      </c>
      <c r="T54" s="122">
        <v>0</v>
      </c>
      <c r="V54" s="160" t="s">
        <v>37</v>
      </c>
      <c r="W54" s="107">
        <v>458</v>
      </c>
      <c r="X54" s="122">
        <v>51</v>
      </c>
      <c r="Y54" s="12" t="s">
        <v>46</v>
      </c>
      <c r="Z54" s="223">
        <v>18</v>
      </c>
      <c r="AA54" s="224" t="str">
        <f t="shared" si="324"/>
        <v>1</v>
      </c>
      <c r="AB54" s="225">
        <v>20</v>
      </c>
      <c r="AC54" s="225">
        <v>14</v>
      </c>
      <c r="AD54" s="225">
        <v>7</v>
      </c>
      <c r="AE54" s="225">
        <v>4</v>
      </c>
      <c r="AF54" s="223">
        <v>15</v>
      </c>
      <c r="AG54" s="224" t="str">
        <f t="shared" si="325"/>
        <v>1</v>
      </c>
      <c r="AH54" s="225">
        <v>30</v>
      </c>
      <c r="AI54" s="225">
        <v>15</v>
      </c>
      <c r="AJ54" s="225">
        <v>0</v>
      </c>
      <c r="AK54" s="225">
        <v>0</v>
      </c>
      <c r="AL54" s="223">
        <v>20</v>
      </c>
      <c r="AM54" s="224" t="str">
        <f t="shared" si="326"/>
        <v>1</v>
      </c>
      <c r="AN54" s="225">
        <v>28</v>
      </c>
      <c r="AO54" s="225">
        <v>20</v>
      </c>
      <c r="AP54" s="225">
        <v>1</v>
      </c>
      <c r="AQ54" s="225">
        <v>3</v>
      </c>
      <c r="AR54" s="223">
        <v>19</v>
      </c>
      <c r="AS54" s="224" t="str">
        <f t="shared" si="327"/>
        <v>1</v>
      </c>
      <c r="AT54" s="225">
        <v>35</v>
      </c>
      <c r="AU54" s="225">
        <v>18</v>
      </c>
      <c r="AV54" s="225">
        <v>1</v>
      </c>
      <c r="AW54" s="225">
        <v>2</v>
      </c>
      <c r="AX54" s="223">
        <v>11</v>
      </c>
      <c r="AY54" s="224" t="str">
        <f t="shared" si="328"/>
        <v>1</v>
      </c>
      <c r="AZ54" s="225">
        <v>16</v>
      </c>
      <c r="BA54" s="225">
        <v>11</v>
      </c>
      <c r="BB54" s="225">
        <v>1</v>
      </c>
      <c r="BC54" s="225">
        <v>2</v>
      </c>
      <c r="BD54" s="223">
        <v>14</v>
      </c>
      <c r="BE54" s="224" t="str">
        <f t="shared" si="329"/>
        <v>1</v>
      </c>
      <c r="BF54" s="225">
        <v>20</v>
      </c>
      <c r="BG54" s="225">
        <v>14</v>
      </c>
      <c r="BH54" s="225">
        <v>1</v>
      </c>
      <c r="BI54" s="225">
        <v>2</v>
      </c>
      <c r="BJ54" s="223">
        <v>15</v>
      </c>
      <c r="BK54" s="224" t="str">
        <f t="shared" si="330"/>
        <v>1</v>
      </c>
      <c r="BL54" s="225">
        <v>27</v>
      </c>
      <c r="BM54" s="225">
        <v>15</v>
      </c>
      <c r="BN54" s="225">
        <v>3</v>
      </c>
      <c r="BO54" s="225">
        <v>2</v>
      </c>
      <c r="BP54" s="223">
        <v>0</v>
      </c>
      <c r="BQ54" s="224" t="b">
        <f t="shared" si="331"/>
        <v>0</v>
      </c>
      <c r="BR54" s="225">
        <v>0</v>
      </c>
      <c r="BS54" s="225">
        <v>0</v>
      </c>
      <c r="BT54" s="225">
        <v>0</v>
      </c>
      <c r="BU54" s="225">
        <v>0</v>
      </c>
      <c r="BV54" s="223">
        <v>16</v>
      </c>
      <c r="BW54" s="224" t="str">
        <f t="shared" si="332"/>
        <v>1</v>
      </c>
      <c r="BX54" s="225">
        <v>20</v>
      </c>
      <c r="BY54" s="225">
        <v>15</v>
      </c>
      <c r="BZ54" s="225">
        <v>1</v>
      </c>
      <c r="CA54" s="225">
        <v>1</v>
      </c>
      <c r="CB54" s="223">
        <v>14</v>
      </c>
      <c r="CC54" s="224" t="str">
        <f t="shared" si="333"/>
        <v>1</v>
      </c>
      <c r="CD54" s="225">
        <v>21</v>
      </c>
      <c r="CE54" s="225">
        <v>13</v>
      </c>
      <c r="CF54" s="225">
        <v>2</v>
      </c>
      <c r="CG54" s="225">
        <v>2</v>
      </c>
      <c r="CH54" s="223">
        <v>18</v>
      </c>
      <c r="CI54" s="224" t="str">
        <f t="shared" si="334"/>
        <v>1</v>
      </c>
      <c r="CJ54" s="225">
        <v>25</v>
      </c>
      <c r="CK54" s="225">
        <v>16</v>
      </c>
      <c r="CL54" s="225">
        <v>1</v>
      </c>
      <c r="CM54" s="225">
        <v>2</v>
      </c>
      <c r="CN54" s="223">
        <v>16</v>
      </c>
      <c r="CO54" s="224" t="str">
        <f t="shared" si="335"/>
        <v>1</v>
      </c>
      <c r="CP54" s="225">
        <v>17</v>
      </c>
      <c r="CQ54" s="225">
        <v>16</v>
      </c>
      <c r="CR54" s="225">
        <v>0</v>
      </c>
      <c r="CS54" s="225">
        <v>0</v>
      </c>
      <c r="CT54" s="223">
        <v>18</v>
      </c>
      <c r="CU54" s="224" t="str">
        <f t="shared" si="336"/>
        <v>1</v>
      </c>
      <c r="CV54" s="225">
        <v>29</v>
      </c>
      <c r="CW54" s="225">
        <v>18</v>
      </c>
      <c r="CX54" s="225">
        <v>3</v>
      </c>
      <c r="CY54" s="225">
        <v>1</v>
      </c>
      <c r="CZ54" s="223">
        <v>13</v>
      </c>
      <c r="DA54" s="224" t="str">
        <f t="shared" si="337"/>
        <v>1</v>
      </c>
      <c r="DB54" s="225">
        <v>30</v>
      </c>
      <c r="DC54" s="225">
        <v>13</v>
      </c>
      <c r="DD54" s="225">
        <v>3</v>
      </c>
      <c r="DE54" s="225">
        <v>2</v>
      </c>
      <c r="DF54" s="223">
        <v>0</v>
      </c>
      <c r="DG54" s="224" t="b">
        <f t="shared" si="338"/>
        <v>0</v>
      </c>
      <c r="DH54" s="225">
        <v>0</v>
      </c>
      <c r="DI54" s="225">
        <v>0</v>
      </c>
      <c r="DJ54" s="225">
        <v>0</v>
      </c>
      <c r="DK54" s="225">
        <v>0</v>
      </c>
      <c r="DL54" s="223">
        <v>14</v>
      </c>
      <c r="DM54" s="224" t="str">
        <f t="shared" si="339"/>
        <v>1</v>
      </c>
      <c r="DN54" s="225">
        <v>41</v>
      </c>
      <c r="DO54" s="225">
        <v>13</v>
      </c>
      <c r="DP54" s="225">
        <v>2</v>
      </c>
      <c r="DQ54" s="225">
        <v>2</v>
      </c>
      <c r="DR54" s="223">
        <v>14</v>
      </c>
      <c r="DS54" s="224" t="str">
        <f t="shared" si="340"/>
        <v>1</v>
      </c>
      <c r="DT54" s="225">
        <v>20</v>
      </c>
      <c r="DU54" s="225">
        <v>13</v>
      </c>
      <c r="DV54" s="225">
        <v>1</v>
      </c>
      <c r="DW54" s="225">
        <v>1</v>
      </c>
      <c r="DX54" s="223">
        <v>15</v>
      </c>
      <c r="DY54" s="224" t="str">
        <f t="shared" si="341"/>
        <v>1</v>
      </c>
      <c r="DZ54" s="225">
        <v>23</v>
      </c>
      <c r="EA54" s="225">
        <v>15</v>
      </c>
      <c r="EB54" s="225">
        <v>1</v>
      </c>
      <c r="EC54" s="225">
        <v>2</v>
      </c>
      <c r="ED54" s="223">
        <v>13</v>
      </c>
      <c r="EE54" s="224" t="str">
        <f t="shared" si="342"/>
        <v>1</v>
      </c>
      <c r="EF54" s="225">
        <v>62</v>
      </c>
      <c r="EG54" s="225">
        <v>13</v>
      </c>
      <c r="EH54" s="225">
        <v>1</v>
      </c>
      <c r="EI54" s="225">
        <v>2</v>
      </c>
      <c r="EJ54" s="223">
        <v>15</v>
      </c>
      <c r="EK54" s="224" t="str">
        <f t="shared" si="343"/>
        <v>1</v>
      </c>
      <c r="EL54" s="225">
        <v>18</v>
      </c>
      <c r="EM54" s="225">
        <v>15</v>
      </c>
      <c r="EN54" s="225">
        <v>2</v>
      </c>
      <c r="EO54" s="225">
        <v>3</v>
      </c>
      <c r="EP54" s="223">
        <v>10</v>
      </c>
      <c r="EQ54" s="224" t="str">
        <f t="shared" si="344"/>
        <v>1</v>
      </c>
      <c r="ER54" s="225">
        <v>15</v>
      </c>
      <c r="ES54" s="225">
        <v>10</v>
      </c>
      <c r="ET54" s="225">
        <v>4</v>
      </c>
      <c r="EU54" s="225">
        <v>2</v>
      </c>
      <c r="EV54" s="223">
        <v>0</v>
      </c>
      <c r="EW54" s="224" t="b">
        <f t="shared" si="345"/>
        <v>0</v>
      </c>
      <c r="EX54" s="225">
        <v>0</v>
      </c>
      <c r="EY54" s="225">
        <v>0</v>
      </c>
      <c r="EZ54" s="225">
        <v>0</v>
      </c>
      <c r="FA54" s="225">
        <v>0</v>
      </c>
      <c r="FB54" s="223">
        <v>14</v>
      </c>
      <c r="FC54" s="224" t="str">
        <f t="shared" ref="FC54:FC59" si="357">IF(FB54&gt;0.5,"1")</f>
        <v>1</v>
      </c>
      <c r="FD54" s="225">
        <v>76</v>
      </c>
      <c r="FE54" s="225">
        <v>14</v>
      </c>
      <c r="FF54" s="225">
        <v>1</v>
      </c>
      <c r="FG54" s="225">
        <v>2</v>
      </c>
      <c r="FH54" s="223">
        <v>13</v>
      </c>
      <c r="FI54" s="224" t="str">
        <f t="shared" si="346"/>
        <v>1</v>
      </c>
      <c r="FJ54" s="225">
        <v>28</v>
      </c>
      <c r="FK54" s="225">
        <v>12</v>
      </c>
      <c r="FL54" s="225">
        <v>2</v>
      </c>
      <c r="FM54" s="225">
        <v>1</v>
      </c>
      <c r="FN54" s="223">
        <v>14</v>
      </c>
      <c r="FO54" s="224" t="str">
        <f t="shared" si="347"/>
        <v>1</v>
      </c>
      <c r="FP54" s="225">
        <v>20</v>
      </c>
      <c r="FQ54" s="225">
        <v>14</v>
      </c>
      <c r="FR54" s="225">
        <v>3</v>
      </c>
      <c r="FS54" s="225">
        <v>2</v>
      </c>
      <c r="FT54" s="223">
        <v>14</v>
      </c>
      <c r="FU54" s="224" t="str">
        <f t="shared" si="348"/>
        <v>1</v>
      </c>
      <c r="FV54" s="225">
        <v>30</v>
      </c>
      <c r="FW54" s="225">
        <v>14</v>
      </c>
      <c r="FX54" s="225">
        <v>0</v>
      </c>
      <c r="FY54" s="225">
        <v>0</v>
      </c>
      <c r="FZ54" s="223">
        <v>16</v>
      </c>
      <c r="GA54" s="224" t="str">
        <f t="shared" si="349"/>
        <v>1</v>
      </c>
      <c r="GB54" s="225">
        <v>20</v>
      </c>
      <c r="GC54" s="225">
        <v>16</v>
      </c>
      <c r="GD54" s="225">
        <v>0</v>
      </c>
      <c r="GE54" s="225">
        <v>0</v>
      </c>
      <c r="GF54" s="223">
        <v>13</v>
      </c>
      <c r="GG54" s="224" t="str">
        <f t="shared" si="350"/>
        <v>1</v>
      </c>
      <c r="GH54" s="225">
        <v>23</v>
      </c>
      <c r="GI54" s="225">
        <v>12</v>
      </c>
      <c r="GJ54" s="225">
        <v>1</v>
      </c>
      <c r="GK54" s="225">
        <v>1</v>
      </c>
      <c r="GL54" s="223">
        <v>0</v>
      </c>
      <c r="GM54" s="224" t="b">
        <f t="shared" si="351"/>
        <v>0</v>
      </c>
      <c r="GN54" s="225">
        <v>0</v>
      </c>
      <c r="GO54" s="225">
        <v>0</v>
      </c>
      <c r="GP54" s="225">
        <v>0</v>
      </c>
      <c r="GQ54" s="225">
        <v>0</v>
      </c>
      <c r="GR54" s="223">
        <v>14</v>
      </c>
      <c r="GS54" s="224" t="str">
        <f t="shared" si="352"/>
        <v>1</v>
      </c>
      <c r="GT54" s="225">
        <v>33</v>
      </c>
      <c r="GU54" s="225">
        <v>14</v>
      </c>
      <c r="GV54" s="225">
        <v>1</v>
      </c>
      <c r="GW54" s="225">
        <v>2</v>
      </c>
      <c r="GX54" s="223">
        <v>10</v>
      </c>
      <c r="GY54" s="224" t="str">
        <f t="shared" si="353"/>
        <v>1</v>
      </c>
      <c r="GZ54" s="225">
        <v>19</v>
      </c>
      <c r="HA54" s="225">
        <v>10</v>
      </c>
      <c r="HB54" s="225">
        <v>1</v>
      </c>
      <c r="HC54" s="226">
        <v>1</v>
      </c>
      <c r="HD54" s="227"/>
      <c r="HE54" s="275">
        <f t="shared" si="354"/>
        <v>396</v>
      </c>
      <c r="HF54" s="10">
        <f t="shared" si="355"/>
        <v>746</v>
      </c>
      <c r="HG54" s="10">
        <f t="shared" si="356"/>
        <v>383</v>
      </c>
      <c r="HH54" s="10">
        <f t="shared" si="356"/>
        <v>44</v>
      </c>
      <c r="HI54" s="276">
        <f t="shared" si="356"/>
        <v>44</v>
      </c>
      <c r="HK54" s="23" t="s">
        <v>47</v>
      </c>
      <c r="HL54" s="307">
        <v>12</v>
      </c>
      <c r="HM54" s="308" t="str">
        <f t="shared" si="291"/>
        <v>1</v>
      </c>
      <c r="HN54" s="309">
        <v>30</v>
      </c>
      <c r="HO54" s="309">
        <v>12</v>
      </c>
      <c r="HP54" s="309">
        <v>1</v>
      </c>
      <c r="HQ54" s="309">
        <v>1</v>
      </c>
      <c r="HR54" s="307">
        <v>16</v>
      </c>
      <c r="HS54" s="308" t="str">
        <f t="shared" si="292"/>
        <v>1</v>
      </c>
      <c r="HT54" s="309">
        <v>28</v>
      </c>
      <c r="HU54" s="309">
        <v>16</v>
      </c>
      <c r="HV54" s="309">
        <v>7</v>
      </c>
      <c r="HW54" s="309">
        <v>2</v>
      </c>
      <c r="HX54" s="307">
        <v>16</v>
      </c>
      <c r="HY54" s="308" t="str">
        <f t="shared" si="293"/>
        <v>1</v>
      </c>
      <c r="HZ54" s="309">
        <v>24</v>
      </c>
      <c r="IA54" s="309">
        <v>16</v>
      </c>
      <c r="IB54" s="309">
        <v>1</v>
      </c>
      <c r="IC54" s="309">
        <v>2</v>
      </c>
      <c r="ID54" s="307">
        <v>0</v>
      </c>
      <c r="IE54" s="308" t="b">
        <f t="shared" si="294"/>
        <v>0</v>
      </c>
      <c r="IF54" s="309">
        <v>0</v>
      </c>
      <c r="IG54" s="309">
        <v>0</v>
      </c>
      <c r="IH54" s="309">
        <v>0</v>
      </c>
      <c r="II54" s="309">
        <v>0</v>
      </c>
      <c r="IJ54" s="307">
        <v>0</v>
      </c>
      <c r="IK54" s="308" t="b">
        <f t="shared" si="295"/>
        <v>0</v>
      </c>
      <c r="IL54" s="309">
        <v>0</v>
      </c>
      <c r="IM54" s="309">
        <v>0</v>
      </c>
      <c r="IN54" s="309">
        <v>0</v>
      </c>
      <c r="IO54" s="309">
        <v>0</v>
      </c>
      <c r="IP54" s="307">
        <v>16</v>
      </c>
      <c r="IQ54" s="308" t="str">
        <f t="shared" si="296"/>
        <v>1</v>
      </c>
      <c r="IR54" s="309">
        <v>31</v>
      </c>
      <c r="IS54" s="309">
        <v>16</v>
      </c>
      <c r="IT54" s="309">
        <v>2</v>
      </c>
      <c r="IU54" s="309">
        <v>2</v>
      </c>
      <c r="IV54" s="307">
        <v>0</v>
      </c>
      <c r="IW54" s="308" t="b">
        <f t="shared" si="297"/>
        <v>0</v>
      </c>
      <c r="IX54" s="309">
        <v>0</v>
      </c>
      <c r="IY54" s="309">
        <v>0</v>
      </c>
      <c r="IZ54" s="309">
        <v>0</v>
      </c>
      <c r="JA54" s="309">
        <v>0</v>
      </c>
      <c r="JB54" s="307">
        <v>15</v>
      </c>
      <c r="JC54" s="308" t="str">
        <f t="shared" si="298"/>
        <v>1</v>
      </c>
      <c r="JD54" s="309">
        <v>65</v>
      </c>
      <c r="JE54" s="309">
        <v>15</v>
      </c>
      <c r="JF54" s="309">
        <v>2</v>
      </c>
      <c r="JG54" s="309">
        <v>2</v>
      </c>
      <c r="JH54" s="307">
        <v>16</v>
      </c>
      <c r="JI54" s="308" t="str">
        <f t="shared" si="299"/>
        <v>1</v>
      </c>
      <c r="JJ54" s="309">
        <v>21</v>
      </c>
      <c r="JK54" s="309">
        <v>16</v>
      </c>
      <c r="JL54" s="309">
        <v>5</v>
      </c>
      <c r="JM54" s="309">
        <v>1</v>
      </c>
      <c r="JN54" s="307">
        <v>16</v>
      </c>
      <c r="JO54" s="308" t="str">
        <f t="shared" si="300"/>
        <v>1</v>
      </c>
      <c r="JP54" s="309">
        <v>32</v>
      </c>
      <c r="JQ54" s="309">
        <v>15</v>
      </c>
      <c r="JR54" s="309">
        <v>3</v>
      </c>
      <c r="JS54" s="309">
        <v>2</v>
      </c>
      <c r="JT54" s="307">
        <v>14</v>
      </c>
      <c r="JU54" s="308" t="str">
        <f t="shared" si="301"/>
        <v>1</v>
      </c>
      <c r="JV54" s="309">
        <v>19</v>
      </c>
      <c r="JW54" s="309">
        <v>14</v>
      </c>
      <c r="JX54" s="309">
        <v>0</v>
      </c>
      <c r="JY54" s="309">
        <v>0</v>
      </c>
      <c r="JZ54" s="307">
        <v>0</v>
      </c>
      <c r="KA54" s="308" t="b">
        <f t="shared" si="302"/>
        <v>0</v>
      </c>
      <c r="KB54" s="309">
        <v>0</v>
      </c>
      <c r="KC54" s="309">
        <v>0</v>
      </c>
      <c r="KD54" s="309">
        <v>0</v>
      </c>
      <c r="KE54" s="309">
        <v>0</v>
      </c>
      <c r="KF54" s="307">
        <v>16</v>
      </c>
      <c r="KG54" s="308" t="str">
        <f t="shared" si="303"/>
        <v>1</v>
      </c>
      <c r="KH54" s="309">
        <v>22</v>
      </c>
      <c r="KI54" s="309">
        <v>16</v>
      </c>
      <c r="KJ54" s="309">
        <v>1</v>
      </c>
      <c r="KK54" s="309">
        <v>3</v>
      </c>
      <c r="KL54" s="307">
        <v>16</v>
      </c>
      <c r="KM54" s="308" t="str">
        <f t="shared" si="304"/>
        <v>1</v>
      </c>
      <c r="KN54" s="309">
        <v>22</v>
      </c>
      <c r="KO54" s="309">
        <v>16</v>
      </c>
      <c r="KP54" s="309">
        <v>3</v>
      </c>
      <c r="KQ54" s="309">
        <v>2</v>
      </c>
      <c r="KR54" s="307">
        <v>16</v>
      </c>
      <c r="KS54" s="308" t="str">
        <f t="shared" si="305"/>
        <v>1</v>
      </c>
      <c r="KT54" s="309">
        <v>23</v>
      </c>
      <c r="KU54" s="309">
        <v>16</v>
      </c>
      <c r="KV54" s="309">
        <v>1</v>
      </c>
      <c r="KW54" s="309">
        <v>1</v>
      </c>
      <c r="KX54" s="307">
        <v>13</v>
      </c>
      <c r="KY54" s="308" t="str">
        <f t="shared" si="306"/>
        <v>1</v>
      </c>
      <c r="KZ54" s="309">
        <v>18</v>
      </c>
      <c r="LA54" s="309">
        <v>12</v>
      </c>
      <c r="LB54" s="309">
        <v>1</v>
      </c>
      <c r="LC54" s="309">
        <v>2</v>
      </c>
      <c r="LD54" s="307">
        <v>14</v>
      </c>
      <c r="LE54" s="308" t="str">
        <f t="shared" si="307"/>
        <v>1</v>
      </c>
      <c r="LF54" s="309">
        <v>15</v>
      </c>
      <c r="LG54" s="309">
        <v>14</v>
      </c>
      <c r="LH54" s="309">
        <v>2</v>
      </c>
      <c r="LI54" s="309">
        <v>2</v>
      </c>
      <c r="LJ54" s="307">
        <v>16</v>
      </c>
      <c r="LK54" s="308" t="str">
        <f t="shared" si="308"/>
        <v>1</v>
      </c>
      <c r="LL54" s="309">
        <v>54</v>
      </c>
      <c r="LM54" s="309">
        <v>16</v>
      </c>
      <c r="LN54" s="309">
        <v>0</v>
      </c>
      <c r="LO54" s="309">
        <v>0</v>
      </c>
      <c r="LP54" s="307">
        <v>0</v>
      </c>
      <c r="LQ54" s="308" t="b">
        <f t="shared" si="309"/>
        <v>0</v>
      </c>
      <c r="LR54" s="309">
        <v>0</v>
      </c>
      <c r="LS54" s="309">
        <v>0</v>
      </c>
      <c r="LT54" s="309">
        <v>0</v>
      </c>
      <c r="LU54" s="309">
        <v>0</v>
      </c>
      <c r="LV54" s="307">
        <v>17</v>
      </c>
      <c r="LW54" s="308" t="str">
        <f t="shared" si="310"/>
        <v>1</v>
      </c>
      <c r="LX54" s="309">
        <v>22</v>
      </c>
      <c r="LY54" s="309">
        <v>14</v>
      </c>
      <c r="LZ54" s="309">
        <v>5</v>
      </c>
      <c r="MA54" s="309">
        <v>3</v>
      </c>
      <c r="MB54" s="307">
        <v>17</v>
      </c>
      <c r="MC54" s="308" t="str">
        <f t="shared" si="311"/>
        <v>1</v>
      </c>
      <c r="MD54" s="309">
        <v>19</v>
      </c>
      <c r="ME54" s="309">
        <v>16</v>
      </c>
      <c r="MF54" s="309">
        <v>1</v>
      </c>
      <c r="MG54" s="309">
        <v>1</v>
      </c>
      <c r="MH54" s="307">
        <v>15</v>
      </c>
      <c r="MI54" s="308" t="str">
        <f t="shared" si="312"/>
        <v>1</v>
      </c>
      <c r="MJ54" s="309">
        <v>45</v>
      </c>
      <c r="MK54" s="309">
        <v>15</v>
      </c>
      <c r="ML54" s="309">
        <v>0</v>
      </c>
      <c r="MM54" s="309">
        <v>0</v>
      </c>
      <c r="MN54" s="307">
        <v>24</v>
      </c>
      <c r="MO54" s="308" t="str">
        <f t="shared" si="313"/>
        <v>1</v>
      </c>
      <c r="MP54" s="309">
        <v>30</v>
      </c>
      <c r="MQ54" s="309">
        <v>24</v>
      </c>
      <c r="MR54" s="309">
        <v>1</v>
      </c>
      <c r="MS54" s="309">
        <v>2</v>
      </c>
      <c r="MT54" s="307">
        <v>15</v>
      </c>
      <c r="MU54" s="308" t="str">
        <f t="shared" si="314"/>
        <v>1</v>
      </c>
      <c r="MV54" s="309">
        <v>16</v>
      </c>
      <c r="MW54" s="309">
        <v>14</v>
      </c>
      <c r="MX54" s="309">
        <v>1</v>
      </c>
      <c r="MY54" s="309">
        <v>3</v>
      </c>
      <c r="MZ54" s="307">
        <v>10</v>
      </c>
      <c r="NA54" s="308" t="str">
        <f t="shared" si="315"/>
        <v>1</v>
      </c>
      <c r="NB54" s="309">
        <v>22</v>
      </c>
      <c r="NC54" s="309">
        <v>10</v>
      </c>
      <c r="ND54" s="309">
        <v>0</v>
      </c>
      <c r="NE54" s="309">
        <v>0</v>
      </c>
      <c r="NF54" s="307">
        <v>0</v>
      </c>
      <c r="NG54" s="308" t="b">
        <f t="shared" si="316"/>
        <v>0</v>
      </c>
      <c r="NH54" s="309">
        <v>0</v>
      </c>
      <c r="NI54" s="309">
        <v>0</v>
      </c>
      <c r="NJ54" s="309">
        <v>0</v>
      </c>
      <c r="NK54" s="309">
        <v>0</v>
      </c>
      <c r="NL54" s="307">
        <v>16</v>
      </c>
      <c r="NM54" s="308" t="str">
        <f t="shared" si="317"/>
        <v>1</v>
      </c>
      <c r="NN54" s="309">
        <v>21</v>
      </c>
      <c r="NO54" s="309">
        <v>16</v>
      </c>
      <c r="NP54" s="309">
        <v>0</v>
      </c>
      <c r="NQ54" s="309">
        <v>0</v>
      </c>
      <c r="NR54" s="307">
        <v>21</v>
      </c>
      <c r="NS54" s="308" t="str">
        <f t="shared" si="318"/>
        <v>1</v>
      </c>
      <c r="NT54" s="309">
        <v>20</v>
      </c>
      <c r="NU54" s="309">
        <v>20</v>
      </c>
      <c r="NV54" s="309">
        <v>1</v>
      </c>
      <c r="NW54" s="309">
        <v>1</v>
      </c>
      <c r="NX54" s="307">
        <v>10</v>
      </c>
      <c r="NY54" s="308" t="str">
        <f t="shared" si="319"/>
        <v>1</v>
      </c>
      <c r="NZ54" s="309">
        <v>20</v>
      </c>
      <c r="OA54" s="309">
        <v>10</v>
      </c>
      <c r="OB54" s="309">
        <v>0</v>
      </c>
      <c r="OC54" s="310">
        <v>0</v>
      </c>
      <c r="OD54" s="311">
        <v>0</v>
      </c>
      <c r="OE54" s="308" t="b">
        <f t="shared" si="320"/>
        <v>0</v>
      </c>
      <c r="OF54" s="309">
        <v>0</v>
      </c>
      <c r="OG54" s="309">
        <v>0</v>
      </c>
      <c r="OH54" s="309">
        <v>0</v>
      </c>
      <c r="OI54" s="309">
        <v>0</v>
      </c>
      <c r="OJ54" s="307">
        <v>0</v>
      </c>
      <c r="OK54" s="308" t="b">
        <f t="shared" si="321"/>
        <v>0</v>
      </c>
      <c r="OL54" s="309">
        <v>0</v>
      </c>
      <c r="OM54" s="309">
        <v>0</v>
      </c>
      <c r="ON54" s="309">
        <v>0</v>
      </c>
      <c r="OO54" s="310">
        <v>0</v>
      </c>
      <c r="OP54" s="312"/>
      <c r="OQ54" s="374">
        <f t="shared" si="322"/>
        <v>357</v>
      </c>
      <c r="OR54" s="42">
        <f t="shared" si="323"/>
        <v>619</v>
      </c>
      <c r="OS54" s="42">
        <f t="shared" si="323"/>
        <v>349</v>
      </c>
      <c r="OT54" s="42">
        <f t="shared" si="323"/>
        <v>38</v>
      </c>
      <c r="OU54" s="375">
        <f t="shared" si="323"/>
        <v>32</v>
      </c>
      <c r="OW54" s="54" t="s">
        <v>50</v>
      </c>
      <c r="OX54" s="36">
        <v>398</v>
      </c>
      <c r="OY54" s="314">
        <v>14</v>
      </c>
      <c r="PA54" s="65" t="s">
        <v>50</v>
      </c>
      <c r="PB54" s="36">
        <v>285</v>
      </c>
      <c r="PC54" s="314">
        <v>0</v>
      </c>
    </row>
    <row r="55" spans="1:419" ht="16.5" thickBot="1" x14ac:dyDescent="0.3">
      <c r="A55" s="17" t="s">
        <v>48</v>
      </c>
      <c r="B55" s="79">
        <v>463</v>
      </c>
      <c r="C55" s="79">
        <v>75</v>
      </c>
      <c r="E55" s="85" t="s">
        <v>48</v>
      </c>
      <c r="F55" s="96">
        <v>539</v>
      </c>
      <c r="G55" s="96">
        <v>49</v>
      </c>
      <c r="I55" s="111"/>
      <c r="J55" s="46">
        <v>8652</v>
      </c>
      <c r="K55" s="46">
        <v>284</v>
      </c>
      <c r="M55" s="138"/>
      <c r="N55" s="46">
        <v>7361</v>
      </c>
      <c r="O55" s="107">
        <v>142</v>
      </c>
      <c r="P55" s="121"/>
      <c r="Q55" s="107"/>
      <c r="R55" s="132" t="s">
        <v>49</v>
      </c>
      <c r="S55" s="107">
        <v>125</v>
      </c>
      <c r="T55" s="122">
        <v>0</v>
      </c>
      <c r="V55" s="160" t="s">
        <v>38</v>
      </c>
      <c r="W55" s="107">
        <v>677</v>
      </c>
      <c r="X55" s="122">
        <v>14</v>
      </c>
      <c r="Y55" s="12" t="s">
        <v>47</v>
      </c>
      <c r="Z55" s="223">
        <v>0</v>
      </c>
      <c r="AA55" s="224" t="b">
        <f t="shared" si="324"/>
        <v>0</v>
      </c>
      <c r="AB55" s="225">
        <v>0</v>
      </c>
      <c r="AC55" s="225">
        <v>0</v>
      </c>
      <c r="AD55" s="225">
        <v>0</v>
      </c>
      <c r="AE55" s="225">
        <v>0</v>
      </c>
      <c r="AF55" s="223">
        <v>20</v>
      </c>
      <c r="AG55" s="224" t="str">
        <f t="shared" si="325"/>
        <v>1</v>
      </c>
      <c r="AH55" s="225">
        <v>21</v>
      </c>
      <c r="AI55" s="225">
        <v>20</v>
      </c>
      <c r="AJ55" s="225">
        <v>0</v>
      </c>
      <c r="AK55" s="225">
        <v>0</v>
      </c>
      <c r="AL55" s="223">
        <v>17</v>
      </c>
      <c r="AM55" s="224" t="str">
        <f t="shared" si="326"/>
        <v>1</v>
      </c>
      <c r="AN55" s="225">
        <v>22</v>
      </c>
      <c r="AO55" s="225">
        <v>15</v>
      </c>
      <c r="AP55" s="225">
        <v>3</v>
      </c>
      <c r="AQ55" s="225">
        <v>2</v>
      </c>
      <c r="AR55" s="223">
        <v>12</v>
      </c>
      <c r="AS55" s="224" t="str">
        <f t="shared" si="327"/>
        <v>1</v>
      </c>
      <c r="AT55" s="225">
        <v>32</v>
      </c>
      <c r="AU55" s="225">
        <v>10</v>
      </c>
      <c r="AV55" s="225">
        <v>35</v>
      </c>
      <c r="AW55" s="225">
        <v>2</v>
      </c>
      <c r="AX55" s="223">
        <v>10</v>
      </c>
      <c r="AY55" s="224" t="str">
        <f t="shared" si="328"/>
        <v>1</v>
      </c>
      <c r="AZ55" s="225">
        <v>18</v>
      </c>
      <c r="BA55" s="225">
        <v>10</v>
      </c>
      <c r="BB55" s="225">
        <v>2</v>
      </c>
      <c r="BC55" s="225">
        <v>2</v>
      </c>
      <c r="BD55" s="223">
        <v>15</v>
      </c>
      <c r="BE55" s="224" t="str">
        <f t="shared" si="329"/>
        <v>1</v>
      </c>
      <c r="BF55" s="225">
        <v>15</v>
      </c>
      <c r="BG55" s="225">
        <v>15</v>
      </c>
      <c r="BH55" s="225">
        <v>2</v>
      </c>
      <c r="BI55" s="225">
        <v>2</v>
      </c>
      <c r="BJ55" s="223">
        <v>12</v>
      </c>
      <c r="BK55" s="224" t="str">
        <f t="shared" si="330"/>
        <v>1</v>
      </c>
      <c r="BL55" s="225">
        <v>15</v>
      </c>
      <c r="BM55" s="225">
        <v>12</v>
      </c>
      <c r="BN55" s="225">
        <v>1</v>
      </c>
      <c r="BO55" s="225">
        <v>2</v>
      </c>
      <c r="BP55" s="223">
        <v>0</v>
      </c>
      <c r="BQ55" s="224" t="b">
        <f t="shared" si="331"/>
        <v>0</v>
      </c>
      <c r="BR55" s="225">
        <v>0</v>
      </c>
      <c r="BS55" s="225">
        <v>0</v>
      </c>
      <c r="BT55" s="225">
        <v>0</v>
      </c>
      <c r="BU55" s="225">
        <v>0</v>
      </c>
      <c r="BV55" s="223">
        <v>13</v>
      </c>
      <c r="BW55" s="224" t="str">
        <f t="shared" si="332"/>
        <v>1</v>
      </c>
      <c r="BX55" s="225">
        <v>29</v>
      </c>
      <c r="BY55" s="225">
        <v>12</v>
      </c>
      <c r="BZ55" s="225">
        <v>8</v>
      </c>
      <c r="CA55" s="225">
        <v>3</v>
      </c>
      <c r="CB55" s="223">
        <v>15</v>
      </c>
      <c r="CC55" s="224" t="str">
        <f t="shared" si="333"/>
        <v>1</v>
      </c>
      <c r="CD55" s="225">
        <v>20</v>
      </c>
      <c r="CE55" s="225">
        <v>15</v>
      </c>
      <c r="CF55" s="225">
        <v>2</v>
      </c>
      <c r="CG55" s="225">
        <v>3</v>
      </c>
      <c r="CH55" s="223">
        <v>18</v>
      </c>
      <c r="CI55" s="224" t="str">
        <f t="shared" si="334"/>
        <v>1</v>
      </c>
      <c r="CJ55" s="225">
        <v>30</v>
      </c>
      <c r="CK55" s="225">
        <v>18</v>
      </c>
      <c r="CL55" s="225">
        <v>0</v>
      </c>
      <c r="CM55" s="225">
        <v>1</v>
      </c>
      <c r="CN55" s="223">
        <v>20</v>
      </c>
      <c r="CO55" s="224" t="str">
        <f t="shared" si="335"/>
        <v>1</v>
      </c>
      <c r="CP55" s="225">
        <v>20</v>
      </c>
      <c r="CQ55" s="225">
        <v>20</v>
      </c>
      <c r="CR55" s="225">
        <v>0</v>
      </c>
      <c r="CS55" s="225">
        <v>1</v>
      </c>
      <c r="CT55" s="223">
        <v>15</v>
      </c>
      <c r="CU55" s="224" t="str">
        <f t="shared" si="336"/>
        <v>1</v>
      </c>
      <c r="CV55" s="225">
        <v>15</v>
      </c>
      <c r="CW55" s="225">
        <v>15</v>
      </c>
      <c r="CX55" s="225">
        <v>1</v>
      </c>
      <c r="CY55" s="225">
        <v>2</v>
      </c>
      <c r="CZ55" s="223">
        <v>20</v>
      </c>
      <c r="DA55" s="224" t="str">
        <f t="shared" si="337"/>
        <v>1</v>
      </c>
      <c r="DB55" s="225">
        <v>25</v>
      </c>
      <c r="DC55" s="225">
        <v>18</v>
      </c>
      <c r="DD55" s="225">
        <v>5</v>
      </c>
      <c r="DE55" s="225">
        <v>3</v>
      </c>
      <c r="DF55" s="223">
        <v>0</v>
      </c>
      <c r="DG55" s="224" t="b">
        <f t="shared" si="338"/>
        <v>0</v>
      </c>
      <c r="DH55" s="225">
        <v>0</v>
      </c>
      <c r="DI55" s="225">
        <v>0</v>
      </c>
      <c r="DJ55" s="225">
        <v>0</v>
      </c>
      <c r="DK55" s="225">
        <v>0</v>
      </c>
      <c r="DL55" s="223">
        <v>16</v>
      </c>
      <c r="DM55" s="224" t="str">
        <f t="shared" si="339"/>
        <v>1</v>
      </c>
      <c r="DN55" s="225">
        <v>21</v>
      </c>
      <c r="DO55" s="225">
        <v>15</v>
      </c>
      <c r="DP55" s="225">
        <v>35</v>
      </c>
      <c r="DQ55" s="225">
        <v>2</v>
      </c>
      <c r="DR55" s="223">
        <v>21</v>
      </c>
      <c r="DS55" s="224" t="str">
        <f t="shared" si="340"/>
        <v>1</v>
      </c>
      <c r="DT55" s="225">
        <v>26</v>
      </c>
      <c r="DU55" s="225">
        <v>20</v>
      </c>
      <c r="DV55" s="225">
        <v>1</v>
      </c>
      <c r="DW55" s="225">
        <v>1</v>
      </c>
      <c r="DX55" s="223">
        <v>15</v>
      </c>
      <c r="DY55" s="224" t="str">
        <f t="shared" si="341"/>
        <v>1</v>
      </c>
      <c r="DZ55" s="225">
        <v>57</v>
      </c>
      <c r="EA55" s="225">
        <v>15</v>
      </c>
      <c r="EB55" s="225">
        <v>6</v>
      </c>
      <c r="EC55" s="225">
        <v>2</v>
      </c>
      <c r="ED55" s="223">
        <v>15</v>
      </c>
      <c r="EE55" s="224" t="str">
        <f t="shared" si="342"/>
        <v>1</v>
      </c>
      <c r="EF55" s="225">
        <v>20</v>
      </c>
      <c r="EG55" s="225">
        <v>15</v>
      </c>
      <c r="EH55" s="225">
        <v>9</v>
      </c>
      <c r="EI55" s="225">
        <v>2</v>
      </c>
      <c r="EJ55" s="223">
        <v>15</v>
      </c>
      <c r="EK55" s="224" t="str">
        <f t="shared" si="343"/>
        <v>1</v>
      </c>
      <c r="EL55" s="225">
        <v>13</v>
      </c>
      <c r="EM55" s="225">
        <v>15</v>
      </c>
      <c r="EN55" s="225">
        <v>1</v>
      </c>
      <c r="EO55" s="225">
        <v>2</v>
      </c>
      <c r="EP55" s="223">
        <v>19</v>
      </c>
      <c r="EQ55" s="224" t="str">
        <f t="shared" si="344"/>
        <v>1</v>
      </c>
      <c r="ER55" s="225">
        <v>22</v>
      </c>
      <c r="ES55" s="225">
        <v>19</v>
      </c>
      <c r="ET55" s="225">
        <v>1</v>
      </c>
      <c r="EU55" s="225">
        <v>3</v>
      </c>
      <c r="EV55" s="223">
        <v>0</v>
      </c>
      <c r="EW55" s="224" t="b">
        <f t="shared" si="345"/>
        <v>0</v>
      </c>
      <c r="EX55" s="225">
        <v>0</v>
      </c>
      <c r="EY55" s="225">
        <v>0</v>
      </c>
      <c r="EZ55" s="225">
        <v>0</v>
      </c>
      <c r="FA55" s="225">
        <v>0</v>
      </c>
      <c r="FB55" s="223">
        <v>13</v>
      </c>
      <c r="FC55" s="224" t="str">
        <f t="shared" si="357"/>
        <v>1</v>
      </c>
      <c r="FD55" s="225">
        <v>20</v>
      </c>
      <c r="FE55" s="225">
        <v>13</v>
      </c>
      <c r="FF55" s="225">
        <v>1</v>
      </c>
      <c r="FG55" s="225">
        <v>2</v>
      </c>
      <c r="FH55" s="223">
        <v>18</v>
      </c>
      <c r="FI55" s="224" t="str">
        <f t="shared" si="346"/>
        <v>1</v>
      </c>
      <c r="FJ55" s="225">
        <v>24</v>
      </c>
      <c r="FK55" s="225">
        <v>15</v>
      </c>
      <c r="FL55" s="225">
        <v>1</v>
      </c>
      <c r="FM55" s="225">
        <v>4</v>
      </c>
      <c r="FN55" s="223">
        <v>13</v>
      </c>
      <c r="FO55" s="224" t="str">
        <f t="shared" si="347"/>
        <v>1</v>
      </c>
      <c r="FP55" s="225">
        <v>40</v>
      </c>
      <c r="FQ55" s="225">
        <v>13</v>
      </c>
      <c r="FR55" s="225">
        <v>1</v>
      </c>
      <c r="FS55" s="225">
        <v>1</v>
      </c>
      <c r="FT55" s="223">
        <v>22</v>
      </c>
      <c r="FU55" s="224" t="str">
        <f t="shared" si="348"/>
        <v>1</v>
      </c>
      <c r="FV55" s="225">
        <v>20</v>
      </c>
      <c r="FW55" s="225">
        <v>21</v>
      </c>
      <c r="FX55" s="225">
        <v>39</v>
      </c>
      <c r="FY55" s="225">
        <v>1</v>
      </c>
      <c r="FZ55" s="223">
        <v>17</v>
      </c>
      <c r="GA55" s="224" t="str">
        <f t="shared" si="349"/>
        <v>1</v>
      </c>
      <c r="GB55" s="225">
        <v>20</v>
      </c>
      <c r="GC55" s="225">
        <v>15</v>
      </c>
      <c r="GD55" s="225">
        <v>2</v>
      </c>
      <c r="GE55" s="225">
        <v>2</v>
      </c>
      <c r="GF55" s="223">
        <v>8</v>
      </c>
      <c r="GG55" s="224" t="str">
        <f t="shared" si="350"/>
        <v>1</v>
      </c>
      <c r="GH55" s="225">
        <v>14</v>
      </c>
      <c r="GI55" s="225">
        <v>8</v>
      </c>
      <c r="GJ55" s="225">
        <v>0</v>
      </c>
      <c r="GK55" s="225">
        <v>0</v>
      </c>
      <c r="GL55" s="223">
        <v>0</v>
      </c>
      <c r="GM55" s="224" t="b">
        <f t="shared" si="351"/>
        <v>0</v>
      </c>
      <c r="GN55" s="225">
        <v>0</v>
      </c>
      <c r="GO55" s="225">
        <v>0</v>
      </c>
      <c r="GP55" s="225">
        <v>0</v>
      </c>
      <c r="GQ55" s="225">
        <v>0</v>
      </c>
      <c r="GR55" s="223">
        <v>22</v>
      </c>
      <c r="GS55" s="224" t="str">
        <f t="shared" si="352"/>
        <v>1</v>
      </c>
      <c r="GT55" s="225">
        <v>18</v>
      </c>
      <c r="GU55" s="225">
        <v>21</v>
      </c>
      <c r="GV55" s="225">
        <v>2</v>
      </c>
      <c r="GW55" s="225">
        <v>1</v>
      </c>
      <c r="GX55" s="223">
        <v>19</v>
      </c>
      <c r="GY55" s="224" t="str">
        <f t="shared" si="353"/>
        <v>1</v>
      </c>
      <c r="GZ55" s="225">
        <v>51</v>
      </c>
      <c r="HA55" s="225">
        <v>16</v>
      </c>
      <c r="HB55" s="225">
        <v>10</v>
      </c>
      <c r="HC55" s="226">
        <v>5</v>
      </c>
      <c r="HD55" s="227"/>
      <c r="HE55" s="275">
        <f t="shared" si="354"/>
        <v>420</v>
      </c>
      <c r="HF55" s="10">
        <f t="shared" si="355"/>
        <v>628</v>
      </c>
      <c r="HG55" s="10">
        <f t="shared" si="356"/>
        <v>401</v>
      </c>
      <c r="HH55" s="10">
        <f t="shared" si="356"/>
        <v>168</v>
      </c>
      <c r="HI55" s="276">
        <f t="shared" si="356"/>
        <v>51</v>
      </c>
      <c r="HK55" s="23" t="s">
        <v>48</v>
      </c>
      <c r="HL55" s="307">
        <v>18</v>
      </c>
      <c r="HM55" s="308" t="str">
        <f t="shared" si="291"/>
        <v>1</v>
      </c>
      <c r="HN55" s="309">
        <v>16</v>
      </c>
      <c r="HO55" s="309">
        <v>17</v>
      </c>
      <c r="HP55" s="309">
        <v>3</v>
      </c>
      <c r="HQ55" s="309">
        <v>1</v>
      </c>
      <c r="HR55" s="307">
        <v>15</v>
      </c>
      <c r="HS55" s="308" t="str">
        <f t="shared" si="292"/>
        <v>1</v>
      </c>
      <c r="HT55" s="309">
        <v>11</v>
      </c>
      <c r="HU55" s="309">
        <v>14</v>
      </c>
      <c r="HV55" s="309">
        <v>1</v>
      </c>
      <c r="HW55" s="309">
        <v>2</v>
      </c>
      <c r="HX55" s="307">
        <v>18</v>
      </c>
      <c r="HY55" s="308" t="str">
        <f t="shared" si="293"/>
        <v>1</v>
      </c>
      <c r="HZ55" s="309">
        <v>23</v>
      </c>
      <c r="IA55" s="309">
        <v>18</v>
      </c>
      <c r="IB55" s="309">
        <v>3</v>
      </c>
      <c r="IC55" s="309">
        <v>2</v>
      </c>
      <c r="ID55" s="307">
        <v>0</v>
      </c>
      <c r="IE55" s="308" t="b">
        <f t="shared" si="294"/>
        <v>0</v>
      </c>
      <c r="IF55" s="309">
        <v>0</v>
      </c>
      <c r="IG55" s="309">
        <v>0</v>
      </c>
      <c r="IH55" s="309">
        <v>0</v>
      </c>
      <c r="II55" s="309">
        <v>0</v>
      </c>
      <c r="IJ55" s="307">
        <v>26</v>
      </c>
      <c r="IK55" s="308" t="str">
        <f t="shared" si="295"/>
        <v>1</v>
      </c>
      <c r="IL55" s="309">
        <v>20</v>
      </c>
      <c r="IM55" s="309">
        <v>23</v>
      </c>
      <c r="IN55" s="309">
        <v>4</v>
      </c>
      <c r="IO55" s="309">
        <v>3</v>
      </c>
      <c r="IP55" s="307">
        <v>0</v>
      </c>
      <c r="IQ55" s="308" t="b">
        <f t="shared" si="296"/>
        <v>0</v>
      </c>
      <c r="IR55" s="309">
        <v>0</v>
      </c>
      <c r="IS55" s="309">
        <v>0</v>
      </c>
      <c r="IT55" s="309">
        <v>0</v>
      </c>
      <c r="IU55" s="309">
        <v>0</v>
      </c>
      <c r="IV55" s="307">
        <v>0</v>
      </c>
      <c r="IW55" s="308" t="b">
        <f t="shared" si="297"/>
        <v>0</v>
      </c>
      <c r="IX55" s="309">
        <v>0</v>
      </c>
      <c r="IY55" s="309">
        <v>0</v>
      </c>
      <c r="IZ55" s="309">
        <v>0</v>
      </c>
      <c r="JA55" s="309">
        <v>0</v>
      </c>
      <c r="JB55" s="307">
        <v>20</v>
      </c>
      <c r="JC55" s="308" t="str">
        <f t="shared" si="298"/>
        <v>1</v>
      </c>
      <c r="JD55" s="309">
        <v>22</v>
      </c>
      <c r="JE55" s="309">
        <v>18</v>
      </c>
      <c r="JF55" s="309">
        <v>3</v>
      </c>
      <c r="JG55" s="309">
        <v>2</v>
      </c>
      <c r="JH55" s="307">
        <v>18</v>
      </c>
      <c r="JI55" s="308" t="str">
        <f t="shared" si="299"/>
        <v>1</v>
      </c>
      <c r="JJ55" s="309">
        <v>16</v>
      </c>
      <c r="JK55" s="309">
        <v>15</v>
      </c>
      <c r="JL55" s="309">
        <v>2</v>
      </c>
      <c r="JM55" s="309">
        <v>3</v>
      </c>
      <c r="JN55" s="307">
        <v>19</v>
      </c>
      <c r="JO55" s="308" t="str">
        <f t="shared" si="300"/>
        <v>1</v>
      </c>
      <c r="JP55" s="309">
        <v>12</v>
      </c>
      <c r="JQ55" s="309">
        <v>18</v>
      </c>
      <c r="JR55" s="309">
        <v>2</v>
      </c>
      <c r="JS55" s="309">
        <v>2</v>
      </c>
      <c r="JT55" s="307">
        <v>27</v>
      </c>
      <c r="JU55" s="308" t="str">
        <f t="shared" si="301"/>
        <v>1</v>
      </c>
      <c r="JV55" s="309">
        <v>23</v>
      </c>
      <c r="JW55" s="309">
        <v>22</v>
      </c>
      <c r="JX55" s="309">
        <v>12</v>
      </c>
      <c r="JY55" s="309">
        <v>5</v>
      </c>
      <c r="JZ55" s="307">
        <v>23</v>
      </c>
      <c r="KA55" s="308" t="str">
        <f t="shared" si="302"/>
        <v>1</v>
      </c>
      <c r="KB55" s="309">
        <v>24</v>
      </c>
      <c r="KC55" s="309">
        <v>19</v>
      </c>
      <c r="KD55" s="309">
        <v>3</v>
      </c>
      <c r="KE55" s="309">
        <v>4</v>
      </c>
      <c r="KF55" s="307">
        <v>19</v>
      </c>
      <c r="KG55" s="308" t="str">
        <f t="shared" si="303"/>
        <v>1</v>
      </c>
      <c r="KH55" s="309">
        <v>24</v>
      </c>
      <c r="KI55" s="309">
        <v>18</v>
      </c>
      <c r="KJ55" s="309">
        <v>2</v>
      </c>
      <c r="KK55" s="309">
        <v>4</v>
      </c>
      <c r="KL55" s="307">
        <v>14</v>
      </c>
      <c r="KM55" s="308" t="str">
        <f t="shared" si="304"/>
        <v>1</v>
      </c>
      <c r="KN55" s="309">
        <v>13</v>
      </c>
      <c r="KO55" s="309">
        <v>10</v>
      </c>
      <c r="KP55" s="309">
        <v>5</v>
      </c>
      <c r="KQ55" s="309">
        <v>4</v>
      </c>
      <c r="KR55" s="307">
        <v>12</v>
      </c>
      <c r="KS55" s="308" t="str">
        <f t="shared" si="305"/>
        <v>1</v>
      </c>
      <c r="KT55" s="309">
        <v>15</v>
      </c>
      <c r="KU55" s="309">
        <v>12</v>
      </c>
      <c r="KV55" s="309">
        <v>1</v>
      </c>
      <c r="KW55" s="309">
        <v>2</v>
      </c>
      <c r="KX55" s="307">
        <v>19</v>
      </c>
      <c r="KY55" s="308" t="str">
        <f t="shared" si="306"/>
        <v>1</v>
      </c>
      <c r="KZ55" s="309">
        <v>21</v>
      </c>
      <c r="LA55" s="309">
        <v>18</v>
      </c>
      <c r="LB55" s="309">
        <v>1</v>
      </c>
      <c r="LC55" s="309">
        <v>1</v>
      </c>
      <c r="LD55" s="307">
        <v>23</v>
      </c>
      <c r="LE55" s="308" t="str">
        <f t="shared" si="307"/>
        <v>1</v>
      </c>
      <c r="LF55" s="309">
        <v>27</v>
      </c>
      <c r="LG55" s="309">
        <v>21</v>
      </c>
      <c r="LH55" s="309">
        <v>1</v>
      </c>
      <c r="LI55" s="309">
        <v>2</v>
      </c>
      <c r="LJ55" s="307">
        <v>14</v>
      </c>
      <c r="LK55" s="308" t="str">
        <f t="shared" si="308"/>
        <v>1</v>
      </c>
      <c r="LL55" s="309">
        <v>20</v>
      </c>
      <c r="LM55" s="309">
        <v>11</v>
      </c>
      <c r="LN55" s="309">
        <v>3</v>
      </c>
      <c r="LO55" s="309">
        <v>3</v>
      </c>
      <c r="LP55" s="307">
        <v>0</v>
      </c>
      <c r="LQ55" s="308" t="b">
        <f t="shared" si="309"/>
        <v>0</v>
      </c>
      <c r="LR55" s="309">
        <v>0</v>
      </c>
      <c r="LS55" s="309">
        <v>0</v>
      </c>
      <c r="LT55" s="309">
        <v>0</v>
      </c>
      <c r="LU55" s="309">
        <v>0</v>
      </c>
      <c r="LV55" s="307">
        <v>15</v>
      </c>
      <c r="LW55" s="308" t="str">
        <f t="shared" si="310"/>
        <v>1</v>
      </c>
      <c r="LX55" s="309">
        <v>16</v>
      </c>
      <c r="LY55" s="309">
        <v>15</v>
      </c>
      <c r="LZ55" s="309">
        <v>1</v>
      </c>
      <c r="MA55" s="309">
        <v>2</v>
      </c>
      <c r="MB55" s="307">
        <v>22</v>
      </c>
      <c r="MC55" s="308" t="str">
        <f t="shared" si="311"/>
        <v>1</v>
      </c>
      <c r="MD55" s="309">
        <v>28</v>
      </c>
      <c r="ME55" s="309">
        <v>22</v>
      </c>
      <c r="MF55" s="309">
        <v>0</v>
      </c>
      <c r="MG55" s="309">
        <v>0</v>
      </c>
      <c r="MH55" s="307">
        <v>23</v>
      </c>
      <c r="MI55" s="308" t="str">
        <f t="shared" si="312"/>
        <v>1</v>
      </c>
      <c r="MJ55" s="309">
        <v>31</v>
      </c>
      <c r="MK55" s="309">
        <v>22</v>
      </c>
      <c r="ML55" s="309">
        <v>2</v>
      </c>
      <c r="MM55" s="309">
        <v>1</v>
      </c>
      <c r="MN55" s="307">
        <v>18</v>
      </c>
      <c r="MO55" s="308" t="str">
        <f t="shared" si="313"/>
        <v>1</v>
      </c>
      <c r="MP55" s="309">
        <v>24</v>
      </c>
      <c r="MQ55" s="309">
        <v>18</v>
      </c>
      <c r="MR55" s="309">
        <v>0</v>
      </c>
      <c r="MS55" s="309">
        <v>0</v>
      </c>
      <c r="MT55" s="307">
        <v>19</v>
      </c>
      <c r="MU55" s="308" t="str">
        <f t="shared" si="314"/>
        <v>1</v>
      </c>
      <c r="MV55" s="309">
        <v>15</v>
      </c>
      <c r="MW55" s="309">
        <v>19</v>
      </c>
      <c r="MX55" s="309">
        <v>0</v>
      </c>
      <c r="MY55" s="309">
        <v>0</v>
      </c>
      <c r="MZ55" s="307">
        <v>21</v>
      </c>
      <c r="NA55" s="308" t="str">
        <f t="shared" si="315"/>
        <v>1</v>
      </c>
      <c r="NB55" s="309">
        <v>39</v>
      </c>
      <c r="NC55" s="309">
        <v>21</v>
      </c>
      <c r="ND55" s="309">
        <v>0</v>
      </c>
      <c r="NE55" s="309">
        <v>0</v>
      </c>
      <c r="NF55" s="307">
        <v>14</v>
      </c>
      <c r="NG55" s="308" t="str">
        <f t="shared" si="316"/>
        <v>1</v>
      </c>
      <c r="NH55" s="309">
        <v>20</v>
      </c>
      <c r="NI55" s="309">
        <v>14</v>
      </c>
      <c r="NJ55" s="309">
        <v>0</v>
      </c>
      <c r="NK55" s="309">
        <v>0</v>
      </c>
      <c r="NL55" s="307">
        <v>17</v>
      </c>
      <c r="NM55" s="308" t="str">
        <f t="shared" si="317"/>
        <v>1</v>
      </c>
      <c r="NN55" s="309">
        <v>20</v>
      </c>
      <c r="NO55" s="309">
        <v>17</v>
      </c>
      <c r="NP55" s="309">
        <v>0</v>
      </c>
      <c r="NQ55" s="309">
        <v>0</v>
      </c>
      <c r="NR55" s="307">
        <v>20</v>
      </c>
      <c r="NS55" s="308" t="str">
        <f t="shared" si="318"/>
        <v>1</v>
      </c>
      <c r="NT55" s="309">
        <v>40</v>
      </c>
      <c r="NU55" s="309">
        <v>20</v>
      </c>
      <c r="NV55" s="309">
        <v>0</v>
      </c>
      <c r="NW55" s="309">
        <v>0</v>
      </c>
      <c r="NX55" s="307">
        <v>15</v>
      </c>
      <c r="NY55" s="308" t="str">
        <f t="shared" si="319"/>
        <v>1</v>
      </c>
      <c r="NZ55" s="309">
        <v>19</v>
      </c>
      <c r="OA55" s="309">
        <v>15</v>
      </c>
      <c r="OB55" s="309">
        <v>0</v>
      </c>
      <c r="OC55" s="310">
        <v>0</v>
      </c>
      <c r="OD55" s="311">
        <v>0</v>
      </c>
      <c r="OE55" s="308" t="b">
        <f t="shared" si="320"/>
        <v>0</v>
      </c>
      <c r="OF55" s="309">
        <v>0</v>
      </c>
      <c r="OG55" s="309">
        <v>0</v>
      </c>
      <c r="OH55" s="309">
        <v>0</v>
      </c>
      <c r="OI55" s="309">
        <v>0</v>
      </c>
      <c r="OJ55" s="307">
        <v>0</v>
      </c>
      <c r="OK55" s="308" t="b">
        <f t="shared" si="321"/>
        <v>0</v>
      </c>
      <c r="OL55" s="309">
        <v>0</v>
      </c>
      <c r="OM55" s="309">
        <v>0</v>
      </c>
      <c r="ON55" s="309">
        <v>0</v>
      </c>
      <c r="OO55" s="310">
        <v>0</v>
      </c>
      <c r="OP55" s="312"/>
      <c r="OQ55" s="374">
        <f t="shared" si="322"/>
        <v>469</v>
      </c>
      <c r="OR55" s="42">
        <f t="shared" si="323"/>
        <v>539</v>
      </c>
      <c r="OS55" s="42">
        <f t="shared" si="323"/>
        <v>437</v>
      </c>
      <c r="OT55" s="42">
        <f t="shared" si="323"/>
        <v>49</v>
      </c>
      <c r="OU55" s="375">
        <f t="shared" si="323"/>
        <v>43</v>
      </c>
      <c r="OW55" s="56" t="s">
        <v>51</v>
      </c>
      <c r="OX55" s="36">
        <v>673</v>
      </c>
      <c r="OY55" s="314">
        <v>10</v>
      </c>
      <c r="PA55" s="66" t="s">
        <v>51</v>
      </c>
      <c r="PB55" s="36">
        <v>435</v>
      </c>
      <c r="PC55" s="314">
        <v>6</v>
      </c>
    </row>
    <row r="56" spans="1:419" ht="17.25" thickBot="1" x14ac:dyDescent="0.3">
      <c r="A56" s="17" t="s">
        <v>49</v>
      </c>
      <c r="B56" s="79">
        <v>304</v>
      </c>
      <c r="C56" s="79">
        <v>20</v>
      </c>
      <c r="E56" s="85" t="s">
        <v>49</v>
      </c>
      <c r="F56" s="96">
        <v>390</v>
      </c>
      <c r="G56" s="96">
        <v>17</v>
      </c>
      <c r="I56" s="108" t="s">
        <v>52</v>
      </c>
      <c r="J56" s="47"/>
      <c r="K56" s="47"/>
      <c r="M56" s="129" t="s">
        <v>52</v>
      </c>
      <c r="N56" s="78"/>
      <c r="O56" s="107"/>
      <c r="P56" s="121"/>
      <c r="Q56" s="107"/>
      <c r="R56" s="132" t="s">
        <v>50</v>
      </c>
      <c r="S56" s="107">
        <v>395</v>
      </c>
      <c r="T56" s="122">
        <v>0</v>
      </c>
      <c r="V56" s="160" t="s">
        <v>93</v>
      </c>
      <c r="W56" s="107">
        <v>428</v>
      </c>
      <c r="X56" s="122">
        <v>50</v>
      </c>
      <c r="Y56" s="12" t="s">
        <v>48</v>
      </c>
      <c r="Z56" s="223">
        <v>0</v>
      </c>
      <c r="AA56" s="224" t="b">
        <f t="shared" si="324"/>
        <v>0</v>
      </c>
      <c r="AB56" s="225">
        <v>0</v>
      </c>
      <c r="AC56" s="225">
        <v>0</v>
      </c>
      <c r="AD56" s="225">
        <v>0</v>
      </c>
      <c r="AE56" s="225">
        <v>0</v>
      </c>
      <c r="AF56" s="223">
        <v>26</v>
      </c>
      <c r="AG56" s="224" t="str">
        <f t="shared" si="325"/>
        <v>1</v>
      </c>
      <c r="AH56" s="225">
        <v>24</v>
      </c>
      <c r="AI56" s="225">
        <v>21</v>
      </c>
      <c r="AJ56" s="225">
        <v>6</v>
      </c>
      <c r="AK56" s="225">
        <v>5</v>
      </c>
      <c r="AL56" s="223">
        <v>0</v>
      </c>
      <c r="AM56" s="224" t="b">
        <f t="shared" si="326"/>
        <v>0</v>
      </c>
      <c r="AN56" s="225">
        <v>0</v>
      </c>
      <c r="AO56" s="225">
        <v>0</v>
      </c>
      <c r="AP56" s="225">
        <v>0</v>
      </c>
      <c r="AQ56" s="225">
        <v>0</v>
      </c>
      <c r="AR56" s="223">
        <v>24</v>
      </c>
      <c r="AS56" s="224" t="str">
        <f t="shared" si="327"/>
        <v>1</v>
      </c>
      <c r="AT56" s="225">
        <v>30</v>
      </c>
      <c r="AU56" s="225">
        <v>20</v>
      </c>
      <c r="AV56" s="225">
        <v>4</v>
      </c>
      <c r="AW56" s="225">
        <v>4</v>
      </c>
      <c r="AX56" s="223">
        <v>26</v>
      </c>
      <c r="AY56" s="224" t="str">
        <f t="shared" si="328"/>
        <v>1</v>
      </c>
      <c r="AZ56" s="225">
        <v>15</v>
      </c>
      <c r="BA56" s="225">
        <v>22</v>
      </c>
      <c r="BB56" s="225">
        <v>3</v>
      </c>
      <c r="BC56" s="225">
        <v>4</v>
      </c>
      <c r="BD56" s="223">
        <v>15</v>
      </c>
      <c r="BE56" s="224" t="str">
        <f t="shared" si="329"/>
        <v>1</v>
      </c>
      <c r="BF56" s="225">
        <v>12</v>
      </c>
      <c r="BG56" s="225">
        <v>15</v>
      </c>
      <c r="BH56" s="225">
        <v>1</v>
      </c>
      <c r="BI56" s="225">
        <v>2</v>
      </c>
      <c r="BJ56" s="223">
        <v>12</v>
      </c>
      <c r="BK56" s="224" t="str">
        <f t="shared" si="330"/>
        <v>1</v>
      </c>
      <c r="BL56" s="225">
        <v>15</v>
      </c>
      <c r="BM56" s="225">
        <v>12</v>
      </c>
      <c r="BN56" s="225">
        <v>1</v>
      </c>
      <c r="BO56" s="225">
        <v>1</v>
      </c>
      <c r="BP56" s="223">
        <v>0</v>
      </c>
      <c r="BQ56" s="224" t="b">
        <f t="shared" si="331"/>
        <v>0</v>
      </c>
      <c r="BR56" s="225">
        <v>0</v>
      </c>
      <c r="BS56" s="225">
        <v>0</v>
      </c>
      <c r="BT56" s="225">
        <v>0</v>
      </c>
      <c r="BU56" s="225">
        <v>0</v>
      </c>
      <c r="BV56" s="223">
        <v>0</v>
      </c>
      <c r="BW56" s="224" t="b">
        <f t="shared" si="332"/>
        <v>0</v>
      </c>
      <c r="BX56" s="225">
        <v>0</v>
      </c>
      <c r="BY56" s="225">
        <v>0</v>
      </c>
      <c r="BZ56" s="225">
        <v>0</v>
      </c>
      <c r="CA56" s="225">
        <v>0</v>
      </c>
      <c r="CB56" s="223">
        <v>24</v>
      </c>
      <c r="CC56" s="224" t="str">
        <f t="shared" si="333"/>
        <v>1</v>
      </c>
      <c r="CD56" s="225">
        <v>25</v>
      </c>
      <c r="CE56" s="225">
        <v>22</v>
      </c>
      <c r="CF56" s="225">
        <v>1</v>
      </c>
      <c r="CG56" s="225">
        <v>2</v>
      </c>
      <c r="CH56" s="223">
        <v>25</v>
      </c>
      <c r="CI56" s="224" t="str">
        <f t="shared" si="334"/>
        <v>1</v>
      </c>
      <c r="CJ56" s="225">
        <v>36</v>
      </c>
      <c r="CK56" s="225">
        <v>24</v>
      </c>
      <c r="CL56" s="225">
        <v>1</v>
      </c>
      <c r="CM56" s="225">
        <v>1</v>
      </c>
      <c r="CN56" s="223">
        <v>21</v>
      </c>
      <c r="CO56" s="224" t="str">
        <f t="shared" si="335"/>
        <v>1</v>
      </c>
      <c r="CP56" s="225">
        <v>28</v>
      </c>
      <c r="CQ56" s="225">
        <v>19</v>
      </c>
      <c r="CR56" s="225">
        <v>1</v>
      </c>
      <c r="CS56" s="225">
        <v>2</v>
      </c>
      <c r="CT56" s="223">
        <v>18</v>
      </c>
      <c r="CU56" s="224" t="str">
        <f t="shared" si="336"/>
        <v>1</v>
      </c>
      <c r="CV56" s="225">
        <v>26</v>
      </c>
      <c r="CW56" s="225">
        <v>18</v>
      </c>
      <c r="CX56" s="225">
        <v>3</v>
      </c>
      <c r="CY56" s="225">
        <v>3</v>
      </c>
      <c r="CZ56" s="223">
        <v>26</v>
      </c>
      <c r="DA56" s="224" t="str">
        <f t="shared" si="337"/>
        <v>1</v>
      </c>
      <c r="DB56" s="225">
        <v>32</v>
      </c>
      <c r="DC56" s="225">
        <v>22</v>
      </c>
      <c r="DD56" s="225">
        <v>5</v>
      </c>
      <c r="DE56" s="225">
        <v>4</v>
      </c>
      <c r="DF56" s="223">
        <v>0</v>
      </c>
      <c r="DG56" s="224" t="b">
        <f t="shared" si="338"/>
        <v>0</v>
      </c>
      <c r="DH56" s="225">
        <v>0</v>
      </c>
      <c r="DI56" s="225">
        <v>0</v>
      </c>
      <c r="DJ56" s="225">
        <v>0</v>
      </c>
      <c r="DK56" s="225">
        <v>0</v>
      </c>
      <c r="DL56" s="223">
        <v>19</v>
      </c>
      <c r="DM56" s="224" t="str">
        <f t="shared" si="339"/>
        <v>1</v>
      </c>
      <c r="DN56" s="225">
        <v>18</v>
      </c>
      <c r="DO56" s="225">
        <v>19</v>
      </c>
      <c r="DP56" s="225">
        <v>2</v>
      </c>
      <c r="DQ56" s="225">
        <v>4</v>
      </c>
      <c r="DR56" s="223">
        <v>22</v>
      </c>
      <c r="DS56" s="224" t="str">
        <f t="shared" si="340"/>
        <v>1</v>
      </c>
      <c r="DT56" s="225">
        <v>36</v>
      </c>
      <c r="DU56" s="225">
        <v>19</v>
      </c>
      <c r="DV56" s="225">
        <v>2</v>
      </c>
      <c r="DW56" s="225">
        <v>3</v>
      </c>
      <c r="DX56" s="223">
        <v>19</v>
      </c>
      <c r="DY56" s="224" t="str">
        <f t="shared" si="341"/>
        <v>1</v>
      </c>
      <c r="DZ56" s="225">
        <v>20</v>
      </c>
      <c r="EA56" s="225">
        <v>18</v>
      </c>
      <c r="EB56" s="225">
        <v>1</v>
      </c>
      <c r="EC56" s="225">
        <v>2</v>
      </c>
      <c r="ED56" s="223">
        <v>21</v>
      </c>
      <c r="EE56" s="224" t="str">
        <f t="shared" si="342"/>
        <v>1</v>
      </c>
      <c r="EF56" s="225">
        <v>43</v>
      </c>
      <c r="EG56" s="225">
        <v>19</v>
      </c>
      <c r="EH56" s="225">
        <v>3</v>
      </c>
      <c r="EI56" s="225">
        <v>2</v>
      </c>
      <c r="EJ56" s="223">
        <v>15</v>
      </c>
      <c r="EK56" s="224" t="str">
        <f t="shared" si="343"/>
        <v>1</v>
      </c>
      <c r="EL56" s="225">
        <v>18</v>
      </c>
      <c r="EM56" s="225">
        <v>15</v>
      </c>
      <c r="EN56" s="225">
        <v>3</v>
      </c>
      <c r="EO56" s="225">
        <v>3</v>
      </c>
      <c r="EP56" s="223">
        <v>29</v>
      </c>
      <c r="EQ56" s="224" t="str">
        <f t="shared" si="344"/>
        <v>1</v>
      </c>
      <c r="ER56" s="225">
        <v>19</v>
      </c>
      <c r="ES56" s="225">
        <v>20</v>
      </c>
      <c r="ET56" s="225">
        <v>11</v>
      </c>
      <c r="EU56" s="225">
        <v>9</v>
      </c>
      <c r="EV56" s="223">
        <v>0</v>
      </c>
      <c r="EW56" s="224" t="b">
        <f t="shared" si="345"/>
        <v>0</v>
      </c>
      <c r="EX56" s="225">
        <v>0</v>
      </c>
      <c r="EY56" s="225">
        <v>0</v>
      </c>
      <c r="EZ56" s="225">
        <v>0</v>
      </c>
      <c r="FA56" s="225">
        <v>0</v>
      </c>
      <c r="FB56" s="223">
        <v>15</v>
      </c>
      <c r="FC56" s="224" t="str">
        <f t="shared" si="357"/>
        <v>1</v>
      </c>
      <c r="FD56" s="225">
        <v>12</v>
      </c>
      <c r="FE56" s="225">
        <v>13</v>
      </c>
      <c r="FF56" s="225">
        <v>2</v>
      </c>
      <c r="FG56" s="225">
        <v>2</v>
      </c>
      <c r="FH56" s="223">
        <v>16</v>
      </c>
      <c r="FI56" s="224" t="str">
        <f t="shared" si="346"/>
        <v>1</v>
      </c>
      <c r="FJ56" s="225">
        <v>15</v>
      </c>
      <c r="FK56" s="225">
        <v>16</v>
      </c>
      <c r="FL56" s="225">
        <v>0</v>
      </c>
      <c r="FM56" s="225">
        <v>0</v>
      </c>
      <c r="FN56" s="223">
        <v>26</v>
      </c>
      <c r="FO56" s="224" t="str">
        <f t="shared" si="347"/>
        <v>1</v>
      </c>
      <c r="FP56" s="225">
        <v>26</v>
      </c>
      <c r="FQ56" s="225">
        <v>22</v>
      </c>
      <c r="FR56" s="225">
        <v>5</v>
      </c>
      <c r="FS56" s="225">
        <v>4</v>
      </c>
      <c r="FT56" s="223">
        <v>22</v>
      </c>
      <c r="FU56" s="224" t="str">
        <f t="shared" si="348"/>
        <v>1</v>
      </c>
      <c r="FV56" s="225">
        <v>21</v>
      </c>
      <c r="FW56" s="225">
        <v>18</v>
      </c>
      <c r="FX56" s="225">
        <v>7</v>
      </c>
      <c r="FY56" s="225">
        <v>4</v>
      </c>
      <c r="FZ56" s="223">
        <v>22</v>
      </c>
      <c r="GA56" s="224" t="str">
        <f t="shared" si="349"/>
        <v>1</v>
      </c>
      <c r="GB56" s="225">
        <v>23</v>
      </c>
      <c r="GC56" s="225">
        <v>20</v>
      </c>
      <c r="GD56" s="225">
        <v>2</v>
      </c>
      <c r="GE56" s="225">
        <v>2</v>
      </c>
      <c r="GF56" s="223">
        <v>24</v>
      </c>
      <c r="GG56" s="224" t="str">
        <f t="shared" si="350"/>
        <v>1</v>
      </c>
      <c r="GH56" s="225">
        <v>34</v>
      </c>
      <c r="GI56" s="225">
        <v>19</v>
      </c>
      <c r="GJ56" s="225">
        <v>8</v>
      </c>
      <c r="GK56" s="225">
        <v>5</v>
      </c>
      <c r="GL56" s="223">
        <v>0</v>
      </c>
      <c r="GM56" s="224" t="b">
        <f t="shared" si="351"/>
        <v>0</v>
      </c>
      <c r="GN56" s="225">
        <v>0</v>
      </c>
      <c r="GO56" s="225">
        <v>0</v>
      </c>
      <c r="GP56" s="225">
        <v>0</v>
      </c>
      <c r="GQ56" s="225">
        <v>0</v>
      </c>
      <c r="GR56" s="223">
        <v>22</v>
      </c>
      <c r="GS56" s="224" t="str">
        <f t="shared" si="352"/>
        <v>1</v>
      </c>
      <c r="GT56" s="225">
        <v>26</v>
      </c>
      <c r="GU56" s="225">
        <v>22</v>
      </c>
      <c r="GV56" s="225">
        <v>2</v>
      </c>
      <c r="GW56" s="225">
        <v>4</v>
      </c>
      <c r="GX56" s="223">
        <v>29</v>
      </c>
      <c r="GY56" s="224" t="str">
        <f t="shared" si="353"/>
        <v>1</v>
      </c>
      <c r="GZ56" s="225">
        <v>54</v>
      </c>
      <c r="HA56" s="225">
        <v>28</v>
      </c>
      <c r="HB56" s="225">
        <v>1</v>
      </c>
      <c r="HC56" s="226">
        <v>1</v>
      </c>
      <c r="HD56" s="227"/>
      <c r="HE56" s="275">
        <f t="shared" si="354"/>
        <v>518</v>
      </c>
      <c r="HF56" s="10">
        <f t="shared" si="355"/>
        <v>608</v>
      </c>
      <c r="HG56" s="10">
        <f t="shared" si="356"/>
        <v>463</v>
      </c>
      <c r="HH56" s="10">
        <f t="shared" si="356"/>
        <v>75</v>
      </c>
      <c r="HI56" s="276">
        <f t="shared" si="356"/>
        <v>73</v>
      </c>
      <c r="HK56" s="23" t="s">
        <v>49</v>
      </c>
      <c r="HL56" s="307">
        <v>16</v>
      </c>
      <c r="HM56" s="308" t="str">
        <f t="shared" si="291"/>
        <v>1</v>
      </c>
      <c r="HN56" s="309">
        <v>31</v>
      </c>
      <c r="HO56" s="309">
        <v>16</v>
      </c>
      <c r="HP56" s="309">
        <v>2</v>
      </c>
      <c r="HQ56" s="309">
        <v>2</v>
      </c>
      <c r="HR56" s="307">
        <v>12</v>
      </c>
      <c r="HS56" s="308" t="str">
        <f t="shared" si="292"/>
        <v>1</v>
      </c>
      <c r="HT56" s="309">
        <v>26</v>
      </c>
      <c r="HU56" s="309">
        <v>12</v>
      </c>
      <c r="HV56" s="309">
        <v>1</v>
      </c>
      <c r="HW56" s="309">
        <v>2</v>
      </c>
      <c r="HX56" s="307">
        <v>10</v>
      </c>
      <c r="HY56" s="308" t="str">
        <f t="shared" si="293"/>
        <v>1</v>
      </c>
      <c r="HZ56" s="309">
        <v>41</v>
      </c>
      <c r="IA56" s="309">
        <v>10</v>
      </c>
      <c r="IB56" s="309">
        <v>1</v>
      </c>
      <c r="IC56" s="309">
        <v>1</v>
      </c>
      <c r="ID56" s="307">
        <v>0</v>
      </c>
      <c r="IE56" s="308" t="b">
        <f t="shared" si="294"/>
        <v>0</v>
      </c>
      <c r="IF56" s="309">
        <v>0</v>
      </c>
      <c r="IG56" s="309">
        <v>0</v>
      </c>
      <c r="IH56" s="309">
        <v>0</v>
      </c>
      <c r="II56" s="309">
        <v>0</v>
      </c>
      <c r="IJ56" s="307">
        <v>0</v>
      </c>
      <c r="IK56" s="308" t="b">
        <f t="shared" si="295"/>
        <v>0</v>
      </c>
      <c r="IL56" s="309">
        <v>0</v>
      </c>
      <c r="IM56" s="309">
        <v>0</v>
      </c>
      <c r="IN56" s="309">
        <v>0</v>
      </c>
      <c r="IO56" s="309">
        <v>0</v>
      </c>
      <c r="IP56" s="307">
        <v>17</v>
      </c>
      <c r="IQ56" s="308" t="str">
        <f t="shared" si="296"/>
        <v>1</v>
      </c>
      <c r="IR56" s="309">
        <v>19</v>
      </c>
      <c r="IS56" s="309">
        <v>17</v>
      </c>
      <c r="IT56" s="309">
        <v>0</v>
      </c>
      <c r="IU56" s="309">
        <v>0</v>
      </c>
      <c r="IV56" s="307">
        <v>15</v>
      </c>
      <c r="IW56" s="308" t="str">
        <f t="shared" si="297"/>
        <v>1</v>
      </c>
      <c r="IX56" s="309">
        <v>13</v>
      </c>
      <c r="IY56" s="309">
        <v>15</v>
      </c>
      <c r="IZ56" s="309">
        <v>1</v>
      </c>
      <c r="JA56" s="309">
        <v>2</v>
      </c>
      <c r="JB56" s="307">
        <v>0</v>
      </c>
      <c r="JC56" s="308" t="b">
        <f t="shared" si="298"/>
        <v>0</v>
      </c>
      <c r="JD56" s="309">
        <v>0</v>
      </c>
      <c r="JE56" s="309">
        <v>0</v>
      </c>
      <c r="JF56" s="309">
        <v>0</v>
      </c>
      <c r="JG56" s="309">
        <v>0</v>
      </c>
      <c r="JH56" s="307">
        <v>0</v>
      </c>
      <c r="JI56" s="308" t="b">
        <f t="shared" si="299"/>
        <v>0</v>
      </c>
      <c r="JJ56" s="309">
        <v>0</v>
      </c>
      <c r="JK56" s="309">
        <v>0</v>
      </c>
      <c r="JL56" s="309">
        <v>0</v>
      </c>
      <c r="JM56" s="309">
        <v>0</v>
      </c>
      <c r="JN56" s="307">
        <v>14</v>
      </c>
      <c r="JO56" s="308" t="str">
        <f t="shared" si="300"/>
        <v>1</v>
      </c>
      <c r="JP56" s="309">
        <v>15</v>
      </c>
      <c r="JQ56" s="309">
        <v>14</v>
      </c>
      <c r="JR56" s="309">
        <v>0</v>
      </c>
      <c r="JS56" s="309">
        <v>0</v>
      </c>
      <c r="JT56" s="307">
        <v>10</v>
      </c>
      <c r="JU56" s="308" t="str">
        <f t="shared" si="301"/>
        <v>1</v>
      </c>
      <c r="JV56" s="309">
        <v>15</v>
      </c>
      <c r="JW56" s="309">
        <v>10</v>
      </c>
      <c r="JX56" s="309">
        <v>0</v>
      </c>
      <c r="JY56" s="309">
        <v>0</v>
      </c>
      <c r="JZ56" s="307">
        <v>0</v>
      </c>
      <c r="KA56" s="308" t="b">
        <f t="shared" si="302"/>
        <v>0</v>
      </c>
      <c r="KB56" s="309">
        <v>0</v>
      </c>
      <c r="KC56" s="309">
        <v>0</v>
      </c>
      <c r="KD56" s="309">
        <v>0</v>
      </c>
      <c r="KE56" s="309">
        <v>0</v>
      </c>
      <c r="KF56" s="307">
        <v>12</v>
      </c>
      <c r="KG56" s="308" t="str">
        <f t="shared" si="303"/>
        <v>1</v>
      </c>
      <c r="KH56" s="309">
        <v>14</v>
      </c>
      <c r="KI56" s="309">
        <v>12</v>
      </c>
      <c r="KJ56" s="309">
        <v>0</v>
      </c>
      <c r="KK56" s="309">
        <v>0</v>
      </c>
      <c r="KL56" s="307">
        <v>0</v>
      </c>
      <c r="KM56" s="308" t="b">
        <f t="shared" si="304"/>
        <v>0</v>
      </c>
      <c r="KN56" s="309">
        <v>0</v>
      </c>
      <c r="KO56" s="309">
        <v>0</v>
      </c>
      <c r="KP56" s="309">
        <v>0</v>
      </c>
      <c r="KQ56" s="309">
        <v>0</v>
      </c>
      <c r="KR56" s="307">
        <v>23</v>
      </c>
      <c r="KS56" s="308" t="str">
        <f t="shared" si="305"/>
        <v>1</v>
      </c>
      <c r="KT56" s="309">
        <v>45</v>
      </c>
      <c r="KU56" s="309">
        <v>23</v>
      </c>
      <c r="KV56" s="309">
        <v>0</v>
      </c>
      <c r="KW56" s="309">
        <v>0</v>
      </c>
      <c r="KX56" s="307">
        <v>15</v>
      </c>
      <c r="KY56" s="308" t="str">
        <f t="shared" si="306"/>
        <v>1</v>
      </c>
      <c r="KZ56" s="309">
        <v>22</v>
      </c>
      <c r="LA56" s="309">
        <v>15</v>
      </c>
      <c r="LB56" s="309">
        <v>1</v>
      </c>
      <c r="LC56" s="309">
        <v>1</v>
      </c>
      <c r="LD56" s="307">
        <v>0</v>
      </c>
      <c r="LE56" s="308" t="b">
        <f t="shared" si="307"/>
        <v>0</v>
      </c>
      <c r="LF56" s="309">
        <v>0</v>
      </c>
      <c r="LG56" s="309">
        <v>0</v>
      </c>
      <c r="LH56" s="309">
        <v>0</v>
      </c>
      <c r="LI56" s="309">
        <v>0</v>
      </c>
      <c r="LJ56" s="307">
        <v>0</v>
      </c>
      <c r="LK56" s="308" t="b">
        <f t="shared" si="308"/>
        <v>0</v>
      </c>
      <c r="LL56" s="309">
        <v>0</v>
      </c>
      <c r="LM56" s="309">
        <v>0</v>
      </c>
      <c r="LN56" s="309">
        <v>0</v>
      </c>
      <c r="LO56" s="309">
        <v>0</v>
      </c>
      <c r="LP56" s="307">
        <v>0</v>
      </c>
      <c r="LQ56" s="308" t="b">
        <f t="shared" si="309"/>
        <v>0</v>
      </c>
      <c r="LR56" s="309">
        <v>0</v>
      </c>
      <c r="LS56" s="309">
        <v>0</v>
      </c>
      <c r="LT56" s="309">
        <v>0</v>
      </c>
      <c r="LU56" s="309">
        <v>0</v>
      </c>
      <c r="LV56" s="307">
        <v>14</v>
      </c>
      <c r="LW56" s="308" t="str">
        <f t="shared" si="310"/>
        <v>1</v>
      </c>
      <c r="LX56" s="309">
        <v>16</v>
      </c>
      <c r="LY56" s="309">
        <v>14</v>
      </c>
      <c r="LZ56" s="309">
        <v>1</v>
      </c>
      <c r="MA56" s="309">
        <v>1</v>
      </c>
      <c r="MB56" s="307">
        <v>12</v>
      </c>
      <c r="MC56" s="308" t="str">
        <f t="shared" si="311"/>
        <v>1</v>
      </c>
      <c r="MD56" s="309">
        <v>17</v>
      </c>
      <c r="ME56" s="309">
        <v>12</v>
      </c>
      <c r="MF56" s="309">
        <v>0</v>
      </c>
      <c r="MG56" s="309">
        <v>0</v>
      </c>
      <c r="MH56" s="307">
        <v>10</v>
      </c>
      <c r="MI56" s="308" t="str">
        <f t="shared" si="312"/>
        <v>1</v>
      </c>
      <c r="MJ56" s="309">
        <v>14</v>
      </c>
      <c r="MK56" s="309">
        <v>10</v>
      </c>
      <c r="ML56" s="309">
        <v>0</v>
      </c>
      <c r="MM56" s="309">
        <v>0</v>
      </c>
      <c r="MN56" s="307">
        <v>17</v>
      </c>
      <c r="MO56" s="308" t="str">
        <f t="shared" si="313"/>
        <v>1</v>
      </c>
      <c r="MP56" s="309">
        <v>22</v>
      </c>
      <c r="MQ56" s="309">
        <v>17</v>
      </c>
      <c r="MR56" s="309">
        <v>1</v>
      </c>
      <c r="MS56" s="309">
        <v>3</v>
      </c>
      <c r="MT56" s="307">
        <v>15</v>
      </c>
      <c r="MU56" s="308" t="str">
        <f t="shared" si="314"/>
        <v>1</v>
      </c>
      <c r="MV56" s="309">
        <v>20</v>
      </c>
      <c r="MW56" s="309">
        <v>15</v>
      </c>
      <c r="MX56" s="309">
        <v>3</v>
      </c>
      <c r="MY56" s="309">
        <v>3</v>
      </c>
      <c r="MZ56" s="307">
        <v>8</v>
      </c>
      <c r="NA56" s="308" t="str">
        <f t="shared" si="315"/>
        <v>1</v>
      </c>
      <c r="NB56" s="309">
        <v>10</v>
      </c>
      <c r="NC56" s="309">
        <v>8</v>
      </c>
      <c r="ND56" s="309">
        <v>0</v>
      </c>
      <c r="NE56" s="309">
        <v>0</v>
      </c>
      <c r="NF56" s="307">
        <v>0</v>
      </c>
      <c r="NG56" s="308" t="b">
        <f t="shared" si="316"/>
        <v>0</v>
      </c>
      <c r="NH56" s="309">
        <v>0</v>
      </c>
      <c r="NI56" s="309">
        <v>0</v>
      </c>
      <c r="NJ56" s="309">
        <v>0</v>
      </c>
      <c r="NK56" s="309">
        <v>0</v>
      </c>
      <c r="NL56" s="307">
        <v>20</v>
      </c>
      <c r="NM56" s="308" t="str">
        <f t="shared" si="317"/>
        <v>1</v>
      </c>
      <c r="NN56" s="309">
        <v>40</v>
      </c>
      <c r="NO56" s="309">
        <v>20</v>
      </c>
      <c r="NP56" s="309">
        <v>6</v>
      </c>
      <c r="NQ56" s="309">
        <v>5</v>
      </c>
      <c r="NR56" s="307">
        <v>10</v>
      </c>
      <c r="NS56" s="308" t="str">
        <f t="shared" si="318"/>
        <v>1</v>
      </c>
      <c r="NT56" s="309">
        <v>10</v>
      </c>
      <c r="NU56" s="309">
        <v>10</v>
      </c>
      <c r="NV56" s="309">
        <v>0</v>
      </c>
      <c r="NW56" s="309">
        <v>0</v>
      </c>
      <c r="NX56" s="307">
        <v>0</v>
      </c>
      <c r="NY56" s="308" t="b">
        <f t="shared" si="319"/>
        <v>0</v>
      </c>
      <c r="NZ56" s="309">
        <v>0</v>
      </c>
      <c r="OA56" s="309">
        <v>0</v>
      </c>
      <c r="OB56" s="309">
        <v>0</v>
      </c>
      <c r="OC56" s="310">
        <v>0</v>
      </c>
      <c r="OD56" s="311">
        <v>0</v>
      </c>
      <c r="OE56" s="308" t="b">
        <f t="shared" si="320"/>
        <v>0</v>
      </c>
      <c r="OF56" s="309">
        <v>0</v>
      </c>
      <c r="OG56" s="309">
        <v>0</v>
      </c>
      <c r="OH56" s="309">
        <v>0</v>
      </c>
      <c r="OI56" s="309">
        <v>0</v>
      </c>
      <c r="OJ56" s="307">
        <v>0</v>
      </c>
      <c r="OK56" s="308" t="b">
        <f t="shared" si="321"/>
        <v>0</v>
      </c>
      <c r="OL56" s="309">
        <v>0</v>
      </c>
      <c r="OM56" s="309">
        <v>0</v>
      </c>
      <c r="ON56" s="309">
        <v>0</v>
      </c>
      <c r="OO56" s="310">
        <v>0</v>
      </c>
      <c r="OP56" s="312"/>
      <c r="OQ56" s="374">
        <f t="shared" si="322"/>
        <v>250</v>
      </c>
      <c r="OR56" s="42">
        <f t="shared" si="323"/>
        <v>390</v>
      </c>
      <c r="OS56" s="42">
        <f t="shared" si="323"/>
        <v>250</v>
      </c>
      <c r="OT56" s="42">
        <f t="shared" si="323"/>
        <v>17</v>
      </c>
      <c r="OU56" s="375">
        <f t="shared" si="323"/>
        <v>20</v>
      </c>
      <c r="OW56" s="59"/>
      <c r="OX56" s="38">
        <v>3089</v>
      </c>
      <c r="OY56" s="371">
        <v>116</v>
      </c>
      <c r="PA56" s="72"/>
      <c r="PB56" s="38">
        <v>2479</v>
      </c>
      <c r="PC56" s="371">
        <v>54</v>
      </c>
    </row>
    <row r="57" spans="1:419" ht="18.75" x14ac:dyDescent="0.25">
      <c r="A57" s="17" t="s">
        <v>50</v>
      </c>
      <c r="B57" s="79">
        <v>350</v>
      </c>
      <c r="C57" s="79">
        <v>88</v>
      </c>
      <c r="E57" s="85" t="s">
        <v>50</v>
      </c>
      <c r="F57" s="96">
        <v>498</v>
      </c>
      <c r="G57" s="96">
        <v>34</v>
      </c>
      <c r="I57" s="112" t="s">
        <v>73</v>
      </c>
      <c r="J57" s="46">
        <v>1105</v>
      </c>
      <c r="K57" s="46">
        <v>904</v>
      </c>
      <c r="M57" s="139" t="s">
        <v>78</v>
      </c>
      <c r="N57" s="46">
        <v>875</v>
      </c>
      <c r="O57" s="107">
        <v>957</v>
      </c>
      <c r="P57" s="121"/>
      <c r="Q57" s="107"/>
      <c r="R57" s="132" t="s">
        <v>51</v>
      </c>
      <c r="S57" s="107">
        <v>567</v>
      </c>
      <c r="T57" s="122">
        <v>14</v>
      </c>
      <c r="V57" s="160" t="s">
        <v>94</v>
      </c>
      <c r="W57" s="107">
        <v>316</v>
      </c>
      <c r="X57" s="122">
        <v>11</v>
      </c>
      <c r="Y57" s="12" t="s">
        <v>49</v>
      </c>
      <c r="Z57" s="223">
        <v>0</v>
      </c>
      <c r="AA57" s="224" t="b">
        <f t="shared" si="324"/>
        <v>0</v>
      </c>
      <c r="AB57" s="225">
        <v>0</v>
      </c>
      <c r="AC57" s="225">
        <v>0</v>
      </c>
      <c r="AD57" s="225">
        <v>0</v>
      </c>
      <c r="AE57" s="225">
        <v>0</v>
      </c>
      <c r="AF57" s="223">
        <v>29</v>
      </c>
      <c r="AG57" s="224" t="str">
        <f t="shared" si="325"/>
        <v>1</v>
      </c>
      <c r="AH57" s="225">
        <v>19</v>
      </c>
      <c r="AI57" s="225">
        <v>27</v>
      </c>
      <c r="AJ57" s="225">
        <v>1</v>
      </c>
      <c r="AK57" s="225">
        <v>2</v>
      </c>
      <c r="AL57" s="223">
        <v>10</v>
      </c>
      <c r="AM57" s="224" t="str">
        <f t="shared" si="326"/>
        <v>1</v>
      </c>
      <c r="AN57" s="225">
        <v>25</v>
      </c>
      <c r="AO57" s="225">
        <v>10</v>
      </c>
      <c r="AP57" s="225">
        <v>1</v>
      </c>
      <c r="AQ57" s="225">
        <v>3</v>
      </c>
      <c r="AR57" s="223">
        <v>18</v>
      </c>
      <c r="AS57" s="224" t="str">
        <f t="shared" si="327"/>
        <v>1</v>
      </c>
      <c r="AT57" s="225">
        <v>16</v>
      </c>
      <c r="AU57" s="225">
        <v>18</v>
      </c>
      <c r="AV57" s="225">
        <v>1</v>
      </c>
      <c r="AW57" s="225">
        <v>2</v>
      </c>
      <c r="AX57" s="223">
        <v>15</v>
      </c>
      <c r="AY57" s="224" t="str">
        <f t="shared" si="328"/>
        <v>1</v>
      </c>
      <c r="AZ57" s="225">
        <v>20</v>
      </c>
      <c r="BA57" s="225">
        <v>15</v>
      </c>
      <c r="BB57" s="225">
        <v>2</v>
      </c>
      <c r="BC57" s="225">
        <v>3</v>
      </c>
      <c r="BD57" s="223">
        <v>7</v>
      </c>
      <c r="BE57" s="224" t="str">
        <f t="shared" si="329"/>
        <v>1</v>
      </c>
      <c r="BF57" s="225">
        <v>5</v>
      </c>
      <c r="BG57" s="225">
        <v>7</v>
      </c>
      <c r="BH57" s="225">
        <v>0</v>
      </c>
      <c r="BI57" s="225">
        <v>0</v>
      </c>
      <c r="BJ57" s="223">
        <v>8</v>
      </c>
      <c r="BK57" s="224" t="str">
        <f t="shared" si="330"/>
        <v>1</v>
      </c>
      <c r="BL57" s="225">
        <v>10</v>
      </c>
      <c r="BM57" s="225">
        <v>8</v>
      </c>
      <c r="BN57" s="225">
        <v>0</v>
      </c>
      <c r="BO57" s="225">
        <v>0</v>
      </c>
      <c r="BP57" s="223">
        <v>0</v>
      </c>
      <c r="BQ57" s="224" t="b">
        <f t="shared" si="331"/>
        <v>0</v>
      </c>
      <c r="BR57" s="225">
        <v>0</v>
      </c>
      <c r="BS57" s="225">
        <v>0</v>
      </c>
      <c r="BT57" s="225">
        <v>0</v>
      </c>
      <c r="BU57" s="225">
        <v>0</v>
      </c>
      <c r="BV57" s="223">
        <v>10</v>
      </c>
      <c r="BW57" s="224" t="str">
        <f t="shared" si="332"/>
        <v>1</v>
      </c>
      <c r="BX57" s="225">
        <v>17</v>
      </c>
      <c r="BY57" s="225">
        <v>10</v>
      </c>
      <c r="BZ57" s="225">
        <v>0</v>
      </c>
      <c r="CA57" s="225">
        <v>0</v>
      </c>
      <c r="CB57" s="223">
        <v>12</v>
      </c>
      <c r="CC57" s="224" t="str">
        <f t="shared" si="333"/>
        <v>1</v>
      </c>
      <c r="CD57" s="225">
        <v>26</v>
      </c>
      <c r="CE57" s="225">
        <v>11</v>
      </c>
      <c r="CF57" s="225">
        <v>1</v>
      </c>
      <c r="CG57" s="225">
        <v>1</v>
      </c>
      <c r="CH57" s="223">
        <v>10</v>
      </c>
      <c r="CI57" s="224" t="str">
        <f t="shared" si="334"/>
        <v>1</v>
      </c>
      <c r="CJ57" s="225">
        <v>15</v>
      </c>
      <c r="CK57" s="225">
        <v>10</v>
      </c>
      <c r="CL57" s="225">
        <v>1</v>
      </c>
      <c r="CM57" s="225">
        <v>2</v>
      </c>
      <c r="CN57" s="223">
        <v>11</v>
      </c>
      <c r="CO57" s="224" t="str">
        <f t="shared" si="335"/>
        <v>1</v>
      </c>
      <c r="CP57" s="225">
        <v>19</v>
      </c>
      <c r="CQ57" s="225">
        <v>11</v>
      </c>
      <c r="CR57" s="225">
        <v>0</v>
      </c>
      <c r="CS57" s="225">
        <v>0</v>
      </c>
      <c r="CT57" s="223">
        <v>18</v>
      </c>
      <c r="CU57" s="224" t="str">
        <f t="shared" si="336"/>
        <v>1</v>
      </c>
      <c r="CV57" s="225">
        <v>25</v>
      </c>
      <c r="CW57" s="225">
        <v>18</v>
      </c>
      <c r="CX57" s="225">
        <v>1</v>
      </c>
      <c r="CY57" s="225">
        <v>2</v>
      </c>
      <c r="CZ57" s="223">
        <v>10</v>
      </c>
      <c r="DA57" s="224" t="str">
        <f t="shared" si="337"/>
        <v>1</v>
      </c>
      <c r="DB57" s="225">
        <v>12</v>
      </c>
      <c r="DC57" s="225">
        <v>10</v>
      </c>
      <c r="DD57" s="225">
        <v>0</v>
      </c>
      <c r="DE57" s="225">
        <v>0</v>
      </c>
      <c r="DF57" s="223">
        <v>0</v>
      </c>
      <c r="DG57" s="224" t="b">
        <f t="shared" si="338"/>
        <v>0</v>
      </c>
      <c r="DH57" s="225">
        <v>0</v>
      </c>
      <c r="DI57" s="225">
        <v>0</v>
      </c>
      <c r="DJ57" s="225">
        <v>0</v>
      </c>
      <c r="DK57" s="225">
        <v>0</v>
      </c>
      <c r="DL57" s="223">
        <v>13</v>
      </c>
      <c r="DM57" s="224" t="str">
        <f t="shared" si="339"/>
        <v>1</v>
      </c>
      <c r="DN57" s="225">
        <v>17</v>
      </c>
      <c r="DO57" s="225">
        <v>12</v>
      </c>
      <c r="DP57" s="225">
        <v>1</v>
      </c>
      <c r="DQ57" s="225">
        <v>1</v>
      </c>
      <c r="DR57" s="223">
        <v>13</v>
      </c>
      <c r="DS57" s="224" t="str">
        <f t="shared" si="340"/>
        <v>1</v>
      </c>
      <c r="DT57" s="225">
        <v>37</v>
      </c>
      <c r="DU57" s="225">
        <v>13</v>
      </c>
      <c r="DV57" s="225">
        <v>0</v>
      </c>
      <c r="DW57" s="225">
        <v>0</v>
      </c>
      <c r="DX57" s="223">
        <v>5</v>
      </c>
      <c r="DY57" s="224" t="str">
        <f t="shared" si="341"/>
        <v>1</v>
      </c>
      <c r="DZ57" s="225">
        <v>15</v>
      </c>
      <c r="EA57" s="225">
        <v>5</v>
      </c>
      <c r="EB57" s="225">
        <v>0</v>
      </c>
      <c r="EC57" s="225">
        <v>0</v>
      </c>
      <c r="ED57" s="223">
        <v>16</v>
      </c>
      <c r="EE57" s="224" t="str">
        <f t="shared" si="342"/>
        <v>1</v>
      </c>
      <c r="EF57" s="225">
        <v>42</v>
      </c>
      <c r="EG57" s="225">
        <v>16</v>
      </c>
      <c r="EH57" s="225">
        <v>1</v>
      </c>
      <c r="EI57" s="225">
        <v>2</v>
      </c>
      <c r="EJ57" s="223">
        <v>0</v>
      </c>
      <c r="EK57" s="224" t="b">
        <f t="shared" si="343"/>
        <v>0</v>
      </c>
      <c r="EL57" s="225">
        <v>0</v>
      </c>
      <c r="EM57" s="225">
        <v>0</v>
      </c>
      <c r="EN57" s="225">
        <v>0</v>
      </c>
      <c r="EO57" s="225">
        <v>0</v>
      </c>
      <c r="EP57" s="223">
        <v>0</v>
      </c>
      <c r="EQ57" s="224" t="b">
        <f t="shared" si="344"/>
        <v>0</v>
      </c>
      <c r="ER57" s="225">
        <v>0</v>
      </c>
      <c r="ES57" s="225">
        <v>0</v>
      </c>
      <c r="ET57" s="225">
        <v>0</v>
      </c>
      <c r="EU57" s="225">
        <v>0</v>
      </c>
      <c r="EV57" s="223">
        <v>0</v>
      </c>
      <c r="EW57" s="224" t="b">
        <f t="shared" si="345"/>
        <v>0</v>
      </c>
      <c r="EX57" s="225">
        <v>0</v>
      </c>
      <c r="EY57" s="225">
        <v>0</v>
      </c>
      <c r="EZ57" s="225">
        <v>0</v>
      </c>
      <c r="FA57" s="225">
        <v>0</v>
      </c>
      <c r="FB57" s="223">
        <v>10</v>
      </c>
      <c r="FC57" s="224" t="str">
        <f t="shared" si="357"/>
        <v>1</v>
      </c>
      <c r="FD57" s="225">
        <v>10</v>
      </c>
      <c r="FE57" s="225">
        <v>10</v>
      </c>
      <c r="FF57" s="225">
        <v>2</v>
      </c>
      <c r="FG57" s="225">
        <v>3</v>
      </c>
      <c r="FH57" s="223">
        <v>14</v>
      </c>
      <c r="FI57" s="224" t="str">
        <f t="shared" si="346"/>
        <v>1</v>
      </c>
      <c r="FJ57" s="225">
        <v>10</v>
      </c>
      <c r="FK57" s="225">
        <v>14</v>
      </c>
      <c r="FL57" s="225">
        <v>4</v>
      </c>
      <c r="FM57" s="225">
        <v>1</v>
      </c>
      <c r="FN57" s="223">
        <v>14</v>
      </c>
      <c r="FO57" s="224" t="str">
        <f t="shared" si="347"/>
        <v>1</v>
      </c>
      <c r="FP57" s="225">
        <v>10</v>
      </c>
      <c r="FQ57" s="225">
        <v>14</v>
      </c>
      <c r="FR57" s="225">
        <v>0</v>
      </c>
      <c r="FS57" s="225">
        <v>0</v>
      </c>
      <c r="FT57" s="223">
        <v>10</v>
      </c>
      <c r="FU57" s="224" t="str">
        <f t="shared" si="348"/>
        <v>1</v>
      </c>
      <c r="FV57" s="225">
        <v>40</v>
      </c>
      <c r="FW57" s="225">
        <v>10</v>
      </c>
      <c r="FX57" s="225">
        <v>1</v>
      </c>
      <c r="FY57" s="225">
        <v>1</v>
      </c>
      <c r="FZ57" s="223">
        <v>13</v>
      </c>
      <c r="GA57" s="224" t="str">
        <f t="shared" si="349"/>
        <v>1</v>
      </c>
      <c r="GB57" s="225">
        <v>24</v>
      </c>
      <c r="GC57" s="225">
        <v>13</v>
      </c>
      <c r="GD57" s="225">
        <v>1</v>
      </c>
      <c r="GE57" s="225">
        <v>1</v>
      </c>
      <c r="GF57" s="223">
        <v>13</v>
      </c>
      <c r="GG57" s="224" t="str">
        <f t="shared" si="350"/>
        <v>1</v>
      </c>
      <c r="GH57" s="225">
        <v>10</v>
      </c>
      <c r="GI57" s="225">
        <v>13</v>
      </c>
      <c r="GJ57" s="225">
        <v>0</v>
      </c>
      <c r="GK57" s="225">
        <v>0</v>
      </c>
      <c r="GL57" s="223">
        <v>0</v>
      </c>
      <c r="GM57" s="224" t="b">
        <f t="shared" si="351"/>
        <v>0</v>
      </c>
      <c r="GN57" s="225">
        <v>0</v>
      </c>
      <c r="GO57" s="225">
        <v>0</v>
      </c>
      <c r="GP57" s="225">
        <v>0</v>
      </c>
      <c r="GQ57" s="225">
        <v>0</v>
      </c>
      <c r="GR57" s="223">
        <v>17</v>
      </c>
      <c r="GS57" s="224" t="str">
        <f t="shared" si="352"/>
        <v>1</v>
      </c>
      <c r="GT57" s="225">
        <v>15</v>
      </c>
      <c r="GU57" s="225">
        <v>17</v>
      </c>
      <c r="GV57" s="225">
        <v>1</v>
      </c>
      <c r="GW57" s="225">
        <v>1</v>
      </c>
      <c r="GX57" s="223">
        <v>12</v>
      </c>
      <c r="GY57" s="224" t="str">
        <f t="shared" si="353"/>
        <v>1</v>
      </c>
      <c r="GZ57" s="225">
        <v>20</v>
      </c>
      <c r="HA57" s="225">
        <v>12</v>
      </c>
      <c r="HB57" s="225">
        <v>1</v>
      </c>
      <c r="HC57" s="226">
        <v>5</v>
      </c>
      <c r="HD57" s="227"/>
      <c r="HE57" s="275">
        <f t="shared" si="354"/>
        <v>308</v>
      </c>
      <c r="HF57" s="10">
        <f t="shared" si="355"/>
        <v>459</v>
      </c>
      <c r="HG57" s="10">
        <f t="shared" si="356"/>
        <v>304</v>
      </c>
      <c r="HH57" s="10">
        <f t="shared" si="356"/>
        <v>20</v>
      </c>
      <c r="HI57" s="276">
        <f t="shared" si="356"/>
        <v>30</v>
      </c>
      <c r="HK57" s="23" t="s">
        <v>50</v>
      </c>
      <c r="HL57" s="307">
        <v>14</v>
      </c>
      <c r="HM57" s="308" t="str">
        <f t="shared" si="291"/>
        <v>1</v>
      </c>
      <c r="HN57" s="309">
        <v>16</v>
      </c>
      <c r="HO57" s="309">
        <v>14</v>
      </c>
      <c r="HP57" s="309">
        <v>1</v>
      </c>
      <c r="HQ57" s="309">
        <v>2</v>
      </c>
      <c r="HR57" s="307">
        <v>16</v>
      </c>
      <c r="HS57" s="308" t="str">
        <f t="shared" si="292"/>
        <v>1</v>
      </c>
      <c r="HT57" s="309">
        <v>39</v>
      </c>
      <c r="HU57" s="309">
        <v>14</v>
      </c>
      <c r="HV57" s="309">
        <v>1</v>
      </c>
      <c r="HW57" s="309">
        <v>2</v>
      </c>
      <c r="HX57" s="307">
        <v>16</v>
      </c>
      <c r="HY57" s="308" t="str">
        <f t="shared" si="293"/>
        <v>1</v>
      </c>
      <c r="HZ57" s="309">
        <v>23</v>
      </c>
      <c r="IA57" s="309">
        <v>16</v>
      </c>
      <c r="IB57" s="309">
        <v>0</v>
      </c>
      <c r="IC57" s="309">
        <v>0</v>
      </c>
      <c r="ID57" s="307">
        <v>0</v>
      </c>
      <c r="IE57" s="308" t="b">
        <f t="shared" si="294"/>
        <v>0</v>
      </c>
      <c r="IF57" s="309">
        <v>0</v>
      </c>
      <c r="IG57" s="309">
        <v>0</v>
      </c>
      <c r="IH57" s="309">
        <v>0</v>
      </c>
      <c r="II57" s="309">
        <v>0</v>
      </c>
      <c r="IJ57" s="307">
        <v>0</v>
      </c>
      <c r="IK57" s="308" t="b">
        <f t="shared" si="295"/>
        <v>0</v>
      </c>
      <c r="IL57" s="309">
        <v>0</v>
      </c>
      <c r="IM57" s="309">
        <v>0</v>
      </c>
      <c r="IN57" s="309">
        <v>0</v>
      </c>
      <c r="IO57" s="309">
        <v>0</v>
      </c>
      <c r="IP57" s="307">
        <v>16</v>
      </c>
      <c r="IQ57" s="308" t="str">
        <f t="shared" si="296"/>
        <v>1</v>
      </c>
      <c r="IR57" s="309">
        <v>21</v>
      </c>
      <c r="IS57" s="309">
        <v>15</v>
      </c>
      <c r="IT57" s="309">
        <v>2</v>
      </c>
      <c r="IU57" s="309">
        <v>3</v>
      </c>
      <c r="IV57" s="307">
        <v>0</v>
      </c>
      <c r="IW57" s="308" t="b">
        <f t="shared" si="297"/>
        <v>0</v>
      </c>
      <c r="IX57" s="309">
        <v>0</v>
      </c>
      <c r="IY57" s="309">
        <v>0</v>
      </c>
      <c r="IZ57" s="309">
        <v>0</v>
      </c>
      <c r="JA57" s="309">
        <v>0</v>
      </c>
      <c r="JB57" s="307">
        <v>15</v>
      </c>
      <c r="JC57" s="308" t="str">
        <f t="shared" si="298"/>
        <v>1</v>
      </c>
      <c r="JD57" s="309">
        <v>33</v>
      </c>
      <c r="JE57" s="309">
        <v>15</v>
      </c>
      <c r="JF57" s="309">
        <v>2</v>
      </c>
      <c r="JG57" s="309">
        <v>2</v>
      </c>
      <c r="JH57" s="307">
        <v>14</v>
      </c>
      <c r="JI57" s="308" t="str">
        <f t="shared" si="299"/>
        <v>1</v>
      </c>
      <c r="JJ57" s="309">
        <v>22</v>
      </c>
      <c r="JK57" s="309">
        <v>13</v>
      </c>
      <c r="JL57" s="309">
        <v>1</v>
      </c>
      <c r="JM57" s="309">
        <v>2</v>
      </c>
      <c r="JN57" s="307">
        <v>16</v>
      </c>
      <c r="JO57" s="308" t="str">
        <f t="shared" si="300"/>
        <v>1</v>
      </c>
      <c r="JP57" s="309">
        <v>24</v>
      </c>
      <c r="JQ57" s="309">
        <v>16</v>
      </c>
      <c r="JR57" s="309">
        <v>7</v>
      </c>
      <c r="JS57" s="309">
        <v>2</v>
      </c>
      <c r="JT57" s="307">
        <v>14</v>
      </c>
      <c r="JU57" s="308" t="str">
        <f t="shared" si="301"/>
        <v>1</v>
      </c>
      <c r="JV57" s="309">
        <v>16</v>
      </c>
      <c r="JW57" s="309">
        <v>14</v>
      </c>
      <c r="JX57" s="309">
        <v>1</v>
      </c>
      <c r="JY57" s="309">
        <v>1</v>
      </c>
      <c r="JZ57" s="307">
        <v>0</v>
      </c>
      <c r="KA57" s="308" t="b">
        <f t="shared" si="302"/>
        <v>0</v>
      </c>
      <c r="KB57" s="309">
        <v>0</v>
      </c>
      <c r="KC57" s="309">
        <v>0</v>
      </c>
      <c r="KD57" s="309">
        <v>0</v>
      </c>
      <c r="KE57" s="309">
        <v>0</v>
      </c>
      <c r="KF57" s="307">
        <v>15</v>
      </c>
      <c r="KG57" s="308" t="str">
        <f t="shared" si="303"/>
        <v>1</v>
      </c>
      <c r="KH57" s="309">
        <v>20</v>
      </c>
      <c r="KI57" s="309">
        <v>14</v>
      </c>
      <c r="KJ57" s="309">
        <v>1</v>
      </c>
      <c r="KK57" s="309">
        <v>1</v>
      </c>
      <c r="KL57" s="307">
        <v>15</v>
      </c>
      <c r="KM57" s="308" t="str">
        <f t="shared" si="304"/>
        <v>1</v>
      </c>
      <c r="KN57" s="309">
        <v>20</v>
      </c>
      <c r="KO57" s="309">
        <v>15</v>
      </c>
      <c r="KP57" s="309">
        <v>1</v>
      </c>
      <c r="KQ57" s="309">
        <v>1</v>
      </c>
      <c r="KR57" s="307">
        <v>17</v>
      </c>
      <c r="KS57" s="308" t="str">
        <f t="shared" si="305"/>
        <v>1</v>
      </c>
      <c r="KT57" s="309">
        <v>20</v>
      </c>
      <c r="KU57" s="309">
        <v>17</v>
      </c>
      <c r="KV57" s="309">
        <v>0</v>
      </c>
      <c r="KW57" s="309">
        <v>0</v>
      </c>
      <c r="KX57" s="307">
        <v>15</v>
      </c>
      <c r="KY57" s="308" t="str">
        <f t="shared" si="306"/>
        <v>1</v>
      </c>
      <c r="KZ57" s="309">
        <v>19</v>
      </c>
      <c r="LA57" s="309">
        <v>14</v>
      </c>
      <c r="LB57" s="309">
        <v>1</v>
      </c>
      <c r="LC57" s="309">
        <v>1</v>
      </c>
      <c r="LD57" s="307">
        <v>16</v>
      </c>
      <c r="LE57" s="308" t="str">
        <f t="shared" si="307"/>
        <v>1</v>
      </c>
      <c r="LF57" s="309">
        <v>21</v>
      </c>
      <c r="LG57" s="309">
        <v>15</v>
      </c>
      <c r="LH57" s="309">
        <v>1</v>
      </c>
      <c r="LI57" s="309">
        <v>2</v>
      </c>
      <c r="LJ57" s="307">
        <v>15</v>
      </c>
      <c r="LK57" s="308" t="str">
        <f t="shared" si="308"/>
        <v>1</v>
      </c>
      <c r="LL57" s="309">
        <v>19</v>
      </c>
      <c r="LM57" s="309">
        <v>15</v>
      </c>
      <c r="LN57" s="309">
        <v>0</v>
      </c>
      <c r="LO57" s="309">
        <v>0</v>
      </c>
      <c r="LP57" s="307">
        <v>0</v>
      </c>
      <c r="LQ57" s="308" t="b">
        <f t="shared" si="309"/>
        <v>0</v>
      </c>
      <c r="LR57" s="309">
        <v>0</v>
      </c>
      <c r="LS57" s="309">
        <v>0</v>
      </c>
      <c r="LT57" s="309">
        <v>0</v>
      </c>
      <c r="LU57" s="309">
        <v>0</v>
      </c>
      <c r="LV57" s="307">
        <v>14</v>
      </c>
      <c r="LW57" s="308" t="str">
        <f t="shared" si="310"/>
        <v>1</v>
      </c>
      <c r="LX57" s="309">
        <v>25</v>
      </c>
      <c r="LY57" s="309">
        <v>13</v>
      </c>
      <c r="LZ57" s="309">
        <v>1</v>
      </c>
      <c r="MA57" s="309">
        <v>1</v>
      </c>
      <c r="MB57" s="307">
        <v>14</v>
      </c>
      <c r="MC57" s="308" t="str">
        <f t="shared" si="311"/>
        <v>1</v>
      </c>
      <c r="MD57" s="309">
        <v>28</v>
      </c>
      <c r="ME57" s="309">
        <v>13</v>
      </c>
      <c r="MF57" s="309">
        <v>1</v>
      </c>
      <c r="MG57" s="309">
        <v>1</v>
      </c>
      <c r="MH57" s="307">
        <v>14</v>
      </c>
      <c r="MI57" s="308" t="str">
        <f t="shared" si="312"/>
        <v>1</v>
      </c>
      <c r="MJ57" s="309">
        <v>34</v>
      </c>
      <c r="MK57" s="309">
        <v>14</v>
      </c>
      <c r="ML57" s="309">
        <v>4</v>
      </c>
      <c r="MM57" s="309">
        <v>4</v>
      </c>
      <c r="MN57" s="307">
        <v>10</v>
      </c>
      <c r="MO57" s="308" t="str">
        <f t="shared" si="313"/>
        <v>1</v>
      </c>
      <c r="MP57" s="309">
        <v>13</v>
      </c>
      <c r="MQ57" s="309">
        <v>10</v>
      </c>
      <c r="MR57" s="309">
        <v>0</v>
      </c>
      <c r="MS57" s="309">
        <v>0</v>
      </c>
      <c r="MT57" s="307">
        <v>15</v>
      </c>
      <c r="MU57" s="308" t="str">
        <f t="shared" si="314"/>
        <v>1</v>
      </c>
      <c r="MV57" s="309">
        <v>20</v>
      </c>
      <c r="MW57" s="309">
        <v>15</v>
      </c>
      <c r="MX57" s="309">
        <v>4</v>
      </c>
      <c r="MY57" s="309">
        <v>2</v>
      </c>
      <c r="MZ57" s="307">
        <v>16</v>
      </c>
      <c r="NA57" s="308" t="str">
        <f t="shared" si="315"/>
        <v>1</v>
      </c>
      <c r="NB57" s="309">
        <v>23</v>
      </c>
      <c r="NC57" s="309">
        <v>16</v>
      </c>
      <c r="ND57" s="309">
        <v>2</v>
      </c>
      <c r="NE57" s="309">
        <v>3</v>
      </c>
      <c r="NF57" s="307">
        <v>0</v>
      </c>
      <c r="NG57" s="308" t="b">
        <f t="shared" si="316"/>
        <v>0</v>
      </c>
      <c r="NH57" s="309">
        <v>0</v>
      </c>
      <c r="NI57" s="309">
        <v>0</v>
      </c>
      <c r="NJ57" s="309">
        <v>0</v>
      </c>
      <c r="NK57" s="309">
        <v>0</v>
      </c>
      <c r="NL57" s="307">
        <v>16</v>
      </c>
      <c r="NM57" s="308" t="str">
        <f t="shared" si="317"/>
        <v>1</v>
      </c>
      <c r="NN57" s="309">
        <v>23</v>
      </c>
      <c r="NO57" s="309">
        <v>14</v>
      </c>
      <c r="NP57" s="309">
        <v>2</v>
      </c>
      <c r="NQ57" s="309">
        <v>4</v>
      </c>
      <c r="NR57" s="307">
        <v>16</v>
      </c>
      <c r="NS57" s="308" t="str">
        <f t="shared" si="318"/>
        <v>1</v>
      </c>
      <c r="NT57" s="309">
        <v>19</v>
      </c>
      <c r="NU57" s="309">
        <v>15</v>
      </c>
      <c r="NV57" s="309">
        <v>1</v>
      </c>
      <c r="NW57" s="309">
        <v>3</v>
      </c>
      <c r="NX57" s="307">
        <v>0</v>
      </c>
      <c r="NY57" s="308" t="b">
        <f t="shared" si="319"/>
        <v>0</v>
      </c>
      <c r="NZ57" s="309">
        <v>0</v>
      </c>
      <c r="OA57" s="309">
        <v>0</v>
      </c>
      <c r="OB57" s="309">
        <v>0</v>
      </c>
      <c r="OC57" s="310">
        <v>0</v>
      </c>
      <c r="OD57" s="311">
        <v>0</v>
      </c>
      <c r="OE57" s="308" t="b">
        <f t="shared" si="320"/>
        <v>0</v>
      </c>
      <c r="OF57" s="309">
        <v>0</v>
      </c>
      <c r="OG57" s="309">
        <v>0</v>
      </c>
      <c r="OH57" s="309">
        <v>0</v>
      </c>
      <c r="OI57" s="309">
        <v>0</v>
      </c>
      <c r="OJ57" s="307">
        <v>0</v>
      </c>
      <c r="OK57" s="308" t="b">
        <f t="shared" si="321"/>
        <v>0</v>
      </c>
      <c r="OL57" s="309">
        <v>0</v>
      </c>
      <c r="OM57" s="309">
        <v>0</v>
      </c>
      <c r="ON57" s="309">
        <v>0</v>
      </c>
      <c r="OO57" s="310">
        <v>0</v>
      </c>
      <c r="OP57" s="312"/>
      <c r="OQ57" s="374">
        <f t="shared" si="322"/>
        <v>329</v>
      </c>
      <c r="OR57" s="42">
        <f t="shared" si="323"/>
        <v>498</v>
      </c>
      <c r="OS57" s="42">
        <f t="shared" si="323"/>
        <v>317</v>
      </c>
      <c r="OT57" s="42">
        <f t="shared" si="323"/>
        <v>34</v>
      </c>
      <c r="OU57" s="375">
        <f t="shared" si="323"/>
        <v>37</v>
      </c>
      <c r="OW57" s="55" t="s">
        <v>52</v>
      </c>
      <c r="OX57" s="362"/>
      <c r="OY57" s="363"/>
      <c r="PA57" s="68" t="s">
        <v>52</v>
      </c>
      <c r="PB57" s="391"/>
      <c r="PC57" s="392"/>
    </row>
    <row r="58" spans="1:419" ht="19.5" thickBot="1" x14ac:dyDescent="0.3">
      <c r="A58" s="17" t="s">
        <v>51</v>
      </c>
      <c r="B58" s="79">
        <v>581</v>
      </c>
      <c r="C58" s="79">
        <v>62</v>
      </c>
      <c r="E58" s="85" t="s">
        <v>51</v>
      </c>
      <c r="F58" s="96">
        <v>1195</v>
      </c>
      <c r="G58" s="96">
        <v>38</v>
      </c>
      <c r="I58" s="112" t="s">
        <v>74</v>
      </c>
      <c r="J58" s="46">
        <v>740</v>
      </c>
      <c r="K58" s="46">
        <v>1060</v>
      </c>
      <c r="M58" s="139" t="s">
        <v>79</v>
      </c>
      <c r="N58" s="46">
        <v>504</v>
      </c>
      <c r="O58" s="107">
        <v>1046</v>
      </c>
      <c r="P58" s="121"/>
      <c r="Q58" s="107"/>
      <c r="R58" s="132"/>
      <c r="S58" s="107">
        <v>0</v>
      </c>
      <c r="T58" s="122">
        <v>0</v>
      </c>
      <c r="V58" s="160" t="s">
        <v>40</v>
      </c>
      <c r="W58" s="107">
        <v>117</v>
      </c>
      <c r="X58" s="122">
        <v>10</v>
      </c>
      <c r="Y58" s="12" t="s">
        <v>50</v>
      </c>
      <c r="Z58" s="223">
        <v>0</v>
      </c>
      <c r="AA58" s="224" t="b">
        <f t="shared" si="324"/>
        <v>0</v>
      </c>
      <c r="AB58" s="225">
        <v>0</v>
      </c>
      <c r="AC58" s="225">
        <v>0</v>
      </c>
      <c r="AD58" s="225">
        <v>0</v>
      </c>
      <c r="AE58" s="225">
        <v>0</v>
      </c>
      <c r="AF58" s="223">
        <v>13</v>
      </c>
      <c r="AG58" s="224" t="str">
        <f t="shared" si="325"/>
        <v>1</v>
      </c>
      <c r="AH58" s="225">
        <v>13</v>
      </c>
      <c r="AI58" s="225">
        <v>12</v>
      </c>
      <c r="AJ58" s="225">
        <v>20</v>
      </c>
      <c r="AK58" s="225">
        <v>1</v>
      </c>
      <c r="AL58" s="223">
        <v>18</v>
      </c>
      <c r="AM58" s="224" t="str">
        <f t="shared" si="326"/>
        <v>1</v>
      </c>
      <c r="AN58" s="225">
        <v>14</v>
      </c>
      <c r="AO58" s="225">
        <v>18</v>
      </c>
      <c r="AP58" s="225">
        <v>1</v>
      </c>
      <c r="AQ58" s="225">
        <v>2</v>
      </c>
      <c r="AR58" s="223">
        <v>14</v>
      </c>
      <c r="AS58" s="224" t="str">
        <f t="shared" si="327"/>
        <v>1</v>
      </c>
      <c r="AT58" s="225">
        <v>14</v>
      </c>
      <c r="AU58" s="225">
        <v>14</v>
      </c>
      <c r="AV58" s="225">
        <v>2</v>
      </c>
      <c r="AW58" s="225">
        <v>3</v>
      </c>
      <c r="AX58" s="223">
        <v>14</v>
      </c>
      <c r="AY58" s="224" t="str">
        <f t="shared" si="328"/>
        <v>1</v>
      </c>
      <c r="AZ58" s="225">
        <v>14</v>
      </c>
      <c r="BA58" s="225">
        <v>14</v>
      </c>
      <c r="BB58" s="225">
        <v>1</v>
      </c>
      <c r="BC58" s="225">
        <v>4</v>
      </c>
      <c r="BD58" s="223">
        <v>16</v>
      </c>
      <c r="BE58" s="224" t="str">
        <f t="shared" si="329"/>
        <v>1</v>
      </c>
      <c r="BF58" s="225">
        <v>11</v>
      </c>
      <c r="BG58" s="225">
        <v>16</v>
      </c>
      <c r="BH58" s="225">
        <v>1</v>
      </c>
      <c r="BI58" s="225">
        <v>2</v>
      </c>
      <c r="BJ58" s="223">
        <v>12</v>
      </c>
      <c r="BK58" s="224" t="str">
        <f t="shared" si="330"/>
        <v>1</v>
      </c>
      <c r="BL58" s="225">
        <v>12</v>
      </c>
      <c r="BM58" s="225">
        <v>12</v>
      </c>
      <c r="BN58" s="225">
        <v>1</v>
      </c>
      <c r="BO58" s="225">
        <v>2</v>
      </c>
      <c r="BP58" s="223">
        <v>0</v>
      </c>
      <c r="BQ58" s="224" t="b">
        <f t="shared" si="331"/>
        <v>0</v>
      </c>
      <c r="BR58" s="225">
        <v>0</v>
      </c>
      <c r="BS58" s="225">
        <v>0</v>
      </c>
      <c r="BT58" s="225">
        <v>0</v>
      </c>
      <c r="BU58" s="225">
        <v>0</v>
      </c>
      <c r="BV58" s="223">
        <v>15</v>
      </c>
      <c r="BW58" s="224" t="str">
        <f t="shared" si="332"/>
        <v>1</v>
      </c>
      <c r="BX58" s="225">
        <v>31</v>
      </c>
      <c r="BY58" s="225">
        <v>15</v>
      </c>
      <c r="BZ58" s="225">
        <v>3</v>
      </c>
      <c r="CA58" s="225">
        <v>1</v>
      </c>
      <c r="CB58" s="223">
        <v>14</v>
      </c>
      <c r="CC58" s="224" t="str">
        <f t="shared" si="333"/>
        <v>1</v>
      </c>
      <c r="CD58" s="225">
        <v>21</v>
      </c>
      <c r="CE58" s="225">
        <v>13</v>
      </c>
      <c r="CF58" s="225">
        <v>1</v>
      </c>
      <c r="CG58" s="225">
        <v>2</v>
      </c>
      <c r="CH58" s="223">
        <v>13</v>
      </c>
      <c r="CI58" s="224" t="str">
        <f t="shared" si="334"/>
        <v>1</v>
      </c>
      <c r="CJ58" s="225">
        <v>16</v>
      </c>
      <c r="CK58" s="225">
        <v>12</v>
      </c>
      <c r="CL58" s="225">
        <v>2</v>
      </c>
      <c r="CM58" s="225">
        <v>3</v>
      </c>
      <c r="CN58" s="223">
        <v>13</v>
      </c>
      <c r="CO58" s="224" t="str">
        <f t="shared" si="335"/>
        <v>1</v>
      </c>
      <c r="CP58" s="225">
        <v>16</v>
      </c>
      <c r="CQ58" s="225">
        <v>11</v>
      </c>
      <c r="CR58" s="225">
        <v>2</v>
      </c>
      <c r="CS58" s="225">
        <v>2</v>
      </c>
      <c r="CT58" s="223">
        <v>15</v>
      </c>
      <c r="CU58" s="224" t="str">
        <f t="shared" si="336"/>
        <v>1</v>
      </c>
      <c r="CV58" s="225">
        <v>12</v>
      </c>
      <c r="CW58" s="225">
        <v>15</v>
      </c>
      <c r="CX58" s="225">
        <v>3</v>
      </c>
      <c r="CY58" s="225">
        <v>3</v>
      </c>
      <c r="CZ58" s="223">
        <v>12</v>
      </c>
      <c r="DA58" s="224" t="str">
        <f t="shared" si="337"/>
        <v>1</v>
      </c>
      <c r="DB58" s="225">
        <v>10</v>
      </c>
      <c r="DC58" s="225">
        <v>12</v>
      </c>
      <c r="DD58" s="225">
        <v>4</v>
      </c>
      <c r="DE58" s="225">
        <v>2</v>
      </c>
      <c r="DF58" s="223">
        <v>0</v>
      </c>
      <c r="DG58" s="224" t="b">
        <f t="shared" si="338"/>
        <v>0</v>
      </c>
      <c r="DH58" s="225">
        <v>0</v>
      </c>
      <c r="DI58" s="225">
        <v>0</v>
      </c>
      <c r="DJ58" s="225">
        <v>0</v>
      </c>
      <c r="DK58" s="225">
        <v>0</v>
      </c>
      <c r="DL58" s="223">
        <v>10</v>
      </c>
      <c r="DM58" s="224" t="str">
        <f t="shared" si="339"/>
        <v>1</v>
      </c>
      <c r="DN58" s="225">
        <v>15</v>
      </c>
      <c r="DO58" s="225">
        <v>10</v>
      </c>
      <c r="DP58" s="225">
        <v>3</v>
      </c>
      <c r="DQ58" s="225">
        <v>2</v>
      </c>
      <c r="DR58" s="223">
        <v>13</v>
      </c>
      <c r="DS58" s="224" t="str">
        <f t="shared" si="340"/>
        <v>1</v>
      </c>
      <c r="DT58" s="225">
        <v>10</v>
      </c>
      <c r="DU58" s="225">
        <v>13</v>
      </c>
      <c r="DV58" s="225">
        <v>3</v>
      </c>
      <c r="DW58" s="225">
        <v>5</v>
      </c>
      <c r="DX58" s="223">
        <v>13</v>
      </c>
      <c r="DY58" s="224" t="str">
        <f t="shared" si="341"/>
        <v>1</v>
      </c>
      <c r="DZ58" s="225">
        <v>18</v>
      </c>
      <c r="EA58" s="225">
        <v>13</v>
      </c>
      <c r="EB58" s="225">
        <v>2</v>
      </c>
      <c r="EC58" s="225">
        <v>5</v>
      </c>
      <c r="ED58" s="223">
        <v>15</v>
      </c>
      <c r="EE58" s="224" t="str">
        <f t="shared" si="342"/>
        <v>1</v>
      </c>
      <c r="EF58" s="225">
        <v>15</v>
      </c>
      <c r="EG58" s="225">
        <v>15</v>
      </c>
      <c r="EH58" s="225">
        <v>2</v>
      </c>
      <c r="EI58" s="225">
        <v>3</v>
      </c>
      <c r="EJ58" s="223">
        <v>16</v>
      </c>
      <c r="EK58" s="224" t="str">
        <f t="shared" si="343"/>
        <v>1</v>
      </c>
      <c r="EL58" s="225">
        <v>20</v>
      </c>
      <c r="EM58" s="225">
        <v>16</v>
      </c>
      <c r="EN58" s="225">
        <v>1</v>
      </c>
      <c r="EO58" s="225">
        <v>2</v>
      </c>
      <c r="EP58" s="223">
        <v>10</v>
      </c>
      <c r="EQ58" s="224" t="str">
        <f t="shared" si="344"/>
        <v>1</v>
      </c>
      <c r="ER58" s="225">
        <v>10</v>
      </c>
      <c r="ES58" s="225">
        <v>10</v>
      </c>
      <c r="ET58" s="225">
        <v>18</v>
      </c>
      <c r="EU58" s="225">
        <v>2</v>
      </c>
      <c r="EV58" s="223">
        <v>0</v>
      </c>
      <c r="EW58" s="224" t="b">
        <f t="shared" si="345"/>
        <v>0</v>
      </c>
      <c r="EX58" s="225">
        <v>0</v>
      </c>
      <c r="EY58" s="225">
        <v>0</v>
      </c>
      <c r="EZ58" s="225">
        <v>0</v>
      </c>
      <c r="FA58" s="225">
        <v>0</v>
      </c>
      <c r="FB58" s="223">
        <v>10</v>
      </c>
      <c r="FC58" s="224" t="str">
        <f t="shared" si="357"/>
        <v>1</v>
      </c>
      <c r="FD58" s="225">
        <v>19</v>
      </c>
      <c r="FE58" s="225">
        <v>10</v>
      </c>
      <c r="FF58" s="225">
        <v>15</v>
      </c>
      <c r="FG58" s="225">
        <v>2</v>
      </c>
      <c r="FH58" s="223">
        <v>14</v>
      </c>
      <c r="FI58" s="224" t="str">
        <f t="shared" si="346"/>
        <v>1</v>
      </c>
      <c r="FJ58" s="225">
        <v>17</v>
      </c>
      <c r="FK58" s="225">
        <v>14</v>
      </c>
      <c r="FL58" s="225">
        <v>0</v>
      </c>
      <c r="FM58" s="225">
        <v>0</v>
      </c>
      <c r="FN58" s="223">
        <v>15</v>
      </c>
      <c r="FO58" s="224" t="str">
        <f t="shared" si="347"/>
        <v>1</v>
      </c>
      <c r="FP58" s="225">
        <v>33</v>
      </c>
      <c r="FQ58" s="225">
        <v>14</v>
      </c>
      <c r="FR58" s="225">
        <v>1</v>
      </c>
      <c r="FS58" s="225">
        <v>1</v>
      </c>
      <c r="FT58" s="223">
        <v>14</v>
      </c>
      <c r="FU58" s="224" t="str">
        <f t="shared" si="348"/>
        <v>1</v>
      </c>
      <c r="FV58" s="225">
        <v>23</v>
      </c>
      <c r="FW58" s="225">
        <v>14</v>
      </c>
      <c r="FX58" s="225">
        <v>0</v>
      </c>
      <c r="FY58" s="225">
        <v>0</v>
      </c>
      <c r="FZ58" s="223">
        <v>16</v>
      </c>
      <c r="GA58" s="224" t="str">
        <f t="shared" si="349"/>
        <v>1</v>
      </c>
      <c r="GB58" s="225">
        <v>19</v>
      </c>
      <c r="GC58" s="225">
        <v>16</v>
      </c>
      <c r="GD58" s="225">
        <v>1</v>
      </c>
      <c r="GE58" s="225">
        <v>2</v>
      </c>
      <c r="GF58" s="223">
        <v>0</v>
      </c>
      <c r="GG58" s="224" t="b">
        <f t="shared" si="350"/>
        <v>0</v>
      </c>
      <c r="GH58" s="225">
        <v>0</v>
      </c>
      <c r="GI58" s="225">
        <v>0</v>
      </c>
      <c r="GJ58" s="225">
        <v>0</v>
      </c>
      <c r="GK58" s="225">
        <v>0</v>
      </c>
      <c r="GL58" s="223">
        <v>13</v>
      </c>
      <c r="GM58" s="224" t="str">
        <f t="shared" si="351"/>
        <v>1</v>
      </c>
      <c r="GN58" s="225">
        <v>20</v>
      </c>
      <c r="GO58" s="225">
        <v>13</v>
      </c>
      <c r="GP58" s="225">
        <v>0</v>
      </c>
      <c r="GQ58" s="225">
        <v>0</v>
      </c>
      <c r="GR58" s="223">
        <v>14</v>
      </c>
      <c r="GS58" s="224" t="str">
        <f t="shared" si="352"/>
        <v>1</v>
      </c>
      <c r="GT58" s="225">
        <v>42</v>
      </c>
      <c r="GU58" s="225">
        <v>14</v>
      </c>
      <c r="GV58" s="225">
        <v>0</v>
      </c>
      <c r="GW58" s="225">
        <v>0</v>
      </c>
      <c r="GX58" s="223">
        <v>14</v>
      </c>
      <c r="GY58" s="224" t="str">
        <f t="shared" si="353"/>
        <v>1</v>
      </c>
      <c r="GZ58" s="225">
        <v>32</v>
      </c>
      <c r="HA58" s="225">
        <v>14</v>
      </c>
      <c r="HB58" s="225">
        <v>1</v>
      </c>
      <c r="HC58" s="226">
        <v>1</v>
      </c>
      <c r="HD58" s="227"/>
      <c r="HE58" s="275">
        <f t="shared" si="354"/>
        <v>356</v>
      </c>
      <c r="HF58" s="10">
        <f t="shared" si="355"/>
        <v>477</v>
      </c>
      <c r="HG58" s="10">
        <f t="shared" si="356"/>
        <v>350</v>
      </c>
      <c r="HH58" s="10">
        <f t="shared" si="356"/>
        <v>88</v>
      </c>
      <c r="HI58" s="276">
        <f t="shared" si="356"/>
        <v>52</v>
      </c>
      <c r="HK58" s="25" t="s">
        <v>51</v>
      </c>
      <c r="HL58" s="307">
        <v>23</v>
      </c>
      <c r="HM58" s="308" t="str">
        <f t="shared" si="291"/>
        <v>1</v>
      </c>
      <c r="HN58" s="309">
        <v>100</v>
      </c>
      <c r="HO58" s="309">
        <v>23</v>
      </c>
      <c r="HP58" s="309">
        <v>3</v>
      </c>
      <c r="HQ58" s="309">
        <v>1</v>
      </c>
      <c r="HR58" s="307">
        <v>25</v>
      </c>
      <c r="HS58" s="308" t="str">
        <f t="shared" si="292"/>
        <v>1</v>
      </c>
      <c r="HT58" s="309">
        <v>70</v>
      </c>
      <c r="HU58" s="309">
        <v>24</v>
      </c>
      <c r="HV58" s="309">
        <v>3</v>
      </c>
      <c r="HW58" s="309">
        <v>2</v>
      </c>
      <c r="HX58" s="307">
        <v>15</v>
      </c>
      <c r="HY58" s="308" t="str">
        <f t="shared" si="293"/>
        <v>1</v>
      </c>
      <c r="HZ58" s="309">
        <v>30</v>
      </c>
      <c r="IA58" s="309">
        <v>15</v>
      </c>
      <c r="IB58" s="309">
        <v>3</v>
      </c>
      <c r="IC58" s="309">
        <v>2</v>
      </c>
      <c r="ID58" s="307">
        <v>0</v>
      </c>
      <c r="IE58" s="308" t="b">
        <f t="shared" si="294"/>
        <v>0</v>
      </c>
      <c r="IF58" s="309">
        <v>0</v>
      </c>
      <c r="IG58" s="309">
        <v>0</v>
      </c>
      <c r="IH58" s="309">
        <v>0</v>
      </c>
      <c r="II58" s="309">
        <v>0</v>
      </c>
      <c r="IJ58" s="307">
        <v>0</v>
      </c>
      <c r="IK58" s="308" t="b">
        <f t="shared" si="295"/>
        <v>0</v>
      </c>
      <c r="IL58" s="309">
        <v>0</v>
      </c>
      <c r="IM58" s="309">
        <v>0</v>
      </c>
      <c r="IN58" s="309">
        <v>0</v>
      </c>
      <c r="IO58" s="309">
        <v>0</v>
      </c>
      <c r="IP58" s="307">
        <v>32</v>
      </c>
      <c r="IQ58" s="308" t="str">
        <f t="shared" si="296"/>
        <v>1</v>
      </c>
      <c r="IR58" s="309">
        <v>50</v>
      </c>
      <c r="IS58" s="309">
        <v>32</v>
      </c>
      <c r="IT58" s="309">
        <v>1</v>
      </c>
      <c r="IU58" s="309">
        <v>2</v>
      </c>
      <c r="IV58" s="307">
        <v>0</v>
      </c>
      <c r="IW58" s="308" t="b">
        <f t="shared" si="297"/>
        <v>0</v>
      </c>
      <c r="IX58" s="309">
        <v>0</v>
      </c>
      <c r="IY58" s="309">
        <v>0</v>
      </c>
      <c r="IZ58" s="309">
        <v>0</v>
      </c>
      <c r="JA58" s="309">
        <v>0</v>
      </c>
      <c r="JB58" s="307">
        <v>35</v>
      </c>
      <c r="JC58" s="308" t="str">
        <f t="shared" si="298"/>
        <v>1</v>
      </c>
      <c r="JD58" s="309">
        <v>37</v>
      </c>
      <c r="JE58" s="309">
        <v>35</v>
      </c>
      <c r="JF58" s="309">
        <v>0</v>
      </c>
      <c r="JG58" s="309">
        <v>0</v>
      </c>
      <c r="JH58" s="307">
        <v>29</v>
      </c>
      <c r="JI58" s="308" t="str">
        <f t="shared" si="299"/>
        <v>1</v>
      </c>
      <c r="JJ58" s="309">
        <v>77</v>
      </c>
      <c r="JK58" s="309">
        <v>28</v>
      </c>
      <c r="JL58" s="309">
        <v>2</v>
      </c>
      <c r="JM58" s="309">
        <v>2</v>
      </c>
      <c r="JN58" s="307">
        <v>0</v>
      </c>
      <c r="JO58" s="308" t="b">
        <f t="shared" si="300"/>
        <v>0</v>
      </c>
      <c r="JP58" s="309">
        <v>0</v>
      </c>
      <c r="JQ58" s="309">
        <v>0</v>
      </c>
      <c r="JR58" s="309">
        <v>0</v>
      </c>
      <c r="JS58" s="309">
        <v>0</v>
      </c>
      <c r="JT58" s="307">
        <v>34</v>
      </c>
      <c r="JU58" s="308" t="str">
        <f t="shared" si="301"/>
        <v>1</v>
      </c>
      <c r="JV58" s="309">
        <v>66</v>
      </c>
      <c r="JW58" s="309">
        <v>34</v>
      </c>
      <c r="JX58" s="309">
        <v>1</v>
      </c>
      <c r="JY58" s="309">
        <v>2</v>
      </c>
      <c r="JZ58" s="307">
        <v>19</v>
      </c>
      <c r="KA58" s="308" t="str">
        <f t="shared" si="302"/>
        <v>1</v>
      </c>
      <c r="KB58" s="309">
        <v>20</v>
      </c>
      <c r="KC58" s="309">
        <v>19</v>
      </c>
      <c r="KD58" s="309">
        <v>1</v>
      </c>
      <c r="KE58" s="309">
        <v>1</v>
      </c>
      <c r="KF58" s="307">
        <v>18</v>
      </c>
      <c r="KG58" s="308" t="str">
        <f t="shared" si="303"/>
        <v>1</v>
      </c>
      <c r="KH58" s="309">
        <v>83</v>
      </c>
      <c r="KI58" s="309">
        <v>18</v>
      </c>
      <c r="KJ58" s="309">
        <v>1</v>
      </c>
      <c r="KK58" s="309">
        <v>2</v>
      </c>
      <c r="KL58" s="307">
        <v>14</v>
      </c>
      <c r="KM58" s="308" t="str">
        <f t="shared" si="304"/>
        <v>1</v>
      </c>
      <c r="KN58" s="309">
        <v>22</v>
      </c>
      <c r="KO58" s="309">
        <v>14</v>
      </c>
      <c r="KP58" s="309">
        <v>2</v>
      </c>
      <c r="KQ58" s="309">
        <v>3</v>
      </c>
      <c r="KR58" s="307">
        <v>18</v>
      </c>
      <c r="KS58" s="308" t="str">
        <f t="shared" si="305"/>
        <v>1</v>
      </c>
      <c r="KT58" s="309">
        <v>38</v>
      </c>
      <c r="KU58" s="309">
        <v>18</v>
      </c>
      <c r="KV58" s="309">
        <v>0</v>
      </c>
      <c r="KW58" s="309">
        <v>0</v>
      </c>
      <c r="KX58" s="307">
        <v>22</v>
      </c>
      <c r="KY58" s="308" t="str">
        <f t="shared" si="306"/>
        <v>1</v>
      </c>
      <c r="KZ58" s="309">
        <v>30</v>
      </c>
      <c r="LA58" s="309">
        <v>22</v>
      </c>
      <c r="LB58" s="309">
        <v>1</v>
      </c>
      <c r="LC58" s="309">
        <v>1</v>
      </c>
      <c r="LD58" s="307">
        <v>0</v>
      </c>
      <c r="LE58" s="308" t="b">
        <f t="shared" si="307"/>
        <v>0</v>
      </c>
      <c r="LF58" s="309">
        <v>0</v>
      </c>
      <c r="LG58" s="309">
        <v>0</v>
      </c>
      <c r="LH58" s="309">
        <v>0</v>
      </c>
      <c r="LI58" s="309">
        <v>0</v>
      </c>
      <c r="LJ58" s="307">
        <v>38</v>
      </c>
      <c r="LK58" s="308" t="str">
        <f t="shared" si="308"/>
        <v>1</v>
      </c>
      <c r="LL58" s="309">
        <v>61</v>
      </c>
      <c r="LM58" s="309">
        <v>38</v>
      </c>
      <c r="LN58" s="309">
        <v>1</v>
      </c>
      <c r="LO58" s="309">
        <v>2</v>
      </c>
      <c r="LP58" s="307">
        <v>20</v>
      </c>
      <c r="LQ58" s="308" t="str">
        <f t="shared" si="309"/>
        <v>1</v>
      </c>
      <c r="LR58" s="309">
        <v>39</v>
      </c>
      <c r="LS58" s="309">
        <v>20</v>
      </c>
      <c r="LT58" s="309">
        <v>0</v>
      </c>
      <c r="LU58" s="309">
        <v>0</v>
      </c>
      <c r="LV58" s="307">
        <v>22</v>
      </c>
      <c r="LW58" s="308" t="str">
        <f t="shared" si="310"/>
        <v>1</v>
      </c>
      <c r="LX58" s="309">
        <v>41</v>
      </c>
      <c r="LY58" s="309">
        <v>22</v>
      </c>
      <c r="LZ58" s="309">
        <v>1</v>
      </c>
      <c r="MA58" s="309">
        <v>2</v>
      </c>
      <c r="MB58" s="307">
        <v>28</v>
      </c>
      <c r="MC58" s="308" t="str">
        <f t="shared" si="311"/>
        <v>1</v>
      </c>
      <c r="MD58" s="309">
        <v>51</v>
      </c>
      <c r="ME58" s="309">
        <v>27</v>
      </c>
      <c r="MF58" s="309">
        <v>5</v>
      </c>
      <c r="MG58" s="309">
        <v>2</v>
      </c>
      <c r="MH58" s="307">
        <v>11</v>
      </c>
      <c r="MI58" s="308" t="str">
        <f t="shared" si="312"/>
        <v>1</v>
      </c>
      <c r="MJ58" s="309">
        <v>18</v>
      </c>
      <c r="MK58" s="309">
        <v>11</v>
      </c>
      <c r="ML58" s="309">
        <v>2</v>
      </c>
      <c r="MM58" s="309">
        <v>3</v>
      </c>
      <c r="MN58" s="307">
        <v>11</v>
      </c>
      <c r="MO58" s="308" t="str">
        <f t="shared" si="313"/>
        <v>1</v>
      </c>
      <c r="MP58" s="309">
        <v>90</v>
      </c>
      <c r="MQ58" s="309">
        <v>11</v>
      </c>
      <c r="MR58" s="309">
        <v>2</v>
      </c>
      <c r="MS58" s="309">
        <v>4</v>
      </c>
      <c r="MT58" s="307">
        <v>18</v>
      </c>
      <c r="MU58" s="308" t="str">
        <f t="shared" si="314"/>
        <v>1</v>
      </c>
      <c r="MV58" s="309">
        <v>41</v>
      </c>
      <c r="MW58" s="309">
        <v>18</v>
      </c>
      <c r="MX58" s="309">
        <v>0</v>
      </c>
      <c r="MY58" s="309">
        <v>0</v>
      </c>
      <c r="MZ58" s="307">
        <v>0</v>
      </c>
      <c r="NA58" s="308" t="b">
        <f t="shared" si="315"/>
        <v>0</v>
      </c>
      <c r="NB58" s="309">
        <v>0</v>
      </c>
      <c r="NC58" s="309">
        <v>0</v>
      </c>
      <c r="ND58" s="309">
        <v>0</v>
      </c>
      <c r="NE58" s="309">
        <v>0</v>
      </c>
      <c r="NF58" s="307">
        <v>25</v>
      </c>
      <c r="NG58" s="308" t="str">
        <f t="shared" si="316"/>
        <v>1</v>
      </c>
      <c r="NH58" s="309">
        <v>68</v>
      </c>
      <c r="NI58" s="309">
        <v>25</v>
      </c>
      <c r="NJ58" s="309">
        <v>4</v>
      </c>
      <c r="NK58" s="309">
        <v>3</v>
      </c>
      <c r="NL58" s="307">
        <v>12</v>
      </c>
      <c r="NM58" s="308" t="str">
        <f t="shared" si="317"/>
        <v>1</v>
      </c>
      <c r="NN58" s="309">
        <v>30</v>
      </c>
      <c r="NO58" s="309">
        <v>12</v>
      </c>
      <c r="NP58" s="309">
        <v>2</v>
      </c>
      <c r="NQ58" s="309">
        <v>3</v>
      </c>
      <c r="NR58" s="307">
        <v>30</v>
      </c>
      <c r="NS58" s="308" t="str">
        <f t="shared" si="318"/>
        <v>1</v>
      </c>
      <c r="NT58" s="309">
        <v>93</v>
      </c>
      <c r="NU58" s="309">
        <v>30</v>
      </c>
      <c r="NV58" s="309">
        <v>3</v>
      </c>
      <c r="NW58" s="309">
        <v>3</v>
      </c>
      <c r="NX58" s="307">
        <v>15</v>
      </c>
      <c r="NY58" s="308" t="str">
        <f t="shared" si="319"/>
        <v>1</v>
      </c>
      <c r="NZ58" s="309">
        <v>40</v>
      </c>
      <c r="OA58" s="309">
        <v>15</v>
      </c>
      <c r="OB58" s="309">
        <v>0</v>
      </c>
      <c r="OC58" s="310">
        <v>0</v>
      </c>
      <c r="OD58" s="311">
        <v>0</v>
      </c>
      <c r="OE58" s="308" t="b">
        <f t="shared" si="320"/>
        <v>0</v>
      </c>
      <c r="OF58" s="309">
        <v>0</v>
      </c>
      <c r="OG58" s="309">
        <v>0</v>
      </c>
      <c r="OH58" s="309">
        <v>0</v>
      </c>
      <c r="OI58" s="309">
        <v>0</v>
      </c>
      <c r="OJ58" s="307">
        <v>0</v>
      </c>
      <c r="OK58" s="308" t="b">
        <f t="shared" si="321"/>
        <v>0</v>
      </c>
      <c r="OL58" s="309">
        <v>0</v>
      </c>
      <c r="OM58" s="309">
        <v>0</v>
      </c>
      <c r="ON58" s="309">
        <v>0</v>
      </c>
      <c r="OO58" s="310">
        <v>0</v>
      </c>
      <c r="OP58" s="331"/>
      <c r="OQ58" s="376">
        <f t="shared" si="322"/>
        <v>514</v>
      </c>
      <c r="OR58" s="43">
        <f t="shared" si="323"/>
        <v>1195</v>
      </c>
      <c r="OS58" s="43">
        <f t="shared" si="323"/>
        <v>511</v>
      </c>
      <c r="OT58" s="42">
        <f t="shared" si="323"/>
        <v>38</v>
      </c>
      <c r="OU58" s="375">
        <f t="shared" si="323"/>
        <v>40</v>
      </c>
      <c r="OW58" s="60" t="s">
        <v>73</v>
      </c>
      <c r="OX58" s="36">
        <v>336</v>
      </c>
      <c r="OY58" s="314">
        <v>141</v>
      </c>
      <c r="PA58" s="73" t="s">
        <v>78</v>
      </c>
      <c r="PB58" s="36">
        <v>275</v>
      </c>
      <c r="PC58" s="314">
        <v>136</v>
      </c>
    </row>
    <row r="59" spans="1:419" s="87" customFormat="1" ht="19.5" thickBot="1" x14ac:dyDescent="0.3">
      <c r="A59" s="94"/>
      <c r="B59" s="87">
        <v>2902</v>
      </c>
      <c r="C59" s="87">
        <v>572</v>
      </c>
      <c r="D59" s="80"/>
      <c r="E59" s="95"/>
      <c r="F59" s="88">
        <v>5105</v>
      </c>
      <c r="G59" s="88">
        <v>286</v>
      </c>
      <c r="H59" s="80"/>
      <c r="I59" s="106" t="s">
        <v>55</v>
      </c>
      <c r="J59" s="46">
        <v>514</v>
      </c>
      <c r="K59" s="46">
        <v>985</v>
      </c>
      <c r="L59" s="80"/>
      <c r="M59" s="123" t="s">
        <v>55</v>
      </c>
      <c r="N59" s="46">
        <v>521</v>
      </c>
      <c r="O59" s="125">
        <v>1175</v>
      </c>
      <c r="P59" s="121"/>
      <c r="Q59" s="125"/>
      <c r="R59" s="132"/>
      <c r="S59" s="107">
        <v>0</v>
      </c>
      <c r="T59" s="122">
        <v>0</v>
      </c>
      <c r="U59" s="80"/>
      <c r="V59" s="160" t="s">
        <v>41</v>
      </c>
      <c r="W59" s="125">
        <v>417</v>
      </c>
      <c r="X59" s="127">
        <v>4</v>
      </c>
      <c r="Y59" s="14" t="s">
        <v>51</v>
      </c>
      <c r="Z59" s="223">
        <v>0</v>
      </c>
      <c r="AA59" s="224" t="b">
        <f t="shared" si="324"/>
        <v>0</v>
      </c>
      <c r="AB59" s="225">
        <v>0</v>
      </c>
      <c r="AC59" s="225">
        <v>0</v>
      </c>
      <c r="AD59" s="225">
        <v>0</v>
      </c>
      <c r="AE59" s="225">
        <v>0</v>
      </c>
      <c r="AF59" s="223">
        <v>16</v>
      </c>
      <c r="AG59" s="224" t="str">
        <f t="shared" si="325"/>
        <v>1</v>
      </c>
      <c r="AH59" s="225">
        <v>132</v>
      </c>
      <c r="AI59" s="225">
        <v>15</v>
      </c>
      <c r="AJ59" s="225">
        <v>5</v>
      </c>
      <c r="AK59" s="225">
        <v>3</v>
      </c>
      <c r="AL59" s="223">
        <v>15</v>
      </c>
      <c r="AM59" s="224" t="str">
        <f t="shared" si="326"/>
        <v>1</v>
      </c>
      <c r="AN59" s="225">
        <v>62</v>
      </c>
      <c r="AO59" s="225">
        <v>15</v>
      </c>
      <c r="AP59" s="225">
        <v>1</v>
      </c>
      <c r="AQ59" s="225">
        <v>1</v>
      </c>
      <c r="AR59" s="223">
        <v>15</v>
      </c>
      <c r="AS59" s="224" t="str">
        <f t="shared" si="327"/>
        <v>1</v>
      </c>
      <c r="AT59" s="225">
        <v>81</v>
      </c>
      <c r="AU59" s="225">
        <v>15</v>
      </c>
      <c r="AV59" s="225">
        <v>1</v>
      </c>
      <c r="AW59" s="225">
        <v>1</v>
      </c>
      <c r="AX59" s="223">
        <v>25</v>
      </c>
      <c r="AY59" s="224" t="str">
        <f t="shared" si="328"/>
        <v>1</v>
      </c>
      <c r="AZ59" s="225">
        <v>25</v>
      </c>
      <c r="BA59" s="225">
        <v>25</v>
      </c>
      <c r="BB59" s="225">
        <v>3</v>
      </c>
      <c r="BC59" s="225">
        <v>2</v>
      </c>
      <c r="BD59" s="223">
        <v>15</v>
      </c>
      <c r="BE59" s="224" t="str">
        <f t="shared" si="329"/>
        <v>1</v>
      </c>
      <c r="BF59" s="225">
        <v>14</v>
      </c>
      <c r="BG59" s="225">
        <v>15</v>
      </c>
      <c r="BH59" s="225">
        <v>3</v>
      </c>
      <c r="BI59" s="225">
        <v>2</v>
      </c>
      <c r="BJ59" s="223">
        <v>20</v>
      </c>
      <c r="BK59" s="224" t="str">
        <f t="shared" si="330"/>
        <v>1</v>
      </c>
      <c r="BL59" s="225">
        <v>35</v>
      </c>
      <c r="BM59" s="225">
        <v>20</v>
      </c>
      <c r="BN59" s="225">
        <v>1</v>
      </c>
      <c r="BO59" s="225">
        <v>3</v>
      </c>
      <c r="BP59" s="223">
        <v>0</v>
      </c>
      <c r="BQ59" s="224" t="b">
        <f t="shared" si="331"/>
        <v>0</v>
      </c>
      <c r="BR59" s="225">
        <v>0</v>
      </c>
      <c r="BS59" s="225">
        <v>0</v>
      </c>
      <c r="BT59" s="225">
        <v>0</v>
      </c>
      <c r="BU59" s="225">
        <v>0</v>
      </c>
      <c r="BV59" s="223">
        <v>27</v>
      </c>
      <c r="BW59" s="224" t="str">
        <f t="shared" si="332"/>
        <v>1</v>
      </c>
      <c r="BX59" s="225">
        <v>40</v>
      </c>
      <c r="BY59" s="225">
        <v>27</v>
      </c>
      <c r="BZ59" s="225">
        <v>0</v>
      </c>
      <c r="CA59" s="225">
        <v>0</v>
      </c>
      <c r="CB59" s="223">
        <v>29</v>
      </c>
      <c r="CC59" s="224" t="str">
        <f t="shared" si="333"/>
        <v>1</v>
      </c>
      <c r="CD59" s="225">
        <v>35</v>
      </c>
      <c r="CE59" s="225">
        <v>28</v>
      </c>
      <c r="CF59" s="225">
        <v>15</v>
      </c>
      <c r="CG59" s="225">
        <v>2</v>
      </c>
      <c r="CH59" s="223">
        <v>21</v>
      </c>
      <c r="CI59" s="224" t="str">
        <f t="shared" si="334"/>
        <v>1</v>
      </c>
      <c r="CJ59" s="225">
        <v>55</v>
      </c>
      <c r="CK59" s="225">
        <v>21</v>
      </c>
      <c r="CL59" s="225">
        <v>0</v>
      </c>
      <c r="CM59" s="225">
        <v>0</v>
      </c>
      <c r="CN59" s="223">
        <v>29</v>
      </c>
      <c r="CO59" s="224" t="str">
        <f t="shared" si="335"/>
        <v>1</v>
      </c>
      <c r="CP59" s="225">
        <v>28</v>
      </c>
      <c r="CQ59" s="225">
        <v>29</v>
      </c>
      <c r="CR59" s="225">
        <v>3</v>
      </c>
      <c r="CS59" s="225">
        <v>2</v>
      </c>
      <c r="CT59" s="223">
        <v>15</v>
      </c>
      <c r="CU59" s="224" t="str">
        <f t="shared" si="336"/>
        <v>1</v>
      </c>
      <c r="CV59" s="225">
        <v>20</v>
      </c>
      <c r="CW59" s="225">
        <v>14</v>
      </c>
      <c r="CX59" s="225">
        <v>4</v>
      </c>
      <c r="CY59" s="225">
        <v>6</v>
      </c>
      <c r="CZ59" s="223">
        <v>34</v>
      </c>
      <c r="DA59" s="224" t="str">
        <f t="shared" si="337"/>
        <v>1</v>
      </c>
      <c r="DB59" s="225">
        <v>55</v>
      </c>
      <c r="DC59" s="225">
        <v>34</v>
      </c>
      <c r="DD59" s="225">
        <v>0</v>
      </c>
      <c r="DE59" s="225">
        <v>0</v>
      </c>
      <c r="DF59" s="223">
        <v>0</v>
      </c>
      <c r="DG59" s="224" t="b">
        <f t="shared" si="338"/>
        <v>0</v>
      </c>
      <c r="DH59" s="225">
        <v>0</v>
      </c>
      <c r="DI59" s="225">
        <v>0</v>
      </c>
      <c r="DJ59" s="225">
        <v>0</v>
      </c>
      <c r="DK59" s="225">
        <v>0</v>
      </c>
      <c r="DL59" s="223">
        <v>20</v>
      </c>
      <c r="DM59" s="224" t="str">
        <f t="shared" si="339"/>
        <v>1</v>
      </c>
      <c r="DN59" s="225">
        <v>58</v>
      </c>
      <c r="DO59" s="225">
        <v>20</v>
      </c>
      <c r="DP59" s="225">
        <v>1</v>
      </c>
      <c r="DQ59" s="225">
        <v>1</v>
      </c>
      <c r="DR59" s="223">
        <v>15</v>
      </c>
      <c r="DS59" s="224" t="str">
        <f t="shared" si="340"/>
        <v>1</v>
      </c>
      <c r="DT59" s="225">
        <v>147</v>
      </c>
      <c r="DU59" s="225">
        <v>15</v>
      </c>
      <c r="DV59" s="225">
        <v>2</v>
      </c>
      <c r="DW59" s="225">
        <v>3</v>
      </c>
      <c r="DX59" s="223">
        <v>16</v>
      </c>
      <c r="DY59" s="224" t="str">
        <f t="shared" si="341"/>
        <v>1</v>
      </c>
      <c r="DZ59" s="225">
        <v>100</v>
      </c>
      <c r="EA59" s="225">
        <v>16</v>
      </c>
      <c r="EB59" s="225">
        <v>1</v>
      </c>
      <c r="EC59" s="225">
        <v>2</v>
      </c>
      <c r="ED59" s="223">
        <v>23</v>
      </c>
      <c r="EE59" s="224" t="str">
        <f t="shared" si="342"/>
        <v>1</v>
      </c>
      <c r="EF59" s="225">
        <v>68</v>
      </c>
      <c r="EG59" s="225">
        <v>23</v>
      </c>
      <c r="EH59" s="225">
        <v>1</v>
      </c>
      <c r="EI59" s="225">
        <v>3</v>
      </c>
      <c r="EJ59" s="223">
        <v>24</v>
      </c>
      <c r="EK59" s="224" t="str">
        <f t="shared" si="343"/>
        <v>1</v>
      </c>
      <c r="EL59" s="225">
        <v>28</v>
      </c>
      <c r="EM59" s="225">
        <v>24</v>
      </c>
      <c r="EN59" s="225">
        <v>1</v>
      </c>
      <c r="EO59" s="225">
        <v>2</v>
      </c>
      <c r="EP59" s="223">
        <v>25</v>
      </c>
      <c r="EQ59" s="224" t="str">
        <f t="shared" si="344"/>
        <v>1</v>
      </c>
      <c r="ER59" s="225">
        <v>29</v>
      </c>
      <c r="ES59" s="225">
        <v>25</v>
      </c>
      <c r="ET59" s="225">
        <v>1</v>
      </c>
      <c r="EU59" s="225">
        <v>2</v>
      </c>
      <c r="EV59" s="223">
        <v>0</v>
      </c>
      <c r="EW59" s="224" t="b">
        <f t="shared" si="345"/>
        <v>0</v>
      </c>
      <c r="EX59" s="225">
        <v>0</v>
      </c>
      <c r="EY59" s="225">
        <v>0</v>
      </c>
      <c r="EZ59" s="225">
        <v>0</v>
      </c>
      <c r="FA59" s="225">
        <v>0</v>
      </c>
      <c r="FB59" s="223">
        <v>27</v>
      </c>
      <c r="FC59" s="224" t="str">
        <f t="shared" si="357"/>
        <v>1</v>
      </c>
      <c r="FD59" s="225">
        <v>36</v>
      </c>
      <c r="FE59" s="225">
        <v>27</v>
      </c>
      <c r="FF59" s="225">
        <v>1</v>
      </c>
      <c r="FG59" s="225">
        <v>2</v>
      </c>
      <c r="FH59" s="223">
        <v>36</v>
      </c>
      <c r="FI59" s="224" t="str">
        <f t="shared" si="346"/>
        <v>1</v>
      </c>
      <c r="FJ59" s="225">
        <v>50</v>
      </c>
      <c r="FK59" s="225">
        <v>36</v>
      </c>
      <c r="FL59" s="225">
        <v>2</v>
      </c>
      <c r="FM59" s="225">
        <v>1</v>
      </c>
      <c r="FN59" s="223">
        <v>24</v>
      </c>
      <c r="FO59" s="224" t="str">
        <f t="shared" si="347"/>
        <v>1</v>
      </c>
      <c r="FP59" s="225">
        <v>50</v>
      </c>
      <c r="FQ59" s="225">
        <v>24</v>
      </c>
      <c r="FR59" s="225">
        <v>0</v>
      </c>
      <c r="FS59" s="225">
        <v>0</v>
      </c>
      <c r="FT59" s="223">
        <v>24</v>
      </c>
      <c r="FU59" s="224" t="str">
        <f t="shared" si="348"/>
        <v>1</v>
      </c>
      <c r="FV59" s="225">
        <v>61</v>
      </c>
      <c r="FW59" s="225">
        <v>24</v>
      </c>
      <c r="FX59" s="225">
        <v>1</v>
      </c>
      <c r="FY59" s="225">
        <v>2</v>
      </c>
      <c r="FZ59" s="223">
        <v>0</v>
      </c>
      <c r="GA59" s="224" t="b">
        <f t="shared" si="349"/>
        <v>0</v>
      </c>
      <c r="GB59" s="225">
        <v>0</v>
      </c>
      <c r="GC59" s="225">
        <v>0</v>
      </c>
      <c r="GD59" s="225">
        <v>0</v>
      </c>
      <c r="GE59" s="225">
        <v>0</v>
      </c>
      <c r="GF59" s="223">
        <v>34</v>
      </c>
      <c r="GG59" s="224" t="str">
        <f t="shared" si="350"/>
        <v>1</v>
      </c>
      <c r="GH59" s="225">
        <v>93</v>
      </c>
      <c r="GI59" s="225">
        <v>34</v>
      </c>
      <c r="GJ59" s="225">
        <v>1</v>
      </c>
      <c r="GK59" s="225">
        <v>2</v>
      </c>
      <c r="GL59" s="223">
        <v>11</v>
      </c>
      <c r="GM59" s="224" t="str">
        <f t="shared" si="351"/>
        <v>1</v>
      </c>
      <c r="GN59" s="225">
        <v>98</v>
      </c>
      <c r="GO59" s="225">
        <v>10</v>
      </c>
      <c r="GP59" s="225">
        <v>11</v>
      </c>
      <c r="GQ59" s="225">
        <v>2</v>
      </c>
      <c r="GR59" s="223">
        <v>19</v>
      </c>
      <c r="GS59" s="224" t="str">
        <f t="shared" si="352"/>
        <v>1</v>
      </c>
      <c r="GT59" s="225">
        <v>30</v>
      </c>
      <c r="GU59" s="225">
        <v>19</v>
      </c>
      <c r="GV59" s="225">
        <v>3</v>
      </c>
      <c r="GW59" s="225">
        <v>1</v>
      </c>
      <c r="GX59" s="223">
        <v>26</v>
      </c>
      <c r="GY59" s="224" t="str">
        <f t="shared" si="353"/>
        <v>1</v>
      </c>
      <c r="GZ59" s="225">
        <v>24</v>
      </c>
      <c r="HA59" s="225">
        <v>26</v>
      </c>
      <c r="HB59" s="225">
        <v>0</v>
      </c>
      <c r="HC59" s="226">
        <v>0</v>
      </c>
      <c r="HD59" s="239"/>
      <c r="HE59" s="277">
        <f t="shared" si="354"/>
        <v>585</v>
      </c>
      <c r="HF59" s="11">
        <f t="shared" si="355"/>
        <v>1454</v>
      </c>
      <c r="HG59" s="11">
        <f t="shared" si="356"/>
        <v>581</v>
      </c>
      <c r="HH59" s="10">
        <f t="shared" si="356"/>
        <v>62</v>
      </c>
      <c r="HI59" s="276">
        <f t="shared" si="356"/>
        <v>45</v>
      </c>
      <c r="HK59" s="30"/>
      <c r="HL59" s="364">
        <f>SUM(HL52:HL58)</f>
        <v>110</v>
      </c>
      <c r="HM59" s="333"/>
      <c r="HN59" s="353">
        <f>SUM(HN52:HN58)</f>
        <v>266</v>
      </c>
      <c r="HO59" s="353">
        <f>SUM(HO52:HO58)</f>
        <v>108</v>
      </c>
      <c r="HP59" s="353">
        <f>SUM(HP52:HP58)</f>
        <v>14</v>
      </c>
      <c r="HQ59" s="354">
        <f>SUM(HQ52:HQ58)</f>
        <v>10</v>
      </c>
      <c r="HR59" s="366">
        <f t="shared" ref="HR59:JY59" si="358">SUM(HR52:HR58)</f>
        <v>110</v>
      </c>
      <c r="HS59" s="333"/>
      <c r="HT59" s="356">
        <f t="shared" si="358"/>
        <v>233</v>
      </c>
      <c r="HU59" s="356">
        <f t="shared" si="358"/>
        <v>104</v>
      </c>
      <c r="HV59" s="356">
        <f t="shared" si="358"/>
        <v>15</v>
      </c>
      <c r="HW59" s="373">
        <f t="shared" si="358"/>
        <v>12</v>
      </c>
      <c r="HX59" s="366">
        <f t="shared" si="358"/>
        <v>115</v>
      </c>
      <c r="HY59" s="333"/>
      <c r="HZ59" s="356">
        <f t="shared" si="358"/>
        <v>254</v>
      </c>
      <c r="IA59" s="356">
        <f t="shared" si="358"/>
        <v>115</v>
      </c>
      <c r="IB59" s="356">
        <f t="shared" si="358"/>
        <v>10</v>
      </c>
      <c r="IC59" s="373">
        <f t="shared" si="358"/>
        <v>10</v>
      </c>
      <c r="ID59" s="366">
        <f t="shared" si="358"/>
        <v>0</v>
      </c>
      <c r="IE59" s="333"/>
      <c r="IF59" s="356">
        <f t="shared" si="358"/>
        <v>0</v>
      </c>
      <c r="IG59" s="356">
        <f t="shared" si="358"/>
        <v>0</v>
      </c>
      <c r="IH59" s="356">
        <f t="shared" si="358"/>
        <v>0</v>
      </c>
      <c r="II59" s="373">
        <f t="shared" si="358"/>
        <v>0</v>
      </c>
      <c r="IJ59" s="366">
        <f t="shared" si="358"/>
        <v>26</v>
      </c>
      <c r="IK59" s="333"/>
      <c r="IL59" s="356">
        <f t="shared" si="358"/>
        <v>20</v>
      </c>
      <c r="IM59" s="356">
        <f t="shared" si="358"/>
        <v>23</v>
      </c>
      <c r="IN59" s="356">
        <f t="shared" si="358"/>
        <v>4</v>
      </c>
      <c r="IO59" s="373">
        <f t="shared" si="358"/>
        <v>3</v>
      </c>
      <c r="IP59" s="366">
        <f t="shared" si="358"/>
        <v>109</v>
      </c>
      <c r="IQ59" s="333"/>
      <c r="IR59" s="356">
        <f t="shared" si="358"/>
        <v>195</v>
      </c>
      <c r="IS59" s="356">
        <f t="shared" si="358"/>
        <v>107</v>
      </c>
      <c r="IT59" s="356">
        <f t="shared" si="358"/>
        <v>33</v>
      </c>
      <c r="IU59" s="373">
        <f t="shared" si="358"/>
        <v>14</v>
      </c>
      <c r="IV59" s="366">
        <f t="shared" si="358"/>
        <v>15</v>
      </c>
      <c r="IW59" s="333"/>
      <c r="IX59" s="356">
        <f t="shared" si="358"/>
        <v>13</v>
      </c>
      <c r="IY59" s="356">
        <f t="shared" si="358"/>
        <v>15</v>
      </c>
      <c r="IZ59" s="356">
        <f t="shared" si="358"/>
        <v>1</v>
      </c>
      <c r="JA59" s="373">
        <f t="shared" si="358"/>
        <v>2</v>
      </c>
      <c r="JB59" s="366">
        <f t="shared" si="358"/>
        <v>127</v>
      </c>
      <c r="JC59" s="333"/>
      <c r="JD59" s="356">
        <f t="shared" si="358"/>
        <v>223</v>
      </c>
      <c r="JE59" s="356">
        <f t="shared" si="358"/>
        <v>123</v>
      </c>
      <c r="JF59" s="356">
        <f t="shared" si="358"/>
        <v>16</v>
      </c>
      <c r="JG59" s="373">
        <f t="shared" si="358"/>
        <v>12</v>
      </c>
      <c r="JH59" s="366">
        <f t="shared" si="358"/>
        <v>118</v>
      </c>
      <c r="JI59" s="333"/>
      <c r="JJ59" s="356">
        <f t="shared" si="358"/>
        <v>208</v>
      </c>
      <c r="JK59" s="356">
        <f t="shared" si="358"/>
        <v>113</v>
      </c>
      <c r="JL59" s="356">
        <f t="shared" si="358"/>
        <v>17</v>
      </c>
      <c r="JM59" s="373">
        <f t="shared" si="358"/>
        <v>12</v>
      </c>
      <c r="JN59" s="366">
        <f t="shared" si="358"/>
        <v>103</v>
      </c>
      <c r="JO59" s="333"/>
      <c r="JP59" s="356">
        <f t="shared" si="358"/>
        <v>158</v>
      </c>
      <c r="JQ59" s="356">
        <f t="shared" si="358"/>
        <v>100</v>
      </c>
      <c r="JR59" s="356">
        <f t="shared" si="358"/>
        <v>16</v>
      </c>
      <c r="JS59" s="373">
        <f t="shared" si="358"/>
        <v>10</v>
      </c>
      <c r="JT59" s="366">
        <f t="shared" si="358"/>
        <v>123</v>
      </c>
      <c r="JU59" s="333"/>
      <c r="JV59" s="356">
        <f t="shared" si="358"/>
        <v>210</v>
      </c>
      <c r="JW59" s="356">
        <f t="shared" si="358"/>
        <v>118</v>
      </c>
      <c r="JX59" s="356">
        <f t="shared" si="358"/>
        <v>16</v>
      </c>
      <c r="JY59" s="373">
        <f t="shared" si="358"/>
        <v>13</v>
      </c>
      <c r="JZ59" s="364">
        <f>SUM(JZ52:JZ58)</f>
        <v>42</v>
      </c>
      <c r="KA59" s="333"/>
      <c r="KB59" s="353">
        <f>SUM(KB52:KB58)</f>
        <v>44</v>
      </c>
      <c r="KC59" s="353">
        <f>SUM(KC52:KC58)</f>
        <v>38</v>
      </c>
      <c r="KD59" s="353">
        <f>SUM(KD52:KD58)</f>
        <v>4</v>
      </c>
      <c r="KE59" s="354">
        <f>SUM(KE52:KE58)</f>
        <v>5</v>
      </c>
      <c r="KF59" s="364">
        <f>SUM(KF52:KF58)</f>
        <v>108</v>
      </c>
      <c r="KG59" s="333"/>
      <c r="KH59" s="353">
        <f>SUM(KH52:KH58)</f>
        <v>237</v>
      </c>
      <c r="KI59" s="353">
        <f>SUM(KI52:KI58)</f>
        <v>106</v>
      </c>
      <c r="KJ59" s="353">
        <f>SUM(KJ52:KJ58)</f>
        <v>8</v>
      </c>
      <c r="KK59" s="354">
        <f>SUM(KK52:KK58)</f>
        <v>13</v>
      </c>
      <c r="KL59" s="364">
        <f t="shared" ref="KL59:NJ59" si="359">SUM(KL52:KL58)</f>
        <v>94</v>
      </c>
      <c r="KM59" s="333"/>
      <c r="KN59" s="353">
        <f t="shared" si="359"/>
        <v>175</v>
      </c>
      <c r="KO59" s="353">
        <f t="shared" si="359"/>
        <v>90</v>
      </c>
      <c r="KP59" s="353">
        <f t="shared" si="359"/>
        <v>12</v>
      </c>
      <c r="KQ59" s="354">
        <f t="shared" si="359"/>
        <v>12</v>
      </c>
      <c r="KR59" s="364">
        <f t="shared" si="359"/>
        <v>116</v>
      </c>
      <c r="KS59" s="333"/>
      <c r="KT59" s="334">
        <f>SUM(KT52:KT58)</f>
        <v>207</v>
      </c>
      <c r="KU59" s="353">
        <f t="shared" si="359"/>
        <v>116</v>
      </c>
      <c r="KV59" s="353">
        <f t="shared" si="359"/>
        <v>6</v>
      </c>
      <c r="KW59" s="354">
        <f t="shared" si="359"/>
        <v>5</v>
      </c>
      <c r="KX59" s="364">
        <f t="shared" si="359"/>
        <v>119</v>
      </c>
      <c r="KY59" s="333"/>
      <c r="KZ59" s="353">
        <f t="shared" si="359"/>
        <v>216</v>
      </c>
      <c r="LA59" s="353">
        <f t="shared" si="359"/>
        <v>116</v>
      </c>
      <c r="LB59" s="353">
        <f t="shared" si="359"/>
        <v>11</v>
      </c>
      <c r="LC59" s="354">
        <f t="shared" si="359"/>
        <v>10</v>
      </c>
      <c r="LD59" s="364">
        <f t="shared" si="359"/>
        <v>87</v>
      </c>
      <c r="LE59" s="333"/>
      <c r="LF59" s="353">
        <f t="shared" si="359"/>
        <v>147</v>
      </c>
      <c r="LG59" s="353">
        <f t="shared" si="359"/>
        <v>84</v>
      </c>
      <c r="LH59" s="353">
        <f t="shared" si="359"/>
        <v>7</v>
      </c>
      <c r="LI59" s="354">
        <f t="shared" si="359"/>
        <v>10</v>
      </c>
      <c r="LJ59" s="364">
        <f t="shared" si="359"/>
        <v>112</v>
      </c>
      <c r="LK59" s="333"/>
      <c r="LL59" s="353">
        <f t="shared" si="359"/>
        <v>218</v>
      </c>
      <c r="LM59" s="353">
        <f t="shared" si="359"/>
        <v>109</v>
      </c>
      <c r="LN59" s="353">
        <f t="shared" si="359"/>
        <v>5</v>
      </c>
      <c r="LO59" s="354">
        <f t="shared" si="359"/>
        <v>6</v>
      </c>
      <c r="LP59" s="364">
        <f t="shared" si="359"/>
        <v>31</v>
      </c>
      <c r="LQ59" s="333"/>
      <c r="LR59" s="353">
        <f t="shared" si="359"/>
        <v>89</v>
      </c>
      <c r="LS59" s="353">
        <f t="shared" si="359"/>
        <v>30</v>
      </c>
      <c r="LT59" s="353">
        <f t="shared" si="359"/>
        <v>1</v>
      </c>
      <c r="LU59" s="354">
        <f t="shared" si="359"/>
        <v>2</v>
      </c>
      <c r="LV59" s="364">
        <f t="shared" si="359"/>
        <v>114</v>
      </c>
      <c r="LW59" s="333"/>
      <c r="LX59" s="353">
        <f t="shared" si="359"/>
        <v>188</v>
      </c>
      <c r="LY59" s="353">
        <f t="shared" si="359"/>
        <v>108</v>
      </c>
      <c r="LZ59" s="353">
        <f t="shared" si="359"/>
        <v>13</v>
      </c>
      <c r="MA59" s="354">
        <f t="shared" si="359"/>
        <v>14</v>
      </c>
      <c r="MB59" s="364">
        <f t="shared" si="359"/>
        <v>132</v>
      </c>
      <c r="MC59" s="333"/>
      <c r="MD59" s="353">
        <f t="shared" si="359"/>
        <v>211</v>
      </c>
      <c r="ME59" s="353">
        <f t="shared" si="359"/>
        <v>129</v>
      </c>
      <c r="MF59" s="353">
        <f t="shared" si="359"/>
        <v>11</v>
      </c>
      <c r="MG59" s="354">
        <f t="shared" si="359"/>
        <v>10</v>
      </c>
      <c r="MH59" s="364">
        <f t="shared" si="359"/>
        <v>110</v>
      </c>
      <c r="MI59" s="333"/>
      <c r="MJ59" s="353">
        <f t="shared" si="359"/>
        <v>205</v>
      </c>
      <c r="MK59" s="353">
        <f t="shared" si="359"/>
        <v>109</v>
      </c>
      <c r="ML59" s="353">
        <f t="shared" si="359"/>
        <v>10</v>
      </c>
      <c r="MM59" s="354">
        <f t="shared" si="359"/>
        <v>10</v>
      </c>
      <c r="MN59" s="364">
        <f t="shared" si="359"/>
        <v>119</v>
      </c>
      <c r="MO59" s="333"/>
      <c r="MP59" s="353">
        <f t="shared" si="359"/>
        <v>291</v>
      </c>
      <c r="MQ59" s="353">
        <f t="shared" si="359"/>
        <v>119</v>
      </c>
      <c r="MR59" s="353">
        <f t="shared" si="359"/>
        <v>5</v>
      </c>
      <c r="MS59" s="354">
        <f t="shared" si="359"/>
        <v>12</v>
      </c>
      <c r="MT59" s="364">
        <f t="shared" si="359"/>
        <v>118</v>
      </c>
      <c r="MU59" s="333"/>
      <c r="MV59" s="353">
        <f t="shared" si="359"/>
        <v>164</v>
      </c>
      <c r="MW59" s="353">
        <f t="shared" si="359"/>
        <v>117</v>
      </c>
      <c r="MX59" s="353">
        <f t="shared" si="359"/>
        <v>8</v>
      </c>
      <c r="MY59" s="354">
        <f t="shared" si="359"/>
        <v>8</v>
      </c>
      <c r="MZ59" s="364">
        <f t="shared" si="359"/>
        <v>76</v>
      </c>
      <c r="NA59" s="333"/>
      <c r="NB59" s="353">
        <f t="shared" si="359"/>
        <v>164</v>
      </c>
      <c r="NC59" s="353">
        <f t="shared" si="359"/>
        <v>76</v>
      </c>
      <c r="ND59" s="353">
        <f t="shared" si="359"/>
        <v>3</v>
      </c>
      <c r="NE59" s="354">
        <f t="shared" si="359"/>
        <v>4</v>
      </c>
      <c r="NF59" s="364">
        <f t="shared" si="359"/>
        <v>39</v>
      </c>
      <c r="NG59" s="333"/>
      <c r="NH59" s="353">
        <f t="shared" si="359"/>
        <v>88</v>
      </c>
      <c r="NI59" s="353">
        <f t="shared" si="359"/>
        <v>39</v>
      </c>
      <c r="NJ59" s="353">
        <f t="shared" si="359"/>
        <v>4</v>
      </c>
      <c r="NK59" s="354">
        <f t="shared" ref="NK59:OO59" si="360">SUM(NK52:NK58)</f>
        <v>3</v>
      </c>
      <c r="NL59" s="364">
        <f t="shared" si="360"/>
        <v>107</v>
      </c>
      <c r="NM59" s="333"/>
      <c r="NN59" s="353">
        <f t="shared" si="360"/>
        <v>211</v>
      </c>
      <c r="NO59" s="353">
        <f t="shared" si="360"/>
        <v>105</v>
      </c>
      <c r="NP59" s="353">
        <f t="shared" si="360"/>
        <v>11</v>
      </c>
      <c r="NQ59" s="354">
        <f t="shared" si="360"/>
        <v>15</v>
      </c>
      <c r="NR59" s="364">
        <f t="shared" si="360"/>
        <v>134</v>
      </c>
      <c r="NS59" s="333"/>
      <c r="NT59" s="353">
        <f t="shared" si="360"/>
        <v>247</v>
      </c>
      <c r="NU59" s="353">
        <f t="shared" si="360"/>
        <v>127</v>
      </c>
      <c r="NV59" s="353">
        <f t="shared" si="360"/>
        <v>23</v>
      </c>
      <c r="NW59" s="354">
        <f t="shared" si="360"/>
        <v>13</v>
      </c>
      <c r="NX59" s="364">
        <f t="shared" si="360"/>
        <v>72</v>
      </c>
      <c r="NY59" s="333"/>
      <c r="NZ59" s="353">
        <f t="shared" si="360"/>
        <v>223</v>
      </c>
      <c r="OA59" s="353">
        <f t="shared" si="360"/>
        <v>72</v>
      </c>
      <c r="OB59" s="353">
        <f t="shared" si="360"/>
        <v>2</v>
      </c>
      <c r="OC59" s="354">
        <f t="shared" si="360"/>
        <v>2</v>
      </c>
      <c r="OD59" s="370">
        <f t="shared" si="360"/>
        <v>0</v>
      </c>
      <c r="OE59" s="333"/>
      <c r="OF59" s="353">
        <f t="shared" si="360"/>
        <v>0</v>
      </c>
      <c r="OG59" s="353">
        <f t="shared" si="360"/>
        <v>0</v>
      </c>
      <c r="OH59" s="353">
        <f t="shared" si="360"/>
        <v>0</v>
      </c>
      <c r="OI59" s="354">
        <f t="shared" si="360"/>
        <v>0</v>
      </c>
      <c r="OJ59" s="364">
        <f t="shared" si="360"/>
        <v>0</v>
      </c>
      <c r="OK59" s="333"/>
      <c r="OL59" s="353">
        <f t="shared" si="360"/>
        <v>0</v>
      </c>
      <c r="OM59" s="353">
        <f t="shared" si="360"/>
        <v>0</v>
      </c>
      <c r="ON59" s="353">
        <f t="shared" si="360"/>
        <v>0</v>
      </c>
      <c r="OO59" s="354">
        <f t="shared" si="360"/>
        <v>0</v>
      </c>
      <c r="OP59" s="337"/>
      <c r="OQ59" s="338">
        <f>SUM(OQ51:OQ58)</f>
        <v>2686</v>
      </c>
      <c r="OR59" s="38">
        <f>SUM(OR51:OR58)</f>
        <v>5105</v>
      </c>
      <c r="OS59" s="38">
        <f>SUM(OS51:OS58)</f>
        <v>2616</v>
      </c>
      <c r="OT59" s="38">
        <f>SUM(OT51:OT58)</f>
        <v>286</v>
      </c>
      <c r="OU59" s="371">
        <f>SUM(OU51:OU58)</f>
        <v>252</v>
      </c>
      <c r="OW59" s="60" t="s">
        <v>74</v>
      </c>
      <c r="OX59" s="36">
        <v>316</v>
      </c>
      <c r="OY59" s="314">
        <v>268</v>
      </c>
      <c r="PA59" s="73" t="s">
        <v>79</v>
      </c>
      <c r="PB59" s="36">
        <v>269</v>
      </c>
      <c r="PC59" s="314">
        <v>257</v>
      </c>
    </row>
    <row r="60" spans="1:419" ht="16.5" thickBot="1" x14ac:dyDescent="0.3">
      <c r="A60" s="91" t="s">
        <v>52</v>
      </c>
      <c r="E60" s="92" t="s">
        <v>52</v>
      </c>
      <c r="I60" s="106" t="s">
        <v>75</v>
      </c>
      <c r="J60" s="46">
        <v>59</v>
      </c>
      <c r="K60" s="46">
        <v>20</v>
      </c>
      <c r="M60" s="123" t="s">
        <v>56</v>
      </c>
      <c r="N60" s="46">
        <v>430</v>
      </c>
      <c r="O60" s="107">
        <v>36</v>
      </c>
      <c r="P60" s="121"/>
      <c r="Q60" s="107"/>
      <c r="R60" s="132"/>
      <c r="S60" s="107">
        <v>0</v>
      </c>
      <c r="T60" s="122">
        <v>0</v>
      </c>
      <c r="V60" s="160" t="s">
        <v>42</v>
      </c>
      <c r="W60" s="107">
        <v>354</v>
      </c>
      <c r="X60" s="122">
        <v>0</v>
      </c>
      <c r="Y60" s="19"/>
      <c r="Z60" s="260">
        <f>SUM(Z53:Z59)</f>
        <v>22</v>
      </c>
      <c r="AA60" s="240"/>
      <c r="AB60" s="7">
        <f>SUM(AB53:AB59)</f>
        <v>47</v>
      </c>
      <c r="AC60" s="7">
        <f>SUM(AC53:AC59)</f>
        <v>18</v>
      </c>
      <c r="AD60" s="7">
        <f>SUM(AD53:AD59)</f>
        <v>7</v>
      </c>
      <c r="AE60" s="253">
        <f>SUM(AE53:AE59)</f>
        <v>4</v>
      </c>
      <c r="AF60" s="271">
        <f t="shared" ref="AF60:CM60" si="361">SUM(AF53:AF59)</f>
        <v>130</v>
      </c>
      <c r="AG60" s="240"/>
      <c r="AH60" s="255">
        <f t="shared" si="361"/>
        <v>287</v>
      </c>
      <c r="AI60" s="255">
        <f t="shared" si="361"/>
        <v>119</v>
      </c>
      <c r="AJ60" s="255">
        <f t="shared" si="361"/>
        <v>36</v>
      </c>
      <c r="AK60" s="273">
        <f t="shared" si="361"/>
        <v>13</v>
      </c>
      <c r="AL60" s="271">
        <f t="shared" si="361"/>
        <v>102</v>
      </c>
      <c r="AM60" s="240"/>
      <c r="AN60" s="255">
        <f t="shared" si="361"/>
        <v>191</v>
      </c>
      <c r="AO60" s="255">
        <f t="shared" si="361"/>
        <v>100</v>
      </c>
      <c r="AP60" s="255">
        <f t="shared" si="361"/>
        <v>9</v>
      </c>
      <c r="AQ60" s="273">
        <f t="shared" si="361"/>
        <v>12</v>
      </c>
      <c r="AR60" s="271">
        <f t="shared" si="361"/>
        <v>117</v>
      </c>
      <c r="AS60" s="240"/>
      <c r="AT60" s="255">
        <f t="shared" si="361"/>
        <v>245</v>
      </c>
      <c r="AU60" s="255">
        <f t="shared" si="361"/>
        <v>110</v>
      </c>
      <c r="AV60" s="255">
        <f t="shared" si="361"/>
        <v>46</v>
      </c>
      <c r="AW60" s="273">
        <f t="shared" si="361"/>
        <v>17</v>
      </c>
      <c r="AX60" s="271">
        <f t="shared" si="361"/>
        <v>121</v>
      </c>
      <c r="AY60" s="240"/>
      <c r="AZ60" s="255">
        <f t="shared" si="361"/>
        <v>160</v>
      </c>
      <c r="BA60" s="255">
        <f t="shared" si="361"/>
        <v>117</v>
      </c>
      <c r="BB60" s="255">
        <f t="shared" si="361"/>
        <v>12</v>
      </c>
      <c r="BC60" s="273">
        <f t="shared" si="361"/>
        <v>17</v>
      </c>
      <c r="BD60" s="271">
        <f t="shared" si="361"/>
        <v>100</v>
      </c>
      <c r="BE60" s="240"/>
      <c r="BF60" s="255">
        <f t="shared" si="361"/>
        <v>118</v>
      </c>
      <c r="BG60" s="255">
        <f t="shared" si="361"/>
        <v>100</v>
      </c>
      <c r="BH60" s="255">
        <f t="shared" si="361"/>
        <v>9</v>
      </c>
      <c r="BI60" s="273">
        <f t="shared" si="361"/>
        <v>12</v>
      </c>
      <c r="BJ60" s="271">
        <f t="shared" si="361"/>
        <v>91</v>
      </c>
      <c r="BK60" s="240"/>
      <c r="BL60" s="255">
        <f t="shared" si="361"/>
        <v>160</v>
      </c>
      <c r="BM60" s="255">
        <f t="shared" si="361"/>
        <v>91</v>
      </c>
      <c r="BN60" s="255">
        <f t="shared" si="361"/>
        <v>10</v>
      </c>
      <c r="BO60" s="273">
        <f t="shared" si="361"/>
        <v>13</v>
      </c>
      <c r="BP60" s="271">
        <f t="shared" si="361"/>
        <v>0</v>
      </c>
      <c r="BQ60" s="240"/>
      <c r="BR60" s="255">
        <f t="shared" si="361"/>
        <v>0</v>
      </c>
      <c r="BS60" s="255">
        <f t="shared" si="361"/>
        <v>0</v>
      </c>
      <c r="BT60" s="255">
        <f t="shared" si="361"/>
        <v>0</v>
      </c>
      <c r="BU60" s="273">
        <f t="shared" si="361"/>
        <v>0</v>
      </c>
      <c r="BV60" s="271">
        <f t="shared" si="361"/>
        <v>95</v>
      </c>
      <c r="BW60" s="240"/>
      <c r="BX60" s="255">
        <f t="shared" si="361"/>
        <v>184</v>
      </c>
      <c r="BY60" s="255">
        <f t="shared" si="361"/>
        <v>93</v>
      </c>
      <c r="BZ60" s="255">
        <f t="shared" si="361"/>
        <v>31</v>
      </c>
      <c r="CA60" s="273">
        <f t="shared" si="361"/>
        <v>11</v>
      </c>
      <c r="CB60" s="271">
        <f t="shared" si="361"/>
        <v>131</v>
      </c>
      <c r="CC60" s="240"/>
      <c r="CD60" s="255">
        <f t="shared" si="361"/>
        <v>188</v>
      </c>
      <c r="CE60" s="255">
        <f t="shared" si="361"/>
        <v>124</v>
      </c>
      <c r="CF60" s="255">
        <f t="shared" si="361"/>
        <v>23</v>
      </c>
      <c r="CG60" s="273">
        <f t="shared" si="361"/>
        <v>13</v>
      </c>
      <c r="CH60" s="271">
        <f t="shared" si="361"/>
        <v>128</v>
      </c>
      <c r="CI60" s="240"/>
      <c r="CJ60" s="255">
        <f t="shared" si="361"/>
        <v>220</v>
      </c>
      <c r="CK60" s="255">
        <f t="shared" si="361"/>
        <v>123</v>
      </c>
      <c r="CL60" s="255">
        <f t="shared" si="361"/>
        <v>7</v>
      </c>
      <c r="CM60" s="273">
        <f t="shared" si="361"/>
        <v>11</v>
      </c>
      <c r="CN60" s="260">
        <f>SUM(CN53:CN59)</f>
        <v>132</v>
      </c>
      <c r="CO60" s="240"/>
      <c r="CP60" s="7">
        <f>SUM(CP53:CP59)</f>
        <v>170</v>
      </c>
      <c r="CQ60" s="7">
        <f>SUM(CQ53:CQ59)</f>
        <v>128</v>
      </c>
      <c r="CR60" s="7">
        <f>SUM(CR53:CR59)</f>
        <v>9</v>
      </c>
      <c r="CS60" s="253">
        <f>SUM(CS53:CS59)</f>
        <v>10</v>
      </c>
      <c r="CT60" s="260">
        <f>SUM(CT53:CT59)</f>
        <v>121</v>
      </c>
      <c r="CU60" s="240"/>
      <c r="CV60" s="7">
        <f>SUM(CV53:CV59)</f>
        <v>164</v>
      </c>
      <c r="CW60" s="7">
        <f>SUM(CW53:CW59)</f>
        <v>116</v>
      </c>
      <c r="CX60" s="7">
        <f>SUM(CX53:CX59)</f>
        <v>19</v>
      </c>
      <c r="CY60" s="237">
        <f>SUM(CY53:CY59)</f>
        <v>23</v>
      </c>
      <c r="CZ60" s="260">
        <f t="shared" ref="CZ60:FX60" si="362">SUM(CZ53:CZ59)</f>
        <v>127</v>
      </c>
      <c r="DA60" s="240"/>
      <c r="DB60" s="7">
        <f t="shared" si="362"/>
        <v>220</v>
      </c>
      <c r="DC60" s="7">
        <f t="shared" si="362"/>
        <v>121</v>
      </c>
      <c r="DD60" s="7">
        <f t="shared" si="362"/>
        <v>29</v>
      </c>
      <c r="DE60" s="253">
        <f t="shared" si="362"/>
        <v>12</v>
      </c>
      <c r="DF60" s="260">
        <f t="shared" si="362"/>
        <v>0</v>
      </c>
      <c r="DG60" s="240"/>
      <c r="DH60" s="7">
        <f t="shared" si="362"/>
        <v>0</v>
      </c>
      <c r="DI60" s="7">
        <f t="shared" si="362"/>
        <v>0</v>
      </c>
      <c r="DJ60" s="7">
        <f t="shared" si="362"/>
        <v>0</v>
      </c>
      <c r="DK60" s="253">
        <f t="shared" si="362"/>
        <v>0</v>
      </c>
      <c r="DL60" s="260">
        <f t="shared" si="362"/>
        <v>107</v>
      </c>
      <c r="DM60" s="240"/>
      <c r="DN60" s="7">
        <f t="shared" si="362"/>
        <v>205</v>
      </c>
      <c r="DO60" s="7">
        <f t="shared" si="362"/>
        <v>104</v>
      </c>
      <c r="DP60" s="7">
        <f t="shared" si="362"/>
        <v>45</v>
      </c>
      <c r="DQ60" s="253">
        <f t="shared" si="362"/>
        <v>13</v>
      </c>
      <c r="DR60" s="260">
        <f t="shared" si="362"/>
        <v>118</v>
      </c>
      <c r="DS60" s="240"/>
      <c r="DT60" s="7">
        <f t="shared" si="362"/>
        <v>313</v>
      </c>
      <c r="DU60" s="7">
        <f t="shared" si="362"/>
        <v>112</v>
      </c>
      <c r="DV60" s="7">
        <f t="shared" si="362"/>
        <v>11</v>
      </c>
      <c r="DW60" s="253">
        <f t="shared" si="362"/>
        <v>15</v>
      </c>
      <c r="DX60" s="260">
        <f t="shared" si="362"/>
        <v>101</v>
      </c>
      <c r="DY60" s="240"/>
      <c r="DZ60" s="7">
        <f t="shared" si="362"/>
        <v>275</v>
      </c>
      <c r="EA60" s="7">
        <f t="shared" si="362"/>
        <v>100</v>
      </c>
      <c r="EB60" s="7">
        <f t="shared" si="362"/>
        <v>12</v>
      </c>
      <c r="EC60" s="253">
        <f t="shared" si="362"/>
        <v>15</v>
      </c>
      <c r="ED60" s="260">
        <f t="shared" si="362"/>
        <v>103</v>
      </c>
      <c r="EE60" s="240"/>
      <c r="EF60" s="7">
        <f t="shared" si="362"/>
        <v>250</v>
      </c>
      <c r="EG60" s="7">
        <f t="shared" si="362"/>
        <v>101</v>
      </c>
      <c r="EH60" s="7">
        <f t="shared" si="362"/>
        <v>17</v>
      </c>
      <c r="EI60" s="253">
        <f t="shared" si="362"/>
        <v>14</v>
      </c>
      <c r="EJ60" s="260">
        <f t="shared" si="362"/>
        <v>104</v>
      </c>
      <c r="EK60" s="240"/>
      <c r="EL60" s="7">
        <f t="shared" si="362"/>
        <v>161</v>
      </c>
      <c r="EM60" s="7">
        <f t="shared" si="362"/>
        <v>100</v>
      </c>
      <c r="EN60" s="7">
        <f t="shared" si="362"/>
        <v>15</v>
      </c>
      <c r="EO60" s="253">
        <f t="shared" si="362"/>
        <v>18</v>
      </c>
      <c r="EP60" s="260">
        <f t="shared" si="362"/>
        <v>103</v>
      </c>
      <c r="EQ60" s="240"/>
      <c r="ER60" s="7">
        <f t="shared" si="362"/>
        <v>133</v>
      </c>
      <c r="ES60" s="7">
        <f t="shared" si="362"/>
        <v>92</v>
      </c>
      <c r="ET60" s="7">
        <f t="shared" si="362"/>
        <v>39</v>
      </c>
      <c r="EU60" s="253">
        <f t="shared" si="362"/>
        <v>20</v>
      </c>
      <c r="EV60" s="260">
        <f t="shared" si="362"/>
        <v>0</v>
      </c>
      <c r="EW60" s="240"/>
      <c r="EX60" s="7">
        <f t="shared" si="362"/>
        <v>0</v>
      </c>
      <c r="EY60" s="7">
        <f t="shared" si="362"/>
        <v>0</v>
      </c>
      <c r="EZ60" s="7">
        <f t="shared" si="362"/>
        <v>0</v>
      </c>
      <c r="FA60" s="253">
        <f t="shared" si="362"/>
        <v>0</v>
      </c>
      <c r="FB60" s="260">
        <f t="shared" si="362"/>
        <v>102</v>
      </c>
      <c r="FC60" s="240"/>
      <c r="FD60" s="7">
        <f t="shared" si="362"/>
        <v>215</v>
      </c>
      <c r="FE60" s="7">
        <f t="shared" si="362"/>
        <v>98</v>
      </c>
      <c r="FF60" s="7">
        <f t="shared" si="362"/>
        <v>34</v>
      </c>
      <c r="FG60" s="253">
        <f t="shared" si="362"/>
        <v>18</v>
      </c>
      <c r="FH60" s="260">
        <f t="shared" si="362"/>
        <v>138</v>
      </c>
      <c r="FI60" s="240"/>
      <c r="FJ60" s="7">
        <f t="shared" si="362"/>
        <v>177</v>
      </c>
      <c r="FK60" s="7">
        <f t="shared" si="362"/>
        <v>133</v>
      </c>
      <c r="FL60" s="7">
        <f t="shared" si="362"/>
        <v>11</v>
      </c>
      <c r="FM60" s="253">
        <f t="shared" si="362"/>
        <v>9</v>
      </c>
      <c r="FN60" s="260">
        <f t="shared" si="362"/>
        <v>127</v>
      </c>
      <c r="FO60" s="240"/>
      <c r="FP60" s="7">
        <f t="shared" si="362"/>
        <v>226</v>
      </c>
      <c r="FQ60" s="7">
        <f t="shared" si="362"/>
        <v>121</v>
      </c>
      <c r="FR60" s="7">
        <f t="shared" si="362"/>
        <v>15</v>
      </c>
      <c r="FS60" s="253">
        <f t="shared" si="362"/>
        <v>11</v>
      </c>
      <c r="FT60" s="260">
        <f t="shared" si="362"/>
        <v>127</v>
      </c>
      <c r="FU60" s="240"/>
      <c r="FV60" s="7">
        <f t="shared" si="362"/>
        <v>237</v>
      </c>
      <c r="FW60" s="7">
        <f t="shared" si="362"/>
        <v>122</v>
      </c>
      <c r="FX60" s="7">
        <f t="shared" si="362"/>
        <v>53</v>
      </c>
      <c r="FY60" s="253">
        <f t="shared" ref="FY60:HC60" si="363">SUM(FY53:FY59)</f>
        <v>10</v>
      </c>
      <c r="FZ60" s="260">
        <f t="shared" si="363"/>
        <v>103</v>
      </c>
      <c r="GA60" s="240"/>
      <c r="GB60" s="7">
        <f t="shared" si="363"/>
        <v>138</v>
      </c>
      <c r="GC60" s="7">
        <f t="shared" si="363"/>
        <v>98</v>
      </c>
      <c r="GD60" s="7">
        <f t="shared" si="363"/>
        <v>7</v>
      </c>
      <c r="GE60" s="253">
        <f t="shared" si="363"/>
        <v>8</v>
      </c>
      <c r="GF60" s="235">
        <f>SUM(GF53:GF59)</f>
        <v>104</v>
      </c>
      <c r="GG60" s="240"/>
      <c r="GH60" s="4">
        <f>SUM(GH53:GH59)</f>
        <v>215</v>
      </c>
      <c r="GI60" s="7">
        <f t="shared" si="363"/>
        <v>98</v>
      </c>
      <c r="GJ60" s="7">
        <f t="shared" si="363"/>
        <v>18</v>
      </c>
      <c r="GK60" s="253">
        <f t="shared" si="363"/>
        <v>10</v>
      </c>
      <c r="GL60" s="260">
        <f t="shared" si="363"/>
        <v>24</v>
      </c>
      <c r="GM60" s="240"/>
      <c r="GN60" s="7">
        <f t="shared" si="363"/>
        <v>118</v>
      </c>
      <c r="GO60" s="7">
        <f t="shared" si="363"/>
        <v>23</v>
      </c>
      <c r="GP60" s="7">
        <f t="shared" si="363"/>
        <v>11</v>
      </c>
      <c r="GQ60" s="253">
        <f t="shared" si="363"/>
        <v>2</v>
      </c>
      <c r="GR60" s="260">
        <f t="shared" si="363"/>
        <v>120</v>
      </c>
      <c r="GS60" s="240"/>
      <c r="GT60" s="7">
        <f t="shared" si="363"/>
        <v>207</v>
      </c>
      <c r="GU60" s="7">
        <f t="shared" si="363"/>
        <v>118</v>
      </c>
      <c r="GV60" s="7">
        <f t="shared" si="363"/>
        <v>14</v>
      </c>
      <c r="GW60" s="253">
        <f t="shared" si="363"/>
        <v>12</v>
      </c>
      <c r="GX60" s="260">
        <f t="shared" si="363"/>
        <v>127</v>
      </c>
      <c r="GY60" s="240"/>
      <c r="GZ60" s="7">
        <f t="shared" si="363"/>
        <v>241</v>
      </c>
      <c r="HA60" s="7">
        <f t="shared" si="363"/>
        <v>122</v>
      </c>
      <c r="HB60" s="7">
        <f t="shared" si="363"/>
        <v>23</v>
      </c>
      <c r="HC60" s="253">
        <f t="shared" si="363"/>
        <v>15</v>
      </c>
      <c r="HD60" s="241"/>
      <c r="HE60" s="260">
        <f>SUM(HE52:HE59)</f>
        <v>3025</v>
      </c>
      <c r="HF60" s="7">
        <f>SUM(HF52:HF59)</f>
        <v>5465</v>
      </c>
      <c r="HG60" s="7">
        <f>SUM(HG52:HG59)</f>
        <v>2902</v>
      </c>
      <c r="HH60" s="7">
        <f>SUM(HH52:HH59)</f>
        <v>572</v>
      </c>
      <c r="HI60" s="253">
        <f>SUM(HI52:HI59)</f>
        <v>358</v>
      </c>
      <c r="HK60" s="27" t="s">
        <v>52</v>
      </c>
      <c r="HL60" s="339"/>
      <c r="HM60" s="326"/>
      <c r="HN60" s="340"/>
      <c r="HO60" s="340"/>
      <c r="HP60" s="340"/>
      <c r="HQ60" s="377"/>
      <c r="HR60" s="342"/>
      <c r="HS60" s="326"/>
      <c r="HT60" s="343"/>
      <c r="HU60" s="343"/>
      <c r="HV60" s="343"/>
      <c r="HW60" s="344"/>
      <c r="HX60" s="342"/>
      <c r="HY60" s="326"/>
      <c r="HZ60" s="343"/>
      <c r="IA60" s="343"/>
      <c r="IB60" s="343"/>
      <c r="IC60" s="344"/>
      <c r="ID60" s="342"/>
      <c r="IE60" s="326"/>
      <c r="IF60" s="343"/>
      <c r="IG60" s="343"/>
      <c r="IH60" s="343"/>
      <c r="II60" s="344"/>
      <c r="IJ60" s="342"/>
      <c r="IK60" s="326"/>
      <c r="IL60" s="343"/>
      <c r="IM60" s="343"/>
      <c r="IN60" s="343"/>
      <c r="IO60" s="344"/>
      <c r="IP60" s="342"/>
      <c r="IQ60" s="326"/>
      <c r="IR60" s="343"/>
      <c r="IS60" s="343"/>
      <c r="IT60" s="343"/>
      <c r="IU60" s="344"/>
      <c r="IV60" s="342"/>
      <c r="IW60" s="326"/>
      <c r="IX60" s="343"/>
      <c r="IY60" s="343"/>
      <c r="IZ60" s="343"/>
      <c r="JA60" s="344"/>
      <c r="JB60" s="342"/>
      <c r="JC60" s="326"/>
      <c r="JD60" s="343"/>
      <c r="JE60" s="343"/>
      <c r="JF60" s="343"/>
      <c r="JG60" s="344"/>
      <c r="JH60" s="345"/>
      <c r="JI60" s="326"/>
      <c r="JJ60" s="346"/>
      <c r="JK60" s="346"/>
      <c r="JL60" s="346"/>
      <c r="JM60" s="347"/>
      <c r="JN60" s="345"/>
      <c r="JO60" s="326"/>
      <c r="JP60" s="346"/>
      <c r="JQ60" s="346"/>
      <c r="JR60" s="346"/>
      <c r="JS60" s="347"/>
      <c r="JT60" s="345"/>
      <c r="JU60" s="326"/>
      <c r="JV60" s="346"/>
      <c r="JW60" s="346"/>
      <c r="JX60" s="346"/>
      <c r="JY60" s="347"/>
      <c r="JZ60" s="339"/>
      <c r="KA60" s="326"/>
      <c r="KB60" s="340"/>
      <c r="KC60" s="340"/>
      <c r="KD60" s="340"/>
      <c r="KE60" s="341"/>
      <c r="KF60" s="339"/>
      <c r="KG60" s="326"/>
      <c r="KH60" s="340"/>
      <c r="KI60" s="340"/>
      <c r="KJ60" s="340"/>
      <c r="KK60" s="341"/>
      <c r="KL60" s="339"/>
      <c r="KM60" s="326"/>
      <c r="KN60" s="340"/>
      <c r="KO60" s="340"/>
      <c r="KP60" s="340"/>
      <c r="KQ60" s="341"/>
      <c r="KR60" s="339"/>
      <c r="KS60" s="326"/>
      <c r="KT60" s="340"/>
      <c r="KU60" s="340"/>
      <c r="KV60" s="340"/>
      <c r="KW60" s="341"/>
      <c r="KX60" s="339"/>
      <c r="KY60" s="326"/>
      <c r="KZ60" s="340"/>
      <c r="LA60" s="340"/>
      <c r="LB60" s="340"/>
      <c r="LC60" s="341"/>
      <c r="LD60" s="339"/>
      <c r="LE60" s="326"/>
      <c r="LF60" s="340"/>
      <c r="LG60" s="340"/>
      <c r="LH60" s="340"/>
      <c r="LI60" s="341"/>
      <c r="LJ60" s="339"/>
      <c r="LK60" s="326"/>
      <c r="LL60" s="340"/>
      <c r="LM60" s="340"/>
      <c r="LN60" s="340"/>
      <c r="LO60" s="341"/>
      <c r="LP60" s="339"/>
      <c r="LQ60" s="326"/>
      <c r="LR60" s="340"/>
      <c r="LS60" s="340"/>
      <c r="LT60" s="340"/>
      <c r="LU60" s="341"/>
      <c r="LV60" s="339"/>
      <c r="LW60" s="326"/>
      <c r="LX60" s="340"/>
      <c r="LY60" s="340"/>
      <c r="LZ60" s="340"/>
      <c r="MA60" s="341"/>
      <c r="MB60" s="339"/>
      <c r="MC60" s="326"/>
      <c r="MD60" s="340"/>
      <c r="ME60" s="340"/>
      <c r="MF60" s="340"/>
      <c r="MG60" s="341"/>
      <c r="MH60" s="339"/>
      <c r="MI60" s="326"/>
      <c r="MJ60" s="340"/>
      <c r="MK60" s="340"/>
      <c r="ML60" s="340"/>
      <c r="MM60" s="341"/>
      <c r="MN60" s="339"/>
      <c r="MO60" s="326"/>
      <c r="MP60" s="340"/>
      <c r="MQ60" s="340"/>
      <c r="MR60" s="340"/>
      <c r="MS60" s="341"/>
      <c r="MT60" s="339"/>
      <c r="MU60" s="326"/>
      <c r="MV60" s="340"/>
      <c r="MW60" s="340"/>
      <c r="MX60" s="340"/>
      <c r="MY60" s="341"/>
      <c r="MZ60" s="339"/>
      <c r="NA60" s="326"/>
      <c r="NB60" s="340"/>
      <c r="NC60" s="340"/>
      <c r="ND60" s="340"/>
      <c r="NE60" s="341"/>
      <c r="NF60" s="339"/>
      <c r="NG60" s="326"/>
      <c r="NH60" s="340"/>
      <c r="NI60" s="340"/>
      <c r="NJ60" s="340"/>
      <c r="NK60" s="341"/>
      <c r="NL60" s="339"/>
      <c r="NM60" s="326"/>
      <c r="NN60" s="340"/>
      <c r="NO60" s="340"/>
      <c r="NP60" s="340"/>
      <c r="NQ60" s="341"/>
      <c r="NR60" s="339"/>
      <c r="NS60" s="326"/>
      <c r="NT60" s="340"/>
      <c r="NU60" s="340"/>
      <c r="NV60" s="340"/>
      <c r="NW60" s="341"/>
      <c r="NX60" s="339"/>
      <c r="NY60" s="326"/>
      <c r="NZ60" s="340"/>
      <c r="OA60" s="340"/>
      <c r="OB60" s="340"/>
      <c r="OC60" s="341"/>
      <c r="OD60" s="348"/>
      <c r="OE60" s="326"/>
      <c r="OF60" s="340"/>
      <c r="OG60" s="340"/>
      <c r="OH60" s="340"/>
      <c r="OI60" s="341"/>
      <c r="OJ60" s="339"/>
      <c r="OK60" s="326"/>
      <c r="OL60" s="340"/>
      <c r="OM60" s="340"/>
      <c r="ON60" s="340"/>
      <c r="OO60" s="341"/>
      <c r="OP60" s="349"/>
      <c r="OQ60" s="361"/>
      <c r="OR60" s="40"/>
      <c r="OS60" s="362"/>
      <c r="OT60" s="40"/>
      <c r="OU60" s="363"/>
      <c r="OW60" s="54" t="s">
        <v>55</v>
      </c>
      <c r="OX60" s="36">
        <v>284</v>
      </c>
      <c r="OY60" s="314">
        <v>239</v>
      </c>
      <c r="PA60" s="65" t="s">
        <v>55</v>
      </c>
      <c r="PB60" s="36">
        <v>259</v>
      </c>
      <c r="PC60" s="314">
        <v>233</v>
      </c>
    </row>
    <row r="61" spans="1:419" ht="15.75" x14ac:dyDescent="0.25">
      <c r="A61" s="17" t="s">
        <v>53</v>
      </c>
      <c r="B61" s="79">
        <v>394</v>
      </c>
      <c r="C61" s="79">
        <v>1443</v>
      </c>
      <c r="E61" s="85" t="s">
        <v>69</v>
      </c>
      <c r="F61" s="93"/>
      <c r="G61" s="93"/>
      <c r="I61" s="106" t="s">
        <v>57</v>
      </c>
      <c r="J61" s="46">
        <v>0</v>
      </c>
      <c r="K61" s="46">
        <v>0</v>
      </c>
      <c r="M61" s="123" t="s">
        <v>57</v>
      </c>
      <c r="N61" s="46">
        <v>0</v>
      </c>
      <c r="O61" s="107">
        <v>0</v>
      </c>
      <c r="P61" s="121"/>
      <c r="Q61" s="107"/>
      <c r="R61" s="136"/>
      <c r="S61" s="107">
        <v>2413</v>
      </c>
      <c r="T61" s="122">
        <v>49</v>
      </c>
      <c r="V61" s="160" t="s">
        <v>43</v>
      </c>
      <c r="W61" s="107">
        <v>525</v>
      </c>
      <c r="X61" s="122">
        <v>45</v>
      </c>
      <c r="Y61" s="16" t="s">
        <v>52</v>
      </c>
      <c r="Z61" s="242"/>
      <c r="AA61" s="238"/>
      <c r="AB61" s="243"/>
      <c r="AC61" s="243"/>
      <c r="AD61" s="243"/>
      <c r="AE61" s="278"/>
      <c r="AF61" s="214"/>
      <c r="AG61" s="238"/>
      <c r="AH61" s="216"/>
      <c r="AI61" s="216"/>
      <c r="AJ61" s="216"/>
      <c r="AK61" s="219"/>
      <c r="AL61" s="214"/>
      <c r="AM61" s="238"/>
      <c r="AN61" s="216"/>
      <c r="AO61" s="216"/>
      <c r="AP61" s="216"/>
      <c r="AQ61" s="219"/>
      <c r="AR61" s="214"/>
      <c r="AS61" s="238"/>
      <c r="AT61" s="216"/>
      <c r="AU61" s="216"/>
      <c r="AV61" s="216"/>
      <c r="AW61" s="219"/>
      <c r="AX61" s="214"/>
      <c r="AY61" s="238"/>
      <c r="AZ61" s="216"/>
      <c r="BA61" s="216"/>
      <c r="BB61" s="216"/>
      <c r="BC61" s="219"/>
      <c r="BD61" s="214"/>
      <c r="BE61" s="238"/>
      <c r="BF61" s="216"/>
      <c r="BG61" s="216"/>
      <c r="BH61" s="216"/>
      <c r="BI61" s="219"/>
      <c r="BJ61" s="214"/>
      <c r="BK61" s="238"/>
      <c r="BL61" s="216"/>
      <c r="BM61" s="216"/>
      <c r="BN61" s="216"/>
      <c r="BO61" s="219"/>
      <c r="BP61" s="214"/>
      <c r="BQ61" s="238"/>
      <c r="BR61" s="216"/>
      <c r="BS61" s="216"/>
      <c r="BT61" s="216"/>
      <c r="BU61" s="219"/>
      <c r="BV61" s="245"/>
      <c r="BW61" s="238"/>
      <c r="BX61" s="246"/>
      <c r="BY61" s="246"/>
      <c r="BZ61" s="246"/>
      <c r="CA61" s="247"/>
      <c r="CB61" s="245"/>
      <c r="CC61" s="238"/>
      <c r="CD61" s="246"/>
      <c r="CE61" s="246"/>
      <c r="CF61" s="246"/>
      <c r="CG61" s="247"/>
      <c r="CH61" s="245"/>
      <c r="CI61" s="238"/>
      <c r="CJ61" s="246"/>
      <c r="CK61" s="246"/>
      <c r="CL61" s="246"/>
      <c r="CM61" s="247"/>
      <c r="CN61" s="242"/>
      <c r="CO61" s="238"/>
      <c r="CP61" s="243"/>
      <c r="CQ61" s="243"/>
      <c r="CR61" s="243"/>
      <c r="CS61" s="244"/>
      <c r="CT61" s="242"/>
      <c r="CU61" s="238"/>
      <c r="CV61" s="243"/>
      <c r="CW61" s="243"/>
      <c r="CX61" s="243"/>
      <c r="CY61" s="244"/>
      <c r="CZ61" s="242"/>
      <c r="DA61" s="238"/>
      <c r="DB61" s="243"/>
      <c r="DC61" s="243"/>
      <c r="DD61" s="243"/>
      <c r="DE61" s="244"/>
      <c r="DF61" s="242"/>
      <c r="DG61" s="238"/>
      <c r="DH61" s="243"/>
      <c r="DI61" s="243"/>
      <c r="DJ61" s="243"/>
      <c r="DK61" s="244"/>
      <c r="DL61" s="242"/>
      <c r="DM61" s="238"/>
      <c r="DN61" s="243"/>
      <c r="DO61" s="243"/>
      <c r="DP61" s="243"/>
      <c r="DQ61" s="244"/>
      <c r="DR61" s="242"/>
      <c r="DS61" s="238"/>
      <c r="DT61" s="243"/>
      <c r="DU61" s="243"/>
      <c r="DV61" s="243"/>
      <c r="DW61" s="244"/>
      <c r="DX61" s="242"/>
      <c r="DY61" s="238"/>
      <c r="DZ61" s="243"/>
      <c r="EA61" s="243"/>
      <c r="EB61" s="243"/>
      <c r="EC61" s="244"/>
      <c r="ED61" s="242"/>
      <c r="EE61" s="238"/>
      <c r="EF61" s="243"/>
      <c r="EG61" s="243"/>
      <c r="EH61" s="243"/>
      <c r="EI61" s="244"/>
      <c r="EJ61" s="242"/>
      <c r="EK61" s="238"/>
      <c r="EL61" s="243"/>
      <c r="EM61" s="243"/>
      <c r="EN61" s="243"/>
      <c r="EO61" s="244"/>
      <c r="EP61" s="242"/>
      <c r="EQ61" s="238"/>
      <c r="ER61" s="243"/>
      <c r="ES61" s="243"/>
      <c r="ET61" s="243"/>
      <c r="EU61" s="244"/>
      <c r="EV61" s="242"/>
      <c r="EW61" s="238"/>
      <c r="EX61" s="243"/>
      <c r="EY61" s="243"/>
      <c r="EZ61" s="243"/>
      <c r="FA61" s="244"/>
      <c r="FB61" s="242"/>
      <c r="FC61" s="238"/>
      <c r="FD61" s="243"/>
      <c r="FE61" s="243"/>
      <c r="FF61" s="243"/>
      <c r="FG61" s="244"/>
      <c r="FH61" s="242"/>
      <c r="FI61" s="238"/>
      <c r="FJ61" s="243"/>
      <c r="FK61" s="243"/>
      <c r="FL61" s="243"/>
      <c r="FM61" s="244"/>
      <c r="FN61" s="242"/>
      <c r="FO61" s="238"/>
      <c r="FP61" s="243"/>
      <c r="FQ61" s="243"/>
      <c r="FR61" s="243"/>
      <c r="FS61" s="244"/>
      <c r="FT61" s="242"/>
      <c r="FU61" s="238"/>
      <c r="FV61" s="243"/>
      <c r="FW61" s="243"/>
      <c r="FX61" s="243"/>
      <c r="FY61" s="244"/>
      <c r="FZ61" s="242"/>
      <c r="GA61" s="238"/>
      <c r="GB61" s="243"/>
      <c r="GC61" s="243"/>
      <c r="GD61" s="243"/>
      <c r="GE61" s="244"/>
      <c r="GF61" s="242"/>
      <c r="GG61" s="238"/>
      <c r="GH61" s="243"/>
      <c r="GI61" s="243"/>
      <c r="GJ61" s="243"/>
      <c r="GK61" s="244"/>
      <c r="GL61" s="242"/>
      <c r="GM61" s="238"/>
      <c r="GN61" s="243"/>
      <c r="GO61" s="243"/>
      <c r="GP61" s="243"/>
      <c r="GQ61" s="244"/>
      <c r="GR61" s="242"/>
      <c r="GS61" s="238"/>
      <c r="GT61" s="243"/>
      <c r="GU61" s="243"/>
      <c r="GV61" s="243"/>
      <c r="GW61" s="244"/>
      <c r="GX61" s="242"/>
      <c r="GY61" s="238"/>
      <c r="GZ61" s="243"/>
      <c r="HA61" s="243"/>
      <c r="HB61" s="243"/>
      <c r="HC61" s="244"/>
      <c r="HD61" s="248"/>
      <c r="HE61" s="267"/>
      <c r="HF61" s="268"/>
      <c r="HG61" s="8"/>
      <c r="HH61" s="268"/>
      <c r="HI61" s="269"/>
      <c r="HK61" s="23" t="s">
        <v>69</v>
      </c>
      <c r="HL61" s="307">
        <v>21</v>
      </c>
      <c r="HM61" s="308" t="str">
        <f>IF(HL61&gt;0.5,"1")</f>
        <v>1</v>
      </c>
      <c r="HN61" s="309">
        <v>28</v>
      </c>
      <c r="HO61" s="309">
        <v>16</v>
      </c>
      <c r="HP61" s="309">
        <v>53</v>
      </c>
      <c r="HQ61" s="309">
        <v>7</v>
      </c>
      <c r="HR61" s="307">
        <v>17</v>
      </c>
      <c r="HS61" s="308" t="str">
        <f>IF(HR61&gt;0.5,"1")</f>
        <v>1</v>
      </c>
      <c r="HT61" s="309">
        <v>32</v>
      </c>
      <c r="HU61" s="309">
        <v>16</v>
      </c>
      <c r="HV61" s="309">
        <v>17</v>
      </c>
      <c r="HW61" s="309">
        <v>2</v>
      </c>
      <c r="HX61" s="307">
        <v>18</v>
      </c>
      <c r="HY61" s="308" t="str">
        <f>IF(HX61&gt;0.5,"1")</f>
        <v>1</v>
      </c>
      <c r="HZ61" s="309">
        <v>42</v>
      </c>
      <c r="IA61" s="309">
        <v>17</v>
      </c>
      <c r="IB61" s="309">
        <v>10</v>
      </c>
      <c r="IC61" s="309">
        <v>1</v>
      </c>
      <c r="ID61" s="307">
        <v>22</v>
      </c>
      <c r="IE61" s="308" t="str">
        <f>IF(ID61&gt;0.5,"1")</f>
        <v>1</v>
      </c>
      <c r="IF61" s="309">
        <v>32</v>
      </c>
      <c r="IG61" s="309">
        <v>16</v>
      </c>
      <c r="IH61" s="309">
        <v>26</v>
      </c>
      <c r="II61" s="309">
        <v>7</v>
      </c>
      <c r="IJ61" s="307">
        <v>0</v>
      </c>
      <c r="IK61" s="308" t="b">
        <f>IF(IJ61&gt;0.5,"1")</f>
        <v>0</v>
      </c>
      <c r="IL61" s="309">
        <v>0</v>
      </c>
      <c r="IM61" s="309">
        <v>0</v>
      </c>
      <c r="IN61" s="309">
        <v>0</v>
      </c>
      <c r="IO61" s="309">
        <v>0</v>
      </c>
      <c r="IP61" s="307">
        <v>20</v>
      </c>
      <c r="IQ61" s="308" t="str">
        <f>IF(IP61&gt;0.5,"1")</f>
        <v>1</v>
      </c>
      <c r="IR61" s="309">
        <v>40</v>
      </c>
      <c r="IS61" s="309">
        <v>16</v>
      </c>
      <c r="IT61" s="309">
        <v>33</v>
      </c>
      <c r="IU61" s="309">
        <v>5</v>
      </c>
      <c r="IV61" s="307">
        <v>22</v>
      </c>
      <c r="IW61" s="308" t="str">
        <f>IF(IV61&gt;0.5,"1")</f>
        <v>1</v>
      </c>
      <c r="IX61" s="309">
        <v>31</v>
      </c>
      <c r="IY61" s="309">
        <v>12</v>
      </c>
      <c r="IZ61" s="309">
        <v>50</v>
      </c>
      <c r="JA61" s="309">
        <v>10</v>
      </c>
      <c r="JB61" s="307">
        <v>23</v>
      </c>
      <c r="JC61" s="308" t="str">
        <f>IF(JB61&gt;0.5,"1")</f>
        <v>1</v>
      </c>
      <c r="JD61" s="309">
        <v>32</v>
      </c>
      <c r="JE61" s="309">
        <v>17</v>
      </c>
      <c r="JF61" s="309">
        <v>38</v>
      </c>
      <c r="JG61" s="309">
        <v>8</v>
      </c>
      <c r="JH61" s="307">
        <v>18</v>
      </c>
      <c r="JI61" s="308" t="str">
        <f>IF(JH61&gt;0.5,"1")</f>
        <v>1</v>
      </c>
      <c r="JJ61" s="309">
        <v>35</v>
      </c>
      <c r="JK61" s="309">
        <v>14</v>
      </c>
      <c r="JL61" s="309">
        <v>39</v>
      </c>
      <c r="JM61" s="309">
        <v>5</v>
      </c>
      <c r="JN61" s="307">
        <v>18</v>
      </c>
      <c r="JO61" s="308" t="str">
        <f>IF(JN61&gt;0.5,"1")</f>
        <v>1</v>
      </c>
      <c r="JP61" s="309">
        <v>27</v>
      </c>
      <c r="JQ61" s="309">
        <v>15</v>
      </c>
      <c r="JR61" s="309">
        <v>36</v>
      </c>
      <c r="JS61" s="309">
        <v>3</v>
      </c>
      <c r="JT61" s="307">
        <v>25</v>
      </c>
      <c r="JU61" s="308" t="str">
        <f>IF(JT61&gt;0.5,"1")</f>
        <v>1</v>
      </c>
      <c r="JV61" s="309">
        <v>23</v>
      </c>
      <c r="JW61" s="309">
        <v>20</v>
      </c>
      <c r="JX61" s="309">
        <v>26</v>
      </c>
      <c r="JY61" s="309">
        <v>6</v>
      </c>
      <c r="JZ61" s="307">
        <v>0</v>
      </c>
      <c r="KA61" s="308" t="b">
        <f>IF(JZ61&gt;0.5,"1")</f>
        <v>0</v>
      </c>
      <c r="KB61" s="309">
        <v>0</v>
      </c>
      <c r="KC61" s="309">
        <v>0</v>
      </c>
      <c r="KD61" s="309">
        <v>0</v>
      </c>
      <c r="KE61" s="309">
        <v>0</v>
      </c>
      <c r="KF61" s="307">
        <v>21</v>
      </c>
      <c r="KG61" s="308" t="str">
        <f>IF(KF61&gt;0.5,"1")</f>
        <v>1</v>
      </c>
      <c r="KH61" s="309">
        <v>38</v>
      </c>
      <c r="KI61" s="309">
        <v>20</v>
      </c>
      <c r="KJ61" s="309">
        <v>26</v>
      </c>
      <c r="KK61" s="309">
        <v>2</v>
      </c>
      <c r="KL61" s="307">
        <v>22</v>
      </c>
      <c r="KM61" s="308" t="str">
        <f>IF(KL61&gt;0.5,"1")</f>
        <v>1</v>
      </c>
      <c r="KN61" s="309">
        <v>23</v>
      </c>
      <c r="KO61" s="309">
        <v>21</v>
      </c>
      <c r="KP61" s="309">
        <v>20</v>
      </c>
      <c r="KQ61" s="309">
        <v>1</v>
      </c>
      <c r="KR61" s="307">
        <v>20</v>
      </c>
      <c r="KS61" s="308" t="str">
        <f>IF(KR61&gt;0.5,"1")</f>
        <v>1</v>
      </c>
      <c r="KT61" s="309">
        <v>24</v>
      </c>
      <c r="KU61" s="309">
        <v>17</v>
      </c>
      <c r="KV61" s="309">
        <v>15</v>
      </c>
      <c r="KW61" s="309">
        <v>4</v>
      </c>
      <c r="KX61" s="307">
        <v>20</v>
      </c>
      <c r="KY61" s="308" t="str">
        <f>IF(KX61&gt;0.5,"1")</f>
        <v>1</v>
      </c>
      <c r="KZ61" s="309">
        <v>23</v>
      </c>
      <c r="LA61" s="309">
        <v>10</v>
      </c>
      <c r="LB61" s="309">
        <v>102</v>
      </c>
      <c r="LC61" s="309">
        <v>10</v>
      </c>
      <c r="LD61" s="307">
        <v>26</v>
      </c>
      <c r="LE61" s="308" t="str">
        <f>IF(LD61&gt;0.5,"1")</f>
        <v>1</v>
      </c>
      <c r="LF61" s="309">
        <v>12</v>
      </c>
      <c r="LG61" s="309">
        <v>21</v>
      </c>
      <c r="LH61" s="309">
        <v>35</v>
      </c>
      <c r="LI61" s="309">
        <v>12</v>
      </c>
      <c r="LJ61" s="307">
        <v>19</v>
      </c>
      <c r="LK61" s="308" t="str">
        <f>IF(LJ61&gt;0.5,"1")</f>
        <v>1</v>
      </c>
      <c r="LL61" s="309">
        <v>24</v>
      </c>
      <c r="LM61" s="309">
        <v>15</v>
      </c>
      <c r="LN61" s="309">
        <v>47</v>
      </c>
      <c r="LO61" s="309">
        <v>5</v>
      </c>
      <c r="LP61" s="307">
        <v>0</v>
      </c>
      <c r="LQ61" s="308" t="b">
        <f>IF(LP61&gt;0.5,"1")</f>
        <v>0</v>
      </c>
      <c r="LR61" s="309">
        <v>0</v>
      </c>
      <c r="LS61" s="309">
        <v>0</v>
      </c>
      <c r="LT61" s="309">
        <v>0</v>
      </c>
      <c r="LU61" s="309">
        <v>0</v>
      </c>
      <c r="LV61" s="307">
        <v>20</v>
      </c>
      <c r="LW61" s="308" t="str">
        <f>IF(LV61&gt;0.5,"1")</f>
        <v>1</v>
      </c>
      <c r="LX61" s="309">
        <v>29</v>
      </c>
      <c r="LY61" s="309">
        <v>14</v>
      </c>
      <c r="LZ61" s="309">
        <v>52</v>
      </c>
      <c r="MA61" s="309">
        <v>6</v>
      </c>
      <c r="MB61" s="307">
        <v>26</v>
      </c>
      <c r="MC61" s="308" t="str">
        <f>IF(MB61&gt;0.5,"1")</f>
        <v>1</v>
      </c>
      <c r="MD61" s="309">
        <v>118</v>
      </c>
      <c r="ME61" s="309">
        <v>24</v>
      </c>
      <c r="MF61" s="309">
        <v>12</v>
      </c>
      <c r="MG61" s="309">
        <v>3</v>
      </c>
      <c r="MH61" s="307">
        <v>20</v>
      </c>
      <c r="MI61" s="308" t="str">
        <f>IF(MH61&gt;0.5,"1")</f>
        <v>1</v>
      </c>
      <c r="MJ61" s="309">
        <v>16</v>
      </c>
      <c r="MK61" s="309">
        <v>19</v>
      </c>
      <c r="ML61" s="309">
        <v>3</v>
      </c>
      <c r="MM61" s="309">
        <v>2</v>
      </c>
      <c r="MN61" s="307">
        <v>15</v>
      </c>
      <c r="MO61" s="308" t="str">
        <f>IF(MN61&gt;0.5,"1")</f>
        <v>1</v>
      </c>
      <c r="MP61" s="309">
        <v>34</v>
      </c>
      <c r="MQ61" s="309">
        <v>13</v>
      </c>
      <c r="MR61" s="309">
        <v>10</v>
      </c>
      <c r="MS61" s="309">
        <v>2</v>
      </c>
      <c r="MT61" s="307">
        <v>22</v>
      </c>
      <c r="MU61" s="308" t="str">
        <f>IF(MT61&gt;0.5,"1")</f>
        <v>1</v>
      </c>
      <c r="MV61" s="309">
        <v>31</v>
      </c>
      <c r="MW61" s="309">
        <v>18</v>
      </c>
      <c r="MX61" s="309">
        <v>27</v>
      </c>
      <c r="MY61" s="309">
        <v>7</v>
      </c>
      <c r="MZ61" s="307">
        <v>18</v>
      </c>
      <c r="NA61" s="308" t="str">
        <f>IF(MZ61&gt;0.5,"1")</f>
        <v>1</v>
      </c>
      <c r="NB61" s="309">
        <v>29</v>
      </c>
      <c r="NC61" s="309">
        <v>15</v>
      </c>
      <c r="ND61" s="309">
        <v>126</v>
      </c>
      <c r="NE61" s="309">
        <v>7</v>
      </c>
      <c r="NF61" s="307">
        <v>0</v>
      </c>
      <c r="NG61" s="308" t="b">
        <f>IF(NF61&gt;0.5,"1")</f>
        <v>0</v>
      </c>
      <c r="NH61" s="309">
        <v>0</v>
      </c>
      <c r="NI61" s="309">
        <v>0</v>
      </c>
      <c r="NJ61" s="309">
        <v>0</v>
      </c>
      <c r="NK61" s="309">
        <v>0</v>
      </c>
      <c r="NL61" s="307">
        <v>13</v>
      </c>
      <c r="NM61" s="308" t="str">
        <f>IF(NL61&gt;0.5,"1")</f>
        <v>1</v>
      </c>
      <c r="NN61" s="309">
        <v>22</v>
      </c>
      <c r="NO61" s="309">
        <v>10</v>
      </c>
      <c r="NP61" s="309">
        <v>18</v>
      </c>
      <c r="NQ61" s="309">
        <v>3</v>
      </c>
      <c r="NR61" s="307">
        <v>16</v>
      </c>
      <c r="NS61" s="308" t="str">
        <f>IF(NR61&gt;0.5,"1")</f>
        <v>1</v>
      </c>
      <c r="NT61" s="309">
        <v>42</v>
      </c>
      <c r="NU61" s="309">
        <v>13</v>
      </c>
      <c r="NV61" s="309">
        <v>30</v>
      </c>
      <c r="NW61" s="309">
        <v>5</v>
      </c>
      <c r="NX61" s="307">
        <v>16</v>
      </c>
      <c r="NY61" s="308" t="str">
        <f>IF(NX61&gt;0.5,"1")</f>
        <v>1</v>
      </c>
      <c r="NZ61" s="309">
        <v>31</v>
      </c>
      <c r="OA61" s="309">
        <v>10</v>
      </c>
      <c r="OB61" s="309">
        <v>51</v>
      </c>
      <c r="OC61" s="310">
        <v>8</v>
      </c>
      <c r="OD61" s="311">
        <v>0</v>
      </c>
      <c r="OE61" s="308" t="b">
        <f>IF(OD61&gt;0.5,"1")</f>
        <v>0</v>
      </c>
      <c r="OF61" s="309">
        <v>0</v>
      </c>
      <c r="OG61" s="309">
        <v>0</v>
      </c>
      <c r="OH61" s="309">
        <v>0</v>
      </c>
      <c r="OI61" s="309">
        <v>0</v>
      </c>
      <c r="OJ61" s="307">
        <v>0</v>
      </c>
      <c r="OK61" s="308" t="b">
        <f>IF(OJ61&gt;0.5,"1")</f>
        <v>0</v>
      </c>
      <c r="OL61" s="309">
        <v>0</v>
      </c>
      <c r="OM61" s="309">
        <v>0</v>
      </c>
      <c r="ON61" s="309">
        <v>0</v>
      </c>
      <c r="OO61" s="310">
        <v>0</v>
      </c>
      <c r="OP61" s="312"/>
      <c r="OQ61" s="313">
        <f>HL61+HR61+HX61+ID61+IJ61+IP61+IV61+JB61+JH61+JN61+JT61+JZ61+KF61+KL61+KR61+KX61+LD61+LJ61+LP61+LV61+MB61+MH61+MN61+MT61+MZ61+NF61+NL61+NR61+NX61+OD61+OJ61</f>
        <v>498</v>
      </c>
      <c r="OR61" s="36">
        <f t="shared" ref="OR61:OU65" si="364">HN61+HT61+HZ61+IF61+IL61+IR61+IX61+JD61+JJ61+JP61+JV61+KB61+KH61+KN61+KT61+KZ61+LF61+LL61+LR61+LX61+MD61+MJ61+MP61+MV61+NB61+NH61+NN61+NT61+NZ61+OF61+OL61</f>
        <v>818</v>
      </c>
      <c r="OS61" s="36">
        <f t="shared" si="364"/>
        <v>399</v>
      </c>
      <c r="OT61" s="36">
        <f t="shared" si="364"/>
        <v>902</v>
      </c>
      <c r="OU61" s="314">
        <f t="shared" si="364"/>
        <v>131</v>
      </c>
      <c r="OW61" s="54" t="s">
        <v>75</v>
      </c>
      <c r="OX61" s="36">
        <v>6</v>
      </c>
      <c r="OY61" s="314">
        <v>2</v>
      </c>
      <c r="PA61" s="65" t="s">
        <v>56</v>
      </c>
      <c r="PB61" s="36">
        <v>173</v>
      </c>
      <c r="PC61" s="314">
        <v>7</v>
      </c>
    </row>
    <row r="62" spans="1:419" ht="16.5" thickBot="1" x14ac:dyDescent="0.3">
      <c r="A62" s="17" t="s">
        <v>54</v>
      </c>
      <c r="B62" s="79">
        <v>169</v>
      </c>
      <c r="C62" s="79">
        <v>469</v>
      </c>
      <c r="E62" s="85" t="s">
        <v>54</v>
      </c>
      <c r="F62" s="86">
        <v>818</v>
      </c>
      <c r="G62" s="86">
        <v>902</v>
      </c>
      <c r="I62" s="110"/>
      <c r="J62" s="46">
        <v>2418</v>
      </c>
      <c r="K62" s="46">
        <v>2969</v>
      </c>
      <c r="M62" s="135"/>
      <c r="N62" s="46">
        <v>2330</v>
      </c>
      <c r="O62" s="107">
        <v>3214</v>
      </c>
      <c r="P62" s="121"/>
      <c r="Q62" s="107"/>
      <c r="R62" s="140" t="s">
        <v>98</v>
      </c>
      <c r="S62" s="107">
        <v>192</v>
      </c>
      <c r="T62" s="122">
        <v>133</v>
      </c>
      <c r="V62" s="160" t="s">
        <v>110</v>
      </c>
      <c r="W62" s="107">
        <v>0</v>
      </c>
      <c r="X62" s="122">
        <v>0</v>
      </c>
      <c r="Y62" s="12" t="s">
        <v>53</v>
      </c>
      <c r="Z62" s="223">
        <v>0</v>
      </c>
      <c r="AA62" s="224" t="b">
        <f>IF(Z62&gt;0.5,"1")</f>
        <v>0</v>
      </c>
      <c r="AB62" s="225">
        <v>0</v>
      </c>
      <c r="AC62" s="225">
        <v>0</v>
      </c>
      <c r="AD62" s="225">
        <v>0</v>
      </c>
      <c r="AE62" s="225">
        <v>0</v>
      </c>
      <c r="AF62" s="223">
        <v>22</v>
      </c>
      <c r="AG62" s="224" t="str">
        <f>IF(AF62&gt;0.5,"1")</f>
        <v>1</v>
      </c>
      <c r="AH62" s="225">
        <v>22</v>
      </c>
      <c r="AI62" s="225">
        <v>14</v>
      </c>
      <c r="AJ62" s="225">
        <v>51</v>
      </c>
      <c r="AK62" s="225">
        <v>9</v>
      </c>
      <c r="AL62" s="223">
        <v>24</v>
      </c>
      <c r="AM62" s="224" t="str">
        <f>IF(AL62&gt;0.5,"1")</f>
        <v>1</v>
      </c>
      <c r="AN62" s="225">
        <v>22</v>
      </c>
      <c r="AO62" s="225">
        <v>14</v>
      </c>
      <c r="AP62" s="225">
        <v>61</v>
      </c>
      <c r="AQ62" s="225">
        <v>12</v>
      </c>
      <c r="AR62" s="223">
        <v>21</v>
      </c>
      <c r="AS62" s="224" t="str">
        <f>IF(AR62&gt;0.5,"1")</f>
        <v>1</v>
      </c>
      <c r="AT62" s="225">
        <v>22</v>
      </c>
      <c r="AU62" s="225">
        <v>12</v>
      </c>
      <c r="AV62" s="225">
        <v>42</v>
      </c>
      <c r="AW62" s="225">
        <v>11</v>
      </c>
      <c r="AX62" s="223">
        <v>20</v>
      </c>
      <c r="AY62" s="224" t="str">
        <f>IF(AX62&gt;0.5,"1")</f>
        <v>1</v>
      </c>
      <c r="AZ62" s="225">
        <v>23</v>
      </c>
      <c r="BA62" s="225">
        <v>10</v>
      </c>
      <c r="BB62" s="225">
        <v>71</v>
      </c>
      <c r="BC62" s="225">
        <v>13</v>
      </c>
      <c r="BD62" s="223">
        <v>22</v>
      </c>
      <c r="BE62" s="224" t="str">
        <f>IF(BD62&gt;0.5,"1")</f>
        <v>1</v>
      </c>
      <c r="BF62" s="225">
        <v>25</v>
      </c>
      <c r="BG62" s="225">
        <v>10</v>
      </c>
      <c r="BH62" s="225">
        <v>109</v>
      </c>
      <c r="BI62" s="225">
        <v>13</v>
      </c>
      <c r="BJ62" s="223">
        <v>25</v>
      </c>
      <c r="BK62" s="224" t="str">
        <f>IF(BJ62&gt;0.5,"1")</f>
        <v>1</v>
      </c>
      <c r="BL62" s="225">
        <v>13</v>
      </c>
      <c r="BM62" s="225">
        <v>11</v>
      </c>
      <c r="BN62" s="225">
        <v>131</v>
      </c>
      <c r="BO62" s="225">
        <v>16</v>
      </c>
      <c r="BP62" s="223">
        <v>0</v>
      </c>
      <c r="BQ62" s="224" t="b">
        <f>IF(BP62&gt;0.5,"1")</f>
        <v>0</v>
      </c>
      <c r="BR62" s="225">
        <v>0</v>
      </c>
      <c r="BS62" s="225">
        <v>0</v>
      </c>
      <c r="BT62" s="225">
        <v>0</v>
      </c>
      <c r="BU62" s="225">
        <v>0</v>
      </c>
      <c r="BV62" s="223">
        <v>20</v>
      </c>
      <c r="BW62" s="224" t="str">
        <f>IF(BV62&gt;0.5,"1")</f>
        <v>1</v>
      </c>
      <c r="BX62" s="225">
        <v>29</v>
      </c>
      <c r="BY62" s="225">
        <v>14</v>
      </c>
      <c r="BZ62" s="225">
        <v>51</v>
      </c>
      <c r="CA62" s="225">
        <v>7</v>
      </c>
      <c r="CB62" s="223">
        <v>23</v>
      </c>
      <c r="CC62" s="224" t="str">
        <f>IF(CB62&gt;0.5,"1")</f>
        <v>1</v>
      </c>
      <c r="CD62" s="225">
        <v>24</v>
      </c>
      <c r="CE62" s="225">
        <v>16</v>
      </c>
      <c r="CF62" s="225">
        <v>45</v>
      </c>
      <c r="CG62" s="225">
        <v>9</v>
      </c>
      <c r="CH62" s="223">
        <v>19</v>
      </c>
      <c r="CI62" s="224" t="str">
        <f>IF(CH62&gt;0.5,"1")</f>
        <v>1</v>
      </c>
      <c r="CJ62" s="225">
        <v>24</v>
      </c>
      <c r="CK62" s="225">
        <v>16</v>
      </c>
      <c r="CL62" s="225">
        <v>54</v>
      </c>
      <c r="CM62" s="225">
        <v>6</v>
      </c>
      <c r="CN62" s="223">
        <v>20</v>
      </c>
      <c r="CO62" s="224" t="str">
        <f>IF(CN62&gt;0.5,"1")</f>
        <v>1</v>
      </c>
      <c r="CP62" s="225">
        <v>37</v>
      </c>
      <c r="CQ62" s="225">
        <v>17</v>
      </c>
      <c r="CR62" s="225">
        <v>42</v>
      </c>
      <c r="CS62" s="225">
        <v>6</v>
      </c>
      <c r="CT62" s="223">
        <v>36</v>
      </c>
      <c r="CU62" s="224" t="str">
        <f>IF(CT62&gt;0.5,"1")</f>
        <v>1</v>
      </c>
      <c r="CV62" s="225">
        <v>29</v>
      </c>
      <c r="CW62" s="225">
        <v>31</v>
      </c>
      <c r="CX62" s="225">
        <v>33</v>
      </c>
      <c r="CY62" s="225">
        <v>12</v>
      </c>
      <c r="CZ62" s="223">
        <v>18</v>
      </c>
      <c r="DA62" s="224" t="str">
        <f>IF(CZ62&gt;0.5,"1")</f>
        <v>1</v>
      </c>
      <c r="DB62" s="225">
        <v>38</v>
      </c>
      <c r="DC62" s="225">
        <v>15</v>
      </c>
      <c r="DD62" s="225">
        <v>49</v>
      </c>
      <c r="DE62" s="225">
        <v>7</v>
      </c>
      <c r="DF62" s="223">
        <v>0</v>
      </c>
      <c r="DG62" s="224" t="b">
        <f>IF(DF62&gt;0.5,"1")</f>
        <v>0</v>
      </c>
      <c r="DH62" s="225">
        <v>0</v>
      </c>
      <c r="DI62" s="225">
        <v>0</v>
      </c>
      <c r="DJ62" s="225">
        <v>0</v>
      </c>
      <c r="DK62" s="225">
        <v>0</v>
      </c>
      <c r="DL62" s="223">
        <v>21</v>
      </c>
      <c r="DM62" s="224" t="str">
        <f>IF(DL62&gt;0.5,"1")</f>
        <v>1</v>
      </c>
      <c r="DN62" s="225">
        <v>54</v>
      </c>
      <c r="DO62" s="225">
        <v>18</v>
      </c>
      <c r="DP62" s="225">
        <v>42</v>
      </c>
      <c r="DQ62" s="225">
        <v>6</v>
      </c>
      <c r="DR62" s="223">
        <v>25</v>
      </c>
      <c r="DS62" s="224" t="str">
        <f>IF(DR62&gt;0.5,"1")</f>
        <v>1</v>
      </c>
      <c r="DT62" s="225">
        <v>20</v>
      </c>
      <c r="DU62" s="225">
        <v>12</v>
      </c>
      <c r="DV62" s="225">
        <v>113</v>
      </c>
      <c r="DW62" s="225">
        <v>15</v>
      </c>
      <c r="DX62" s="223">
        <v>29</v>
      </c>
      <c r="DY62" s="224" t="str">
        <f>IF(DX62&gt;0.5,"1")</f>
        <v>1</v>
      </c>
      <c r="DZ62" s="225">
        <v>17</v>
      </c>
      <c r="EA62" s="225">
        <v>23</v>
      </c>
      <c r="EB62" s="225">
        <v>48</v>
      </c>
      <c r="EC62" s="225">
        <v>12</v>
      </c>
      <c r="ED62" s="223">
        <v>18</v>
      </c>
      <c r="EE62" s="224" t="str">
        <f>IF(ED62&gt;0.5,"1")</f>
        <v>1</v>
      </c>
      <c r="EF62" s="225">
        <v>30</v>
      </c>
      <c r="EG62" s="225">
        <v>12</v>
      </c>
      <c r="EH62" s="225">
        <v>51</v>
      </c>
      <c r="EI62" s="225">
        <v>7</v>
      </c>
      <c r="EJ62" s="223">
        <v>19</v>
      </c>
      <c r="EK62" s="224" t="str">
        <f>IF(EJ62&gt;0.5,"1")</f>
        <v>1</v>
      </c>
      <c r="EL62" s="225">
        <v>13</v>
      </c>
      <c r="EM62" s="225">
        <v>11</v>
      </c>
      <c r="EN62" s="225">
        <v>43</v>
      </c>
      <c r="EO62" s="225">
        <v>13</v>
      </c>
      <c r="EP62" s="223">
        <v>22</v>
      </c>
      <c r="EQ62" s="224" t="str">
        <f>IF(EP62&gt;0.5,"1")</f>
        <v>1</v>
      </c>
      <c r="ER62" s="225">
        <v>25</v>
      </c>
      <c r="ES62" s="225">
        <v>16</v>
      </c>
      <c r="ET62" s="225">
        <v>38</v>
      </c>
      <c r="EU62" s="225">
        <v>10</v>
      </c>
      <c r="EV62" s="223">
        <v>0</v>
      </c>
      <c r="EW62" s="224" t="b">
        <f>IF(EV62&gt;0.5,"1")</f>
        <v>0</v>
      </c>
      <c r="EX62" s="225">
        <v>0</v>
      </c>
      <c r="EY62" s="225">
        <v>0</v>
      </c>
      <c r="EZ62" s="225">
        <v>0</v>
      </c>
      <c r="FA62" s="225">
        <v>0</v>
      </c>
      <c r="FB62" s="223">
        <v>20</v>
      </c>
      <c r="FC62" s="224" t="str">
        <f>IF(FB62&gt;0.5,"1")</f>
        <v>1</v>
      </c>
      <c r="FD62" s="225">
        <v>14</v>
      </c>
      <c r="FE62" s="225">
        <v>11</v>
      </c>
      <c r="FF62" s="225">
        <v>70</v>
      </c>
      <c r="FG62" s="225">
        <v>15</v>
      </c>
      <c r="FH62" s="223">
        <v>20</v>
      </c>
      <c r="FI62" s="224" t="str">
        <f>IF(FH62&gt;0.5,"1")</f>
        <v>1</v>
      </c>
      <c r="FJ62" s="225">
        <v>36</v>
      </c>
      <c r="FK62" s="225">
        <v>14</v>
      </c>
      <c r="FL62" s="225">
        <v>36</v>
      </c>
      <c r="FM62" s="225">
        <v>8</v>
      </c>
      <c r="FN62" s="223">
        <v>22</v>
      </c>
      <c r="FO62" s="224" t="str">
        <f>IF(FN62&gt;0.5,"1")</f>
        <v>1</v>
      </c>
      <c r="FP62" s="225">
        <v>26</v>
      </c>
      <c r="FQ62" s="225">
        <v>15</v>
      </c>
      <c r="FR62" s="225">
        <v>48</v>
      </c>
      <c r="FS62" s="225">
        <v>7</v>
      </c>
      <c r="FT62" s="223">
        <v>23</v>
      </c>
      <c r="FU62" s="224" t="str">
        <f>IF(FT62&gt;0.5,"1")</f>
        <v>1</v>
      </c>
      <c r="FV62" s="225">
        <v>41</v>
      </c>
      <c r="FW62" s="225">
        <v>19</v>
      </c>
      <c r="FX62" s="225">
        <v>37</v>
      </c>
      <c r="FY62" s="225">
        <v>6</v>
      </c>
      <c r="FZ62" s="223">
        <v>24</v>
      </c>
      <c r="GA62" s="224" t="str">
        <f>IF(FZ62&gt;0.5,"1")</f>
        <v>1</v>
      </c>
      <c r="GB62" s="225">
        <v>22</v>
      </c>
      <c r="GC62" s="225">
        <v>14</v>
      </c>
      <c r="GD62" s="225">
        <v>39</v>
      </c>
      <c r="GE62" s="225">
        <v>11</v>
      </c>
      <c r="GF62" s="223">
        <v>26</v>
      </c>
      <c r="GG62" s="224" t="str">
        <f>IF(GF62&gt;0.5,"1")</f>
        <v>1</v>
      </c>
      <c r="GH62" s="225">
        <v>25</v>
      </c>
      <c r="GI62" s="225">
        <v>17</v>
      </c>
      <c r="GJ62" s="225">
        <v>41</v>
      </c>
      <c r="GK62" s="225">
        <v>10</v>
      </c>
      <c r="GL62" s="223">
        <v>0</v>
      </c>
      <c r="GM62" s="224" t="b">
        <f>IF(GL62&gt;0.5,"1")</f>
        <v>0</v>
      </c>
      <c r="GN62" s="225">
        <v>0</v>
      </c>
      <c r="GO62" s="225">
        <v>0</v>
      </c>
      <c r="GP62" s="225">
        <v>0</v>
      </c>
      <c r="GQ62" s="225">
        <v>0</v>
      </c>
      <c r="GR62" s="223">
        <v>24</v>
      </c>
      <c r="GS62" s="224" t="str">
        <f>IF(GR62&gt;0.5,"1")</f>
        <v>1</v>
      </c>
      <c r="GT62" s="225">
        <v>42</v>
      </c>
      <c r="GU62" s="225">
        <v>20</v>
      </c>
      <c r="GV62" s="225">
        <v>39</v>
      </c>
      <c r="GW62" s="225">
        <v>8</v>
      </c>
      <c r="GX62" s="223">
        <v>21</v>
      </c>
      <c r="GY62" s="224" t="str">
        <f>IF(GX62&gt;0.5,"1")</f>
        <v>1</v>
      </c>
      <c r="GZ62" s="225">
        <v>55</v>
      </c>
      <c r="HA62" s="225">
        <v>12</v>
      </c>
      <c r="HB62" s="225">
        <v>59</v>
      </c>
      <c r="HC62" s="226">
        <v>9</v>
      </c>
      <c r="HD62" s="227"/>
      <c r="HE62" s="251">
        <f>Z62+AF62+AL62+AR62+AX62+BD62+BJ62+BP62+BV62+CB62+CH62+CN62+CT62+CZ62+DF62+DL62+DR62+DX62+ED62+EJ62+EP62+EV62+FB62+FH62+FN62+FT62+FZ62+GF62+GL62+GR62+GX62</f>
        <v>584</v>
      </c>
      <c r="HF62" s="6">
        <f t="shared" ref="HF62:HF66" si="365">AB62+AH62+AN62+AT62+AZ62+BF62+BL62+BR62+BX62+CD62+CJ62+CP62+CV62+DB62+DH62+DN62+DT62+DZ62+EF62+EL62+ER62+EX62+FD62+FJ62+FP62+FV62+GB62+GH62+GN62+GT62+GZ62</f>
        <v>728</v>
      </c>
      <c r="HG62" s="6">
        <f t="shared" ref="HG62:HI66" si="366">AC62+AI62+AO62+AU62+BA62+BG62+BM62+BS62+BY62+CE62+CK62+CQ62+CW62+DC62+DI62+DO62+DU62+EA62+EG62+EM62+ES62+EY62+FE62+FK62+FQ62+FW62+GC62+GI62+GO62+GU62+HA62</f>
        <v>394</v>
      </c>
      <c r="HH62" s="6">
        <f t="shared" si="366"/>
        <v>1443</v>
      </c>
      <c r="HI62" s="262">
        <f t="shared" si="366"/>
        <v>258</v>
      </c>
      <c r="HK62" s="23" t="s">
        <v>54</v>
      </c>
      <c r="HL62" s="307">
        <v>19</v>
      </c>
      <c r="HM62" s="308" t="str">
        <f>IF(HL62&gt;0.5,"1")</f>
        <v>1</v>
      </c>
      <c r="HN62" s="309">
        <v>10</v>
      </c>
      <c r="HO62" s="309">
        <v>15</v>
      </c>
      <c r="HP62" s="309">
        <v>17</v>
      </c>
      <c r="HQ62" s="309">
        <v>8</v>
      </c>
      <c r="HR62" s="307">
        <v>19</v>
      </c>
      <c r="HS62" s="308" t="str">
        <f>IF(HR62&gt;0.5,"1")</f>
        <v>1</v>
      </c>
      <c r="HT62" s="309">
        <v>12</v>
      </c>
      <c r="HU62" s="309">
        <v>15</v>
      </c>
      <c r="HV62" s="309">
        <v>41</v>
      </c>
      <c r="HW62" s="309">
        <v>8</v>
      </c>
      <c r="HX62" s="307">
        <v>20</v>
      </c>
      <c r="HY62" s="308" t="str">
        <f>IF(HX62&gt;0.5,"1")</f>
        <v>1</v>
      </c>
      <c r="HZ62" s="309">
        <v>28</v>
      </c>
      <c r="IA62" s="309">
        <v>15</v>
      </c>
      <c r="IB62" s="309">
        <v>33</v>
      </c>
      <c r="IC62" s="309">
        <v>12</v>
      </c>
      <c r="ID62" s="307">
        <v>19</v>
      </c>
      <c r="IE62" s="308" t="str">
        <f>IF(ID62&gt;0.5,"1")</f>
        <v>1</v>
      </c>
      <c r="IF62" s="309">
        <v>13</v>
      </c>
      <c r="IG62" s="309">
        <v>12</v>
      </c>
      <c r="IH62" s="309">
        <v>44</v>
      </c>
      <c r="II62" s="309">
        <v>10</v>
      </c>
      <c r="IJ62" s="307">
        <v>6</v>
      </c>
      <c r="IK62" s="308" t="str">
        <f>IF(IJ62&gt;0.5,"1")</f>
        <v>1</v>
      </c>
      <c r="IL62" s="309">
        <v>22</v>
      </c>
      <c r="IM62" s="309">
        <v>6</v>
      </c>
      <c r="IN62" s="309">
        <v>25</v>
      </c>
      <c r="IO62" s="309">
        <v>6</v>
      </c>
      <c r="IP62" s="307">
        <v>11</v>
      </c>
      <c r="IQ62" s="308" t="str">
        <f>IF(IP62&gt;0.5,"1")</f>
        <v>1</v>
      </c>
      <c r="IR62" s="309">
        <v>9</v>
      </c>
      <c r="IS62" s="309">
        <v>9</v>
      </c>
      <c r="IT62" s="309">
        <v>30</v>
      </c>
      <c r="IU62" s="309">
        <v>4</v>
      </c>
      <c r="IV62" s="307">
        <v>18</v>
      </c>
      <c r="IW62" s="308" t="str">
        <f>IF(IV62&gt;0.5,"1")</f>
        <v>1</v>
      </c>
      <c r="IX62" s="309">
        <v>17</v>
      </c>
      <c r="IY62" s="309">
        <v>10</v>
      </c>
      <c r="IZ62" s="309">
        <v>44</v>
      </c>
      <c r="JA62" s="309">
        <v>11</v>
      </c>
      <c r="JB62" s="307">
        <v>16</v>
      </c>
      <c r="JC62" s="308" t="str">
        <f>IF(JB62&gt;0.5,"1")</f>
        <v>1</v>
      </c>
      <c r="JD62" s="309">
        <v>24</v>
      </c>
      <c r="JE62" s="309">
        <v>10</v>
      </c>
      <c r="JF62" s="309">
        <v>30</v>
      </c>
      <c r="JG62" s="309">
        <v>8</v>
      </c>
      <c r="JH62" s="307">
        <v>18</v>
      </c>
      <c r="JI62" s="308" t="str">
        <f>IF(JH62&gt;0.5,"1")</f>
        <v>1</v>
      </c>
      <c r="JJ62" s="309">
        <v>25</v>
      </c>
      <c r="JK62" s="309">
        <v>14</v>
      </c>
      <c r="JL62" s="309">
        <v>23</v>
      </c>
      <c r="JM62" s="309">
        <v>7</v>
      </c>
      <c r="JN62" s="307">
        <v>23</v>
      </c>
      <c r="JO62" s="308" t="str">
        <f>IF(JN62&gt;0.5,"1")</f>
        <v>1</v>
      </c>
      <c r="JP62" s="309">
        <v>12</v>
      </c>
      <c r="JQ62" s="309">
        <v>8</v>
      </c>
      <c r="JR62" s="309">
        <v>36</v>
      </c>
      <c r="JS62" s="309">
        <v>15</v>
      </c>
      <c r="JT62" s="307">
        <v>21</v>
      </c>
      <c r="JU62" s="308" t="str">
        <f>IF(JT62&gt;0.5,"1")</f>
        <v>1</v>
      </c>
      <c r="JV62" s="309">
        <v>10</v>
      </c>
      <c r="JW62" s="309">
        <v>13</v>
      </c>
      <c r="JX62" s="309">
        <v>59</v>
      </c>
      <c r="JY62" s="309">
        <v>13</v>
      </c>
      <c r="JZ62" s="307">
        <v>0</v>
      </c>
      <c r="KA62" s="308" t="b">
        <f>IF(JZ62&gt;0.5,"1")</f>
        <v>0</v>
      </c>
      <c r="KB62" s="309">
        <v>0</v>
      </c>
      <c r="KC62" s="309">
        <v>0</v>
      </c>
      <c r="KD62" s="309">
        <v>0</v>
      </c>
      <c r="KE62" s="309">
        <v>0</v>
      </c>
      <c r="KF62" s="307">
        <v>18</v>
      </c>
      <c r="KG62" s="308" t="str">
        <f>IF(KF62&gt;0.5,"1")</f>
        <v>1</v>
      </c>
      <c r="KH62" s="309">
        <v>18</v>
      </c>
      <c r="KI62" s="309">
        <v>13</v>
      </c>
      <c r="KJ62" s="309">
        <v>16</v>
      </c>
      <c r="KK62" s="309">
        <v>7</v>
      </c>
      <c r="KL62" s="307">
        <v>16</v>
      </c>
      <c r="KM62" s="308" t="str">
        <f>IF(KL62&gt;0.5,"1")</f>
        <v>1</v>
      </c>
      <c r="KN62" s="309">
        <v>14</v>
      </c>
      <c r="KO62" s="309">
        <v>12</v>
      </c>
      <c r="KP62" s="309">
        <v>35</v>
      </c>
      <c r="KQ62" s="309">
        <v>8</v>
      </c>
      <c r="KR62" s="307">
        <v>11</v>
      </c>
      <c r="KS62" s="308" t="str">
        <f>IF(KR62&gt;0.5,"1")</f>
        <v>1</v>
      </c>
      <c r="KT62" s="309">
        <v>8</v>
      </c>
      <c r="KU62" s="309">
        <v>7</v>
      </c>
      <c r="KV62" s="309">
        <v>33</v>
      </c>
      <c r="KW62" s="309">
        <v>5</v>
      </c>
      <c r="KX62" s="307">
        <v>11</v>
      </c>
      <c r="KY62" s="308" t="str">
        <f>IF(KX62&gt;0.5,"1")</f>
        <v>1</v>
      </c>
      <c r="KZ62" s="309">
        <v>10</v>
      </c>
      <c r="LA62" s="309">
        <v>6</v>
      </c>
      <c r="LB62" s="309">
        <v>48</v>
      </c>
      <c r="LC62" s="309">
        <v>9</v>
      </c>
      <c r="LD62" s="307">
        <v>19</v>
      </c>
      <c r="LE62" s="308" t="str">
        <f>IF(LD62&gt;0.5,"1")</f>
        <v>1</v>
      </c>
      <c r="LF62" s="309">
        <v>28</v>
      </c>
      <c r="LG62" s="309">
        <v>10</v>
      </c>
      <c r="LH62" s="309">
        <v>52</v>
      </c>
      <c r="LI62" s="309">
        <v>13</v>
      </c>
      <c r="LJ62" s="307">
        <v>20</v>
      </c>
      <c r="LK62" s="308" t="str">
        <f>IF(LJ62&gt;0.5,"1")</f>
        <v>1</v>
      </c>
      <c r="LL62" s="309">
        <v>30</v>
      </c>
      <c r="LM62" s="309">
        <v>15</v>
      </c>
      <c r="LN62" s="309">
        <v>67</v>
      </c>
      <c r="LO62" s="309">
        <v>12</v>
      </c>
      <c r="LP62" s="307">
        <v>0</v>
      </c>
      <c r="LQ62" s="308" t="b">
        <f>IF(LP62&gt;0.5,"1")</f>
        <v>0</v>
      </c>
      <c r="LR62" s="309">
        <v>0</v>
      </c>
      <c r="LS62" s="309">
        <v>0</v>
      </c>
      <c r="LT62" s="309">
        <v>0</v>
      </c>
      <c r="LU62" s="309">
        <v>0</v>
      </c>
      <c r="LV62" s="307">
        <v>31</v>
      </c>
      <c r="LW62" s="308" t="str">
        <f>IF(LV62&gt;0.5,"1")</f>
        <v>1</v>
      </c>
      <c r="LX62" s="309">
        <v>38</v>
      </c>
      <c r="LY62" s="309">
        <v>28</v>
      </c>
      <c r="LZ62" s="309">
        <v>32</v>
      </c>
      <c r="MA62" s="309">
        <v>10</v>
      </c>
      <c r="MB62" s="307">
        <v>19</v>
      </c>
      <c r="MC62" s="308" t="str">
        <f>IF(MB62&gt;0.5,"1")</f>
        <v>1</v>
      </c>
      <c r="MD62" s="309">
        <v>24</v>
      </c>
      <c r="ME62" s="309">
        <v>13</v>
      </c>
      <c r="MF62" s="309">
        <v>33</v>
      </c>
      <c r="MG62" s="309">
        <v>7</v>
      </c>
      <c r="MH62" s="307">
        <v>14</v>
      </c>
      <c r="MI62" s="308" t="str">
        <f>IF(MH62&gt;0.5,"1")</f>
        <v>1</v>
      </c>
      <c r="MJ62" s="309">
        <v>24</v>
      </c>
      <c r="MK62" s="309">
        <v>9</v>
      </c>
      <c r="ML62" s="309">
        <v>37</v>
      </c>
      <c r="MM62" s="309">
        <v>7</v>
      </c>
      <c r="MN62" s="307">
        <v>17</v>
      </c>
      <c r="MO62" s="308" t="str">
        <f>IF(MN62&gt;0.5,"1")</f>
        <v>1</v>
      </c>
      <c r="MP62" s="309">
        <v>18</v>
      </c>
      <c r="MQ62" s="309">
        <v>11</v>
      </c>
      <c r="MR62" s="309">
        <v>56</v>
      </c>
      <c r="MS62" s="309">
        <v>12</v>
      </c>
      <c r="MT62" s="307">
        <v>17</v>
      </c>
      <c r="MU62" s="308" t="str">
        <f>IF(MT62&gt;0.5,"1")</f>
        <v>1</v>
      </c>
      <c r="MV62" s="309">
        <v>19</v>
      </c>
      <c r="MW62" s="309">
        <v>14</v>
      </c>
      <c r="MX62" s="309">
        <v>27</v>
      </c>
      <c r="MY62" s="309">
        <v>9</v>
      </c>
      <c r="MZ62" s="307">
        <v>25</v>
      </c>
      <c r="NA62" s="308" t="str">
        <f>IF(MZ62&gt;0.5,"1")</f>
        <v>1</v>
      </c>
      <c r="NB62" s="309">
        <v>22</v>
      </c>
      <c r="NC62" s="309">
        <v>19</v>
      </c>
      <c r="ND62" s="309">
        <v>73</v>
      </c>
      <c r="NE62" s="309">
        <v>13</v>
      </c>
      <c r="NF62" s="307">
        <v>0</v>
      </c>
      <c r="NG62" s="308" t="b">
        <f>IF(NF62&gt;0.5,"1")</f>
        <v>0</v>
      </c>
      <c r="NH62" s="309">
        <v>0</v>
      </c>
      <c r="NI62" s="309">
        <v>0</v>
      </c>
      <c r="NJ62" s="309">
        <v>0</v>
      </c>
      <c r="NK62" s="309">
        <v>0</v>
      </c>
      <c r="NL62" s="307">
        <v>19</v>
      </c>
      <c r="NM62" s="308" t="str">
        <f>IF(NL62&gt;0.5,"1")</f>
        <v>1</v>
      </c>
      <c r="NN62" s="309">
        <v>22</v>
      </c>
      <c r="NO62" s="309">
        <v>15</v>
      </c>
      <c r="NP62" s="309">
        <v>32</v>
      </c>
      <c r="NQ62" s="309">
        <v>8</v>
      </c>
      <c r="NR62" s="307">
        <v>14</v>
      </c>
      <c r="NS62" s="308" t="str">
        <f>IF(NR62&gt;0.5,"1")</f>
        <v>1</v>
      </c>
      <c r="NT62" s="309">
        <v>22</v>
      </c>
      <c r="NU62" s="309">
        <v>7</v>
      </c>
      <c r="NV62" s="309">
        <v>29</v>
      </c>
      <c r="NW62" s="309">
        <v>10</v>
      </c>
      <c r="NX62" s="307">
        <v>17</v>
      </c>
      <c r="NY62" s="308" t="str">
        <f>IF(NX62&gt;0.5,"1")</f>
        <v>1</v>
      </c>
      <c r="NZ62" s="309">
        <v>37</v>
      </c>
      <c r="OA62" s="309">
        <v>8</v>
      </c>
      <c r="OB62" s="309">
        <v>77</v>
      </c>
      <c r="OC62" s="310">
        <v>10</v>
      </c>
      <c r="OD62" s="311"/>
      <c r="OE62" s="308"/>
      <c r="OF62" s="309"/>
      <c r="OG62" s="309"/>
      <c r="OH62" s="309"/>
      <c r="OI62" s="309"/>
      <c r="OJ62" s="307"/>
      <c r="OK62" s="308"/>
      <c r="OL62" s="309"/>
      <c r="OM62" s="309"/>
      <c r="ON62" s="309"/>
      <c r="OO62" s="310"/>
      <c r="OP62" s="312"/>
      <c r="OQ62" s="313">
        <f>HL62+HR62+HX62+ID62+IJ62+IP62+IV62+JB62+JH62+JN62+JT62+JZ62+KF62+KL62+KR62+KX62+LD62+LJ62+LP62+LV62+MB62+MH62+MN62+MT62+MZ62+NF62+NL62+NR62+NX62+OD62+OJ62</f>
        <v>458</v>
      </c>
      <c r="OR62" s="36">
        <f>HN62+HT62+HZ62+IF62+IL62+IR62+IX62+JD62+JJ62+JP62+JV62+KB62+KH62+KN62+KT62+KZ62+LF62+LL62+LR62+LX62+MD62+MJ62+MP62+MV62+NB62+NH62+NN62+NT62+NZ62+OF62+OL62</f>
        <v>516</v>
      </c>
      <c r="OS62" s="36">
        <f>HO62+HU62+IA62+IG62+IM62+IS62+IY62+JE62+JK62+JQ62+JW62+KC62+KI62+KO62+KU62+LA62+LG62+LM62+LS62+LY62+ME62+MK62+MQ62+MW62+NC62+NI62+NO62+NU62+OA62+OG62+OM62</f>
        <v>314</v>
      </c>
      <c r="OT62" s="36">
        <f>HP62+HV62+IB62+IH62+IN62+IT62+IZ62+JF62+JL62+JR62+JX62+KD62+KJ62+KP62+KV62+LB62+LH62+LN62+LT62+LZ62+MF62+ML62+MR62+MX62+ND62+NJ62+NP62+NV62+OB62+OH62+ON62</f>
        <v>1029</v>
      </c>
      <c r="OU62" s="314">
        <f>HQ62+HW62+IC62+II62+IO62+IU62+JA62+JG62+JM62+JS62+JY62+KE62+KK62+KQ62+KW62+LC62+LI62+LO62+LU62+MA62+MG62+MM62+MS62+MY62+NE62+NK62+NQ62+NW62+OC62+OI62+OO62</f>
        <v>242</v>
      </c>
      <c r="OW62" s="56" t="s">
        <v>57</v>
      </c>
      <c r="OX62" s="36">
        <v>0</v>
      </c>
      <c r="OY62" s="314">
        <v>0</v>
      </c>
      <c r="PA62" s="66" t="s">
        <v>57</v>
      </c>
      <c r="PB62" s="36">
        <v>0</v>
      </c>
      <c r="PC62" s="314">
        <v>0</v>
      </c>
    </row>
    <row r="63" spans="1:419" ht="17.25" thickBot="1" x14ac:dyDescent="0.3">
      <c r="A63" s="17" t="s">
        <v>55</v>
      </c>
      <c r="B63" s="79">
        <v>274</v>
      </c>
      <c r="C63" s="79">
        <v>971</v>
      </c>
      <c r="E63" s="85" t="s">
        <v>55</v>
      </c>
      <c r="F63" s="86">
        <v>516</v>
      </c>
      <c r="G63" s="86">
        <v>1029</v>
      </c>
      <c r="I63" s="108" t="s">
        <v>58</v>
      </c>
      <c r="J63" s="46"/>
      <c r="K63" s="46"/>
      <c r="M63" s="129" t="s">
        <v>80</v>
      </c>
      <c r="N63" s="130"/>
      <c r="O63" s="107"/>
      <c r="P63" s="121"/>
      <c r="Q63" s="107"/>
      <c r="R63" s="140" t="s">
        <v>99</v>
      </c>
      <c r="S63" s="107">
        <v>194</v>
      </c>
      <c r="T63" s="122">
        <v>312</v>
      </c>
      <c r="V63" s="161"/>
      <c r="W63" s="107">
        <v>4080</v>
      </c>
      <c r="X63" s="122">
        <v>226</v>
      </c>
      <c r="Y63" s="12" t="s">
        <v>54</v>
      </c>
      <c r="Z63" s="223"/>
      <c r="AA63" s="224" t="b">
        <f>IF(Z63&gt;0.5,"1")</f>
        <v>0</v>
      </c>
      <c r="AB63" s="225"/>
      <c r="AC63" s="225"/>
      <c r="AD63" s="225"/>
      <c r="AE63" s="225"/>
      <c r="AF63" s="223"/>
      <c r="AG63" s="224" t="b">
        <f>IF(AF63&gt;0.5,"1")</f>
        <v>0</v>
      </c>
      <c r="AH63" s="225"/>
      <c r="AI63" s="225"/>
      <c r="AJ63" s="225"/>
      <c r="AK63" s="225"/>
      <c r="AL63" s="223"/>
      <c r="AM63" s="224" t="b">
        <f>IF(AL63&gt;0.5,"1")</f>
        <v>0</v>
      </c>
      <c r="AN63" s="225"/>
      <c r="AO63" s="225"/>
      <c r="AP63" s="225"/>
      <c r="AQ63" s="225"/>
      <c r="AR63" s="223"/>
      <c r="AS63" s="224" t="b">
        <f>IF(AR63&gt;0.5,"1")</f>
        <v>0</v>
      </c>
      <c r="AT63" s="225"/>
      <c r="AU63" s="225"/>
      <c r="AV63" s="225"/>
      <c r="AW63" s="225"/>
      <c r="AX63" s="223"/>
      <c r="AY63" s="224" t="b">
        <f>IF(AX63&gt;0.5,"1")</f>
        <v>0</v>
      </c>
      <c r="AZ63" s="225"/>
      <c r="BA63" s="225"/>
      <c r="BB63" s="225"/>
      <c r="BC63" s="225"/>
      <c r="BD63" s="223"/>
      <c r="BE63" s="224" t="b">
        <f>IF(BD63&gt;0.5,"1")</f>
        <v>0</v>
      </c>
      <c r="BF63" s="225"/>
      <c r="BG63" s="225"/>
      <c r="BH63" s="225"/>
      <c r="BI63" s="225"/>
      <c r="BJ63" s="223"/>
      <c r="BK63" s="224" t="b">
        <f>IF(BJ63&gt;0.5,"1")</f>
        <v>0</v>
      </c>
      <c r="BL63" s="225"/>
      <c r="BM63" s="225"/>
      <c r="BN63" s="225"/>
      <c r="BO63" s="225"/>
      <c r="BP63" s="223"/>
      <c r="BQ63" s="224" t="b">
        <f>IF(BP63&gt;0.5,"1")</f>
        <v>0</v>
      </c>
      <c r="BR63" s="225"/>
      <c r="BS63" s="225"/>
      <c r="BT63" s="225"/>
      <c r="BU63" s="225"/>
      <c r="BV63" s="223"/>
      <c r="BW63" s="224" t="b">
        <f>IF(BV63&gt;0.5,"1")</f>
        <v>0</v>
      </c>
      <c r="BX63" s="225"/>
      <c r="BY63" s="225"/>
      <c r="BZ63" s="225"/>
      <c r="CA63" s="225"/>
      <c r="CB63" s="223"/>
      <c r="CC63" s="224" t="b">
        <f>IF(CB63&gt;0.5,"1")</f>
        <v>0</v>
      </c>
      <c r="CD63" s="225"/>
      <c r="CE63" s="225"/>
      <c r="CF63" s="225"/>
      <c r="CG63" s="225"/>
      <c r="CH63" s="223"/>
      <c r="CI63" s="224" t="b">
        <f>IF(CH63&gt;0.5,"1")</f>
        <v>0</v>
      </c>
      <c r="CJ63" s="225"/>
      <c r="CK63" s="225"/>
      <c r="CL63" s="225"/>
      <c r="CM63" s="225"/>
      <c r="CN63" s="223"/>
      <c r="CO63" s="224" t="b">
        <f>IF(CN63&gt;0.5,"1")</f>
        <v>0</v>
      </c>
      <c r="CP63" s="225"/>
      <c r="CQ63" s="225"/>
      <c r="CR63" s="225"/>
      <c r="CS63" s="225"/>
      <c r="CT63" s="223"/>
      <c r="CU63" s="224" t="b">
        <f>IF(CT63&gt;0.5,"1")</f>
        <v>0</v>
      </c>
      <c r="CV63" s="225"/>
      <c r="CW63" s="225"/>
      <c r="CX63" s="225"/>
      <c r="CY63" s="225"/>
      <c r="CZ63" s="223"/>
      <c r="DA63" s="224" t="b">
        <f>IF(CZ63&gt;0.5,"1")</f>
        <v>0</v>
      </c>
      <c r="DB63" s="225"/>
      <c r="DC63" s="225"/>
      <c r="DD63" s="225"/>
      <c r="DE63" s="225"/>
      <c r="DF63" s="223"/>
      <c r="DG63" s="224" t="b">
        <f>IF(DF63&gt;0.5,"1")</f>
        <v>0</v>
      </c>
      <c r="DH63" s="225"/>
      <c r="DI63" s="225"/>
      <c r="DJ63" s="225"/>
      <c r="DK63" s="225"/>
      <c r="DL63" s="223">
        <v>19</v>
      </c>
      <c r="DM63" s="224" t="str">
        <f>IF(DL63&gt;0.5,"1")</f>
        <v>1</v>
      </c>
      <c r="DN63" s="225">
        <v>22</v>
      </c>
      <c r="DO63" s="225">
        <v>11</v>
      </c>
      <c r="DP63" s="225">
        <v>41</v>
      </c>
      <c r="DQ63" s="225">
        <v>11</v>
      </c>
      <c r="DR63" s="223">
        <v>16</v>
      </c>
      <c r="DS63" s="224" t="str">
        <f>IF(DR63&gt;0.5,"1")</f>
        <v>1</v>
      </c>
      <c r="DT63" s="225">
        <v>36</v>
      </c>
      <c r="DU63" s="225">
        <v>12</v>
      </c>
      <c r="DV63" s="225">
        <v>26</v>
      </c>
      <c r="DW63" s="225">
        <v>8</v>
      </c>
      <c r="DX63" s="223">
        <v>26</v>
      </c>
      <c r="DY63" s="224" t="str">
        <f>IF(DX63&gt;0.5,"1")</f>
        <v>1</v>
      </c>
      <c r="DZ63" s="225">
        <v>18</v>
      </c>
      <c r="EA63" s="225">
        <v>17</v>
      </c>
      <c r="EB63" s="225">
        <v>41</v>
      </c>
      <c r="EC63" s="225">
        <v>12</v>
      </c>
      <c r="ED63" s="223">
        <v>22</v>
      </c>
      <c r="EE63" s="224" t="str">
        <f>IF(ED63&gt;0.5,"1")</f>
        <v>1</v>
      </c>
      <c r="EF63" s="225">
        <v>8</v>
      </c>
      <c r="EG63" s="225">
        <v>14</v>
      </c>
      <c r="EH63" s="225">
        <v>54</v>
      </c>
      <c r="EI63" s="225">
        <v>11</v>
      </c>
      <c r="EJ63" s="223">
        <v>12</v>
      </c>
      <c r="EK63" s="224" t="str">
        <f>IF(EJ63&gt;0.5,"1")</f>
        <v>1</v>
      </c>
      <c r="EL63" s="225">
        <v>5</v>
      </c>
      <c r="EM63" s="225">
        <v>7</v>
      </c>
      <c r="EN63" s="225">
        <v>18</v>
      </c>
      <c r="EO63" s="225">
        <v>8</v>
      </c>
      <c r="EP63" s="223">
        <v>26</v>
      </c>
      <c r="EQ63" s="224" t="str">
        <f>IF(EP63&gt;0.5,"1")</f>
        <v>1</v>
      </c>
      <c r="ER63" s="225">
        <v>14</v>
      </c>
      <c r="ES63" s="225">
        <v>17</v>
      </c>
      <c r="ET63" s="225">
        <v>22</v>
      </c>
      <c r="EU63" s="225">
        <v>16</v>
      </c>
      <c r="EV63" s="223"/>
      <c r="EW63" s="224" t="b">
        <f>IF(EV63&gt;0.5,"1")</f>
        <v>0</v>
      </c>
      <c r="EX63" s="225"/>
      <c r="EY63" s="225"/>
      <c r="EZ63" s="225"/>
      <c r="FA63" s="225"/>
      <c r="FB63" s="223">
        <v>0</v>
      </c>
      <c r="FC63" s="224" t="b">
        <f>IF(FB63&gt;0.5,"1")</f>
        <v>0</v>
      </c>
      <c r="FD63" s="225">
        <v>0</v>
      </c>
      <c r="FE63" s="225">
        <v>0</v>
      </c>
      <c r="FF63" s="225">
        <v>0</v>
      </c>
      <c r="FG63" s="225">
        <v>0</v>
      </c>
      <c r="FH63" s="223">
        <v>15</v>
      </c>
      <c r="FI63" s="224" t="str">
        <f>IF(FH63&gt;0.5,"1")</f>
        <v>1</v>
      </c>
      <c r="FJ63" s="225">
        <v>34</v>
      </c>
      <c r="FK63" s="225">
        <v>11</v>
      </c>
      <c r="FL63" s="225">
        <v>37</v>
      </c>
      <c r="FM63" s="225">
        <v>7</v>
      </c>
      <c r="FN63" s="223">
        <v>17</v>
      </c>
      <c r="FO63" s="224" t="str">
        <f>IF(FN63&gt;0.5,"1")</f>
        <v>1</v>
      </c>
      <c r="FP63" s="225">
        <v>31</v>
      </c>
      <c r="FQ63" s="225">
        <v>14</v>
      </c>
      <c r="FR63" s="225">
        <v>13</v>
      </c>
      <c r="FS63" s="225">
        <v>5</v>
      </c>
      <c r="FT63" s="223">
        <v>14</v>
      </c>
      <c r="FU63" s="224" t="str">
        <f>IF(FT63&gt;0.5,"1")</f>
        <v>1</v>
      </c>
      <c r="FV63" s="225">
        <v>26</v>
      </c>
      <c r="FW63" s="225">
        <v>7</v>
      </c>
      <c r="FX63" s="225">
        <v>16</v>
      </c>
      <c r="FY63" s="225">
        <v>9</v>
      </c>
      <c r="FZ63" s="223">
        <v>21</v>
      </c>
      <c r="GA63" s="224" t="str">
        <f>IF(FZ63&gt;0.5,"1")</f>
        <v>1</v>
      </c>
      <c r="GB63" s="225">
        <v>23</v>
      </c>
      <c r="GC63" s="225">
        <v>16</v>
      </c>
      <c r="GD63" s="225">
        <v>51</v>
      </c>
      <c r="GE63" s="225">
        <v>15</v>
      </c>
      <c r="GF63" s="223">
        <v>22</v>
      </c>
      <c r="GG63" s="224" t="str">
        <f>IF(GF63&gt;0.5,"1")</f>
        <v>1</v>
      </c>
      <c r="GH63" s="225">
        <v>17</v>
      </c>
      <c r="GI63" s="225">
        <v>17</v>
      </c>
      <c r="GJ63" s="225">
        <v>46</v>
      </c>
      <c r="GK63" s="225">
        <v>8</v>
      </c>
      <c r="GL63" s="223"/>
      <c r="GM63" s="224" t="b">
        <f>IF(GL63&gt;0.5,"1")</f>
        <v>0</v>
      </c>
      <c r="GN63" s="225"/>
      <c r="GO63" s="225"/>
      <c r="GP63" s="225"/>
      <c r="GQ63" s="225"/>
      <c r="GR63" s="223">
        <v>20</v>
      </c>
      <c r="GS63" s="224" t="str">
        <f>IF(GR63&gt;0.5,"1")</f>
        <v>1</v>
      </c>
      <c r="GT63" s="225">
        <v>19</v>
      </c>
      <c r="GU63" s="225">
        <v>12</v>
      </c>
      <c r="GV63" s="225">
        <v>49</v>
      </c>
      <c r="GW63" s="225">
        <v>12</v>
      </c>
      <c r="GX63" s="223">
        <v>18</v>
      </c>
      <c r="GY63" s="224" t="str">
        <f>IF(GX63&gt;0.5,"1")</f>
        <v>1</v>
      </c>
      <c r="GZ63" s="225">
        <v>65</v>
      </c>
      <c r="HA63" s="225">
        <v>14</v>
      </c>
      <c r="HB63" s="225">
        <v>55</v>
      </c>
      <c r="HC63" s="226">
        <v>6</v>
      </c>
      <c r="HD63" s="227"/>
      <c r="HE63" s="251">
        <f>Z63+AF63+AL63+AR63+AX63+BD63+BJ63+BP63+BV63+CB63+CH63+CN63+CT63+CZ63+DF63+DL63+DR63+DX63+ED63+EJ63+EP63+EV63+FB63+FH63+FN63+FT63+FZ63+GF63+GL63+GR63+GX63</f>
        <v>248</v>
      </c>
      <c r="HF63" s="6">
        <f>AB63+AH63+AN63+AT63+AZ63+BF63+BL63+BR63+BX63+CD63+CJ63+CP63+CV63+DB63+DH63+DN63+DT63+DZ63+EF63+EL63+ER63+EX63+FD63+FJ63+FP63+FV63+GB63+GH63+GN63+GT63+GZ63</f>
        <v>318</v>
      </c>
      <c r="HG63" s="6">
        <f t="shared" si="366"/>
        <v>169</v>
      </c>
      <c r="HH63" s="6">
        <f t="shared" si="366"/>
        <v>469</v>
      </c>
      <c r="HI63" s="262">
        <f t="shared" si="366"/>
        <v>128</v>
      </c>
      <c r="HK63" s="23" t="s">
        <v>55</v>
      </c>
      <c r="HL63" s="307">
        <v>19</v>
      </c>
      <c r="HM63" s="308" t="str">
        <f>IF(HL63&gt;0.5,"1")</f>
        <v>1</v>
      </c>
      <c r="HN63" s="309">
        <v>16</v>
      </c>
      <c r="HO63" s="309">
        <v>11</v>
      </c>
      <c r="HP63" s="309">
        <v>33</v>
      </c>
      <c r="HQ63" s="309">
        <v>7</v>
      </c>
      <c r="HR63" s="307">
        <v>21</v>
      </c>
      <c r="HS63" s="308" t="str">
        <f>IF(HR63&gt;0.5,"1")</f>
        <v>1</v>
      </c>
      <c r="HT63" s="309">
        <v>22</v>
      </c>
      <c r="HU63" s="309">
        <v>12</v>
      </c>
      <c r="HV63" s="309">
        <v>76</v>
      </c>
      <c r="HW63" s="309">
        <v>15</v>
      </c>
      <c r="HX63" s="307">
        <v>21</v>
      </c>
      <c r="HY63" s="308" t="str">
        <f>IF(HX63&gt;0.5,"1")</f>
        <v>1</v>
      </c>
      <c r="HZ63" s="309">
        <v>20</v>
      </c>
      <c r="IA63" s="309">
        <v>17</v>
      </c>
      <c r="IB63" s="309">
        <v>35</v>
      </c>
      <c r="IC63" s="309">
        <v>10</v>
      </c>
      <c r="ID63" s="307">
        <v>14</v>
      </c>
      <c r="IE63" s="308" t="str">
        <f>IF(ID63&gt;0.5,"1")</f>
        <v>1</v>
      </c>
      <c r="IF63" s="309">
        <v>24</v>
      </c>
      <c r="IG63" s="309">
        <v>10</v>
      </c>
      <c r="IH63" s="309">
        <v>56</v>
      </c>
      <c r="II63" s="309">
        <v>10</v>
      </c>
      <c r="IJ63" s="307">
        <v>0</v>
      </c>
      <c r="IK63" s="308" t="b">
        <f>IF(IJ63&gt;0.5,"1")</f>
        <v>0</v>
      </c>
      <c r="IL63" s="309">
        <v>0</v>
      </c>
      <c r="IM63" s="309">
        <v>0</v>
      </c>
      <c r="IN63" s="309">
        <v>0</v>
      </c>
      <c r="IO63" s="309">
        <v>0</v>
      </c>
      <c r="IP63" s="307">
        <v>15</v>
      </c>
      <c r="IQ63" s="308" t="str">
        <f>IF(IP63&gt;0.5,"1")</f>
        <v>1</v>
      </c>
      <c r="IR63" s="309">
        <v>23</v>
      </c>
      <c r="IS63" s="309">
        <v>12</v>
      </c>
      <c r="IT63" s="309">
        <v>56</v>
      </c>
      <c r="IU63" s="309">
        <v>10</v>
      </c>
      <c r="IV63" s="307">
        <v>18</v>
      </c>
      <c r="IW63" s="308" t="str">
        <f>IF(IV63&gt;0.5,"1")</f>
        <v>1</v>
      </c>
      <c r="IX63" s="309">
        <v>20</v>
      </c>
      <c r="IY63" s="309">
        <v>13</v>
      </c>
      <c r="IZ63" s="309">
        <v>43</v>
      </c>
      <c r="JA63" s="309">
        <v>9</v>
      </c>
      <c r="JB63" s="307">
        <v>16</v>
      </c>
      <c r="JC63" s="308" t="str">
        <f>IF(JB63&gt;0.5,"1")</f>
        <v>1</v>
      </c>
      <c r="JD63" s="309">
        <v>35</v>
      </c>
      <c r="JE63" s="309">
        <v>13</v>
      </c>
      <c r="JF63" s="309">
        <v>31</v>
      </c>
      <c r="JG63" s="309">
        <v>10</v>
      </c>
      <c r="JH63" s="307">
        <v>18</v>
      </c>
      <c r="JI63" s="308" t="str">
        <f>IF(JH63&gt;0.5,"1")</f>
        <v>1</v>
      </c>
      <c r="JJ63" s="309">
        <v>15</v>
      </c>
      <c r="JK63" s="309">
        <v>10</v>
      </c>
      <c r="JL63" s="309">
        <v>32</v>
      </c>
      <c r="JM63" s="309">
        <v>7</v>
      </c>
      <c r="JN63" s="307">
        <v>14</v>
      </c>
      <c r="JO63" s="308" t="str">
        <f>IF(JN63&gt;0.5,"1")</f>
        <v>1</v>
      </c>
      <c r="JP63" s="309">
        <v>10</v>
      </c>
      <c r="JQ63" s="309">
        <v>8</v>
      </c>
      <c r="JR63" s="309">
        <v>25</v>
      </c>
      <c r="JS63" s="309">
        <v>6</v>
      </c>
      <c r="JT63" s="307">
        <v>17</v>
      </c>
      <c r="JU63" s="308" t="str">
        <f>IF(JT63&gt;0.5,"1")</f>
        <v>1</v>
      </c>
      <c r="JV63" s="309">
        <v>13</v>
      </c>
      <c r="JW63" s="309">
        <v>11</v>
      </c>
      <c r="JX63" s="309">
        <v>21</v>
      </c>
      <c r="JY63" s="309">
        <v>8</v>
      </c>
      <c r="JZ63" s="307">
        <v>0</v>
      </c>
      <c r="KA63" s="308" t="b">
        <f>IF(JZ63&gt;0.5,"1")</f>
        <v>0</v>
      </c>
      <c r="KB63" s="309">
        <v>0</v>
      </c>
      <c r="KC63" s="309">
        <v>0</v>
      </c>
      <c r="KD63" s="309">
        <v>0</v>
      </c>
      <c r="KE63" s="309">
        <v>0</v>
      </c>
      <c r="KF63" s="307">
        <v>19</v>
      </c>
      <c r="KG63" s="308" t="str">
        <f>IF(KF63&gt;0.5,"1")</f>
        <v>1</v>
      </c>
      <c r="KH63" s="309">
        <v>13</v>
      </c>
      <c r="KI63" s="309">
        <v>12</v>
      </c>
      <c r="KJ63" s="309">
        <v>51</v>
      </c>
      <c r="KK63" s="309">
        <v>6</v>
      </c>
      <c r="KL63" s="307">
        <v>16</v>
      </c>
      <c r="KM63" s="308" t="str">
        <f>IF(KL63&gt;0.5,"1")</f>
        <v>1</v>
      </c>
      <c r="KN63" s="309">
        <v>28</v>
      </c>
      <c r="KO63" s="309">
        <v>13</v>
      </c>
      <c r="KP63" s="309">
        <v>21</v>
      </c>
      <c r="KQ63" s="309">
        <v>11</v>
      </c>
      <c r="KR63" s="307">
        <v>17</v>
      </c>
      <c r="KS63" s="308" t="str">
        <f>IF(KR63&gt;0.5,"1")</f>
        <v>1</v>
      </c>
      <c r="KT63" s="309">
        <v>18</v>
      </c>
      <c r="KU63" s="309">
        <v>8</v>
      </c>
      <c r="KV63" s="309">
        <v>65</v>
      </c>
      <c r="KW63" s="309">
        <v>12</v>
      </c>
      <c r="KX63" s="307">
        <v>17</v>
      </c>
      <c r="KY63" s="308" t="str">
        <f>IF(KX63&gt;0.5,"1")</f>
        <v>1</v>
      </c>
      <c r="KZ63" s="309">
        <v>37</v>
      </c>
      <c r="LA63" s="309">
        <v>12</v>
      </c>
      <c r="LB63" s="309">
        <v>27</v>
      </c>
      <c r="LC63" s="309">
        <v>10</v>
      </c>
      <c r="LD63" s="307">
        <v>19</v>
      </c>
      <c r="LE63" s="308" t="str">
        <f>IF(LD63&gt;0.5,"1")</f>
        <v>1</v>
      </c>
      <c r="LF63" s="309">
        <v>44</v>
      </c>
      <c r="LG63" s="309">
        <v>13</v>
      </c>
      <c r="LH63" s="309">
        <v>54</v>
      </c>
      <c r="LI63" s="309">
        <v>12</v>
      </c>
      <c r="LJ63" s="307">
        <v>14</v>
      </c>
      <c r="LK63" s="308" t="str">
        <f>IF(LJ63&gt;0.5,"1")</f>
        <v>1</v>
      </c>
      <c r="LL63" s="309">
        <v>15</v>
      </c>
      <c r="LM63" s="309">
        <v>12</v>
      </c>
      <c r="LN63" s="309">
        <v>13</v>
      </c>
      <c r="LO63" s="309">
        <v>5</v>
      </c>
      <c r="LP63" s="307">
        <v>0</v>
      </c>
      <c r="LQ63" s="308" t="b">
        <f>IF(LP63&gt;0.5,"1")</f>
        <v>0</v>
      </c>
      <c r="LR63" s="309">
        <v>0</v>
      </c>
      <c r="LS63" s="309">
        <v>0</v>
      </c>
      <c r="LT63" s="309">
        <v>0</v>
      </c>
      <c r="LU63" s="309">
        <v>0</v>
      </c>
      <c r="LV63" s="307">
        <v>13</v>
      </c>
      <c r="LW63" s="308" t="str">
        <f>IF(LV63&gt;0.5,"1")</f>
        <v>1</v>
      </c>
      <c r="LX63" s="309">
        <v>24</v>
      </c>
      <c r="LY63" s="309">
        <v>7</v>
      </c>
      <c r="LZ63" s="309">
        <v>26</v>
      </c>
      <c r="MA63" s="309">
        <v>6</v>
      </c>
      <c r="MB63" s="307">
        <v>14</v>
      </c>
      <c r="MC63" s="308" t="str">
        <f>IF(MB63&gt;0.5,"1")</f>
        <v>1</v>
      </c>
      <c r="MD63" s="309">
        <v>32</v>
      </c>
      <c r="ME63" s="309">
        <v>10</v>
      </c>
      <c r="MF63" s="309">
        <v>65</v>
      </c>
      <c r="MG63" s="309">
        <v>8</v>
      </c>
      <c r="MH63" s="307">
        <v>14</v>
      </c>
      <c r="MI63" s="308" t="str">
        <f>IF(MH63&gt;0.5,"1")</f>
        <v>1</v>
      </c>
      <c r="MJ63" s="309">
        <v>10</v>
      </c>
      <c r="MK63" s="309">
        <v>7</v>
      </c>
      <c r="ML63" s="309">
        <v>38</v>
      </c>
      <c r="MM63" s="309">
        <v>8</v>
      </c>
      <c r="MN63" s="307">
        <v>13</v>
      </c>
      <c r="MO63" s="308" t="str">
        <f>IF(MN63&gt;0.5,"1")</f>
        <v>1</v>
      </c>
      <c r="MP63" s="309">
        <v>16</v>
      </c>
      <c r="MQ63" s="309">
        <v>11</v>
      </c>
      <c r="MR63" s="309">
        <v>10</v>
      </c>
      <c r="MS63" s="309">
        <v>4</v>
      </c>
      <c r="MT63" s="307">
        <v>19</v>
      </c>
      <c r="MU63" s="308" t="str">
        <f>IF(MT63&gt;0.5,"1")</f>
        <v>1</v>
      </c>
      <c r="MV63" s="309">
        <v>22</v>
      </c>
      <c r="MW63" s="309">
        <v>17</v>
      </c>
      <c r="MX63" s="309">
        <v>10</v>
      </c>
      <c r="MY63" s="309">
        <v>5</v>
      </c>
      <c r="MZ63" s="307">
        <v>13</v>
      </c>
      <c r="NA63" s="308" t="str">
        <f>IF(MZ63&gt;0.5,"1")</f>
        <v>1</v>
      </c>
      <c r="NB63" s="309">
        <v>18</v>
      </c>
      <c r="NC63" s="309">
        <v>12</v>
      </c>
      <c r="ND63" s="309">
        <v>20</v>
      </c>
      <c r="NE63" s="309">
        <v>6</v>
      </c>
      <c r="NF63" s="307">
        <v>0</v>
      </c>
      <c r="NG63" s="308" t="b">
        <f>IF(NF63&gt;0.5,"1")</f>
        <v>0</v>
      </c>
      <c r="NH63" s="309">
        <v>0</v>
      </c>
      <c r="NI63" s="309">
        <v>0</v>
      </c>
      <c r="NJ63" s="309">
        <v>0</v>
      </c>
      <c r="NK63" s="309">
        <v>0</v>
      </c>
      <c r="NL63" s="307">
        <v>8</v>
      </c>
      <c r="NM63" s="308" t="str">
        <f>IF(NL63&gt;0.5,"1")</f>
        <v>1</v>
      </c>
      <c r="NN63" s="309">
        <v>8</v>
      </c>
      <c r="NO63" s="309">
        <v>6</v>
      </c>
      <c r="NP63" s="309">
        <v>22</v>
      </c>
      <c r="NQ63" s="309">
        <v>6</v>
      </c>
      <c r="NR63" s="307">
        <v>13</v>
      </c>
      <c r="NS63" s="308" t="str">
        <f>IF(NR63&gt;0.5,"1")</f>
        <v>1</v>
      </c>
      <c r="NT63" s="309">
        <v>15</v>
      </c>
      <c r="NU63" s="309">
        <v>9</v>
      </c>
      <c r="NV63" s="309">
        <v>31</v>
      </c>
      <c r="NW63" s="309">
        <v>8</v>
      </c>
      <c r="NX63" s="307">
        <v>12</v>
      </c>
      <c r="NY63" s="308" t="str">
        <f>IF(NX63&gt;0.5,"1")</f>
        <v>1</v>
      </c>
      <c r="NZ63" s="309">
        <v>21</v>
      </c>
      <c r="OA63" s="309">
        <v>8</v>
      </c>
      <c r="OB63" s="309">
        <v>13</v>
      </c>
      <c r="OC63" s="310">
        <v>5</v>
      </c>
      <c r="OD63" s="311">
        <v>0</v>
      </c>
      <c r="OE63" s="308" t="b">
        <f>IF(OD63&gt;0.5,"1")</f>
        <v>0</v>
      </c>
      <c r="OF63" s="309">
        <v>0</v>
      </c>
      <c r="OG63" s="309">
        <v>0</v>
      </c>
      <c r="OH63" s="309">
        <v>0</v>
      </c>
      <c r="OI63" s="309">
        <v>0</v>
      </c>
      <c r="OJ63" s="307">
        <v>0</v>
      </c>
      <c r="OK63" s="308" t="b">
        <f>IF(OJ63&gt;0.5,"1")</f>
        <v>0</v>
      </c>
      <c r="OL63" s="309">
        <v>0</v>
      </c>
      <c r="OM63" s="309">
        <v>0</v>
      </c>
      <c r="ON63" s="309">
        <v>0</v>
      </c>
      <c r="OO63" s="310">
        <v>0</v>
      </c>
      <c r="OP63" s="312"/>
      <c r="OQ63" s="313">
        <f>HL63+HR63+HX63+ID63+IJ63+IP63+IV63+JB63+JH63+JN63+JT63+JZ63+KF63+KL63+KR63+KX63+LD63+LJ63+LP63+LV63+MB63+MH63+MN63+MT63+MZ63+NF63+NL63+NR63+NX63+OD63+OJ63</f>
        <v>394</v>
      </c>
      <c r="OR63" s="36">
        <f t="shared" si="364"/>
        <v>519</v>
      </c>
      <c r="OS63" s="36">
        <f t="shared" si="364"/>
        <v>274</v>
      </c>
      <c r="OT63" s="36">
        <f t="shared" si="364"/>
        <v>874</v>
      </c>
      <c r="OU63" s="314">
        <f t="shared" si="364"/>
        <v>204</v>
      </c>
      <c r="OW63" s="61"/>
      <c r="OX63" s="38">
        <v>942</v>
      </c>
      <c r="OY63" s="38">
        <v>650</v>
      </c>
      <c r="PA63" s="71"/>
      <c r="PB63" s="38">
        <v>976</v>
      </c>
      <c r="PC63" s="38">
        <v>633</v>
      </c>
    </row>
    <row r="64" spans="1:419" ht="16.5" x14ac:dyDescent="0.25">
      <c r="A64" s="17" t="s">
        <v>56</v>
      </c>
      <c r="B64" s="79">
        <v>0</v>
      </c>
      <c r="C64" s="79">
        <v>0</v>
      </c>
      <c r="E64" s="85" t="s">
        <v>56</v>
      </c>
      <c r="F64" s="86">
        <v>519</v>
      </c>
      <c r="G64" s="86">
        <v>874</v>
      </c>
      <c r="I64" s="106" t="s">
        <v>59</v>
      </c>
      <c r="J64" s="46">
        <v>1033</v>
      </c>
      <c r="K64" s="46">
        <v>235</v>
      </c>
      <c r="M64" s="123" t="s">
        <v>59</v>
      </c>
      <c r="N64" s="46">
        <v>1089</v>
      </c>
      <c r="O64" s="107">
        <v>534</v>
      </c>
      <c r="P64" s="121"/>
      <c r="Q64" s="107"/>
      <c r="R64" s="132" t="s">
        <v>55</v>
      </c>
      <c r="S64" s="107">
        <v>246</v>
      </c>
      <c r="T64" s="122">
        <v>270</v>
      </c>
      <c r="V64" s="158" t="s">
        <v>45</v>
      </c>
      <c r="W64" s="107">
        <v>519</v>
      </c>
      <c r="X64" s="122">
        <v>29</v>
      </c>
      <c r="Y64" s="12" t="s">
        <v>55</v>
      </c>
      <c r="Z64" s="223">
        <v>0</v>
      </c>
      <c r="AA64" s="224" t="b">
        <f>IF(Z64&gt;0.5,"1")</f>
        <v>0</v>
      </c>
      <c r="AB64" s="225">
        <v>0</v>
      </c>
      <c r="AC64" s="225">
        <v>0</v>
      </c>
      <c r="AD64" s="225">
        <v>0</v>
      </c>
      <c r="AE64" s="225">
        <v>0</v>
      </c>
      <c r="AF64" s="223">
        <v>17</v>
      </c>
      <c r="AG64" s="224" t="str">
        <f>IF(AF64&gt;0.5,"1")</f>
        <v>1</v>
      </c>
      <c r="AH64" s="225">
        <v>19</v>
      </c>
      <c r="AI64" s="225">
        <v>7</v>
      </c>
      <c r="AJ64" s="225">
        <v>67</v>
      </c>
      <c r="AK64" s="225">
        <v>15</v>
      </c>
      <c r="AL64" s="223">
        <v>12</v>
      </c>
      <c r="AM64" s="224" t="str">
        <f>IF(AL64&gt;0.5,"1")</f>
        <v>1</v>
      </c>
      <c r="AN64" s="225">
        <v>13</v>
      </c>
      <c r="AO64" s="225">
        <v>12</v>
      </c>
      <c r="AP64" s="225">
        <v>36</v>
      </c>
      <c r="AQ64" s="225">
        <v>6</v>
      </c>
      <c r="AR64" s="223">
        <v>18</v>
      </c>
      <c r="AS64" s="224" t="str">
        <f>IF(AR64&gt;0.5,"1")</f>
        <v>1</v>
      </c>
      <c r="AT64" s="225">
        <v>15</v>
      </c>
      <c r="AU64" s="225">
        <v>13</v>
      </c>
      <c r="AV64" s="225">
        <v>36</v>
      </c>
      <c r="AW64" s="225">
        <v>8</v>
      </c>
      <c r="AX64" s="223">
        <v>15</v>
      </c>
      <c r="AY64" s="224" t="str">
        <f>IF(AX64&gt;0.5,"1")</f>
        <v>1</v>
      </c>
      <c r="AZ64" s="225">
        <v>15</v>
      </c>
      <c r="BA64" s="225">
        <v>12</v>
      </c>
      <c r="BB64" s="225">
        <v>12</v>
      </c>
      <c r="BC64" s="225">
        <v>5</v>
      </c>
      <c r="BD64" s="223">
        <v>17</v>
      </c>
      <c r="BE64" s="224" t="str">
        <f>IF(BD64&gt;0.5,"1")</f>
        <v>1</v>
      </c>
      <c r="BF64" s="225">
        <v>22</v>
      </c>
      <c r="BG64" s="225">
        <v>10</v>
      </c>
      <c r="BH64" s="225">
        <v>51</v>
      </c>
      <c r="BI64" s="225">
        <v>10</v>
      </c>
      <c r="BJ64" s="223">
        <v>13</v>
      </c>
      <c r="BK64" s="224" t="str">
        <f>IF(BJ64&gt;0.5,"1")</f>
        <v>1</v>
      </c>
      <c r="BL64" s="225">
        <v>21</v>
      </c>
      <c r="BM64" s="225">
        <v>8</v>
      </c>
      <c r="BN64" s="225">
        <v>31</v>
      </c>
      <c r="BO64" s="225">
        <v>8</v>
      </c>
      <c r="BP64" s="223">
        <v>0</v>
      </c>
      <c r="BQ64" s="224" t="b">
        <f>IF(BP64&gt;0.5,"1")</f>
        <v>0</v>
      </c>
      <c r="BR64" s="225">
        <v>0</v>
      </c>
      <c r="BS64" s="225">
        <v>0</v>
      </c>
      <c r="BT64" s="225">
        <v>0</v>
      </c>
      <c r="BU64" s="225">
        <v>0</v>
      </c>
      <c r="BV64" s="223">
        <v>16</v>
      </c>
      <c r="BW64" s="224" t="str">
        <f>IF(BV64&gt;0.5,"1")</f>
        <v>1</v>
      </c>
      <c r="BX64" s="225">
        <v>17</v>
      </c>
      <c r="BY64" s="225">
        <v>8</v>
      </c>
      <c r="BZ64" s="225">
        <v>67</v>
      </c>
      <c r="CA64" s="225">
        <v>10</v>
      </c>
      <c r="CB64" s="223">
        <v>21</v>
      </c>
      <c r="CC64" s="224" t="str">
        <f>IF(CB64&gt;0.5,"1")</f>
        <v>1</v>
      </c>
      <c r="CD64" s="225">
        <v>10</v>
      </c>
      <c r="CE64" s="225">
        <v>10</v>
      </c>
      <c r="CF64" s="225">
        <v>45</v>
      </c>
      <c r="CG64" s="225">
        <v>13</v>
      </c>
      <c r="CH64" s="223">
        <v>17</v>
      </c>
      <c r="CI64" s="224" t="str">
        <f>IF(CH64&gt;0.5,"1")</f>
        <v>1</v>
      </c>
      <c r="CJ64" s="225">
        <v>20</v>
      </c>
      <c r="CK64" s="225">
        <v>10</v>
      </c>
      <c r="CL64" s="225">
        <v>23</v>
      </c>
      <c r="CM64" s="225">
        <v>10</v>
      </c>
      <c r="CN64" s="223">
        <v>16</v>
      </c>
      <c r="CO64" s="224" t="str">
        <f>IF(CN64&gt;0.5,"1")</f>
        <v>1</v>
      </c>
      <c r="CP64" s="225">
        <v>16</v>
      </c>
      <c r="CQ64" s="225">
        <v>12</v>
      </c>
      <c r="CR64" s="225">
        <v>27</v>
      </c>
      <c r="CS64" s="225">
        <v>7</v>
      </c>
      <c r="CT64" s="223">
        <v>15</v>
      </c>
      <c r="CU64" s="224" t="str">
        <f>IF(CT64&gt;0.5,"1")</f>
        <v>1</v>
      </c>
      <c r="CV64" s="225">
        <v>30</v>
      </c>
      <c r="CW64" s="225">
        <v>12</v>
      </c>
      <c r="CX64" s="225">
        <v>78</v>
      </c>
      <c r="CY64" s="225">
        <v>7</v>
      </c>
      <c r="CZ64" s="223">
        <v>10</v>
      </c>
      <c r="DA64" s="224" t="str">
        <f>IF(CZ64&gt;0.5,"1")</f>
        <v>1</v>
      </c>
      <c r="DB64" s="225">
        <v>10</v>
      </c>
      <c r="DC64" s="225">
        <v>4</v>
      </c>
      <c r="DD64" s="225">
        <v>37</v>
      </c>
      <c r="DE64" s="225">
        <v>7</v>
      </c>
      <c r="DF64" s="223">
        <v>0</v>
      </c>
      <c r="DG64" s="224" t="b">
        <f>IF(DF64&gt;0.5,"1")</f>
        <v>0</v>
      </c>
      <c r="DH64" s="225">
        <v>0</v>
      </c>
      <c r="DI64" s="225">
        <v>0</v>
      </c>
      <c r="DJ64" s="225">
        <v>0</v>
      </c>
      <c r="DK64" s="225">
        <v>0</v>
      </c>
      <c r="DL64" s="223">
        <v>17</v>
      </c>
      <c r="DM64" s="224" t="str">
        <f>IF(DL64&gt;0.5,"1")</f>
        <v>1</v>
      </c>
      <c r="DN64" s="225">
        <v>17</v>
      </c>
      <c r="DO64" s="225">
        <v>14</v>
      </c>
      <c r="DP64" s="225">
        <v>35</v>
      </c>
      <c r="DQ64" s="225">
        <v>8</v>
      </c>
      <c r="DR64" s="223">
        <v>15</v>
      </c>
      <c r="DS64" s="224" t="str">
        <f>IF(DR64&gt;0.5,"1")</f>
        <v>1</v>
      </c>
      <c r="DT64" s="225">
        <v>25</v>
      </c>
      <c r="DU64" s="225">
        <v>11</v>
      </c>
      <c r="DV64" s="225">
        <v>23</v>
      </c>
      <c r="DW64" s="225">
        <v>5</v>
      </c>
      <c r="DX64" s="223">
        <v>15</v>
      </c>
      <c r="DY64" s="224" t="str">
        <f>IF(DX64&gt;0.5,"1")</f>
        <v>1</v>
      </c>
      <c r="DZ64" s="225">
        <v>27</v>
      </c>
      <c r="EA64" s="225">
        <v>9</v>
      </c>
      <c r="EB64" s="225">
        <v>20</v>
      </c>
      <c r="EC64" s="225">
        <v>9</v>
      </c>
      <c r="ED64" s="223">
        <v>15</v>
      </c>
      <c r="EE64" s="224" t="str">
        <f>IF(ED64&gt;0.5,"1")</f>
        <v>1</v>
      </c>
      <c r="EF64" s="225">
        <v>20</v>
      </c>
      <c r="EG64" s="225">
        <v>12</v>
      </c>
      <c r="EH64" s="225">
        <v>14</v>
      </c>
      <c r="EI64" s="225">
        <v>7</v>
      </c>
      <c r="EJ64" s="223">
        <v>20</v>
      </c>
      <c r="EK64" s="224" t="str">
        <f>IF(EJ64&gt;0.5,"1")</f>
        <v>1</v>
      </c>
      <c r="EL64" s="225">
        <v>29</v>
      </c>
      <c r="EM64" s="225">
        <v>17</v>
      </c>
      <c r="EN64" s="225">
        <v>39</v>
      </c>
      <c r="EO64" s="225">
        <v>8</v>
      </c>
      <c r="EP64" s="223">
        <v>22</v>
      </c>
      <c r="EQ64" s="224" t="str">
        <f>IF(EP64&gt;0.5,"1")</f>
        <v>1</v>
      </c>
      <c r="ER64" s="225">
        <v>12</v>
      </c>
      <c r="ES64" s="225">
        <v>12</v>
      </c>
      <c r="ET64" s="225">
        <v>77</v>
      </c>
      <c r="EU64" s="225">
        <v>11</v>
      </c>
      <c r="EV64" s="223">
        <v>0</v>
      </c>
      <c r="EW64" s="224" t="b">
        <f>IF(EV64&gt;0.5,"1")</f>
        <v>0</v>
      </c>
      <c r="EX64" s="225">
        <v>0</v>
      </c>
      <c r="EY64" s="225">
        <v>0</v>
      </c>
      <c r="EZ64" s="225">
        <v>0</v>
      </c>
      <c r="FA64" s="225">
        <v>0</v>
      </c>
      <c r="FB64" s="223">
        <v>0</v>
      </c>
      <c r="FC64" s="224" t="b">
        <f>IF(FB64&gt;0.5,"1")</f>
        <v>0</v>
      </c>
      <c r="FD64" s="225">
        <v>0</v>
      </c>
      <c r="FE64" s="225">
        <v>0</v>
      </c>
      <c r="FF64" s="225">
        <v>0</v>
      </c>
      <c r="FG64" s="225">
        <v>0</v>
      </c>
      <c r="FH64" s="223">
        <v>15</v>
      </c>
      <c r="FI64" s="224" t="str">
        <f>IF(FH64&gt;0.5,"1")</f>
        <v>1</v>
      </c>
      <c r="FJ64" s="225">
        <v>20</v>
      </c>
      <c r="FK64" s="225">
        <v>9</v>
      </c>
      <c r="FL64" s="225">
        <v>31</v>
      </c>
      <c r="FM64" s="225">
        <v>11</v>
      </c>
      <c r="FN64" s="223">
        <v>18</v>
      </c>
      <c r="FO64" s="224" t="str">
        <f>IF(FN64&gt;0.5,"1")</f>
        <v>1</v>
      </c>
      <c r="FP64" s="225">
        <v>13</v>
      </c>
      <c r="FQ64" s="225">
        <v>11</v>
      </c>
      <c r="FR64" s="225">
        <v>28</v>
      </c>
      <c r="FS64" s="225">
        <v>10</v>
      </c>
      <c r="FT64" s="223">
        <v>17</v>
      </c>
      <c r="FU64" s="224" t="str">
        <f>IF(FT64&gt;0.5,"1")</f>
        <v>1</v>
      </c>
      <c r="FV64" s="225">
        <v>26</v>
      </c>
      <c r="FW64" s="225">
        <v>10</v>
      </c>
      <c r="FX64" s="225">
        <v>53</v>
      </c>
      <c r="FY64" s="225">
        <v>13</v>
      </c>
      <c r="FZ64" s="223">
        <v>20</v>
      </c>
      <c r="GA64" s="224" t="str">
        <f>IF(FZ64&gt;0.5,"1")</f>
        <v>1</v>
      </c>
      <c r="GB64" s="225">
        <v>35</v>
      </c>
      <c r="GC64" s="225">
        <v>12</v>
      </c>
      <c r="GD64" s="225">
        <v>52</v>
      </c>
      <c r="GE64" s="225">
        <v>12</v>
      </c>
      <c r="GF64" s="223">
        <v>19</v>
      </c>
      <c r="GG64" s="224" t="str">
        <f>IF(GF64&gt;0.5,"1")</f>
        <v>1</v>
      </c>
      <c r="GH64" s="225">
        <v>20</v>
      </c>
      <c r="GI64" s="225">
        <v>15</v>
      </c>
      <c r="GJ64" s="225">
        <v>37</v>
      </c>
      <c r="GK64" s="225">
        <v>12</v>
      </c>
      <c r="GL64" s="223">
        <v>0</v>
      </c>
      <c r="GM64" s="224" t="b">
        <f>IF(GL64&gt;0.5,"1")</f>
        <v>0</v>
      </c>
      <c r="GN64" s="225">
        <v>0</v>
      </c>
      <c r="GO64" s="225">
        <v>0</v>
      </c>
      <c r="GP64" s="225">
        <v>0</v>
      </c>
      <c r="GQ64" s="225">
        <v>0</v>
      </c>
      <c r="GR64" s="223">
        <v>18</v>
      </c>
      <c r="GS64" s="224" t="str">
        <f>IF(GR64&gt;0.5,"1")</f>
        <v>1</v>
      </c>
      <c r="GT64" s="225">
        <v>34</v>
      </c>
      <c r="GU64" s="225">
        <v>12</v>
      </c>
      <c r="GV64" s="225">
        <v>32</v>
      </c>
      <c r="GW64" s="225">
        <v>11</v>
      </c>
      <c r="GX64" s="223">
        <v>17</v>
      </c>
      <c r="GY64" s="224" t="str">
        <f>IF(GX64&gt;0.5,"1")</f>
        <v>1</v>
      </c>
      <c r="GZ64" s="225">
        <v>74</v>
      </c>
      <c r="HA64" s="225">
        <v>12</v>
      </c>
      <c r="HB64" s="225">
        <v>20</v>
      </c>
      <c r="HC64" s="226">
        <v>11</v>
      </c>
      <c r="HD64" s="227"/>
      <c r="HE64" s="251">
        <f>Z64+AF64+AL64+AR64+AX64+BD64+BJ64+BP64+BV64+CB64+CH64+CN64+CT64+CZ64+DF64+DL64+DR64+DX64+ED64+EJ64+EP64+EV64+FB64+FH64+FN64+FT64+FZ64+GF64+GL64+GR64+GX64</f>
        <v>415</v>
      </c>
      <c r="HF64" s="6">
        <f t="shared" si="365"/>
        <v>560</v>
      </c>
      <c r="HG64" s="6">
        <f t="shared" si="366"/>
        <v>274</v>
      </c>
      <c r="HH64" s="6">
        <f t="shared" si="366"/>
        <v>971</v>
      </c>
      <c r="HI64" s="262">
        <f t="shared" si="366"/>
        <v>234</v>
      </c>
      <c r="HK64" s="23" t="s">
        <v>56</v>
      </c>
      <c r="HL64" s="307">
        <v>0</v>
      </c>
      <c r="HM64" s="308" t="b">
        <f>IF(HL64&gt;0.5,"1")</f>
        <v>0</v>
      </c>
      <c r="HN64" s="309">
        <v>0</v>
      </c>
      <c r="HO64" s="309">
        <v>0</v>
      </c>
      <c r="HP64" s="309">
        <v>0</v>
      </c>
      <c r="HQ64" s="309">
        <v>0</v>
      </c>
      <c r="HR64" s="307">
        <v>0</v>
      </c>
      <c r="HS64" s="308" t="b">
        <f>IF(HR64&gt;0.5,"1")</f>
        <v>0</v>
      </c>
      <c r="HT64" s="309">
        <v>0</v>
      </c>
      <c r="HU64" s="309">
        <v>0</v>
      </c>
      <c r="HV64" s="309">
        <v>0</v>
      </c>
      <c r="HW64" s="309">
        <v>0</v>
      </c>
      <c r="HX64" s="307">
        <v>0</v>
      </c>
      <c r="HY64" s="308" t="b">
        <f>IF(HX64&gt;0.5,"1")</f>
        <v>0</v>
      </c>
      <c r="HZ64" s="309">
        <v>0</v>
      </c>
      <c r="IA64" s="309">
        <v>0</v>
      </c>
      <c r="IB64" s="309">
        <v>0</v>
      </c>
      <c r="IC64" s="309">
        <v>0</v>
      </c>
      <c r="ID64" s="307">
        <v>0</v>
      </c>
      <c r="IE64" s="308" t="b">
        <f>IF(ID64&gt;0.5,"1")</f>
        <v>0</v>
      </c>
      <c r="IF64" s="309">
        <v>0</v>
      </c>
      <c r="IG64" s="309">
        <v>0</v>
      </c>
      <c r="IH64" s="309">
        <v>0</v>
      </c>
      <c r="II64" s="309">
        <v>0</v>
      </c>
      <c r="IJ64" s="307">
        <v>0</v>
      </c>
      <c r="IK64" s="308" t="b">
        <f>IF(IJ64&gt;0.5,"1")</f>
        <v>0</v>
      </c>
      <c r="IL64" s="309">
        <v>0</v>
      </c>
      <c r="IM64" s="309">
        <v>0</v>
      </c>
      <c r="IN64" s="309">
        <v>0</v>
      </c>
      <c r="IO64" s="309">
        <v>0</v>
      </c>
      <c r="IP64" s="307">
        <v>0</v>
      </c>
      <c r="IQ64" s="308" t="b">
        <f>IF(IP64&gt;0.5,"1")</f>
        <v>0</v>
      </c>
      <c r="IR64" s="309">
        <v>0</v>
      </c>
      <c r="IS64" s="309">
        <v>0</v>
      </c>
      <c r="IT64" s="309">
        <v>0</v>
      </c>
      <c r="IU64" s="309">
        <v>0</v>
      </c>
      <c r="IV64" s="307">
        <v>0</v>
      </c>
      <c r="IW64" s="308" t="b">
        <f>IF(IV64&gt;0.5,"1")</f>
        <v>0</v>
      </c>
      <c r="IX64" s="309">
        <v>0</v>
      </c>
      <c r="IY64" s="309">
        <v>0</v>
      </c>
      <c r="IZ64" s="309">
        <v>0</v>
      </c>
      <c r="JA64" s="309">
        <v>0</v>
      </c>
      <c r="JB64" s="307">
        <v>0</v>
      </c>
      <c r="JC64" s="308" t="b">
        <f>IF(JB64&gt;0.5,"1")</f>
        <v>0</v>
      </c>
      <c r="JD64" s="309">
        <v>0</v>
      </c>
      <c r="JE64" s="309">
        <v>0</v>
      </c>
      <c r="JF64" s="309">
        <v>0</v>
      </c>
      <c r="JG64" s="309">
        <v>0</v>
      </c>
      <c r="JH64" s="307">
        <v>0</v>
      </c>
      <c r="JI64" s="308" t="b">
        <f>IF(JH64&gt;0.5,"1")</f>
        <v>0</v>
      </c>
      <c r="JJ64" s="309">
        <v>0</v>
      </c>
      <c r="JK64" s="309">
        <v>0</v>
      </c>
      <c r="JL64" s="309">
        <v>0</v>
      </c>
      <c r="JM64" s="309">
        <v>0</v>
      </c>
      <c r="JN64" s="307">
        <v>0</v>
      </c>
      <c r="JO64" s="308" t="b">
        <f>IF(JN64&gt;0.5,"1")</f>
        <v>0</v>
      </c>
      <c r="JP64" s="309">
        <v>0</v>
      </c>
      <c r="JQ64" s="309">
        <v>0</v>
      </c>
      <c r="JR64" s="309">
        <v>0</v>
      </c>
      <c r="JS64" s="309">
        <v>0</v>
      </c>
      <c r="JT64" s="307">
        <v>0</v>
      </c>
      <c r="JU64" s="308" t="b">
        <f>IF(JT64&gt;0.5,"1")</f>
        <v>0</v>
      </c>
      <c r="JV64" s="309">
        <v>0</v>
      </c>
      <c r="JW64" s="309">
        <v>0</v>
      </c>
      <c r="JX64" s="309">
        <v>0</v>
      </c>
      <c r="JY64" s="309">
        <v>0</v>
      </c>
      <c r="JZ64" s="307">
        <v>0</v>
      </c>
      <c r="KA64" s="308" t="b">
        <f>IF(JZ64&gt;0.5,"1")</f>
        <v>0</v>
      </c>
      <c r="KB64" s="309">
        <v>0</v>
      </c>
      <c r="KC64" s="309">
        <v>0</v>
      </c>
      <c r="KD64" s="309">
        <v>0</v>
      </c>
      <c r="KE64" s="309">
        <v>0</v>
      </c>
      <c r="KF64" s="307">
        <v>0</v>
      </c>
      <c r="KG64" s="308" t="b">
        <f>IF(KF64&gt;0.5,"1")</f>
        <v>0</v>
      </c>
      <c r="KH64" s="309">
        <v>0</v>
      </c>
      <c r="KI64" s="309">
        <v>0</v>
      </c>
      <c r="KJ64" s="309">
        <v>0</v>
      </c>
      <c r="KK64" s="309">
        <v>0</v>
      </c>
      <c r="KL64" s="307">
        <v>0</v>
      </c>
      <c r="KM64" s="308" t="b">
        <f>IF(KL64&gt;0.5,"1")</f>
        <v>0</v>
      </c>
      <c r="KN64" s="309">
        <v>0</v>
      </c>
      <c r="KO64" s="309">
        <v>0</v>
      </c>
      <c r="KP64" s="309">
        <v>0</v>
      </c>
      <c r="KQ64" s="309">
        <v>0</v>
      </c>
      <c r="KR64" s="307">
        <v>0</v>
      </c>
      <c r="KS64" s="308" t="b">
        <f>IF(KR64&gt;0.5,"1")</f>
        <v>0</v>
      </c>
      <c r="KT64" s="309">
        <v>0</v>
      </c>
      <c r="KU64" s="309">
        <v>0</v>
      </c>
      <c r="KV64" s="309">
        <v>0</v>
      </c>
      <c r="KW64" s="309">
        <v>0</v>
      </c>
      <c r="KX64" s="307">
        <v>0</v>
      </c>
      <c r="KY64" s="308" t="b">
        <f>IF(KX64&gt;0.5,"1")</f>
        <v>0</v>
      </c>
      <c r="KZ64" s="309">
        <v>0</v>
      </c>
      <c r="LA64" s="309">
        <v>0</v>
      </c>
      <c r="LB64" s="309">
        <v>0</v>
      </c>
      <c r="LC64" s="309">
        <v>0</v>
      </c>
      <c r="LD64" s="307">
        <v>0</v>
      </c>
      <c r="LE64" s="308" t="b">
        <f>IF(LD64&gt;0.5,"1")</f>
        <v>0</v>
      </c>
      <c r="LF64" s="309">
        <v>0</v>
      </c>
      <c r="LG64" s="309">
        <v>0</v>
      </c>
      <c r="LH64" s="309">
        <v>0</v>
      </c>
      <c r="LI64" s="309">
        <v>0</v>
      </c>
      <c r="LJ64" s="307">
        <v>0</v>
      </c>
      <c r="LK64" s="308" t="b">
        <f>IF(LJ64&gt;0.5,"1")</f>
        <v>0</v>
      </c>
      <c r="LL64" s="309">
        <v>0</v>
      </c>
      <c r="LM64" s="309">
        <v>0</v>
      </c>
      <c r="LN64" s="309">
        <v>0</v>
      </c>
      <c r="LO64" s="309">
        <v>0</v>
      </c>
      <c r="LP64" s="307">
        <v>0</v>
      </c>
      <c r="LQ64" s="308" t="b">
        <f>IF(LP64&gt;0.5,"1")</f>
        <v>0</v>
      </c>
      <c r="LR64" s="309">
        <v>0</v>
      </c>
      <c r="LS64" s="309">
        <v>0</v>
      </c>
      <c r="LT64" s="309">
        <v>0</v>
      </c>
      <c r="LU64" s="309">
        <v>0</v>
      </c>
      <c r="LV64" s="307">
        <v>0</v>
      </c>
      <c r="LW64" s="308" t="b">
        <f>IF(LV64&gt;0.5,"1")</f>
        <v>0</v>
      </c>
      <c r="LX64" s="309">
        <v>0</v>
      </c>
      <c r="LY64" s="309">
        <v>0</v>
      </c>
      <c r="LZ64" s="309">
        <v>0</v>
      </c>
      <c r="MA64" s="309">
        <v>0</v>
      </c>
      <c r="MB64" s="307">
        <v>0</v>
      </c>
      <c r="MC64" s="308" t="b">
        <f>IF(MB64&gt;0.5,"1")</f>
        <v>0</v>
      </c>
      <c r="MD64" s="309">
        <v>0</v>
      </c>
      <c r="ME64" s="309">
        <v>0</v>
      </c>
      <c r="MF64" s="309">
        <v>0</v>
      </c>
      <c r="MG64" s="309">
        <v>0</v>
      </c>
      <c r="MH64" s="307">
        <v>0</v>
      </c>
      <c r="MI64" s="308" t="b">
        <f>IF(MH64&gt;0.5,"1")</f>
        <v>0</v>
      </c>
      <c r="MJ64" s="309">
        <v>0</v>
      </c>
      <c r="MK64" s="309">
        <v>0</v>
      </c>
      <c r="ML64" s="309">
        <v>0</v>
      </c>
      <c r="MM64" s="309">
        <v>0</v>
      </c>
      <c r="MN64" s="307">
        <v>0</v>
      </c>
      <c r="MO64" s="308" t="b">
        <f>IF(MN64&gt;0.5,"1")</f>
        <v>0</v>
      </c>
      <c r="MP64" s="309">
        <v>0</v>
      </c>
      <c r="MQ64" s="309">
        <v>0</v>
      </c>
      <c r="MR64" s="309">
        <v>0</v>
      </c>
      <c r="MS64" s="309">
        <v>0</v>
      </c>
      <c r="MT64" s="307">
        <v>0</v>
      </c>
      <c r="MU64" s="308" t="b">
        <f>IF(MT64&gt;0.5,"1")</f>
        <v>0</v>
      </c>
      <c r="MV64" s="309">
        <v>0</v>
      </c>
      <c r="MW64" s="309">
        <v>0</v>
      </c>
      <c r="MX64" s="309">
        <v>0</v>
      </c>
      <c r="MY64" s="309">
        <v>0</v>
      </c>
      <c r="MZ64" s="307">
        <v>0</v>
      </c>
      <c r="NA64" s="308" t="b">
        <f>IF(MZ64&gt;0.5,"1")</f>
        <v>0</v>
      </c>
      <c r="NB64" s="309">
        <v>0</v>
      </c>
      <c r="NC64" s="309">
        <v>0</v>
      </c>
      <c r="ND64" s="309">
        <v>0</v>
      </c>
      <c r="NE64" s="309">
        <v>0</v>
      </c>
      <c r="NF64" s="307">
        <v>0</v>
      </c>
      <c r="NG64" s="308" t="b">
        <f>IF(NF64&gt;0.5,"1")</f>
        <v>0</v>
      </c>
      <c r="NH64" s="309">
        <v>0</v>
      </c>
      <c r="NI64" s="309">
        <v>0</v>
      </c>
      <c r="NJ64" s="309">
        <v>0</v>
      </c>
      <c r="NK64" s="309">
        <v>0</v>
      </c>
      <c r="NL64" s="307">
        <v>0</v>
      </c>
      <c r="NM64" s="308" t="b">
        <f>IF(NL64&gt;0.5,"1")</f>
        <v>0</v>
      </c>
      <c r="NN64" s="309">
        <v>0</v>
      </c>
      <c r="NO64" s="309">
        <v>0</v>
      </c>
      <c r="NP64" s="309">
        <v>0</v>
      </c>
      <c r="NQ64" s="309">
        <v>0</v>
      </c>
      <c r="NR64" s="307">
        <v>0</v>
      </c>
      <c r="NS64" s="308" t="b">
        <f>IF(NR64&gt;0.5,"1")</f>
        <v>0</v>
      </c>
      <c r="NT64" s="309">
        <v>0</v>
      </c>
      <c r="NU64" s="309">
        <v>0</v>
      </c>
      <c r="NV64" s="309">
        <v>0</v>
      </c>
      <c r="NW64" s="309">
        <v>0</v>
      </c>
      <c r="NX64" s="307">
        <v>0</v>
      </c>
      <c r="NY64" s="308" t="b">
        <f>IF(NX64&gt;0.5,"1")</f>
        <v>0</v>
      </c>
      <c r="NZ64" s="309">
        <v>0</v>
      </c>
      <c r="OA64" s="309">
        <v>0</v>
      </c>
      <c r="OB64" s="309">
        <v>0</v>
      </c>
      <c r="OC64" s="310">
        <v>0</v>
      </c>
      <c r="OD64" s="311">
        <v>0</v>
      </c>
      <c r="OE64" s="308" t="b">
        <f>IF(OD64&gt;0.5,"1")</f>
        <v>0</v>
      </c>
      <c r="OF64" s="309">
        <v>0</v>
      </c>
      <c r="OG64" s="309">
        <v>0</v>
      </c>
      <c r="OH64" s="309">
        <v>0</v>
      </c>
      <c r="OI64" s="309">
        <v>0</v>
      </c>
      <c r="OJ64" s="307">
        <v>0</v>
      </c>
      <c r="OK64" s="308" t="b">
        <f>IF(OJ64&gt;0.5,"1")</f>
        <v>0</v>
      </c>
      <c r="OL64" s="309">
        <v>0</v>
      </c>
      <c r="OM64" s="309">
        <v>0</v>
      </c>
      <c r="ON64" s="309">
        <v>0</v>
      </c>
      <c r="OO64" s="310">
        <v>0</v>
      </c>
      <c r="OP64" s="312"/>
      <c r="OQ64" s="313">
        <f>HL64+HR64+HX64+ID64+IJ64+IP64+IV64+JB64+JH64+JN64+JT64+JZ64+KF64+KL64+KR64+KX64+LD64+LJ64+LP64+LV64+MB64+MH64+MN64+MT64+MZ64+NF64+NL64+NR64+NX64+OD64+OJ64</f>
        <v>0</v>
      </c>
      <c r="OR64" s="36">
        <f t="shared" si="364"/>
        <v>0</v>
      </c>
      <c r="OS64" s="36">
        <f t="shared" si="364"/>
        <v>0</v>
      </c>
      <c r="OT64" s="36">
        <f t="shared" si="364"/>
        <v>0</v>
      </c>
      <c r="OU64" s="314">
        <f t="shared" si="364"/>
        <v>0</v>
      </c>
      <c r="OW64" s="55" t="s">
        <v>58</v>
      </c>
      <c r="OX64" s="39"/>
      <c r="OY64" s="351"/>
      <c r="PA64" s="68" t="s">
        <v>80</v>
      </c>
      <c r="PB64" s="77"/>
      <c r="PC64" s="390"/>
    </row>
    <row r="65" spans="1:419" ht="15.75" thickBot="1" x14ac:dyDescent="0.3">
      <c r="A65" s="17" t="s">
        <v>57</v>
      </c>
      <c r="B65" s="79">
        <v>0</v>
      </c>
      <c r="C65" s="79">
        <v>0</v>
      </c>
      <c r="E65" s="85" t="s">
        <v>57</v>
      </c>
      <c r="F65" s="86">
        <v>0</v>
      </c>
      <c r="G65" s="86">
        <v>0</v>
      </c>
      <c r="I65" s="106" t="s">
        <v>60</v>
      </c>
      <c r="J65" s="46">
        <v>1508</v>
      </c>
      <c r="K65" s="46">
        <v>491</v>
      </c>
      <c r="M65" s="123" t="s">
        <v>60</v>
      </c>
      <c r="N65" s="46">
        <v>1773</v>
      </c>
      <c r="O65" s="107">
        <v>617</v>
      </c>
      <c r="P65" s="121"/>
      <c r="Q65" s="107"/>
      <c r="R65" s="132" t="s">
        <v>56</v>
      </c>
      <c r="S65" s="107">
        <v>50</v>
      </c>
      <c r="T65" s="122">
        <v>10</v>
      </c>
      <c r="V65" s="158" t="s">
        <v>46</v>
      </c>
      <c r="W65" s="107">
        <v>326</v>
      </c>
      <c r="X65" s="122">
        <v>10</v>
      </c>
      <c r="Y65" s="12" t="s">
        <v>56</v>
      </c>
      <c r="Z65" s="223">
        <v>0</v>
      </c>
      <c r="AA65" s="224" t="b">
        <f>IF(Z65&gt;0.5,"1")</f>
        <v>0</v>
      </c>
      <c r="AB65" s="225">
        <v>0</v>
      </c>
      <c r="AC65" s="225">
        <v>0</v>
      </c>
      <c r="AD65" s="225">
        <v>0</v>
      </c>
      <c r="AE65" s="225">
        <v>0</v>
      </c>
      <c r="AF65" s="223">
        <v>0</v>
      </c>
      <c r="AG65" s="224" t="b">
        <f>IF(AF65&gt;0.5,"1")</f>
        <v>0</v>
      </c>
      <c r="AH65" s="225">
        <v>0</v>
      </c>
      <c r="AI65" s="225">
        <v>0</v>
      </c>
      <c r="AJ65" s="225">
        <v>0</v>
      </c>
      <c r="AK65" s="225">
        <v>0</v>
      </c>
      <c r="AL65" s="223">
        <v>0</v>
      </c>
      <c r="AM65" s="224" t="b">
        <f>IF(AL65&gt;0.5,"1")</f>
        <v>0</v>
      </c>
      <c r="AN65" s="225">
        <v>0</v>
      </c>
      <c r="AO65" s="225">
        <v>0</v>
      </c>
      <c r="AP65" s="225">
        <v>0</v>
      </c>
      <c r="AQ65" s="225">
        <v>0</v>
      </c>
      <c r="AR65" s="223">
        <v>0</v>
      </c>
      <c r="AS65" s="224" t="b">
        <f>IF(AR65&gt;0.5,"1")</f>
        <v>0</v>
      </c>
      <c r="AT65" s="225">
        <v>0</v>
      </c>
      <c r="AU65" s="225">
        <v>0</v>
      </c>
      <c r="AV65" s="225">
        <v>0</v>
      </c>
      <c r="AW65" s="225">
        <v>0</v>
      </c>
      <c r="AX65" s="223">
        <v>0</v>
      </c>
      <c r="AY65" s="224" t="b">
        <f>IF(AX65&gt;0.5,"1")</f>
        <v>0</v>
      </c>
      <c r="AZ65" s="225">
        <v>0</v>
      </c>
      <c r="BA65" s="225">
        <v>0</v>
      </c>
      <c r="BB65" s="225">
        <v>0</v>
      </c>
      <c r="BC65" s="225">
        <v>0</v>
      </c>
      <c r="BD65" s="223">
        <v>0</v>
      </c>
      <c r="BE65" s="224" t="b">
        <f>IF(BD65&gt;0.5,"1")</f>
        <v>0</v>
      </c>
      <c r="BF65" s="225">
        <v>0</v>
      </c>
      <c r="BG65" s="225">
        <v>0</v>
      </c>
      <c r="BH65" s="225">
        <v>0</v>
      </c>
      <c r="BI65" s="225">
        <v>0</v>
      </c>
      <c r="BJ65" s="223">
        <v>0</v>
      </c>
      <c r="BK65" s="224" t="b">
        <f>IF(BJ65&gt;0.5,"1")</f>
        <v>0</v>
      </c>
      <c r="BL65" s="225">
        <v>0</v>
      </c>
      <c r="BM65" s="225">
        <v>0</v>
      </c>
      <c r="BN65" s="225">
        <v>0</v>
      </c>
      <c r="BO65" s="225">
        <v>0</v>
      </c>
      <c r="BP65" s="223">
        <v>0</v>
      </c>
      <c r="BQ65" s="224" t="b">
        <f>IF(BP65&gt;0.5,"1")</f>
        <v>0</v>
      </c>
      <c r="BR65" s="225">
        <v>0</v>
      </c>
      <c r="BS65" s="225">
        <v>0</v>
      </c>
      <c r="BT65" s="225">
        <v>0</v>
      </c>
      <c r="BU65" s="225">
        <v>0</v>
      </c>
      <c r="BV65" s="223">
        <v>0</v>
      </c>
      <c r="BW65" s="224" t="b">
        <f>IF(BV65&gt;0.5,"1")</f>
        <v>0</v>
      </c>
      <c r="BX65" s="225">
        <v>0</v>
      </c>
      <c r="BY65" s="225">
        <v>0</v>
      </c>
      <c r="BZ65" s="225">
        <v>0</v>
      </c>
      <c r="CA65" s="225">
        <v>0</v>
      </c>
      <c r="CB65" s="223">
        <v>0</v>
      </c>
      <c r="CC65" s="224" t="b">
        <f>IF(CB65&gt;0.5,"1")</f>
        <v>0</v>
      </c>
      <c r="CD65" s="225">
        <v>0</v>
      </c>
      <c r="CE65" s="225">
        <v>0</v>
      </c>
      <c r="CF65" s="225">
        <v>0</v>
      </c>
      <c r="CG65" s="225">
        <v>0</v>
      </c>
      <c r="CH65" s="223">
        <v>0</v>
      </c>
      <c r="CI65" s="224" t="b">
        <f>IF(CH65&gt;0.5,"1")</f>
        <v>0</v>
      </c>
      <c r="CJ65" s="225">
        <v>0</v>
      </c>
      <c r="CK65" s="225">
        <v>0</v>
      </c>
      <c r="CL65" s="225">
        <v>0</v>
      </c>
      <c r="CM65" s="225">
        <v>0</v>
      </c>
      <c r="CN65" s="223">
        <v>0</v>
      </c>
      <c r="CO65" s="224" t="b">
        <f>IF(CN65&gt;0.5,"1")</f>
        <v>0</v>
      </c>
      <c r="CP65" s="225">
        <v>0</v>
      </c>
      <c r="CQ65" s="225">
        <v>0</v>
      </c>
      <c r="CR65" s="225">
        <v>0</v>
      </c>
      <c r="CS65" s="225">
        <v>0</v>
      </c>
      <c r="CT65" s="223">
        <v>0</v>
      </c>
      <c r="CU65" s="224" t="b">
        <f>IF(CT65&gt;0.5,"1")</f>
        <v>0</v>
      </c>
      <c r="CV65" s="225">
        <v>0</v>
      </c>
      <c r="CW65" s="225">
        <v>0</v>
      </c>
      <c r="CX65" s="225">
        <v>0</v>
      </c>
      <c r="CY65" s="225">
        <v>0</v>
      </c>
      <c r="CZ65" s="223">
        <v>0</v>
      </c>
      <c r="DA65" s="224" t="b">
        <f>IF(CZ65&gt;0.5,"1")</f>
        <v>0</v>
      </c>
      <c r="DB65" s="225">
        <v>0</v>
      </c>
      <c r="DC65" s="225">
        <v>0</v>
      </c>
      <c r="DD65" s="225">
        <v>0</v>
      </c>
      <c r="DE65" s="225">
        <v>0</v>
      </c>
      <c r="DF65" s="223">
        <v>0</v>
      </c>
      <c r="DG65" s="224" t="b">
        <f>IF(DF65&gt;0.5,"1")</f>
        <v>0</v>
      </c>
      <c r="DH65" s="225">
        <v>0</v>
      </c>
      <c r="DI65" s="225">
        <v>0</v>
      </c>
      <c r="DJ65" s="225">
        <v>0</v>
      </c>
      <c r="DK65" s="225">
        <v>0</v>
      </c>
      <c r="DL65" s="223">
        <v>0</v>
      </c>
      <c r="DM65" s="224" t="b">
        <f>IF(DL65&gt;0.5,"1")</f>
        <v>0</v>
      </c>
      <c r="DN65" s="225">
        <v>0</v>
      </c>
      <c r="DO65" s="225">
        <v>0</v>
      </c>
      <c r="DP65" s="225">
        <v>0</v>
      </c>
      <c r="DQ65" s="225">
        <v>0</v>
      </c>
      <c r="DR65" s="223">
        <v>0</v>
      </c>
      <c r="DS65" s="224" t="b">
        <f>IF(DR65&gt;0.5,"1")</f>
        <v>0</v>
      </c>
      <c r="DT65" s="225">
        <v>0</v>
      </c>
      <c r="DU65" s="225">
        <v>0</v>
      </c>
      <c r="DV65" s="225">
        <v>0</v>
      </c>
      <c r="DW65" s="225">
        <v>0</v>
      </c>
      <c r="DX65" s="223">
        <v>0</v>
      </c>
      <c r="DY65" s="224" t="b">
        <f>IF(DX65&gt;0.5,"1")</f>
        <v>0</v>
      </c>
      <c r="DZ65" s="225">
        <v>0</v>
      </c>
      <c r="EA65" s="225">
        <v>0</v>
      </c>
      <c r="EB65" s="225">
        <v>0</v>
      </c>
      <c r="EC65" s="225">
        <v>0</v>
      </c>
      <c r="ED65" s="223">
        <v>0</v>
      </c>
      <c r="EE65" s="224" t="b">
        <f>IF(ED65&gt;0.5,"1")</f>
        <v>0</v>
      </c>
      <c r="EF65" s="225">
        <v>0</v>
      </c>
      <c r="EG65" s="225">
        <v>0</v>
      </c>
      <c r="EH65" s="225">
        <v>0</v>
      </c>
      <c r="EI65" s="225">
        <v>0</v>
      </c>
      <c r="EJ65" s="223">
        <v>0</v>
      </c>
      <c r="EK65" s="224" t="b">
        <f>IF(EJ65&gt;0.5,"1")</f>
        <v>0</v>
      </c>
      <c r="EL65" s="225">
        <v>0</v>
      </c>
      <c r="EM65" s="225">
        <v>0</v>
      </c>
      <c r="EN65" s="225">
        <v>0</v>
      </c>
      <c r="EO65" s="225">
        <v>0</v>
      </c>
      <c r="EP65" s="223">
        <v>0</v>
      </c>
      <c r="EQ65" s="224" t="b">
        <f>IF(EP65&gt;0.5,"1")</f>
        <v>0</v>
      </c>
      <c r="ER65" s="225">
        <v>0</v>
      </c>
      <c r="ES65" s="225">
        <v>0</v>
      </c>
      <c r="ET65" s="225">
        <v>0</v>
      </c>
      <c r="EU65" s="225">
        <v>0</v>
      </c>
      <c r="EV65" s="223">
        <v>0</v>
      </c>
      <c r="EW65" s="224" t="b">
        <f>IF(EV65&gt;0.5,"1")</f>
        <v>0</v>
      </c>
      <c r="EX65" s="225">
        <v>0</v>
      </c>
      <c r="EY65" s="225">
        <v>0</v>
      </c>
      <c r="EZ65" s="225">
        <v>0</v>
      </c>
      <c r="FA65" s="225">
        <v>0</v>
      </c>
      <c r="FB65" s="223">
        <v>0</v>
      </c>
      <c r="FC65" s="224" t="b">
        <f>IF(FB65&gt;0.5,"1")</f>
        <v>0</v>
      </c>
      <c r="FD65" s="225">
        <v>0</v>
      </c>
      <c r="FE65" s="225">
        <v>0</v>
      </c>
      <c r="FF65" s="225">
        <v>0</v>
      </c>
      <c r="FG65" s="225">
        <v>0</v>
      </c>
      <c r="FH65" s="223">
        <v>0</v>
      </c>
      <c r="FI65" s="224" t="b">
        <f>IF(FH65&gt;0.5,"1")</f>
        <v>0</v>
      </c>
      <c r="FJ65" s="225">
        <v>0</v>
      </c>
      <c r="FK65" s="225">
        <v>0</v>
      </c>
      <c r="FL65" s="225">
        <v>0</v>
      </c>
      <c r="FM65" s="225">
        <v>0</v>
      </c>
      <c r="FN65" s="223">
        <v>0</v>
      </c>
      <c r="FO65" s="224" t="b">
        <f>IF(FN65&gt;0.5,"1")</f>
        <v>0</v>
      </c>
      <c r="FP65" s="225">
        <v>0</v>
      </c>
      <c r="FQ65" s="225">
        <v>0</v>
      </c>
      <c r="FR65" s="225">
        <v>0</v>
      </c>
      <c r="FS65" s="225">
        <v>0</v>
      </c>
      <c r="FT65" s="223">
        <v>0</v>
      </c>
      <c r="FU65" s="224" t="b">
        <f>IF(FT65&gt;0.5,"1")</f>
        <v>0</v>
      </c>
      <c r="FV65" s="225">
        <v>0</v>
      </c>
      <c r="FW65" s="225">
        <v>0</v>
      </c>
      <c r="FX65" s="225">
        <v>0</v>
      </c>
      <c r="FY65" s="225">
        <v>0</v>
      </c>
      <c r="FZ65" s="223">
        <v>0</v>
      </c>
      <c r="GA65" s="224" t="b">
        <f>IF(FZ65&gt;0.5,"1")</f>
        <v>0</v>
      </c>
      <c r="GB65" s="225">
        <v>0</v>
      </c>
      <c r="GC65" s="225">
        <v>0</v>
      </c>
      <c r="GD65" s="225">
        <v>0</v>
      </c>
      <c r="GE65" s="225">
        <v>0</v>
      </c>
      <c r="GF65" s="223">
        <v>0</v>
      </c>
      <c r="GG65" s="224" t="b">
        <f>IF(GF65&gt;0.5,"1")</f>
        <v>0</v>
      </c>
      <c r="GH65" s="225">
        <v>0</v>
      </c>
      <c r="GI65" s="225">
        <v>0</v>
      </c>
      <c r="GJ65" s="225">
        <v>0</v>
      </c>
      <c r="GK65" s="225">
        <v>0</v>
      </c>
      <c r="GL65" s="223">
        <v>0</v>
      </c>
      <c r="GM65" s="224" t="b">
        <f>IF(GL65&gt;0.5,"1")</f>
        <v>0</v>
      </c>
      <c r="GN65" s="225">
        <v>0</v>
      </c>
      <c r="GO65" s="225">
        <v>0</v>
      </c>
      <c r="GP65" s="225">
        <v>0</v>
      </c>
      <c r="GQ65" s="225">
        <v>0</v>
      </c>
      <c r="GR65" s="223">
        <v>0</v>
      </c>
      <c r="GS65" s="224" t="b">
        <f>IF(GR65&gt;0.5,"1")</f>
        <v>0</v>
      </c>
      <c r="GT65" s="225">
        <v>0</v>
      </c>
      <c r="GU65" s="225">
        <v>0</v>
      </c>
      <c r="GV65" s="225">
        <v>0</v>
      </c>
      <c r="GW65" s="225">
        <v>0</v>
      </c>
      <c r="GX65" s="223">
        <v>0</v>
      </c>
      <c r="GY65" s="224" t="b">
        <f>IF(GX65&gt;0.5,"1")</f>
        <v>0</v>
      </c>
      <c r="GZ65" s="225">
        <v>0</v>
      </c>
      <c r="HA65" s="225">
        <v>0</v>
      </c>
      <c r="HB65" s="225">
        <v>0</v>
      </c>
      <c r="HC65" s="226">
        <v>0</v>
      </c>
      <c r="HD65" s="227"/>
      <c r="HE65" s="251">
        <f>Z65+AF65+AL65+AR65+AX65+BD65+BJ65+BP65+BV65+CB65+CH65+CN65+CT65+CZ65+DF65+DL65+DR65+DX65+ED65+EJ65+EP65+EV65+FB65+FH65+FN65+FT65+FZ65+GF65+GL65+GR65+GX65</f>
        <v>0</v>
      </c>
      <c r="HF65" s="6">
        <f t="shared" si="365"/>
        <v>0</v>
      </c>
      <c r="HG65" s="6">
        <f t="shared" si="366"/>
        <v>0</v>
      </c>
      <c r="HH65" s="6">
        <f t="shared" si="366"/>
        <v>0</v>
      </c>
      <c r="HI65" s="262">
        <f t="shared" si="366"/>
        <v>0</v>
      </c>
      <c r="HK65" s="31" t="s">
        <v>57</v>
      </c>
      <c r="HL65" s="307">
        <v>0</v>
      </c>
      <c r="HM65" s="308" t="b">
        <f>IF(HL65&gt;0.5,"1")</f>
        <v>0</v>
      </c>
      <c r="HN65" s="309">
        <v>0</v>
      </c>
      <c r="HO65" s="309">
        <v>0</v>
      </c>
      <c r="HP65" s="309">
        <v>0</v>
      </c>
      <c r="HQ65" s="309">
        <v>0</v>
      </c>
      <c r="HR65" s="307">
        <v>0</v>
      </c>
      <c r="HS65" s="308" t="b">
        <f>IF(HR65&gt;0.5,"1")</f>
        <v>0</v>
      </c>
      <c r="HT65" s="309">
        <v>0</v>
      </c>
      <c r="HU65" s="309">
        <v>0</v>
      </c>
      <c r="HV65" s="309">
        <v>0</v>
      </c>
      <c r="HW65" s="309">
        <v>0</v>
      </c>
      <c r="HX65" s="307">
        <v>0</v>
      </c>
      <c r="HY65" s="308" t="b">
        <f>IF(HX65&gt;0.5,"1")</f>
        <v>0</v>
      </c>
      <c r="HZ65" s="309">
        <v>0</v>
      </c>
      <c r="IA65" s="309">
        <v>0</v>
      </c>
      <c r="IB65" s="309">
        <v>0</v>
      </c>
      <c r="IC65" s="309">
        <v>0</v>
      </c>
      <c r="ID65" s="307">
        <v>0</v>
      </c>
      <c r="IE65" s="308" t="b">
        <f>IF(ID65&gt;0.5,"1")</f>
        <v>0</v>
      </c>
      <c r="IF65" s="309">
        <v>0</v>
      </c>
      <c r="IG65" s="309">
        <v>0</v>
      </c>
      <c r="IH65" s="309">
        <v>0</v>
      </c>
      <c r="II65" s="309">
        <v>0</v>
      </c>
      <c r="IJ65" s="307">
        <v>0</v>
      </c>
      <c r="IK65" s="308" t="b">
        <f>IF(IJ65&gt;0.5,"1")</f>
        <v>0</v>
      </c>
      <c r="IL65" s="309">
        <v>0</v>
      </c>
      <c r="IM65" s="309">
        <v>0</v>
      </c>
      <c r="IN65" s="309">
        <v>0</v>
      </c>
      <c r="IO65" s="309">
        <v>0</v>
      </c>
      <c r="IP65" s="307">
        <v>0</v>
      </c>
      <c r="IQ65" s="308" t="b">
        <f>IF(IP65&gt;0.5,"1")</f>
        <v>0</v>
      </c>
      <c r="IR65" s="309">
        <v>0</v>
      </c>
      <c r="IS65" s="309">
        <v>0</v>
      </c>
      <c r="IT65" s="309">
        <v>0</v>
      </c>
      <c r="IU65" s="309">
        <v>0</v>
      </c>
      <c r="IV65" s="307">
        <v>0</v>
      </c>
      <c r="IW65" s="308" t="b">
        <f>IF(IV65&gt;0.5,"1")</f>
        <v>0</v>
      </c>
      <c r="IX65" s="309">
        <v>0</v>
      </c>
      <c r="IY65" s="309">
        <v>0</v>
      </c>
      <c r="IZ65" s="309">
        <v>0</v>
      </c>
      <c r="JA65" s="309">
        <v>0</v>
      </c>
      <c r="JB65" s="307">
        <v>0</v>
      </c>
      <c r="JC65" s="308" t="b">
        <f>IF(JB65&gt;0.5,"1")</f>
        <v>0</v>
      </c>
      <c r="JD65" s="309">
        <v>0</v>
      </c>
      <c r="JE65" s="309">
        <v>0</v>
      </c>
      <c r="JF65" s="309">
        <v>0</v>
      </c>
      <c r="JG65" s="309">
        <v>0</v>
      </c>
      <c r="JH65" s="307">
        <v>0</v>
      </c>
      <c r="JI65" s="308" t="b">
        <f>IF(JH65&gt;0.5,"1")</f>
        <v>0</v>
      </c>
      <c r="JJ65" s="309">
        <v>0</v>
      </c>
      <c r="JK65" s="309">
        <v>0</v>
      </c>
      <c r="JL65" s="309">
        <v>0</v>
      </c>
      <c r="JM65" s="309">
        <v>0</v>
      </c>
      <c r="JN65" s="307">
        <v>0</v>
      </c>
      <c r="JO65" s="308" t="b">
        <f>IF(JN65&gt;0.5,"1")</f>
        <v>0</v>
      </c>
      <c r="JP65" s="309">
        <v>0</v>
      </c>
      <c r="JQ65" s="309">
        <v>0</v>
      </c>
      <c r="JR65" s="309">
        <v>0</v>
      </c>
      <c r="JS65" s="309">
        <v>0</v>
      </c>
      <c r="JT65" s="307">
        <v>0</v>
      </c>
      <c r="JU65" s="308" t="b">
        <f>IF(JT65&gt;0.5,"1")</f>
        <v>0</v>
      </c>
      <c r="JV65" s="309">
        <v>0</v>
      </c>
      <c r="JW65" s="309">
        <v>0</v>
      </c>
      <c r="JX65" s="309">
        <v>0</v>
      </c>
      <c r="JY65" s="309">
        <v>0</v>
      </c>
      <c r="JZ65" s="307">
        <v>0</v>
      </c>
      <c r="KA65" s="308" t="b">
        <f>IF(JZ65&gt;0.5,"1")</f>
        <v>0</v>
      </c>
      <c r="KB65" s="309">
        <v>0</v>
      </c>
      <c r="KC65" s="309">
        <v>0</v>
      </c>
      <c r="KD65" s="309">
        <v>0</v>
      </c>
      <c r="KE65" s="309">
        <v>0</v>
      </c>
      <c r="KF65" s="307">
        <v>0</v>
      </c>
      <c r="KG65" s="308" t="b">
        <f>IF(KF65&gt;0.5,"1")</f>
        <v>0</v>
      </c>
      <c r="KH65" s="309">
        <v>0</v>
      </c>
      <c r="KI65" s="309">
        <v>0</v>
      </c>
      <c r="KJ65" s="309">
        <v>0</v>
      </c>
      <c r="KK65" s="309">
        <v>0</v>
      </c>
      <c r="KL65" s="307">
        <v>0</v>
      </c>
      <c r="KM65" s="308" t="b">
        <f>IF(KL65&gt;0.5,"1")</f>
        <v>0</v>
      </c>
      <c r="KN65" s="309">
        <v>0</v>
      </c>
      <c r="KO65" s="309">
        <v>0</v>
      </c>
      <c r="KP65" s="309">
        <v>0</v>
      </c>
      <c r="KQ65" s="309">
        <v>0</v>
      </c>
      <c r="KR65" s="307">
        <v>0</v>
      </c>
      <c r="KS65" s="308" t="b">
        <f>IF(KR65&gt;0.5,"1")</f>
        <v>0</v>
      </c>
      <c r="KT65" s="309">
        <v>0</v>
      </c>
      <c r="KU65" s="309">
        <v>0</v>
      </c>
      <c r="KV65" s="309">
        <v>0</v>
      </c>
      <c r="KW65" s="309">
        <v>0</v>
      </c>
      <c r="KX65" s="307">
        <v>0</v>
      </c>
      <c r="KY65" s="308" t="b">
        <f>IF(KX65&gt;0.5,"1")</f>
        <v>0</v>
      </c>
      <c r="KZ65" s="309">
        <v>0</v>
      </c>
      <c r="LA65" s="309">
        <v>0</v>
      </c>
      <c r="LB65" s="309">
        <v>0</v>
      </c>
      <c r="LC65" s="309">
        <v>0</v>
      </c>
      <c r="LD65" s="307">
        <v>0</v>
      </c>
      <c r="LE65" s="308" t="b">
        <f>IF(LD65&gt;0.5,"1")</f>
        <v>0</v>
      </c>
      <c r="LF65" s="309">
        <v>0</v>
      </c>
      <c r="LG65" s="309">
        <v>0</v>
      </c>
      <c r="LH65" s="309">
        <v>0</v>
      </c>
      <c r="LI65" s="309">
        <v>0</v>
      </c>
      <c r="LJ65" s="307">
        <v>0</v>
      </c>
      <c r="LK65" s="308" t="b">
        <f>IF(LJ65&gt;0.5,"1")</f>
        <v>0</v>
      </c>
      <c r="LL65" s="309">
        <v>0</v>
      </c>
      <c r="LM65" s="309">
        <v>0</v>
      </c>
      <c r="LN65" s="309">
        <v>0</v>
      </c>
      <c r="LO65" s="309">
        <v>0</v>
      </c>
      <c r="LP65" s="307">
        <v>0</v>
      </c>
      <c r="LQ65" s="308" t="b">
        <f>IF(LP65&gt;0.5,"1")</f>
        <v>0</v>
      </c>
      <c r="LR65" s="309">
        <v>0</v>
      </c>
      <c r="LS65" s="309">
        <v>0</v>
      </c>
      <c r="LT65" s="309">
        <v>0</v>
      </c>
      <c r="LU65" s="309">
        <v>0</v>
      </c>
      <c r="LV65" s="307">
        <v>0</v>
      </c>
      <c r="LW65" s="308" t="b">
        <f>IF(LV65&gt;0.5,"1")</f>
        <v>0</v>
      </c>
      <c r="LX65" s="309">
        <v>0</v>
      </c>
      <c r="LY65" s="309">
        <v>0</v>
      </c>
      <c r="LZ65" s="309">
        <v>0</v>
      </c>
      <c r="MA65" s="309">
        <v>0</v>
      </c>
      <c r="MB65" s="307">
        <v>0</v>
      </c>
      <c r="MC65" s="308" t="b">
        <f>IF(MB65&gt;0.5,"1")</f>
        <v>0</v>
      </c>
      <c r="MD65" s="309">
        <v>0</v>
      </c>
      <c r="ME65" s="309">
        <v>0</v>
      </c>
      <c r="MF65" s="309">
        <v>0</v>
      </c>
      <c r="MG65" s="309">
        <v>0</v>
      </c>
      <c r="MH65" s="307">
        <v>0</v>
      </c>
      <c r="MI65" s="308" t="b">
        <f>IF(MH65&gt;0.5,"1")</f>
        <v>0</v>
      </c>
      <c r="MJ65" s="309">
        <v>0</v>
      </c>
      <c r="MK65" s="309">
        <v>0</v>
      </c>
      <c r="ML65" s="309">
        <v>0</v>
      </c>
      <c r="MM65" s="309">
        <v>0</v>
      </c>
      <c r="MN65" s="307">
        <v>0</v>
      </c>
      <c r="MO65" s="308" t="b">
        <f>IF(MN65&gt;0.5,"1")</f>
        <v>0</v>
      </c>
      <c r="MP65" s="309">
        <v>0</v>
      </c>
      <c r="MQ65" s="309">
        <v>0</v>
      </c>
      <c r="MR65" s="309">
        <v>0</v>
      </c>
      <c r="MS65" s="309">
        <v>0</v>
      </c>
      <c r="MT65" s="307">
        <v>0</v>
      </c>
      <c r="MU65" s="308" t="b">
        <f>IF(MT65&gt;0.5,"1")</f>
        <v>0</v>
      </c>
      <c r="MV65" s="309">
        <v>0</v>
      </c>
      <c r="MW65" s="309">
        <v>0</v>
      </c>
      <c r="MX65" s="309">
        <v>0</v>
      </c>
      <c r="MY65" s="309">
        <v>0</v>
      </c>
      <c r="MZ65" s="307">
        <v>0</v>
      </c>
      <c r="NA65" s="308" t="b">
        <f>IF(MZ65&gt;0.5,"1")</f>
        <v>0</v>
      </c>
      <c r="NB65" s="309">
        <v>0</v>
      </c>
      <c r="NC65" s="309">
        <v>0</v>
      </c>
      <c r="ND65" s="309">
        <v>0</v>
      </c>
      <c r="NE65" s="309">
        <v>0</v>
      </c>
      <c r="NF65" s="307">
        <v>0</v>
      </c>
      <c r="NG65" s="308" t="b">
        <f>IF(NF65&gt;0.5,"1")</f>
        <v>0</v>
      </c>
      <c r="NH65" s="309">
        <v>0</v>
      </c>
      <c r="NI65" s="309">
        <v>0</v>
      </c>
      <c r="NJ65" s="309">
        <v>0</v>
      </c>
      <c r="NK65" s="309">
        <v>0</v>
      </c>
      <c r="NL65" s="307">
        <v>0</v>
      </c>
      <c r="NM65" s="308" t="b">
        <f>IF(NL65&gt;0.5,"1")</f>
        <v>0</v>
      </c>
      <c r="NN65" s="309">
        <v>0</v>
      </c>
      <c r="NO65" s="309">
        <v>0</v>
      </c>
      <c r="NP65" s="309">
        <v>0</v>
      </c>
      <c r="NQ65" s="309">
        <v>0</v>
      </c>
      <c r="NR65" s="307">
        <v>0</v>
      </c>
      <c r="NS65" s="308" t="b">
        <f>IF(NR65&gt;0.5,"1")</f>
        <v>0</v>
      </c>
      <c r="NT65" s="309">
        <v>0</v>
      </c>
      <c r="NU65" s="309">
        <v>0</v>
      </c>
      <c r="NV65" s="309">
        <v>0</v>
      </c>
      <c r="NW65" s="309">
        <v>0</v>
      </c>
      <c r="NX65" s="307">
        <v>0</v>
      </c>
      <c r="NY65" s="308" t="b">
        <f>IF(NX65&gt;0.5,"1")</f>
        <v>0</v>
      </c>
      <c r="NZ65" s="309">
        <v>0</v>
      </c>
      <c r="OA65" s="309">
        <v>0</v>
      </c>
      <c r="OB65" s="309">
        <v>0</v>
      </c>
      <c r="OC65" s="310">
        <v>0</v>
      </c>
      <c r="OD65" s="311">
        <v>0</v>
      </c>
      <c r="OE65" s="308" t="b">
        <f>IF(OD65&gt;0.5,"1")</f>
        <v>0</v>
      </c>
      <c r="OF65" s="309">
        <v>0</v>
      </c>
      <c r="OG65" s="309">
        <v>0</v>
      </c>
      <c r="OH65" s="309">
        <v>0</v>
      </c>
      <c r="OI65" s="309">
        <v>0</v>
      </c>
      <c r="OJ65" s="307">
        <v>0</v>
      </c>
      <c r="OK65" s="308" t="b">
        <f>IF(OJ65&gt;0.5,"1")</f>
        <v>0</v>
      </c>
      <c r="OL65" s="309">
        <v>0</v>
      </c>
      <c r="OM65" s="309">
        <v>0</v>
      </c>
      <c r="ON65" s="309">
        <v>0</v>
      </c>
      <c r="OO65" s="310">
        <v>0</v>
      </c>
      <c r="OP65" s="331"/>
      <c r="OQ65" s="313">
        <f>HL65+HR65+HX65+ID65+IJ65+IP65+IV65+JB65+JH65+JN65+JT65+JZ65+KF65+KL65+KR65+KX65+LD65+LJ65+LP65+LV65+MB65+MH65+MN65+MT65+MZ65+NF65+NL65+NR65+NX65+OD65+OJ65</f>
        <v>0</v>
      </c>
      <c r="OR65" s="36">
        <f t="shared" si="364"/>
        <v>0</v>
      </c>
      <c r="OS65" s="36">
        <f t="shared" si="364"/>
        <v>0</v>
      </c>
      <c r="OT65" s="36">
        <f t="shared" si="364"/>
        <v>0</v>
      </c>
      <c r="OU65" s="314">
        <f t="shared" si="364"/>
        <v>0</v>
      </c>
      <c r="OW65" s="54" t="s">
        <v>59</v>
      </c>
      <c r="OX65" s="36">
        <v>383</v>
      </c>
      <c r="OY65" s="314">
        <v>87</v>
      </c>
      <c r="PA65" s="65" t="s">
        <v>59</v>
      </c>
      <c r="PB65" s="36">
        <v>483</v>
      </c>
      <c r="PC65" s="314">
        <v>169</v>
      </c>
    </row>
    <row r="66" spans="1:419" s="87" customFormat="1" ht="15.75" thickBot="1" x14ac:dyDescent="0.3">
      <c r="A66" s="50"/>
      <c r="B66" s="87">
        <v>837</v>
      </c>
      <c r="C66" s="87">
        <v>2883</v>
      </c>
      <c r="D66" s="80"/>
      <c r="E66" s="51"/>
      <c r="F66" s="88">
        <v>1853</v>
      </c>
      <c r="G66" s="88">
        <v>2805</v>
      </c>
      <c r="H66" s="80"/>
      <c r="I66" s="106" t="s">
        <v>61</v>
      </c>
      <c r="J66" s="46">
        <v>763</v>
      </c>
      <c r="K66" s="46">
        <v>46</v>
      </c>
      <c r="L66" s="80"/>
      <c r="M66" s="123" t="s">
        <v>61</v>
      </c>
      <c r="N66" s="46">
        <v>602</v>
      </c>
      <c r="O66" s="125">
        <v>27</v>
      </c>
      <c r="P66" s="121"/>
      <c r="Q66" s="125"/>
      <c r="R66" s="132" t="s">
        <v>57</v>
      </c>
      <c r="S66" s="107">
        <v>125</v>
      </c>
      <c r="T66" s="122">
        <v>83</v>
      </c>
      <c r="U66" s="80"/>
      <c r="V66" s="158" t="s">
        <v>47</v>
      </c>
      <c r="W66" s="125">
        <v>365</v>
      </c>
      <c r="X66" s="127">
        <v>3</v>
      </c>
      <c r="Y66" s="14" t="s">
        <v>57</v>
      </c>
      <c r="Z66" s="223">
        <v>0</v>
      </c>
      <c r="AA66" s="224" t="b">
        <f>IF(Z66&gt;0.5,"1")</f>
        <v>0</v>
      </c>
      <c r="AB66" s="225">
        <v>0</v>
      </c>
      <c r="AC66" s="225">
        <v>0</v>
      </c>
      <c r="AD66" s="225">
        <v>0</v>
      </c>
      <c r="AE66" s="225">
        <v>0</v>
      </c>
      <c r="AF66" s="223">
        <v>0</v>
      </c>
      <c r="AG66" s="224" t="b">
        <f>IF(AF66&gt;0.5,"1")</f>
        <v>0</v>
      </c>
      <c r="AH66" s="225">
        <v>0</v>
      </c>
      <c r="AI66" s="225">
        <v>0</v>
      </c>
      <c r="AJ66" s="225">
        <v>0</v>
      </c>
      <c r="AK66" s="225">
        <v>0</v>
      </c>
      <c r="AL66" s="223">
        <v>0</v>
      </c>
      <c r="AM66" s="224" t="b">
        <f>IF(AL66&gt;0.5,"1")</f>
        <v>0</v>
      </c>
      <c r="AN66" s="225">
        <v>0</v>
      </c>
      <c r="AO66" s="225">
        <v>0</v>
      </c>
      <c r="AP66" s="225">
        <v>0</v>
      </c>
      <c r="AQ66" s="225">
        <v>0</v>
      </c>
      <c r="AR66" s="223">
        <v>0</v>
      </c>
      <c r="AS66" s="224" t="b">
        <f>IF(AR66&gt;0.5,"1")</f>
        <v>0</v>
      </c>
      <c r="AT66" s="225">
        <v>0</v>
      </c>
      <c r="AU66" s="225">
        <v>0</v>
      </c>
      <c r="AV66" s="225">
        <v>0</v>
      </c>
      <c r="AW66" s="225">
        <v>0</v>
      </c>
      <c r="AX66" s="223">
        <v>0</v>
      </c>
      <c r="AY66" s="224" t="b">
        <f>IF(AX66&gt;0.5,"1")</f>
        <v>0</v>
      </c>
      <c r="AZ66" s="225">
        <v>0</v>
      </c>
      <c r="BA66" s="225">
        <v>0</v>
      </c>
      <c r="BB66" s="225">
        <v>0</v>
      </c>
      <c r="BC66" s="225">
        <v>0</v>
      </c>
      <c r="BD66" s="223">
        <v>0</v>
      </c>
      <c r="BE66" s="224" t="b">
        <f>IF(BD66&gt;0.5,"1")</f>
        <v>0</v>
      </c>
      <c r="BF66" s="225">
        <v>0</v>
      </c>
      <c r="BG66" s="225">
        <v>0</v>
      </c>
      <c r="BH66" s="225">
        <v>0</v>
      </c>
      <c r="BI66" s="225">
        <v>0</v>
      </c>
      <c r="BJ66" s="223">
        <v>0</v>
      </c>
      <c r="BK66" s="224" t="b">
        <f>IF(BJ66&gt;0.5,"1")</f>
        <v>0</v>
      </c>
      <c r="BL66" s="225">
        <v>0</v>
      </c>
      <c r="BM66" s="225">
        <v>0</v>
      </c>
      <c r="BN66" s="225">
        <v>0</v>
      </c>
      <c r="BO66" s="225">
        <v>0</v>
      </c>
      <c r="BP66" s="223">
        <v>0</v>
      </c>
      <c r="BQ66" s="224" t="b">
        <f>IF(BP66&gt;0.5,"1")</f>
        <v>0</v>
      </c>
      <c r="BR66" s="225">
        <v>0</v>
      </c>
      <c r="BS66" s="225">
        <v>0</v>
      </c>
      <c r="BT66" s="225">
        <v>0</v>
      </c>
      <c r="BU66" s="225">
        <v>0</v>
      </c>
      <c r="BV66" s="223">
        <v>0</v>
      </c>
      <c r="BW66" s="224" t="b">
        <f>IF(BV66&gt;0.5,"1")</f>
        <v>0</v>
      </c>
      <c r="BX66" s="225">
        <v>0</v>
      </c>
      <c r="BY66" s="225">
        <v>0</v>
      </c>
      <c r="BZ66" s="225">
        <v>0</v>
      </c>
      <c r="CA66" s="225">
        <v>0</v>
      </c>
      <c r="CB66" s="223">
        <v>0</v>
      </c>
      <c r="CC66" s="224" t="b">
        <f>IF(CB66&gt;0.5,"1")</f>
        <v>0</v>
      </c>
      <c r="CD66" s="225">
        <v>0</v>
      </c>
      <c r="CE66" s="225">
        <v>0</v>
      </c>
      <c r="CF66" s="225">
        <v>0</v>
      </c>
      <c r="CG66" s="225">
        <v>0</v>
      </c>
      <c r="CH66" s="223">
        <v>0</v>
      </c>
      <c r="CI66" s="224" t="b">
        <f>IF(CH66&gt;0.5,"1")</f>
        <v>0</v>
      </c>
      <c r="CJ66" s="225">
        <v>0</v>
      </c>
      <c r="CK66" s="225">
        <v>0</v>
      </c>
      <c r="CL66" s="225">
        <v>0</v>
      </c>
      <c r="CM66" s="225">
        <v>0</v>
      </c>
      <c r="CN66" s="223">
        <v>0</v>
      </c>
      <c r="CO66" s="224" t="b">
        <f>IF(CN66&gt;0.5,"1")</f>
        <v>0</v>
      </c>
      <c r="CP66" s="225">
        <v>0</v>
      </c>
      <c r="CQ66" s="225">
        <v>0</v>
      </c>
      <c r="CR66" s="225">
        <v>0</v>
      </c>
      <c r="CS66" s="225">
        <v>0</v>
      </c>
      <c r="CT66" s="223">
        <v>0</v>
      </c>
      <c r="CU66" s="224" t="b">
        <f>IF(CT66&gt;0.5,"1")</f>
        <v>0</v>
      </c>
      <c r="CV66" s="225">
        <v>0</v>
      </c>
      <c r="CW66" s="225">
        <v>0</v>
      </c>
      <c r="CX66" s="225">
        <v>0</v>
      </c>
      <c r="CY66" s="225">
        <v>0</v>
      </c>
      <c r="CZ66" s="223">
        <v>0</v>
      </c>
      <c r="DA66" s="224" t="b">
        <f>IF(CZ66&gt;0.5,"1")</f>
        <v>0</v>
      </c>
      <c r="DB66" s="225">
        <v>0</v>
      </c>
      <c r="DC66" s="225">
        <v>0</v>
      </c>
      <c r="DD66" s="225">
        <v>0</v>
      </c>
      <c r="DE66" s="225">
        <v>0</v>
      </c>
      <c r="DF66" s="223">
        <v>0</v>
      </c>
      <c r="DG66" s="224" t="b">
        <f>IF(DF66&gt;0.5,"1")</f>
        <v>0</v>
      </c>
      <c r="DH66" s="225">
        <v>0</v>
      </c>
      <c r="DI66" s="225">
        <v>0</v>
      </c>
      <c r="DJ66" s="225">
        <v>0</v>
      </c>
      <c r="DK66" s="225">
        <v>0</v>
      </c>
      <c r="DL66" s="223">
        <v>0</v>
      </c>
      <c r="DM66" s="224" t="b">
        <f>IF(DL66&gt;0.5,"1")</f>
        <v>0</v>
      </c>
      <c r="DN66" s="225">
        <v>0</v>
      </c>
      <c r="DO66" s="225">
        <v>0</v>
      </c>
      <c r="DP66" s="225">
        <v>0</v>
      </c>
      <c r="DQ66" s="225">
        <v>0</v>
      </c>
      <c r="DR66" s="223">
        <v>0</v>
      </c>
      <c r="DS66" s="224" t="b">
        <f>IF(DR66&gt;0.5,"1")</f>
        <v>0</v>
      </c>
      <c r="DT66" s="225">
        <v>0</v>
      </c>
      <c r="DU66" s="225">
        <v>0</v>
      </c>
      <c r="DV66" s="225">
        <v>0</v>
      </c>
      <c r="DW66" s="225">
        <v>0</v>
      </c>
      <c r="DX66" s="223">
        <v>0</v>
      </c>
      <c r="DY66" s="224" t="b">
        <f>IF(DX66&gt;0.5,"1")</f>
        <v>0</v>
      </c>
      <c r="DZ66" s="225">
        <v>0</v>
      </c>
      <c r="EA66" s="225">
        <v>0</v>
      </c>
      <c r="EB66" s="225">
        <v>0</v>
      </c>
      <c r="EC66" s="225">
        <v>0</v>
      </c>
      <c r="ED66" s="223">
        <v>0</v>
      </c>
      <c r="EE66" s="224" t="b">
        <f>IF(ED66&gt;0.5,"1")</f>
        <v>0</v>
      </c>
      <c r="EF66" s="225">
        <v>0</v>
      </c>
      <c r="EG66" s="225">
        <v>0</v>
      </c>
      <c r="EH66" s="225">
        <v>0</v>
      </c>
      <c r="EI66" s="225">
        <v>0</v>
      </c>
      <c r="EJ66" s="223">
        <v>0</v>
      </c>
      <c r="EK66" s="224" t="b">
        <f>IF(EJ66&gt;0.5,"1")</f>
        <v>0</v>
      </c>
      <c r="EL66" s="225">
        <v>0</v>
      </c>
      <c r="EM66" s="225">
        <v>0</v>
      </c>
      <c r="EN66" s="225">
        <v>0</v>
      </c>
      <c r="EO66" s="225">
        <v>0</v>
      </c>
      <c r="EP66" s="223">
        <v>0</v>
      </c>
      <c r="EQ66" s="224" t="b">
        <f>IF(EP66&gt;0.5,"1")</f>
        <v>0</v>
      </c>
      <c r="ER66" s="225">
        <v>0</v>
      </c>
      <c r="ES66" s="225">
        <v>0</v>
      </c>
      <c r="ET66" s="225">
        <v>0</v>
      </c>
      <c r="EU66" s="225">
        <v>0</v>
      </c>
      <c r="EV66" s="223">
        <v>0</v>
      </c>
      <c r="EW66" s="224" t="b">
        <f>IF(EV66&gt;0.5,"1")</f>
        <v>0</v>
      </c>
      <c r="EX66" s="225">
        <v>0</v>
      </c>
      <c r="EY66" s="225">
        <v>0</v>
      </c>
      <c r="EZ66" s="225">
        <v>0</v>
      </c>
      <c r="FA66" s="225">
        <v>0</v>
      </c>
      <c r="FB66" s="223">
        <v>0</v>
      </c>
      <c r="FC66" s="224" t="b">
        <f>IF(FB66&gt;0.5,"1")</f>
        <v>0</v>
      </c>
      <c r="FD66" s="225">
        <v>0</v>
      </c>
      <c r="FE66" s="225">
        <v>0</v>
      </c>
      <c r="FF66" s="225">
        <v>0</v>
      </c>
      <c r="FG66" s="225">
        <v>0</v>
      </c>
      <c r="FH66" s="223">
        <v>0</v>
      </c>
      <c r="FI66" s="224" t="b">
        <f>IF(FH66&gt;0.5,"1")</f>
        <v>0</v>
      </c>
      <c r="FJ66" s="225">
        <v>0</v>
      </c>
      <c r="FK66" s="225">
        <v>0</v>
      </c>
      <c r="FL66" s="225">
        <v>0</v>
      </c>
      <c r="FM66" s="225">
        <v>0</v>
      </c>
      <c r="FN66" s="223">
        <v>0</v>
      </c>
      <c r="FO66" s="224" t="b">
        <f>IF(FN66&gt;0.5,"1")</f>
        <v>0</v>
      </c>
      <c r="FP66" s="225">
        <v>0</v>
      </c>
      <c r="FQ66" s="225">
        <v>0</v>
      </c>
      <c r="FR66" s="225">
        <v>0</v>
      </c>
      <c r="FS66" s="225">
        <v>0</v>
      </c>
      <c r="FT66" s="223">
        <v>0</v>
      </c>
      <c r="FU66" s="224" t="b">
        <f>IF(FT66&gt;0.5,"1")</f>
        <v>0</v>
      </c>
      <c r="FV66" s="225">
        <v>0</v>
      </c>
      <c r="FW66" s="225">
        <v>0</v>
      </c>
      <c r="FX66" s="225">
        <v>0</v>
      </c>
      <c r="FY66" s="225">
        <v>0</v>
      </c>
      <c r="FZ66" s="223">
        <v>0</v>
      </c>
      <c r="GA66" s="224" t="b">
        <f>IF(FZ66&gt;0.5,"1")</f>
        <v>0</v>
      </c>
      <c r="GB66" s="225">
        <v>0</v>
      </c>
      <c r="GC66" s="225">
        <v>0</v>
      </c>
      <c r="GD66" s="225">
        <v>0</v>
      </c>
      <c r="GE66" s="225">
        <v>0</v>
      </c>
      <c r="GF66" s="223">
        <v>0</v>
      </c>
      <c r="GG66" s="224" t="b">
        <f>IF(GF66&gt;0.5,"1")</f>
        <v>0</v>
      </c>
      <c r="GH66" s="225">
        <v>0</v>
      </c>
      <c r="GI66" s="225">
        <v>0</v>
      </c>
      <c r="GJ66" s="225">
        <v>0</v>
      </c>
      <c r="GK66" s="225">
        <v>0</v>
      </c>
      <c r="GL66" s="223">
        <v>0</v>
      </c>
      <c r="GM66" s="224" t="b">
        <f>IF(GL66&gt;0.5,"1")</f>
        <v>0</v>
      </c>
      <c r="GN66" s="225">
        <v>0</v>
      </c>
      <c r="GO66" s="225">
        <v>0</v>
      </c>
      <c r="GP66" s="225">
        <v>0</v>
      </c>
      <c r="GQ66" s="225">
        <v>0</v>
      </c>
      <c r="GR66" s="223">
        <v>0</v>
      </c>
      <c r="GS66" s="224" t="b">
        <f>IF(GR66&gt;0.5,"1")</f>
        <v>0</v>
      </c>
      <c r="GT66" s="225">
        <v>0</v>
      </c>
      <c r="GU66" s="225">
        <v>0</v>
      </c>
      <c r="GV66" s="225">
        <v>0</v>
      </c>
      <c r="GW66" s="225">
        <v>0</v>
      </c>
      <c r="GX66" s="223">
        <v>0</v>
      </c>
      <c r="GY66" s="224" t="b">
        <f>IF(GX66&gt;0.5,"1")</f>
        <v>0</v>
      </c>
      <c r="GZ66" s="225">
        <v>0</v>
      </c>
      <c r="HA66" s="225">
        <v>0</v>
      </c>
      <c r="HB66" s="225">
        <v>0</v>
      </c>
      <c r="HC66" s="226">
        <v>0</v>
      </c>
      <c r="HD66" s="239"/>
      <c r="HE66" s="251">
        <f>Z66+AF66+AL66+AR66+AX66+BD66+BJ66+BP66+BV66+CB66+CH66+CN66+CT66+CZ66+DF66+DL66+DR66+DX66+ED66+EJ66+EP66+EV66+FB66+FH66+FN66+FT66+FZ66+GF66+GL66+GR66+GX66</f>
        <v>0</v>
      </c>
      <c r="HF66" s="6">
        <f t="shared" si="365"/>
        <v>0</v>
      </c>
      <c r="HG66" s="6">
        <f t="shared" si="366"/>
        <v>0</v>
      </c>
      <c r="HH66" s="6">
        <f t="shared" si="366"/>
        <v>0</v>
      </c>
      <c r="HI66" s="262">
        <f t="shared" si="366"/>
        <v>0</v>
      </c>
      <c r="HK66" s="32"/>
      <c r="HL66" s="364">
        <f t="shared" ref="HL66:KJ66" si="367">SUM(HL61:HL65)</f>
        <v>59</v>
      </c>
      <c r="HM66" s="333"/>
      <c r="HN66" s="353">
        <f t="shared" si="367"/>
        <v>54</v>
      </c>
      <c r="HO66" s="353">
        <f t="shared" si="367"/>
        <v>42</v>
      </c>
      <c r="HP66" s="353">
        <f t="shared" si="367"/>
        <v>103</v>
      </c>
      <c r="HQ66" s="354">
        <f t="shared" si="367"/>
        <v>22</v>
      </c>
      <c r="HR66" s="366">
        <f t="shared" si="367"/>
        <v>57</v>
      </c>
      <c r="HS66" s="333"/>
      <c r="HT66" s="356">
        <f t="shared" si="367"/>
        <v>66</v>
      </c>
      <c r="HU66" s="356">
        <f t="shared" si="367"/>
        <v>43</v>
      </c>
      <c r="HV66" s="356">
        <f t="shared" si="367"/>
        <v>134</v>
      </c>
      <c r="HW66" s="373">
        <f t="shared" si="367"/>
        <v>25</v>
      </c>
      <c r="HX66" s="366">
        <f t="shared" si="367"/>
        <v>59</v>
      </c>
      <c r="HY66" s="333"/>
      <c r="HZ66" s="356">
        <f t="shared" si="367"/>
        <v>90</v>
      </c>
      <c r="IA66" s="356">
        <f t="shared" si="367"/>
        <v>49</v>
      </c>
      <c r="IB66" s="356">
        <f t="shared" si="367"/>
        <v>78</v>
      </c>
      <c r="IC66" s="373">
        <f t="shared" si="367"/>
        <v>23</v>
      </c>
      <c r="ID66" s="366">
        <f t="shared" si="367"/>
        <v>55</v>
      </c>
      <c r="IE66" s="333"/>
      <c r="IF66" s="356">
        <f t="shared" si="367"/>
        <v>69</v>
      </c>
      <c r="IG66" s="356">
        <f t="shared" si="367"/>
        <v>38</v>
      </c>
      <c r="IH66" s="356">
        <f t="shared" si="367"/>
        <v>126</v>
      </c>
      <c r="II66" s="373">
        <f t="shared" si="367"/>
        <v>27</v>
      </c>
      <c r="IJ66" s="366">
        <f t="shared" si="367"/>
        <v>6</v>
      </c>
      <c r="IK66" s="333"/>
      <c r="IL66" s="356">
        <f t="shared" si="367"/>
        <v>22</v>
      </c>
      <c r="IM66" s="356">
        <f t="shared" si="367"/>
        <v>6</v>
      </c>
      <c r="IN66" s="356">
        <f t="shared" si="367"/>
        <v>25</v>
      </c>
      <c r="IO66" s="373">
        <f t="shared" si="367"/>
        <v>6</v>
      </c>
      <c r="IP66" s="366">
        <f t="shared" si="367"/>
        <v>46</v>
      </c>
      <c r="IQ66" s="333"/>
      <c r="IR66" s="356">
        <f t="shared" si="367"/>
        <v>72</v>
      </c>
      <c r="IS66" s="356">
        <f t="shared" si="367"/>
        <v>37</v>
      </c>
      <c r="IT66" s="356">
        <f t="shared" si="367"/>
        <v>119</v>
      </c>
      <c r="IU66" s="373">
        <f t="shared" si="367"/>
        <v>19</v>
      </c>
      <c r="IV66" s="366">
        <f t="shared" si="367"/>
        <v>58</v>
      </c>
      <c r="IW66" s="333"/>
      <c r="IX66" s="356">
        <f t="shared" si="367"/>
        <v>68</v>
      </c>
      <c r="IY66" s="356">
        <f t="shared" si="367"/>
        <v>35</v>
      </c>
      <c r="IZ66" s="356">
        <f t="shared" si="367"/>
        <v>137</v>
      </c>
      <c r="JA66" s="373">
        <f t="shared" si="367"/>
        <v>30</v>
      </c>
      <c r="JB66" s="366">
        <f t="shared" si="367"/>
        <v>55</v>
      </c>
      <c r="JC66" s="333"/>
      <c r="JD66" s="356">
        <f t="shared" si="367"/>
        <v>91</v>
      </c>
      <c r="JE66" s="356">
        <f t="shared" si="367"/>
        <v>40</v>
      </c>
      <c r="JF66" s="356">
        <f t="shared" si="367"/>
        <v>99</v>
      </c>
      <c r="JG66" s="373">
        <f t="shared" si="367"/>
        <v>26</v>
      </c>
      <c r="JH66" s="366">
        <f t="shared" si="367"/>
        <v>54</v>
      </c>
      <c r="JI66" s="333"/>
      <c r="JJ66" s="356">
        <f t="shared" si="367"/>
        <v>75</v>
      </c>
      <c r="JK66" s="356">
        <f t="shared" si="367"/>
        <v>38</v>
      </c>
      <c r="JL66" s="356">
        <f t="shared" si="367"/>
        <v>94</v>
      </c>
      <c r="JM66" s="373">
        <f t="shared" si="367"/>
        <v>19</v>
      </c>
      <c r="JN66" s="366">
        <f t="shared" si="367"/>
        <v>55</v>
      </c>
      <c r="JO66" s="333"/>
      <c r="JP66" s="356">
        <f t="shared" si="367"/>
        <v>49</v>
      </c>
      <c r="JQ66" s="356">
        <f t="shared" si="367"/>
        <v>31</v>
      </c>
      <c r="JR66" s="356">
        <f t="shared" si="367"/>
        <v>97</v>
      </c>
      <c r="JS66" s="373">
        <f t="shared" si="367"/>
        <v>24</v>
      </c>
      <c r="JT66" s="366">
        <f t="shared" si="367"/>
        <v>63</v>
      </c>
      <c r="JU66" s="333"/>
      <c r="JV66" s="356">
        <f t="shared" si="367"/>
        <v>46</v>
      </c>
      <c r="JW66" s="356">
        <f t="shared" si="367"/>
        <v>44</v>
      </c>
      <c r="JX66" s="356">
        <f t="shared" si="367"/>
        <v>106</v>
      </c>
      <c r="JY66" s="373">
        <f t="shared" si="367"/>
        <v>27</v>
      </c>
      <c r="JZ66" s="364">
        <f t="shared" si="367"/>
        <v>0</v>
      </c>
      <c r="KA66" s="333"/>
      <c r="KB66" s="353">
        <f t="shared" si="367"/>
        <v>0</v>
      </c>
      <c r="KC66" s="353">
        <f t="shared" si="367"/>
        <v>0</v>
      </c>
      <c r="KD66" s="353">
        <f t="shared" si="367"/>
        <v>0</v>
      </c>
      <c r="KE66" s="354">
        <f t="shared" si="367"/>
        <v>0</v>
      </c>
      <c r="KF66" s="364">
        <f t="shared" si="367"/>
        <v>58</v>
      </c>
      <c r="KG66" s="333"/>
      <c r="KH66" s="353">
        <f t="shared" si="367"/>
        <v>69</v>
      </c>
      <c r="KI66" s="353">
        <f t="shared" si="367"/>
        <v>45</v>
      </c>
      <c r="KJ66" s="353">
        <f t="shared" si="367"/>
        <v>93</v>
      </c>
      <c r="KK66" s="354">
        <f t="shared" ref="KK66:NI66" si="368">SUM(KK61:KK65)</f>
        <v>15</v>
      </c>
      <c r="KL66" s="364">
        <f t="shared" si="368"/>
        <v>54</v>
      </c>
      <c r="KM66" s="333"/>
      <c r="KN66" s="353">
        <f t="shared" si="368"/>
        <v>65</v>
      </c>
      <c r="KO66" s="353">
        <f t="shared" si="368"/>
        <v>46</v>
      </c>
      <c r="KP66" s="353">
        <f t="shared" si="368"/>
        <v>76</v>
      </c>
      <c r="KQ66" s="354">
        <f t="shared" si="368"/>
        <v>20</v>
      </c>
      <c r="KR66" s="364">
        <f t="shared" si="368"/>
        <v>48</v>
      </c>
      <c r="KS66" s="333"/>
      <c r="KT66" s="353">
        <f t="shared" si="368"/>
        <v>50</v>
      </c>
      <c r="KU66" s="353">
        <f t="shared" si="368"/>
        <v>32</v>
      </c>
      <c r="KV66" s="353">
        <f t="shared" si="368"/>
        <v>113</v>
      </c>
      <c r="KW66" s="354">
        <f t="shared" si="368"/>
        <v>21</v>
      </c>
      <c r="KX66" s="364">
        <f t="shared" si="368"/>
        <v>48</v>
      </c>
      <c r="KY66" s="333"/>
      <c r="KZ66" s="353">
        <f t="shared" si="368"/>
        <v>70</v>
      </c>
      <c r="LA66" s="353">
        <f t="shared" si="368"/>
        <v>28</v>
      </c>
      <c r="LB66" s="353">
        <f t="shared" si="368"/>
        <v>177</v>
      </c>
      <c r="LC66" s="354">
        <f t="shared" si="368"/>
        <v>29</v>
      </c>
      <c r="LD66" s="364">
        <f t="shared" si="368"/>
        <v>64</v>
      </c>
      <c r="LE66" s="333"/>
      <c r="LF66" s="353">
        <f t="shared" si="368"/>
        <v>84</v>
      </c>
      <c r="LG66" s="353">
        <f t="shared" si="368"/>
        <v>44</v>
      </c>
      <c r="LH66" s="353">
        <f t="shared" si="368"/>
        <v>141</v>
      </c>
      <c r="LI66" s="354">
        <f t="shared" si="368"/>
        <v>37</v>
      </c>
      <c r="LJ66" s="364">
        <f t="shared" si="368"/>
        <v>53</v>
      </c>
      <c r="LK66" s="333"/>
      <c r="LL66" s="353">
        <f t="shared" si="368"/>
        <v>69</v>
      </c>
      <c r="LM66" s="353">
        <f t="shared" si="368"/>
        <v>42</v>
      </c>
      <c r="LN66" s="353">
        <f t="shared" si="368"/>
        <v>127</v>
      </c>
      <c r="LO66" s="354">
        <f t="shared" si="368"/>
        <v>22</v>
      </c>
      <c r="LP66" s="364">
        <f t="shared" si="368"/>
        <v>0</v>
      </c>
      <c r="LQ66" s="333"/>
      <c r="LR66" s="353">
        <f t="shared" si="368"/>
        <v>0</v>
      </c>
      <c r="LS66" s="353">
        <f t="shared" si="368"/>
        <v>0</v>
      </c>
      <c r="LT66" s="353">
        <f t="shared" si="368"/>
        <v>0</v>
      </c>
      <c r="LU66" s="354">
        <f t="shared" si="368"/>
        <v>0</v>
      </c>
      <c r="LV66" s="364">
        <f t="shared" si="368"/>
        <v>64</v>
      </c>
      <c r="LW66" s="333"/>
      <c r="LX66" s="353">
        <f t="shared" si="368"/>
        <v>91</v>
      </c>
      <c r="LY66" s="353">
        <f t="shared" si="368"/>
        <v>49</v>
      </c>
      <c r="LZ66" s="353">
        <f t="shared" si="368"/>
        <v>110</v>
      </c>
      <c r="MA66" s="354">
        <f t="shared" si="368"/>
        <v>22</v>
      </c>
      <c r="MB66" s="364">
        <f t="shared" si="368"/>
        <v>59</v>
      </c>
      <c r="MC66" s="333"/>
      <c r="MD66" s="353">
        <f t="shared" si="368"/>
        <v>174</v>
      </c>
      <c r="ME66" s="353">
        <f t="shared" si="368"/>
        <v>47</v>
      </c>
      <c r="MF66" s="353">
        <f t="shared" si="368"/>
        <v>110</v>
      </c>
      <c r="MG66" s="354">
        <f t="shared" si="368"/>
        <v>18</v>
      </c>
      <c r="MH66" s="364">
        <f t="shared" si="368"/>
        <v>48</v>
      </c>
      <c r="MI66" s="333"/>
      <c r="MJ66" s="353">
        <f t="shared" si="368"/>
        <v>50</v>
      </c>
      <c r="MK66" s="353">
        <f t="shared" si="368"/>
        <v>35</v>
      </c>
      <c r="ML66" s="353">
        <f t="shared" si="368"/>
        <v>78</v>
      </c>
      <c r="MM66" s="354">
        <f t="shared" si="368"/>
        <v>17</v>
      </c>
      <c r="MN66" s="364">
        <f t="shared" si="368"/>
        <v>45</v>
      </c>
      <c r="MO66" s="333"/>
      <c r="MP66" s="353">
        <f t="shared" si="368"/>
        <v>68</v>
      </c>
      <c r="MQ66" s="353">
        <f t="shared" si="368"/>
        <v>35</v>
      </c>
      <c r="MR66" s="353">
        <f t="shared" si="368"/>
        <v>76</v>
      </c>
      <c r="MS66" s="354">
        <f t="shared" si="368"/>
        <v>18</v>
      </c>
      <c r="MT66" s="364">
        <f t="shared" si="368"/>
        <v>58</v>
      </c>
      <c r="MU66" s="333"/>
      <c r="MV66" s="353">
        <f t="shared" si="368"/>
        <v>72</v>
      </c>
      <c r="MW66" s="353">
        <f t="shared" si="368"/>
        <v>49</v>
      </c>
      <c r="MX66" s="353">
        <f t="shared" si="368"/>
        <v>64</v>
      </c>
      <c r="MY66" s="354">
        <f t="shared" si="368"/>
        <v>21</v>
      </c>
      <c r="MZ66" s="364">
        <f t="shared" si="368"/>
        <v>56</v>
      </c>
      <c r="NA66" s="333"/>
      <c r="NB66" s="353">
        <f t="shared" si="368"/>
        <v>69</v>
      </c>
      <c r="NC66" s="353">
        <f t="shared" si="368"/>
        <v>46</v>
      </c>
      <c r="ND66" s="353">
        <f t="shared" si="368"/>
        <v>219</v>
      </c>
      <c r="NE66" s="354">
        <f t="shared" si="368"/>
        <v>26</v>
      </c>
      <c r="NF66" s="364">
        <f t="shared" si="368"/>
        <v>0</v>
      </c>
      <c r="NG66" s="333"/>
      <c r="NH66" s="353">
        <f t="shared" si="368"/>
        <v>0</v>
      </c>
      <c r="NI66" s="353">
        <f t="shared" si="368"/>
        <v>0</v>
      </c>
      <c r="NJ66" s="353">
        <f t="shared" ref="NJ66:OO66" si="369">SUM(NJ61:NJ65)</f>
        <v>0</v>
      </c>
      <c r="NK66" s="354">
        <f t="shared" si="369"/>
        <v>0</v>
      </c>
      <c r="NL66" s="364">
        <f t="shared" si="369"/>
        <v>40</v>
      </c>
      <c r="NM66" s="333"/>
      <c r="NN66" s="353">
        <f t="shared" si="369"/>
        <v>52</v>
      </c>
      <c r="NO66" s="353">
        <f t="shared" si="369"/>
        <v>31</v>
      </c>
      <c r="NP66" s="353">
        <f t="shared" si="369"/>
        <v>72</v>
      </c>
      <c r="NQ66" s="354">
        <f t="shared" si="369"/>
        <v>17</v>
      </c>
      <c r="NR66" s="364">
        <f t="shared" si="369"/>
        <v>43</v>
      </c>
      <c r="NS66" s="333"/>
      <c r="NT66" s="353">
        <f t="shared" si="369"/>
        <v>79</v>
      </c>
      <c r="NU66" s="353">
        <f t="shared" si="369"/>
        <v>29</v>
      </c>
      <c r="NV66" s="353">
        <f t="shared" si="369"/>
        <v>90</v>
      </c>
      <c r="NW66" s="354">
        <f t="shared" si="369"/>
        <v>23</v>
      </c>
      <c r="NX66" s="364">
        <f t="shared" si="369"/>
        <v>45</v>
      </c>
      <c r="NY66" s="333"/>
      <c r="NZ66" s="353">
        <f t="shared" si="369"/>
        <v>89</v>
      </c>
      <c r="OA66" s="353">
        <f t="shared" si="369"/>
        <v>26</v>
      </c>
      <c r="OB66" s="353">
        <f t="shared" si="369"/>
        <v>141</v>
      </c>
      <c r="OC66" s="354">
        <f t="shared" si="369"/>
        <v>23</v>
      </c>
      <c r="OD66" s="370">
        <f t="shared" si="369"/>
        <v>0</v>
      </c>
      <c r="OE66" s="333"/>
      <c r="OF66" s="353">
        <f t="shared" si="369"/>
        <v>0</v>
      </c>
      <c r="OG66" s="353">
        <f t="shared" si="369"/>
        <v>0</v>
      </c>
      <c r="OH66" s="353">
        <f t="shared" si="369"/>
        <v>0</v>
      </c>
      <c r="OI66" s="354">
        <f t="shared" si="369"/>
        <v>0</v>
      </c>
      <c r="OJ66" s="364">
        <f t="shared" si="369"/>
        <v>0</v>
      </c>
      <c r="OK66" s="333"/>
      <c r="OL66" s="353">
        <f t="shared" si="369"/>
        <v>0</v>
      </c>
      <c r="OM66" s="353">
        <f t="shared" si="369"/>
        <v>0</v>
      </c>
      <c r="ON66" s="353">
        <f t="shared" si="369"/>
        <v>0</v>
      </c>
      <c r="OO66" s="354">
        <f t="shared" si="369"/>
        <v>0</v>
      </c>
      <c r="OP66" s="337"/>
      <c r="OQ66" s="338">
        <f>SUM(OQ60:OQ65)</f>
        <v>1350</v>
      </c>
      <c r="OR66" s="38">
        <f>SUM(OR60:OR65)</f>
        <v>1853</v>
      </c>
      <c r="OS66" s="38">
        <f>SUM(OS60:OS65)</f>
        <v>987</v>
      </c>
      <c r="OT66" s="38">
        <f>SUM(OT60:OT65)</f>
        <v>2805</v>
      </c>
      <c r="OU66" s="38">
        <f>SUM(OU60:OU65)</f>
        <v>577</v>
      </c>
      <c r="OW66" s="54" t="s">
        <v>60</v>
      </c>
      <c r="OX66" s="36">
        <v>506</v>
      </c>
      <c r="OY66" s="314">
        <v>167</v>
      </c>
      <c r="PA66" s="65" t="s">
        <v>60</v>
      </c>
      <c r="PB66" s="36">
        <v>449</v>
      </c>
      <c r="PC66" s="314">
        <v>182</v>
      </c>
    </row>
    <row r="67" spans="1:419" ht="16.5" thickBot="1" x14ac:dyDescent="0.3">
      <c r="A67" s="91" t="s">
        <v>58</v>
      </c>
      <c r="E67" s="92" t="s">
        <v>58</v>
      </c>
      <c r="I67" s="106" t="s">
        <v>76</v>
      </c>
      <c r="J67" s="46">
        <v>736</v>
      </c>
      <c r="K67" s="46">
        <v>35</v>
      </c>
      <c r="M67" s="123" t="s">
        <v>76</v>
      </c>
      <c r="N67" s="46">
        <v>771</v>
      </c>
      <c r="O67" s="107">
        <v>19</v>
      </c>
      <c r="P67" s="121"/>
      <c r="Q67" s="107"/>
      <c r="R67" s="136"/>
      <c r="S67" s="107">
        <v>807</v>
      </c>
      <c r="T67" s="122">
        <v>808</v>
      </c>
      <c r="V67" s="158" t="s">
        <v>48</v>
      </c>
      <c r="W67" s="107">
        <v>0</v>
      </c>
      <c r="X67" s="122">
        <v>0</v>
      </c>
      <c r="Y67" s="20"/>
      <c r="Z67" s="260">
        <f t="shared" ref="Z67:CX67" si="370">SUM(Z62:Z66)</f>
        <v>0</v>
      </c>
      <c r="AA67" s="240"/>
      <c r="AB67" s="7">
        <f t="shared" si="370"/>
        <v>0</v>
      </c>
      <c r="AC67" s="7">
        <f t="shared" si="370"/>
        <v>0</v>
      </c>
      <c r="AD67" s="7">
        <f t="shared" si="370"/>
        <v>0</v>
      </c>
      <c r="AE67" s="253">
        <f t="shared" si="370"/>
        <v>0</v>
      </c>
      <c r="AF67" s="271">
        <f t="shared" si="370"/>
        <v>39</v>
      </c>
      <c r="AG67" s="240"/>
      <c r="AH67" s="255">
        <f t="shared" si="370"/>
        <v>41</v>
      </c>
      <c r="AI67" s="255">
        <f t="shared" si="370"/>
        <v>21</v>
      </c>
      <c r="AJ67" s="255">
        <f t="shared" si="370"/>
        <v>118</v>
      </c>
      <c r="AK67" s="273">
        <f t="shared" si="370"/>
        <v>24</v>
      </c>
      <c r="AL67" s="271">
        <f t="shared" si="370"/>
        <v>36</v>
      </c>
      <c r="AM67" s="240"/>
      <c r="AN67" s="255">
        <f t="shared" si="370"/>
        <v>35</v>
      </c>
      <c r="AO67" s="255">
        <f t="shared" si="370"/>
        <v>26</v>
      </c>
      <c r="AP67" s="255">
        <f t="shared" si="370"/>
        <v>97</v>
      </c>
      <c r="AQ67" s="273">
        <f t="shared" si="370"/>
        <v>18</v>
      </c>
      <c r="AR67" s="271">
        <f t="shared" si="370"/>
        <v>39</v>
      </c>
      <c r="AS67" s="240"/>
      <c r="AT67" s="255">
        <f t="shared" si="370"/>
        <v>37</v>
      </c>
      <c r="AU67" s="255">
        <f t="shared" si="370"/>
        <v>25</v>
      </c>
      <c r="AV67" s="255">
        <f t="shared" si="370"/>
        <v>78</v>
      </c>
      <c r="AW67" s="273">
        <f t="shared" si="370"/>
        <v>19</v>
      </c>
      <c r="AX67" s="271">
        <f t="shared" si="370"/>
        <v>35</v>
      </c>
      <c r="AY67" s="240"/>
      <c r="AZ67" s="255">
        <f t="shared" si="370"/>
        <v>38</v>
      </c>
      <c r="BA67" s="255">
        <f t="shared" si="370"/>
        <v>22</v>
      </c>
      <c r="BB67" s="255">
        <f t="shared" si="370"/>
        <v>83</v>
      </c>
      <c r="BC67" s="273">
        <f t="shared" si="370"/>
        <v>18</v>
      </c>
      <c r="BD67" s="271">
        <f t="shared" si="370"/>
        <v>39</v>
      </c>
      <c r="BE67" s="240"/>
      <c r="BF67" s="255">
        <f t="shared" si="370"/>
        <v>47</v>
      </c>
      <c r="BG67" s="255">
        <f t="shared" si="370"/>
        <v>20</v>
      </c>
      <c r="BH67" s="255">
        <f t="shared" si="370"/>
        <v>160</v>
      </c>
      <c r="BI67" s="273">
        <f t="shared" si="370"/>
        <v>23</v>
      </c>
      <c r="BJ67" s="271">
        <f t="shared" si="370"/>
        <v>38</v>
      </c>
      <c r="BK67" s="240"/>
      <c r="BL67" s="255">
        <f t="shared" si="370"/>
        <v>34</v>
      </c>
      <c r="BM67" s="255">
        <f t="shared" si="370"/>
        <v>19</v>
      </c>
      <c r="BN67" s="255">
        <f t="shared" si="370"/>
        <v>162</v>
      </c>
      <c r="BO67" s="273">
        <f t="shared" si="370"/>
        <v>24</v>
      </c>
      <c r="BP67" s="271">
        <f t="shared" si="370"/>
        <v>0</v>
      </c>
      <c r="BQ67" s="240"/>
      <c r="BR67" s="255">
        <f t="shared" si="370"/>
        <v>0</v>
      </c>
      <c r="BS67" s="255">
        <f t="shared" si="370"/>
        <v>0</v>
      </c>
      <c r="BT67" s="255">
        <f t="shared" si="370"/>
        <v>0</v>
      </c>
      <c r="BU67" s="273">
        <f t="shared" si="370"/>
        <v>0</v>
      </c>
      <c r="BV67" s="271">
        <f t="shared" si="370"/>
        <v>36</v>
      </c>
      <c r="BW67" s="240"/>
      <c r="BX67" s="255">
        <f t="shared" si="370"/>
        <v>46</v>
      </c>
      <c r="BY67" s="255">
        <f t="shared" si="370"/>
        <v>22</v>
      </c>
      <c r="BZ67" s="255">
        <f t="shared" si="370"/>
        <v>118</v>
      </c>
      <c r="CA67" s="273">
        <f t="shared" si="370"/>
        <v>17</v>
      </c>
      <c r="CB67" s="271">
        <f t="shared" si="370"/>
        <v>44</v>
      </c>
      <c r="CC67" s="240"/>
      <c r="CD67" s="255">
        <f t="shared" si="370"/>
        <v>34</v>
      </c>
      <c r="CE67" s="255">
        <f t="shared" si="370"/>
        <v>26</v>
      </c>
      <c r="CF67" s="255">
        <f t="shared" si="370"/>
        <v>90</v>
      </c>
      <c r="CG67" s="273">
        <f t="shared" si="370"/>
        <v>22</v>
      </c>
      <c r="CH67" s="271">
        <f t="shared" si="370"/>
        <v>36</v>
      </c>
      <c r="CI67" s="240"/>
      <c r="CJ67" s="255">
        <f t="shared" si="370"/>
        <v>44</v>
      </c>
      <c r="CK67" s="255">
        <f t="shared" si="370"/>
        <v>26</v>
      </c>
      <c r="CL67" s="255">
        <f t="shared" si="370"/>
        <v>77</v>
      </c>
      <c r="CM67" s="273">
        <f t="shared" si="370"/>
        <v>16</v>
      </c>
      <c r="CN67" s="260">
        <f t="shared" si="370"/>
        <v>36</v>
      </c>
      <c r="CO67" s="240"/>
      <c r="CP67" s="7">
        <f t="shared" si="370"/>
        <v>53</v>
      </c>
      <c r="CQ67" s="7">
        <f t="shared" si="370"/>
        <v>29</v>
      </c>
      <c r="CR67" s="7">
        <f t="shared" si="370"/>
        <v>69</v>
      </c>
      <c r="CS67" s="253">
        <f t="shared" si="370"/>
        <v>13</v>
      </c>
      <c r="CT67" s="260">
        <f t="shared" si="370"/>
        <v>51</v>
      </c>
      <c r="CU67" s="240"/>
      <c r="CV67" s="7">
        <f t="shared" si="370"/>
        <v>59</v>
      </c>
      <c r="CW67" s="7">
        <f t="shared" si="370"/>
        <v>43</v>
      </c>
      <c r="CX67" s="7">
        <f t="shared" si="370"/>
        <v>111</v>
      </c>
      <c r="CY67" s="253">
        <f t="shared" ref="CY67:FW67" si="371">SUM(CY62:CY66)</f>
        <v>19</v>
      </c>
      <c r="CZ67" s="260">
        <f t="shared" si="371"/>
        <v>28</v>
      </c>
      <c r="DA67" s="240"/>
      <c r="DB67" s="7">
        <f t="shared" si="371"/>
        <v>48</v>
      </c>
      <c r="DC67" s="7">
        <f t="shared" si="371"/>
        <v>19</v>
      </c>
      <c r="DD67" s="7">
        <f t="shared" si="371"/>
        <v>86</v>
      </c>
      <c r="DE67" s="253">
        <f t="shared" si="371"/>
        <v>14</v>
      </c>
      <c r="DF67" s="260">
        <f t="shared" si="371"/>
        <v>0</v>
      </c>
      <c r="DG67" s="240"/>
      <c r="DH67" s="7">
        <f t="shared" si="371"/>
        <v>0</v>
      </c>
      <c r="DI67" s="7">
        <f t="shared" si="371"/>
        <v>0</v>
      </c>
      <c r="DJ67" s="7">
        <f t="shared" si="371"/>
        <v>0</v>
      </c>
      <c r="DK67" s="253">
        <f t="shared" si="371"/>
        <v>0</v>
      </c>
      <c r="DL67" s="260">
        <f t="shared" si="371"/>
        <v>57</v>
      </c>
      <c r="DM67" s="240"/>
      <c r="DN67" s="7">
        <f t="shared" si="371"/>
        <v>93</v>
      </c>
      <c r="DO67" s="7">
        <f t="shared" si="371"/>
        <v>43</v>
      </c>
      <c r="DP67" s="7">
        <f t="shared" si="371"/>
        <v>118</v>
      </c>
      <c r="DQ67" s="253">
        <f t="shared" si="371"/>
        <v>25</v>
      </c>
      <c r="DR67" s="260">
        <f t="shared" si="371"/>
        <v>56</v>
      </c>
      <c r="DS67" s="240"/>
      <c r="DT67" s="7">
        <f t="shared" si="371"/>
        <v>81</v>
      </c>
      <c r="DU67" s="7">
        <f t="shared" si="371"/>
        <v>35</v>
      </c>
      <c r="DV67" s="7">
        <f t="shared" si="371"/>
        <v>162</v>
      </c>
      <c r="DW67" s="253">
        <f t="shared" si="371"/>
        <v>28</v>
      </c>
      <c r="DX67" s="260">
        <f t="shared" si="371"/>
        <v>70</v>
      </c>
      <c r="DY67" s="240"/>
      <c r="DZ67" s="7">
        <f t="shared" si="371"/>
        <v>62</v>
      </c>
      <c r="EA67" s="7">
        <f t="shared" si="371"/>
        <v>49</v>
      </c>
      <c r="EB67" s="7">
        <f t="shared" si="371"/>
        <v>109</v>
      </c>
      <c r="EC67" s="253">
        <f t="shared" si="371"/>
        <v>33</v>
      </c>
      <c r="ED67" s="260">
        <f t="shared" si="371"/>
        <v>55</v>
      </c>
      <c r="EE67" s="240"/>
      <c r="EF67" s="7">
        <f t="shared" si="371"/>
        <v>58</v>
      </c>
      <c r="EG67" s="7">
        <f t="shared" si="371"/>
        <v>38</v>
      </c>
      <c r="EH67" s="7">
        <f t="shared" si="371"/>
        <v>119</v>
      </c>
      <c r="EI67" s="253">
        <f t="shared" si="371"/>
        <v>25</v>
      </c>
      <c r="EJ67" s="260">
        <f t="shared" si="371"/>
        <v>51</v>
      </c>
      <c r="EK67" s="240"/>
      <c r="EL67" s="7">
        <f t="shared" si="371"/>
        <v>47</v>
      </c>
      <c r="EM67" s="7">
        <f t="shared" si="371"/>
        <v>35</v>
      </c>
      <c r="EN67" s="7">
        <f t="shared" si="371"/>
        <v>100</v>
      </c>
      <c r="EO67" s="253">
        <f t="shared" si="371"/>
        <v>29</v>
      </c>
      <c r="EP67" s="260">
        <f t="shared" si="371"/>
        <v>70</v>
      </c>
      <c r="EQ67" s="240"/>
      <c r="ER67" s="7">
        <f t="shared" si="371"/>
        <v>51</v>
      </c>
      <c r="ES67" s="7">
        <f t="shared" si="371"/>
        <v>45</v>
      </c>
      <c r="ET67" s="7">
        <f t="shared" si="371"/>
        <v>137</v>
      </c>
      <c r="EU67" s="253">
        <f t="shared" si="371"/>
        <v>37</v>
      </c>
      <c r="EV67" s="260">
        <f t="shared" si="371"/>
        <v>0</v>
      </c>
      <c r="EW67" s="240"/>
      <c r="EX67" s="7">
        <f t="shared" si="371"/>
        <v>0</v>
      </c>
      <c r="EY67" s="7">
        <f t="shared" si="371"/>
        <v>0</v>
      </c>
      <c r="EZ67" s="7">
        <f t="shared" si="371"/>
        <v>0</v>
      </c>
      <c r="FA67" s="253">
        <f t="shared" si="371"/>
        <v>0</v>
      </c>
      <c r="FB67" s="260">
        <f t="shared" si="371"/>
        <v>20</v>
      </c>
      <c r="FC67" s="240"/>
      <c r="FD67" s="7">
        <f t="shared" si="371"/>
        <v>14</v>
      </c>
      <c r="FE67" s="7">
        <f t="shared" si="371"/>
        <v>11</v>
      </c>
      <c r="FF67" s="7">
        <f t="shared" si="371"/>
        <v>70</v>
      </c>
      <c r="FG67" s="253">
        <f t="shared" si="371"/>
        <v>15</v>
      </c>
      <c r="FH67" s="235">
        <f>SUM(FH62:FH66)</f>
        <v>50</v>
      </c>
      <c r="FI67" s="240"/>
      <c r="FJ67" s="7">
        <f t="shared" si="371"/>
        <v>90</v>
      </c>
      <c r="FK67" s="7">
        <f t="shared" si="371"/>
        <v>34</v>
      </c>
      <c r="FL67" s="7">
        <f t="shared" si="371"/>
        <v>104</v>
      </c>
      <c r="FM67" s="253">
        <f t="shared" si="371"/>
        <v>26</v>
      </c>
      <c r="FN67" s="235">
        <f>SUM(FN62:FN66)</f>
        <v>57</v>
      </c>
      <c r="FO67" s="240"/>
      <c r="FP67" s="7">
        <f t="shared" si="371"/>
        <v>70</v>
      </c>
      <c r="FQ67" s="7">
        <f t="shared" si="371"/>
        <v>40</v>
      </c>
      <c r="FR67" s="7">
        <f t="shared" si="371"/>
        <v>89</v>
      </c>
      <c r="FS67" s="253">
        <f t="shared" si="371"/>
        <v>22</v>
      </c>
      <c r="FT67" s="260">
        <f t="shared" si="371"/>
        <v>54</v>
      </c>
      <c r="FU67" s="240"/>
      <c r="FV67" s="7">
        <f t="shared" si="371"/>
        <v>93</v>
      </c>
      <c r="FW67" s="7">
        <f t="shared" si="371"/>
        <v>36</v>
      </c>
      <c r="FX67" s="7">
        <f t="shared" ref="FX67:HC67" si="372">SUM(FX62:FX66)</f>
        <v>106</v>
      </c>
      <c r="FY67" s="253">
        <f t="shared" si="372"/>
        <v>28</v>
      </c>
      <c r="FZ67" s="260">
        <f t="shared" si="372"/>
        <v>65</v>
      </c>
      <c r="GA67" s="240"/>
      <c r="GB67" s="7">
        <f t="shared" si="372"/>
        <v>80</v>
      </c>
      <c r="GC67" s="7">
        <f t="shared" si="372"/>
        <v>42</v>
      </c>
      <c r="GD67" s="7">
        <f t="shared" si="372"/>
        <v>142</v>
      </c>
      <c r="GE67" s="253">
        <f t="shared" si="372"/>
        <v>38</v>
      </c>
      <c r="GF67" s="260">
        <f t="shared" si="372"/>
        <v>67</v>
      </c>
      <c r="GG67" s="240"/>
      <c r="GH67" s="7">
        <f t="shared" si="372"/>
        <v>62</v>
      </c>
      <c r="GI67" s="7">
        <f t="shared" si="372"/>
        <v>49</v>
      </c>
      <c r="GJ67" s="7">
        <f t="shared" si="372"/>
        <v>124</v>
      </c>
      <c r="GK67" s="253">
        <f t="shared" si="372"/>
        <v>30</v>
      </c>
      <c r="GL67" s="260">
        <f t="shared" si="372"/>
        <v>0</v>
      </c>
      <c r="GM67" s="240"/>
      <c r="GN67" s="7">
        <f t="shared" si="372"/>
        <v>0</v>
      </c>
      <c r="GO67" s="7">
        <f t="shared" si="372"/>
        <v>0</v>
      </c>
      <c r="GP67" s="7">
        <f t="shared" si="372"/>
        <v>0</v>
      </c>
      <c r="GQ67" s="253">
        <f t="shared" si="372"/>
        <v>0</v>
      </c>
      <c r="GR67" s="260">
        <f t="shared" si="372"/>
        <v>62</v>
      </c>
      <c r="GS67" s="240"/>
      <c r="GT67" s="7">
        <f t="shared" si="372"/>
        <v>95</v>
      </c>
      <c r="GU67" s="7">
        <f t="shared" si="372"/>
        <v>44</v>
      </c>
      <c r="GV67" s="7">
        <f t="shared" si="372"/>
        <v>120</v>
      </c>
      <c r="GW67" s="253">
        <f t="shared" si="372"/>
        <v>31</v>
      </c>
      <c r="GX67" s="260">
        <f t="shared" si="372"/>
        <v>56</v>
      </c>
      <c r="GY67" s="240"/>
      <c r="GZ67" s="7">
        <f t="shared" si="372"/>
        <v>194</v>
      </c>
      <c r="HA67" s="7">
        <f t="shared" si="372"/>
        <v>38</v>
      </c>
      <c r="HB67" s="7">
        <f t="shared" si="372"/>
        <v>134</v>
      </c>
      <c r="HC67" s="253">
        <f t="shared" si="372"/>
        <v>26</v>
      </c>
      <c r="HD67" s="241"/>
      <c r="HE67" s="235">
        <f>SUM(HE61:HE66)</f>
        <v>1247</v>
      </c>
      <c r="HF67" s="4">
        <f>SUM(HF61:HF66)</f>
        <v>1606</v>
      </c>
      <c r="HG67" s="4">
        <f>SUM(HG61:HG66)</f>
        <v>837</v>
      </c>
      <c r="HH67" s="4">
        <f>SUM(HH61:HH66)</f>
        <v>2883</v>
      </c>
      <c r="HI67" s="4">
        <f>SUM(HI61:HI66)</f>
        <v>620</v>
      </c>
      <c r="HK67" s="27" t="s">
        <v>58</v>
      </c>
      <c r="HL67" s="339"/>
      <c r="HM67" s="326"/>
      <c r="HN67" s="340"/>
      <c r="HO67" s="340"/>
      <c r="HP67" s="340"/>
      <c r="HQ67" s="341"/>
      <c r="HR67" s="342"/>
      <c r="HS67" s="326"/>
      <c r="HT67" s="343"/>
      <c r="HU67" s="343"/>
      <c r="HV67" s="343"/>
      <c r="HW67" s="344"/>
      <c r="HX67" s="342"/>
      <c r="HY67" s="326"/>
      <c r="HZ67" s="343"/>
      <c r="IA67" s="343"/>
      <c r="IB67" s="343"/>
      <c r="IC67" s="344"/>
      <c r="ID67" s="342"/>
      <c r="IE67" s="326"/>
      <c r="IF67" s="343"/>
      <c r="IG67" s="343"/>
      <c r="IH67" s="343"/>
      <c r="II67" s="344"/>
      <c r="IJ67" s="342"/>
      <c r="IK67" s="326"/>
      <c r="IL67" s="343"/>
      <c r="IM67" s="343"/>
      <c r="IN67" s="343"/>
      <c r="IO67" s="344"/>
      <c r="IP67" s="342"/>
      <c r="IQ67" s="326"/>
      <c r="IR67" s="343"/>
      <c r="IS67" s="343"/>
      <c r="IT67" s="343"/>
      <c r="IU67" s="344"/>
      <c r="IV67" s="342"/>
      <c r="IW67" s="326"/>
      <c r="IX67" s="343"/>
      <c r="IY67" s="343"/>
      <c r="IZ67" s="343"/>
      <c r="JA67" s="344"/>
      <c r="JB67" s="342"/>
      <c r="JC67" s="326"/>
      <c r="JD67" s="343"/>
      <c r="JE67" s="343"/>
      <c r="JF67" s="343"/>
      <c r="JG67" s="344"/>
      <c r="JH67" s="345"/>
      <c r="JI67" s="326"/>
      <c r="JJ67" s="346"/>
      <c r="JK67" s="346"/>
      <c r="JL67" s="346"/>
      <c r="JM67" s="347"/>
      <c r="JN67" s="345"/>
      <c r="JO67" s="326"/>
      <c r="JP67" s="346"/>
      <c r="JQ67" s="346"/>
      <c r="JR67" s="346"/>
      <c r="JS67" s="347"/>
      <c r="JT67" s="345"/>
      <c r="JU67" s="326"/>
      <c r="JV67" s="346"/>
      <c r="JW67" s="346"/>
      <c r="JX67" s="346"/>
      <c r="JY67" s="347"/>
      <c r="JZ67" s="339"/>
      <c r="KA67" s="326"/>
      <c r="KB67" s="340"/>
      <c r="KC67" s="340"/>
      <c r="KD67" s="340"/>
      <c r="KE67" s="341"/>
      <c r="KF67" s="339"/>
      <c r="KG67" s="326"/>
      <c r="KH67" s="340"/>
      <c r="KI67" s="340"/>
      <c r="KJ67" s="340"/>
      <c r="KK67" s="341"/>
      <c r="KL67" s="339"/>
      <c r="KM67" s="326"/>
      <c r="KN67" s="340"/>
      <c r="KO67" s="340"/>
      <c r="KP67" s="340"/>
      <c r="KQ67" s="341"/>
      <c r="KR67" s="339"/>
      <c r="KS67" s="326"/>
      <c r="KT67" s="340"/>
      <c r="KU67" s="340"/>
      <c r="KV67" s="340"/>
      <c r="KW67" s="341"/>
      <c r="KX67" s="339"/>
      <c r="KY67" s="326"/>
      <c r="KZ67" s="340"/>
      <c r="LA67" s="340"/>
      <c r="LB67" s="340"/>
      <c r="LC67" s="341"/>
      <c r="LD67" s="339"/>
      <c r="LE67" s="326"/>
      <c r="LF67" s="340"/>
      <c r="LG67" s="340"/>
      <c r="LH67" s="340"/>
      <c r="LI67" s="341"/>
      <c r="LJ67" s="339"/>
      <c r="LK67" s="326"/>
      <c r="LL67" s="340"/>
      <c r="LM67" s="340"/>
      <c r="LN67" s="340"/>
      <c r="LO67" s="341"/>
      <c r="LP67" s="339"/>
      <c r="LQ67" s="326"/>
      <c r="LR67" s="340"/>
      <c r="LS67" s="340"/>
      <c r="LT67" s="340"/>
      <c r="LU67" s="341"/>
      <c r="LV67" s="339"/>
      <c r="LW67" s="326"/>
      <c r="LX67" s="340"/>
      <c r="LY67" s="340"/>
      <c r="LZ67" s="340"/>
      <c r="MA67" s="341"/>
      <c r="MB67" s="339"/>
      <c r="MC67" s="326"/>
      <c r="MD67" s="340"/>
      <c r="ME67" s="340"/>
      <c r="MF67" s="340"/>
      <c r="MG67" s="341"/>
      <c r="MH67" s="339"/>
      <c r="MI67" s="326"/>
      <c r="MJ67" s="340"/>
      <c r="MK67" s="340"/>
      <c r="ML67" s="340"/>
      <c r="MM67" s="341"/>
      <c r="MN67" s="339"/>
      <c r="MO67" s="326"/>
      <c r="MP67" s="340"/>
      <c r="MQ67" s="340"/>
      <c r="MR67" s="340"/>
      <c r="MS67" s="341"/>
      <c r="MT67" s="339"/>
      <c r="MU67" s="326"/>
      <c r="MV67" s="340"/>
      <c r="MW67" s="340"/>
      <c r="MX67" s="340"/>
      <c r="MY67" s="341"/>
      <c r="MZ67" s="339"/>
      <c r="NA67" s="326"/>
      <c r="NB67" s="340"/>
      <c r="NC67" s="340"/>
      <c r="ND67" s="340"/>
      <c r="NE67" s="341"/>
      <c r="NF67" s="339"/>
      <c r="NG67" s="326"/>
      <c r="NH67" s="340"/>
      <c r="NI67" s="340"/>
      <c r="NJ67" s="340"/>
      <c r="NK67" s="341"/>
      <c r="NL67" s="339"/>
      <c r="NM67" s="326"/>
      <c r="NN67" s="340"/>
      <c r="NO67" s="340"/>
      <c r="NP67" s="340"/>
      <c r="NQ67" s="341"/>
      <c r="NR67" s="339"/>
      <c r="NS67" s="326"/>
      <c r="NT67" s="340"/>
      <c r="NU67" s="340"/>
      <c r="NV67" s="340"/>
      <c r="NW67" s="341"/>
      <c r="NX67" s="339"/>
      <c r="NY67" s="326"/>
      <c r="NZ67" s="340"/>
      <c r="OA67" s="340"/>
      <c r="OB67" s="340"/>
      <c r="OC67" s="341"/>
      <c r="OD67" s="348"/>
      <c r="OE67" s="326"/>
      <c r="OF67" s="340"/>
      <c r="OG67" s="340"/>
      <c r="OH67" s="340"/>
      <c r="OI67" s="341"/>
      <c r="OJ67" s="339"/>
      <c r="OK67" s="326"/>
      <c r="OL67" s="340"/>
      <c r="OM67" s="340"/>
      <c r="ON67" s="340"/>
      <c r="OO67" s="341"/>
      <c r="OP67" s="349"/>
      <c r="OQ67" s="350"/>
      <c r="OR67" s="39"/>
      <c r="OS67" s="39"/>
      <c r="OT67" s="39"/>
      <c r="OU67" s="351"/>
      <c r="OW67" s="54" t="s">
        <v>61</v>
      </c>
      <c r="OX67" s="36">
        <v>345</v>
      </c>
      <c r="OY67" s="314">
        <v>35</v>
      </c>
      <c r="PA67" s="65" t="s">
        <v>61</v>
      </c>
      <c r="PB67" s="36">
        <v>343</v>
      </c>
      <c r="PC67" s="314">
        <v>20</v>
      </c>
    </row>
    <row r="68" spans="1:419" x14ac:dyDescent="0.25">
      <c r="A68" s="17" t="s">
        <v>59</v>
      </c>
      <c r="B68" s="79">
        <v>342</v>
      </c>
      <c r="C68" s="79">
        <v>674</v>
      </c>
      <c r="E68" s="85" t="s">
        <v>59</v>
      </c>
      <c r="F68" s="86">
        <v>958</v>
      </c>
      <c r="G68" s="86">
        <v>469</v>
      </c>
      <c r="I68" s="106" t="s">
        <v>63</v>
      </c>
      <c r="J68" s="46">
        <v>0</v>
      </c>
      <c r="K68" s="46">
        <v>0</v>
      </c>
      <c r="M68" s="123" t="s">
        <v>63</v>
      </c>
      <c r="N68" s="46">
        <v>0</v>
      </c>
      <c r="O68" s="107">
        <v>0</v>
      </c>
      <c r="P68" s="121"/>
      <c r="Q68" s="107"/>
      <c r="R68" s="132" t="s">
        <v>59</v>
      </c>
      <c r="S68" s="107">
        <v>451</v>
      </c>
      <c r="T68" s="122">
        <v>241</v>
      </c>
      <c r="V68" s="158" t="s">
        <v>49</v>
      </c>
      <c r="W68" s="107">
        <v>256</v>
      </c>
      <c r="X68" s="122">
        <v>23</v>
      </c>
      <c r="Y68" s="16" t="s">
        <v>58</v>
      </c>
      <c r="Z68" s="242"/>
      <c r="AA68" s="238"/>
      <c r="AB68" s="243"/>
      <c r="AC68" s="243"/>
      <c r="AD68" s="243"/>
      <c r="AE68" s="244"/>
      <c r="AF68" s="214"/>
      <c r="AG68" s="238"/>
      <c r="AH68" s="216"/>
      <c r="AI68" s="216"/>
      <c r="AJ68" s="216"/>
      <c r="AK68" s="219"/>
      <c r="AL68" s="214"/>
      <c r="AM68" s="238"/>
      <c r="AN68" s="216"/>
      <c r="AO68" s="216"/>
      <c r="AP68" s="216"/>
      <c r="AQ68" s="219"/>
      <c r="AR68" s="214"/>
      <c r="AS68" s="238"/>
      <c r="AT68" s="216"/>
      <c r="AU68" s="216"/>
      <c r="AV68" s="216"/>
      <c r="AW68" s="219"/>
      <c r="AX68" s="214"/>
      <c r="AY68" s="238"/>
      <c r="AZ68" s="216"/>
      <c r="BA68" s="216"/>
      <c r="BB68" s="216"/>
      <c r="BC68" s="219"/>
      <c r="BD68" s="214"/>
      <c r="BE68" s="238"/>
      <c r="BF68" s="216"/>
      <c r="BG68" s="216"/>
      <c r="BH68" s="216"/>
      <c r="BI68" s="219"/>
      <c r="BJ68" s="214"/>
      <c r="BK68" s="238"/>
      <c r="BL68" s="216"/>
      <c r="BM68" s="216"/>
      <c r="BN68" s="216"/>
      <c r="BO68" s="219"/>
      <c r="BP68" s="214"/>
      <c r="BQ68" s="238"/>
      <c r="BR68" s="216"/>
      <c r="BS68" s="216"/>
      <c r="BT68" s="216"/>
      <c r="BU68" s="219"/>
      <c r="BV68" s="245"/>
      <c r="BW68" s="238"/>
      <c r="BX68" s="246"/>
      <c r="BY68" s="246"/>
      <c r="BZ68" s="246"/>
      <c r="CA68" s="247"/>
      <c r="CB68" s="245"/>
      <c r="CC68" s="238"/>
      <c r="CD68" s="246"/>
      <c r="CE68" s="246"/>
      <c r="CF68" s="246"/>
      <c r="CG68" s="247"/>
      <c r="CH68" s="245"/>
      <c r="CI68" s="238"/>
      <c r="CJ68" s="246"/>
      <c r="CK68" s="246"/>
      <c r="CL68" s="246"/>
      <c r="CM68" s="247"/>
      <c r="CN68" s="242"/>
      <c r="CO68" s="238"/>
      <c r="CP68" s="243"/>
      <c r="CQ68" s="243"/>
      <c r="CR68" s="243"/>
      <c r="CS68" s="244"/>
      <c r="CT68" s="242"/>
      <c r="CU68" s="238"/>
      <c r="CV68" s="243"/>
      <c r="CW68" s="243"/>
      <c r="CX68" s="243"/>
      <c r="CY68" s="244"/>
      <c r="CZ68" s="242"/>
      <c r="DA68" s="238"/>
      <c r="DB68" s="243"/>
      <c r="DC68" s="243"/>
      <c r="DD68" s="243"/>
      <c r="DE68" s="244"/>
      <c r="DF68" s="242"/>
      <c r="DG68" s="238"/>
      <c r="DH68" s="243"/>
      <c r="DI68" s="243"/>
      <c r="DJ68" s="243"/>
      <c r="DK68" s="244"/>
      <c r="DL68" s="242"/>
      <c r="DM68" s="238"/>
      <c r="DN68" s="243"/>
      <c r="DO68" s="243"/>
      <c r="DP68" s="243"/>
      <c r="DQ68" s="244"/>
      <c r="DR68" s="242"/>
      <c r="DS68" s="238"/>
      <c r="DT68" s="243"/>
      <c r="DU68" s="243"/>
      <c r="DV68" s="243"/>
      <c r="DW68" s="244"/>
      <c r="DX68" s="242"/>
      <c r="DY68" s="238"/>
      <c r="DZ68" s="243"/>
      <c r="EA68" s="243"/>
      <c r="EB68" s="243"/>
      <c r="EC68" s="244"/>
      <c r="ED68" s="242"/>
      <c r="EE68" s="238"/>
      <c r="EF68" s="243"/>
      <c r="EG68" s="243"/>
      <c r="EH68" s="243"/>
      <c r="EI68" s="244"/>
      <c r="EJ68" s="242"/>
      <c r="EK68" s="238"/>
      <c r="EL68" s="243"/>
      <c r="EM68" s="243"/>
      <c r="EN68" s="243"/>
      <c r="EO68" s="244"/>
      <c r="EP68" s="242"/>
      <c r="EQ68" s="238"/>
      <c r="ER68" s="243"/>
      <c r="ES68" s="243"/>
      <c r="ET68" s="243"/>
      <c r="EU68" s="244"/>
      <c r="EV68" s="242"/>
      <c r="EW68" s="238"/>
      <c r="EX68" s="243"/>
      <c r="EY68" s="243"/>
      <c r="EZ68" s="243"/>
      <c r="FA68" s="244"/>
      <c r="FB68" s="242"/>
      <c r="FC68" s="238"/>
      <c r="FD68" s="243"/>
      <c r="FE68" s="243"/>
      <c r="FF68" s="243"/>
      <c r="FG68" s="244"/>
      <c r="FH68" s="242"/>
      <c r="FI68" s="238"/>
      <c r="FJ68" s="243"/>
      <c r="FK68" s="243"/>
      <c r="FL68" s="243"/>
      <c r="FM68" s="244"/>
      <c r="FN68" s="242"/>
      <c r="FO68" s="238"/>
      <c r="FP68" s="243"/>
      <c r="FQ68" s="243"/>
      <c r="FR68" s="243"/>
      <c r="FS68" s="244"/>
      <c r="FT68" s="242"/>
      <c r="FU68" s="238"/>
      <c r="FV68" s="243"/>
      <c r="FW68" s="243"/>
      <c r="FX68" s="243"/>
      <c r="FY68" s="244"/>
      <c r="FZ68" s="242"/>
      <c r="GA68" s="238"/>
      <c r="GB68" s="243"/>
      <c r="GC68" s="243"/>
      <c r="GD68" s="243"/>
      <c r="GE68" s="244"/>
      <c r="GF68" s="242"/>
      <c r="GG68" s="238"/>
      <c r="GH68" s="243"/>
      <c r="GI68" s="243"/>
      <c r="GJ68" s="243"/>
      <c r="GK68" s="244"/>
      <c r="GL68" s="242"/>
      <c r="GM68" s="238"/>
      <c r="GN68" s="243"/>
      <c r="GO68" s="243"/>
      <c r="GP68" s="243"/>
      <c r="GQ68" s="244"/>
      <c r="GR68" s="242"/>
      <c r="GS68" s="238"/>
      <c r="GT68" s="243"/>
      <c r="GU68" s="243"/>
      <c r="GV68" s="243"/>
      <c r="GW68" s="244"/>
      <c r="GX68" s="242"/>
      <c r="GY68" s="238"/>
      <c r="GZ68" s="243"/>
      <c r="HA68" s="243"/>
      <c r="HB68" s="243"/>
      <c r="HC68" s="244"/>
      <c r="HD68" s="248"/>
      <c r="HE68" s="249"/>
      <c r="HF68" s="5"/>
      <c r="HG68" s="5"/>
      <c r="HH68" s="5"/>
      <c r="HI68" s="250"/>
      <c r="HK68" s="23" t="s">
        <v>59</v>
      </c>
      <c r="HL68" s="307">
        <v>20</v>
      </c>
      <c r="HM68" s="308" t="str">
        <f t="shared" ref="HM68:HM74" si="373">IF(HL68&gt;0.5,"1")</f>
        <v>1</v>
      </c>
      <c r="HN68" s="309">
        <v>19</v>
      </c>
      <c r="HO68" s="309">
        <v>15</v>
      </c>
      <c r="HP68" s="309">
        <v>14</v>
      </c>
      <c r="HQ68" s="309">
        <v>5</v>
      </c>
      <c r="HR68" s="307">
        <v>7</v>
      </c>
      <c r="HS68" s="308" t="str">
        <f t="shared" ref="HS68:HS74" si="374">IF(HR68&gt;0.5,"1")</f>
        <v>1</v>
      </c>
      <c r="HT68" s="309">
        <v>44</v>
      </c>
      <c r="HU68" s="309">
        <v>5</v>
      </c>
      <c r="HV68" s="309">
        <v>2</v>
      </c>
      <c r="HW68" s="309">
        <v>2</v>
      </c>
      <c r="HX68" s="307">
        <v>22</v>
      </c>
      <c r="HY68" s="308" t="str">
        <f t="shared" ref="HY68:HY74" si="375">IF(HX68&gt;0.5,"1")</f>
        <v>1</v>
      </c>
      <c r="HZ68" s="309">
        <v>27</v>
      </c>
      <c r="IA68" s="309">
        <v>21</v>
      </c>
      <c r="IB68" s="309">
        <v>1</v>
      </c>
      <c r="IC68" s="309">
        <v>1</v>
      </c>
      <c r="ID68" s="307">
        <v>18</v>
      </c>
      <c r="IE68" s="308" t="str">
        <f t="shared" ref="IE68:IE74" si="376">IF(ID68&gt;0.5,"1")</f>
        <v>1</v>
      </c>
      <c r="IF68" s="309">
        <v>19</v>
      </c>
      <c r="IG68" s="309">
        <v>13</v>
      </c>
      <c r="IH68" s="309">
        <v>34</v>
      </c>
      <c r="II68" s="309">
        <v>7</v>
      </c>
      <c r="IJ68" s="307">
        <v>0</v>
      </c>
      <c r="IK68" s="308" t="b">
        <f t="shared" ref="IK68:IK74" si="377">IF(IJ68&gt;0.5,"1")</f>
        <v>0</v>
      </c>
      <c r="IL68" s="309">
        <v>0</v>
      </c>
      <c r="IM68" s="309">
        <v>0</v>
      </c>
      <c r="IN68" s="309">
        <v>0</v>
      </c>
      <c r="IO68" s="309">
        <v>0</v>
      </c>
      <c r="IP68" s="307">
        <v>19</v>
      </c>
      <c r="IQ68" s="308" t="str">
        <f t="shared" ref="IQ68:IQ74" si="378">IF(IP68&gt;0.5,"1")</f>
        <v>1</v>
      </c>
      <c r="IR68" s="309">
        <v>60</v>
      </c>
      <c r="IS68" s="309">
        <v>12</v>
      </c>
      <c r="IT68" s="309">
        <v>38</v>
      </c>
      <c r="IU68" s="309">
        <v>12</v>
      </c>
      <c r="IV68" s="307">
        <v>15</v>
      </c>
      <c r="IW68" s="308" t="str">
        <f t="shared" ref="IW68:IW74" si="379">IF(IV68&gt;0.5,"1")</f>
        <v>1</v>
      </c>
      <c r="IX68" s="309">
        <v>26</v>
      </c>
      <c r="IY68" s="309">
        <v>9</v>
      </c>
      <c r="IZ68" s="309">
        <v>21</v>
      </c>
      <c r="JA68" s="309">
        <v>9</v>
      </c>
      <c r="JB68" s="307">
        <v>15</v>
      </c>
      <c r="JC68" s="308" t="str">
        <f t="shared" ref="JC68:JC74" si="380">IF(JB68&gt;0.5,"1")</f>
        <v>1</v>
      </c>
      <c r="JD68" s="309">
        <v>20</v>
      </c>
      <c r="JE68" s="309">
        <v>13</v>
      </c>
      <c r="JF68" s="309">
        <v>2</v>
      </c>
      <c r="JG68" s="309">
        <v>2</v>
      </c>
      <c r="JH68" s="307">
        <v>12</v>
      </c>
      <c r="JI68" s="308" t="str">
        <f t="shared" ref="JI68:JI74" si="381">IF(JH68&gt;0.5,"1")</f>
        <v>1</v>
      </c>
      <c r="JJ68" s="309">
        <v>14</v>
      </c>
      <c r="JK68" s="309">
        <v>7</v>
      </c>
      <c r="JL68" s="309">
        <v>15</v>
      </c>
      <c r="JM68" s="309">
        <v>8</v>
      </c>
      <c r="JN68" s="307">
        <v>16</v>
      </c>
      <c r="JO68" s="308" t="str">
        <f t="shared" ref="JO68:JO74" si="382">IF(JN68&gt;0.5,"1")</f>
        <v>1</v>
      </c>
      <c r="JP68" s="309">
        <v>23</v>
      </c>
      <c r="JQ68" s="309">
        <v>15</v>
      </c>
      <c r="JR68" s="309">
        <v>21</v>
      </c>
      <c r="JS68" s="309">
        <v>4</v>
      </c>
      <c r="JT68" s="307">
        <v>16</v>
      </c>
      <c r="JU68" s="308" t="str">
        <f t="shared" ref="JU68:JU74" si="383">IF(JT68&gt;0.5,"1")</f>
        <v>1</v>
      </c>
      <c r="JV68" s="309">
        <v>20</v>
      </c>
      <c r="JW68" s="309">
        <v>12</v>
      </c>
      <c r="JX68" s="309">
        <v>32</v>
      </c>
      <c r="JY68" s="309">
        <v>6</v>
      </c>
      <c r="JZ68" s="307">
        <v>0</v>
      </c>
      <c r="KA68" s="308" t="b">
        <f t="shared" ref="KA68:KA74" si="384">IF(JZ68&gt;0.5,"1")</f>
        <v>0</v>
      </c>
      <c r="KB68" s="309">
        <v>0</v>
      </c>
      <c r="KC68" s="309">
        <v>0</v>
      </c>
      <c r="KD68" s="309">
        <v>0</v>
      </c>
      <c r="KE68" s="309">
        <v>0</v>
      </c>
      <c r="KF68" s="307">
        <v>19</v>
      </c>
      <c r="KG68" s="308" t="str">
        <f t="shared" ref="KG68:KG74" si="385">IF(KF68&gt;0.5,"1")</f>
        <v>1</v>
      </c>
      <c r="KH68" s="309">
        <v>12</v>
      </c>
      <c r="KI68" s="309">
        <v>15</v>
      </c>
      <c r="KJ68" s="309">
        <v>12</v>
      </c>
      <c r="KK68" s="309">
        <v>4</v>
      </c>
      <c r="KL68" s="307">
        <v>12</v>
      </c>
      <c r="KM68" s="308" t="str">
        <f t="shared" ref="KM68:KM74" si="386">IF(KL68&gt;0.5,"1")</f>
        <v>1</v>
      </c>
      <c r="KN68" s="309">
        <v>22</v>
      </c>
      <c r="KO68" s="309">
        <v>9</v>
      </c>
      <c r="KP68" s="309">
        <v>6</v>
      </c>
      <c r="KQ68" s="309">
        <v>4</v>
      </c>
      <c r="KR68" s="307">
        <v>15</v>
      </c>
      <c r="KS68" s="308" t="str">
        <f t="shared" ref="KS68:KS74" si="387">IF(KR68&gt;0.5,"1")</f>
        <v>1</v>
      </c>
      <c r="KT68" s="309">
        <v>15</v>
      </c>
      <c r="KU68" s="309">
        <v>12</v>
      </c>
      <c r="KV68" s="309">
        <v>13</v>
      </c>
      <c r="KW68" s="309">
        <v>6</v>
      </c>
      <c r="KX68" s="307">
        <v>13</v>
      </c>
      <c r="KY68" s="308" t="str">
        <f t="shared" ref="KY68:KY74" si="388">IF(KX68&gt;0.5,"1")</f>
        <v>1</v>
      </c>
      <c r="KZ68" s="309">
        <v>82</v>
      </c>
      <c r="LA68" s="309">
        <v>12</v>
      </c>
      <c r="LB68" s="309">
        <v>10</v>
      </c>
      <c r="LC68" s="309">
        <v>3</v>
      </c>
      <c r="LD68" s="307">
        <v>14</v>
      </c>
      <c r="LE68" s="308" t="str">
        <f t="shared" ref="LE68:LE74" si="389">IF(LD68&gt;0.5,"1")</f>
        <v>1</v>
      </c>
      <c r="LF68" s="309">
        <v>24</v>
      </c>
      <c r="LG68" s="309">
        <v>12</v>
      </c>
      <c r="LH68" s="309">
        <v>20</v>
      </c>
      <c r="LI68" s="309">
        <v>4</v>
      </c>
      <c r="LJ68" s="307">
        <v>14</v>
      </c>
      <c r="LK68" s="308" t="str">
        <f t="shared" ref="LK68:LK74" si="390">IF(LJ68&gt;0.5,"1")</f>
        <v>1</v>
      </c>
      <c r="LL68" s="309">
        <v>22</v>
      </c>
      <c r="LM68" s="309">
        <v>13</v>
      </c>
      <c r="LN68" s="309">
        <v>64</v>
      </c>
      <c r="LO68" s="309">
        <v>6</v>
      </c>
      <c r="LP68" s="307">
        <v>0</v>
      </c>
      <c r="LQ68" s="308" t="b">
        <f t="shared" ref="LQ68:LQ74" si="391">IF(LP68&gt;0.5,"1")</f>
        <v>0</v>
      </c>
      <c r="LR68" s="309">
        <v>0</v>
      </c>
      <c r="LS68" s="309">
        <v>0</v>
      </c>
      <c r="LT68" s="309">
        <v>0</v>
      </c>
      <c r="LU68" s="309">
        <v>0</v>
      </c>
      <c r="LV68" s="307">
        <v>16</v>
      </c>
      <c r="LW68" s="308" t="str">
        <f t="shared" ref="LW68:LW74" si="392">IF(LV68&gt;0.5,"1")</f>
        <v>1</v>
      </c>
      <c r="LX68" s="309">
        <v>22</v>
      </c>
      <c r="LY68" s="309">
        <v>13</v>
      </c>
      <c r="LZ68" s="309">
        <v>21</v>
      </c>
      <c r="MA68" s="309">
        <v>7</v>
      </c>
      <c r="MB68" s="307">
        <v>13</v>
      </c>
      <c r="MC68" s="308" t="str">
        <f t="shared" ref="MC68:MC74" si="393">IF(MB68&gt;0.5,"1")</f>
        <v>1</v>
      </c>
      <c r="MD68" s="309">
        <v>63</v>
      </c>
      <c r="ME68" s="309">
        <v>8</v>
      </c>
      <c r="MF68" s="309">
        <v>39</v>
      </c>
      <c r="MG68" s="309">
        <v>10</v>
      </c>
      <c r="MH68" s="307">
        <v>22</v>
      </c>
      <c r="MI68" s="308" t="str">
        <f t="shared" ref="MI68:MI74" si="394">IF(MH68&gt;0.5,"1")</f>
        <v>1</v>
      </c>
      <c r="MJ68" s="309">
        <v>20</v>
      </c>
      <c r="MK68" s="309">
        <v>19</v>
      </c>
      <c r="ML68" s="309">
        <v>12</v>
      </c>
      <c r="MM68" s="309">
        <v>4</v>
      </c>
      <c r="MN68" s="307">
        <v>10</v>
      </c>
      <c r="MO68" s="308" t="str">
        <f t="shared" ref="MO68:MO74" si="395">IF(MN68&gt;0.5,"1")</f>
        <v>1</v>
      </c>
      <c r="MP68" s="309">
        <v>128</v>
      </c>
      <c r="MQ68" s="309">
        <v>9</v>
      </c>
      <c r="MR68" s="309">
        <v>2</v>
      </c>
      <c r="MS68" s="309">
        <v>2</v>
      </c>
      <c r="MT68" s="307">
        <v>17</v>
      </c>
      <c r="MU68" s="308" t="str">
        <f t="shared" ref="MU68:MU74" si="396">IF(MT68&gt;0.5,"1")</f>
        <v>1</v>
      </c>
      <c r="MV68" s="309">
        <v>56</v>
      </c>
      <c r="MW68" s="309">
        <v>16</v>
      </c>
      <c r="MX68" s="309">
        <v>8</v>
      </c>
      <c r="MY68" s="309">
        <v>3</v>
      </c>
      <c r="MZ68" s="307">
        <v>26</v>
      </c>
      <c r="NA68" s="308" t="str">
        <f t="shared" ref="NA68:NA74" si="397">IF(MZ68&gt;0.5,"1")</f>
        <v>1</v>
      </c>
      <c r="NB68" s="309">
        <v>102</v>
      </c>
      <c r="NC68" s="309">
        <v>23</v>
      </c>
      <c r="ND68" s="309">
        <v>38</v>
      </c>
      <c r="NE68" s="309">
        <v>7</v>
      </c>
      <c r="NF68" s="307">
        <v>0</v>
      </c>
      <c r="NG68" s="308" t="b">
        <f t="shared" ref="NG68:NG74" si="398">IF(NF68&gt;0.5,"1")</f>
        <v>0</v>
      </c>
      <c r="NH68" s="309">
        <v>0</v>
      </c>
      <c r="NI68" s="309">
        <v>0</v>
      </c>
      <c r="NJ68" s="309">
        <v>0</v>
      </c>
      <c r="NK68" s="309">
        <v>0</v>
      </c>
      <c r="NL68" s="307">
        <v>14</v>
      </c>
      <c r="NM68" s="308" t="str">
        <f t="shared" ref="NM68:NM74" si="399">IF(NL68&gt;0.5,"1")</f>
        <v>1</v>
      </c>
      <c r="NN68" s="309">
        <v>18</v>
      </c>
      <c r="NO68" s="309">
        <v>9</v>
      </c>
      <c r="NP68" s="309">
        <v>28</v>
      </c>
      <c r="NQ68" s="309">
        <v>5</v>
      </c>
      <c r="NR68" s="307">
        <v>22</v>
      </c>
      <c r="NS68" s="308" t="str">
        <f t="shared" ref="NS68:NS74" si="400">IF(NR68&gt;0.5,"1")</f>
        <v>1</v>
      </c>
      <c r="NT68" s="309">
        <v>17</v>
      </c>
      <c r="NU68" s="309">
        <v>19</v>
      </c>
      <c r="NV68" s="309">
        <v>12</v>
      </c>
      <c r="NW68" s="309">
        <v>7</v>
      </c>
      <c r="NX68" s="307">
        <v>24</v>
      </c>
      <c r="NY68" s="308" t="str">
        <f t="shared" ref="NY68:NY74" si="401">IF(NX68&gt;0.5,"1")</f>
        <v>1</v>
      </c>
      <c r="NZ68" s="309">
        <v>83</v>
      </c>
      <c r="OA68" s="309">
        <v>22</v>
      </c>
      <c r="OB68" s="309">
        <v>4</v>
      </c>
      <c r="OC68" s="310">
        <v>2</v>
      </c>
      <c r="OD68" s="311">
        <v>0</v>
      </c>
      <c r="OE68" s="308" t="b">
        <f t="shared" ref="OE68:OE74" si="402">IF(OD68&gt;0.5,"1")</f>
        <v>0</v>
      </c>
      <c r="OF68" s="309">
        <v>0</v>
      </c>
      <c r="OG68" s="309">
        <v>0</v>
      </c>
      <c r="OH68" s="309">
        <v>0</v>
      </c>
      <c r="OI68" s="309">
        <v>0</v>
      </c>
      <c r="OJ68" s="307">
        <v>0</v>
      </c>
      <c r="OK68" s="308" t="b">
        <f t="shared" ref="OK68:OK74" si="403">IF(OJ68&gt;0.5,"1")</f>
        <v>0</v>
      </c>
      <c r="OL68" s="309">
        <v>0</v>
      </c>
      <c r="OM68" s="309">
        <v>0</v>
      </c>
      <c r="ON68" s="309">
        <v>0</v>
      </c>
      <c r="OO68" s="310">
        <v>0</v>
      </c>
      <c r="OP68" s="312"/>
      <c r="OQ68" s="313">
        <f t="shared" ref="OQ68:OQ74" si="404">HL68+HR68+HX68+ID68+IJ68+IP68+IV68+JB68+JH68+JN68+JT68+JZ68+KF68+KL68+KR68+KX68+LD68+LJ68+LP68+LV68+MB68+MH68+MN68+MT68+MZ68+NF68+NL68+NR68+NX68+OD68+OJ68</f>
        <v>411</v>
      </c>
      <c r="OR68" s="36">
        <f t="shared" ref="OR68:OU74" si="405">HN68+HT68+HZ68+IF68+IL68+IR68+IX68+JD68+JJ68+JP68+JV68+KB68+KH68+KN68+KT68+KZ68+LF68+LL68+LR68+LX68+MD68+MJ68+MP68+MV68+NB68+NH68+NN68+NT68+NZ68+OF68+OL68</f>
        <v>958</v>
      </c>
      <c r="OS68" s="36">
        <f t="shared" si="405"/>
        <v>333</v>
      </c>
      <c r="OT68" s="36">
        <f t="shared" si="405"/>
        <v>469</v>
      </c>
      <c r="OU68" s="314">
        <f t="shared" si="405"/>
        <v>130</v>
      </c>
      <c r="OW68" s="54" t="s">
        <v>76</v>
      </c>
      <c r="OX68" s="36">
        <v>269</v>
      </c>
      <c r="OY68" s="314">
        <v>26</v>
      </c>
      <c r="PA68" s="65" t="s">
        <v>76</v>
      </c>
      <c r="PB68" s="36">
        <v>342</v>
      </c>
      <c r="PC68" s="314">
        <v>14</v>
      </c>
    </row>
    <row r="69" spans="1:419" x14ac:dyDescent="0.25">
      <c r="A69" s="17" t="s">
        <v>60</v>
      </c>
      <c r="B69" s="79">
        <v>398</v>
      </c>
      <c r="C69" s="79">
        <v>769</v>
      </c>
      <c r="E69" s="85" t="s">
        <v>60</v>
      </c>
      <c r="F69" s="86">
        <v>1404</v>
      </c>
      <c r="G69" s="86">
        <v>481</v>
      </c>
      <c r="I69" s="106" t="s">
        <v>64</v>
      </c>
      <c r="J69" s="46">
        <v>665</v>
      </c>
      <c r="K69" s="46">
        <v>431</v>
      </c>
      <c r="M69" s="123" t="s">
        <v>64</v>
      </c>
      <c r="N69" s="46">
        <v>683</v>
      </c>
      <c r="O69" s="107">
        <v>440</v>
      </c>
      <c r="P69" s="121"/>
      <c r="Q69" s="107"/>
      <c r="R69" s="132" t="s">
        <v>60</v>
      </c>
      <c r="S69" s="107">
        <v>426</v>
      </c>
      <c r="T69" s="122">
        <v>205</v>
      </c>
      <c r="V69" s="158" t="s">
        <v>50</v>
      </c>
      <c r="W69" s="107">
        <v>393</v>
      </c>
      <c r="X69" s="122">
        <v>0</v>
      </c>
      <c r="Y69" s="12" t="s">
        <v>59</v>
      </c>
      <c r="Z69" s="223">
        <v>5</v>
      </c>
      <c r="AA69" s="224" t="str">
        <f t="shared" ref="AA69:AA75" si="406">IF(Z69&gt;0.5,"1")</f>
        <v>1</v>
      </c>
      <c r="AB69" s="225">
        <v>1</v>
      </c>
      <c r="AC69" s="225">
        <v>2</v>
      </c>
      <c r="AD69" s="225">
        <v>15</v>
      </c>
      <c r="AE69" s="225">
        <v>4</v>
      </c>
      <c r="AF69" s="223">
        <v>15</v>
      </c>
      <c r="AG69" s="224" t="str">
        <f t="shared" ref="AG69:AG75" si="407">IF(AF69&gt;0.5,"1")</f>
        <v>1</v>
      </c>
      <c r="AH69" s="225">
        <v>13</v>
      </c>
      <c r="AI69" s="225">
        <v>8</v>
      </c>
      <c r="AJ69" s="225">
        <v>41</v>
      </c>
      <c r="AK69" s="225">
        <v>8</v>
      </c>
      <c r="AL69" s="223">
        <v>17</v>
      </c>
      <c r="AM69" s="224" t="str">
        <f t="shared" ref="AM69:AM75" si="408">IF(AL69&gt;0.5,"1")</f>
        <v>1</v>
      </c>
      <c r="AN69" s="225">
        <v>14</v>
      </c>
      <c r="AO69" s="225">
        <v>12</v>
      </c>
      <c r="AP69" s="225">
        <v>41</v>
      </c>
      <c r="AQ69" s="225">
        <v>8</v>
      </c>
      <c r="AR69" s="223">
        <v>13</v>
      </c>
      <c r="AS69" s="224" t="str">
        <f t="shared" ref="AS69:AS75" si="409">IF(AR69&gt;0.5,"1")</f>
        <v>1</v>
      </c>
      <c r="AT69" s="225">
        <v>29</v>
      </c>
      <c r="AU69" s="225">
        <v>8</v>
      </c>
      <c r="AV69" s="225">
        <v>22</v>
      </c>
      <c r="AW69" s="225">
        <v>5</v>
      </c>
      <c r="AX69" s="223">
        <v>0</v>
      </c>
      <c r="AY69" s="224" t="b">
        <f t="shared" ref="AY69:AY75" si="410">IF(AX69&gt;0.5,"1")</f>
        <v>0</v>
      </c>
      <c r="AZ69" s="225">
        <v>0</v>
      </c>
      <c r="BA69" s="225">
        <v>0</v>
      </c>
      <c r="BB69" s="225">
        <v>0</v>
      </c>
      <c r="BC69" s="225">
        <v>0</v>
      </c>
      <c r="BD69" s="223">
        <v>19</v>
      </c>
      <c r="BE69" s="224" t="str">
        <f t="shared" ref="BE69:BE75" si="411">IF(BD69&gt;0.5,"1")</f>
        <v>1</v>
      </c>
      <c r="BF69" s="225">
        <v>25</v>
      </c>
      <c r="BG69" s="225">
        <v>17</v>
      </c>
      <c r="BH69" s="225">
        <v>28</v>
      </c>
      <c r="BI69" s="225">
        <v>5</v>
      </c>
      <c r="BJ69" s="223">
        <v>21</v>
      </c>
      <c r="BK69" s="224" t="str">
        <f t="shared" ref="BK69:BK75" si="412">IF(BJ69&gt;0.5,"1")</f>
        <v>1</v>
      </c>
      <c r="BL69" s="225">
        <v>55</v>
      </c>
      <c r="BM69" s="225">
        <v>16</v>
      </c>
      <c r="BN69" s="225">
        <v>30</v>
      </c>
      <c r="BO69" s="225">
        <v>9</v>
      </c>
      <c r="BP69" s="223">
        <v>12</v>
      </c>
      <c r="BQ69" s="224" t="str">
        <f t="shared" ref="BQ69:BQ75" si="413">IF(BP69&gt;0.5,"1")</f>
        <v>1</v>
      </c>
      <c r="BR69" s="225">
        <v>27</v>
      </c>
      <c r="BS69" s="225">
        <v>9</v>
      </c>
      <c r="BT69" s="225">
        <v>25</v>
      </c>
      <c r="BU69" s="225">
        <v>6</v>
      </c>
      <c r="BV69" s="223">
        <v>15</v>
      </c>
      <c r="BW69" s="224" t="str">
        <f t="shared" ref="BW69:BW75" si="414">IF(BV69&gt;0.5,"1")</f>
        <v>1</v>
      </c>
      <c r="BX69" s="225">
        <v>10</v>
      </c>
      <c r="BY69" s="225">
        <v>10</v>
      </c>
      <c r="BZ69" s="225">
        <v>14</v>
      </c>
      <c r="CA69" s="225">
        <v>6</v>
      </c>
      <c r="CB69" s="223">
        <v>19</v>
      </c>
      <c r="CC69" s="224" t="str">
        <f t="shared" ref="CC69:CC75" si="415">IF(CB69&gt;0.5,"1")</f>
        <v>1</v>
      </c>
      <c r="CD69" s="225">
        <v>34</v>
      </c>
      <c r="CE69" s="225">
        <v>12</v>
      </c>
      <c r="CF69" s="225">
        <v>22</v>
      </c>
      <c r="CG69" s="225">
        <v>8</v>
      </c>
      <c r="CH69" s="223">
        <v>17</v>
      </c>
      <c r="CI69" s="224" t="str">
        <f t="shared" ref="CI69:CI75" si="416">IF(CH69&gt;0.5,"1")</f>
        <v>1</v>
      </c>
      <c r="CJ69" s="225">
        <v>20</v>
      </c>
      <c r="CK69" s="225">
        <v>17</v>
      </c>
      <c r="CL69" s="225">
        <v>3</v>
      </c>
      <c r="CM69" s="225">
        <v>2</v>
      </c>
      <c r="CN69" s="223">
        <v>16</v>
      </c>
      <c r="CO69" s="224" t="str">
        <f t="shared" ref="CO69:CO75" si="417">IF(CN69&gt;0.5,"1")</f>
        <v>1</v>
      </c>
      <c r="CP69" s="225">
        <v>73</v>
      </c>
      <c r="CQ69" s="225">
        <v>14</v>
      </c>
      <c r="CR69" s="225">
        <v>18</v>
      </c>
      <c r="CS69" s="225">
        <v>4</v>
      </c>
      <c r="CT69" s="223">
        <v>23</v>
      </c>
      <c r="CU69" s="224" t="str">
        <f t="shared" ref="CU69:CU75" si="418">IF(CT69&gt;0.5,"1")</f>
        <v>1</v>
      </c>
      <c r="CV69" s="225">
        <v>45</v>
      </c>
      <c r="CW69" s="225">
        <v>19</v>
      </c>
      <c r="CX69" s="225">
        <v>32</v>
      </c>
      <c r="CY69" s="225">
        <v>7</v>
      </c>
      <c r="CZ69" s="223">
        <v>24</v>
      </c>
      <c r="DA69" s="224" t="str">
        <f t="shared" ref="DA69:DA75" si="419">IF(CZ69&gt;0.5,"1")</f>
        <v>1</v>
      </c>
      <c r="DB69" s="225">
        <v>64</v>
      </c>
      <c r="DC69" s="225">
        <v>19</v>
      </c>
      <c r="DD69" s="225">
        <v>40</v>
      </c>
      <c r="DE69" s="225">
        <v>8</v>
      </c>
      <c r="DF69" s="223">
        <v>0</v>
      </c>
      <c r="DG69" s="224" t="b">
        <f t="shared" ref="DG69:DG75" si="420">IF(DF69&gt;0.5,"1")</f>
        <v>0</v>
      </c>
      <c r="DH69" s="225">
        <v>0</v>
      </c>
      <c r="DI69" s="225">
        <v>0</v>
      </c>
      <c r="DJ69" s="225">
        <v>0</v>
      </c>
      <c r="DK69" s="225">
        <v>0</v>
      </c>
      <c r="DL69" s="223">
        <v>14</v>
      </c>
      <c r="DM69" s="224" t="str">
        <f t="shared" ref="DM69:DM75" si="421">IF(DL69&gt;0.5,"1")</f>
        <v>1</v>
      </c>
      <c r="DN69" s="225">
        <v>37</v>
      </c>
      <c r="DO69" s="225">
        <v>10</v>
      </c>
      <c r="DP69" s="225">
        <v>25</v>
      </c>
      <c r="DQ69" s="225">
        <v>4</v>
      </c>
      <c r="DR69" s="223">
        <v>15</v>
      </c>
      <c r="DS69" s="224" t="str">
        <f t="shared" ref="DS69:DS75" si="422">IF(DR69&gt;0.5,"1")</f>
        <v>1</v>
      </c>
      <c r="DT69" s="225">
        <v>46</v>
      </c>
      <c r="DU69" s="225">
        <v>13</v>
      </c>
      <c r="DV69" s="225">
        <v>27</v>
      </c>
      <c r="DW69" s="225">
        <v>3</v>
      </c>
      <c r="DX69" s="223">
        <v>17</v>
      </c>
      <c r="DY69" s="224" t="str">
        <f t="shared" ref="DY69:DY75" si="423">IF(DX69&gt;0.5,"1")</f>
        <v>1</v>
      </c>
      <c r="DZ69" s="225">
        <v>22</v>
      </c>
      <c r="EA69" s="225">
        <v>16</v>
      </c>
      <c r="EB69" s="225">
        <v>34</v>
      </c>
      <c r="EC69" s="225">
        <v>4</v>
      </c>
      <c r="ED69" s="223">
        <v>17</v>
      </c>
      <c r="EE69" s="224" t="str">
        <f t="shared" ref="EE69:EE75" si="424">IF(ED69&gt;0.5,"1")</f>
        <v>1</v>
      </c>
      <c r="EF69" s="225">
        <v>26</v>
      </c>
      <c r="EG69" s="225">
        <v>11</v>
      </c>
      <c r="EH69" s="225">
        <v>40</v>
      </c>
      <c r="EI69" s="225">
        <v>13</v>
      </c>
      <c r="EJ69" s="223">
        <v>15</v>
      </c>
      <c r="EK69" s="224" t="str">
        <f t="shared" ref="EK69:EK75" si="425">IF(EJ69&gt;0.5,"1")</f>
        <v>1</v>
      </c>
      <c r="EL69" s="225">
        <v>19</v>
      </c>
      <c r="EM69" s="225">
        <v>12</v>
      </c>
      <c r="EN69" s="225">
        <v>28</v>
      </c>
      <c r="EO69" s="225">
        <v>5</v>
      </c>
      <c r="EP69" s="223">
        <v>18</v>
      </c>
      <c r="EQ69" s="224" t="str">
        <f t="shared" ref="EQ69:EQ75" si="426">IF(EP69&gt;0.5,"1")</f>
        <v>1</v>
      </c>
      <c r="ER69" s="225">
        <v>29</v>
      </c>
      <c r="ES69" s="225">
        <v>10</v>
      </c>
      <c r="ET69" s="225">
        <v>48</v>
      </c>
      <c r="EU69" s="225">
        <v>11</v>
      </c>
      <c r="EV69" s="223">
        <v>0</v>
      </c>
      <c r="EW69" s="224" t="b">
        <f t="shared" ref="EW69:EW75" si="427">IF(EV69&gt;0.5,"1")</f>
        <v>0</v>
      </c>
      <c r="EX69" s="225">
        <v>0</v>
      </c>
      <c r="EY69" s="225">
        <v>0</v>
      </c>
      <c r="EZ69" s="225">
        <v>0</v>
      </c>
      <c r="FA69" s="225">
        <v>0</v>
      </c>
      <c r="FB69" s="223">
        <v>9</v>
      </c>
      <c r="FC69" s="224" t="str">
        <f t="shared" ref="FC69:FC75" si="428">IF(FB69&gt;0.5,"1")</f>
        <v>1</v>
      </c>
      <c r="FD69" s="225">
        <v>22</v>
      </c>
      <c r="FE69" s="225">
        <v>8</v>
      </c>
      <c r="FF69" s="225">
        <v>9</v>
      </c>
      <c r="FG69" s="225">
        <v>3</v>
      </c>
      <c r="FH69" s="223">
        <v>20</v>
      </c>
      <c r="FI69" s="224" t="str">
        <f t="shared" ref="FI69:FI75" si="429">IF(FH69&gt;0.5,"1")</f>
        <v>1</v>
      </c>
      <c r="FJ69" s="225">
        <v>59</v>
      </c>
      <c r="FK69" s="225">
        <v>12</v>
      </c>
      <c r="FL69" s="225">
        <v>11</v>
      </c>
      <c r="FM69" s="225">
        <v>6</v>
      </c>
      <c r="FN69" s="223">
        <v>16</v>
      </c>
      <c r="FO69" s="224" t="str">
        <f t="shared" ref="FO69:FO75" si="430">IF(FN69&gt;0.5,"1")</f>
        <v>1</v>
      </c>
      <c r="FP69" s="225">
        <v>20</v>
      </c>
      <c r="FQ69" s="225">
        <v>14</v>
      </c>
      <c r="FR69" s="225">
        <v>13</v>
      </c>
      <c r="FS69" s="225">
        <v>6</v>
      </c>
      <c r="FT69" s="223">
        <v>19</v>
      </c>
      <c r="FU69" s="224" t="str">
        <f t="shared" ref="FU69:FU75" si="431">IF(FT69&gt;0.5,"1")</f>
        <v>1</v>
      </c>
      <c r="FV69" s="225">
        <v>86</v>
      </c>
      <c r="FW69" s="225">
        <v>12</v>
      </c>
      <c r="FX69" s="225">
        <v>11</v>
      </c>
      <c r="FY69" s="225">
        <v>6</v>
      </c>
      <c r="FZ69" s="223">
        <v>17</v>
      </c>
      <c r="GA69" s="224" t="str">
        <f t="shared" ref="GA69:GA75" si="432">IF(FZ69&gt;0.5,"1")</f>
        <v>1</v>
      </c>
      <c r="GB69" s="225">
        <v>56</v>
      </c>
      <c r="GC69" s="225">
        <v>16</v>
      </c>
      <c r="GD69" s="225">
        <v>22</v>
      </c>
      <c r="GE69" s="225">
        <v>7</v>
      </c>
      <c r="GF69" s="223">
        <v>22</v>
      </c>
      <c r="GG69" s="224" t="str">
        <f t="shared" ref="GG69:GG75" si="433">IF(GF69&gt;0.5,"1")</f>
        <v>1</v>
      </c>
      <c r="GH69" s="225">
        <v>78</v>
      </c>
      <c r="GI69" s="225">
        <v>15</v>
      </c>
      <c r="GJ69" s="225">
        <v>50</v>
      </c>
      <c r="GK69" s="225">
        <v>11</v>
      </c>
      <c r="GL69" s="223">
        <v>0</v>
      </c>
      <c r="GM69" s="224" t="b">
        <f t="shared" ref="GM69:GM75" si="434">IF(GL69&gt;0.5,"1")</f>
        <v>0</v>
      </c>
      <c r="GN69" s="225">
        <v>0</v>
      </c>
      <c r="GO69" s="225">
        <v>0</v>
      </c>
      <c r="GP69" s="225">
        <v>0</v>
      </c>
      <c r="GQ69" s="225">
        <v>0</v>
      </c>
      <c r="GR69" s="223">
        <v>13</v>
      </c>
      <c r="GS69" s="224" t="str">
        <f t="shared" ref="GS69:GS75" si="435">IF(GR69&gt;0.5,"1")</f>
        <v>1</v>
      </c>
      <c r="GT69" s="225">
        <v>181</v>
      </c>
      <c r="GU69" s="225">
        <v>13</v>
      </c>
      <c r="GV69" s="225">
        <v>1</v>
      </c>
      <c r="GW69" s="225">
        <v>1</v>
      </c>
      <c r="GX69" s="223">
        <v>30</v>
      </c>
      <c r="GY69" s="224" t="str">
        <f t="shared" ref="GY69:GY75" si="436">IF(GX69&gt;0.5,"1")</f>
        <v>1</v>
      </c>
      <c r="GZ69" s="225">
        <v>29</v>
      </c>
      <c r="HA69" s="225">
        <v>17</v>
      </c>
      <c r="HB69" s="225">
        <v>24</v>
      </c>
      <c r="HC69" s="226">
        <v>11</v>
      </c>
      <c r="HD69" s="227"/>
      <c r="HE69" s="251">
        <f>Z69+AF69+AL69+AR69+AX69+BD69+BJ69+BP69+BV69+CB69+CH69+CN69+CT69+CZ69+DF69+DL69+DR69+DX69+ED69+EJ69+EP69+EV69+FB69+FH69+FN69+FT69+FZ69+GF69+GL69+GR69+GX69</f>
        <v>458</v>
      </c>
      <c r="HF69" s="6">
        <f t="shared" ref="HF69:HF70" si="437">AB69+AH69+AN69+AT69+AZ69+BF69+BL69+BR69+BX69+CD69+CJ69+CP69+CV69+DB69+DH69+DN69+DT69+DZ69+EF69+EL69+ER69+EX69+FD69+FJ69+FP69+FV69+GB69+GH69+GN69+GT69+GZ69</f>
        <v>1120</v>
      </c>
      <c r="HG69" s="6">
        <f t="shared" ref="HG69:HI70" si="438">AC69+AI69+AO69+AU69+BA69+BG69+BM69+BS69+BY69+CE69+CK69+CQ69+CW69+DC69+DI69+DO69+DU69+EA69+EG69+EM69+ES69+EY69+FE69+FK69+FQ69+FW69+GC69+GI69+GO69+GU69+HA69</f>
        <v>342</v>
      </c>
      <c r="HH69" s="6">
        <f t="shared" si="438"/>
        <v>674</v>
      </c>
      <c r="HI69" s="262">
        <f t="shared" si="438"/>
        <v>171</v>
      </c>
      <c r="HK69" s="23" t="s">
        <v>60</v>
      </c>
      <c r="HL69" s="307">
        <v>20</v>
      </c>
      <c r="HM69" s="308" t="str">
        <f t="shared" si="373"/>
        <v>1</v>
      </c>
      <c r="HN69" s="309">
        <v>34</v>
      </c>
      <c r="HO69" s="309">
        <v>17</v>
      </c>
      <c r="HP69" s="309">
        <v>12</v>
      </c>
      <c r="HQ69" s="309">
        <v>5</v>
      </c>
      <c r="HR69" s="307">
        <v>14</v>
      </c>
      <c r="HS69" s="308" t="str">
        <f t="shared" si="374"/>
        <v>1</v>
      </c>
      <c r="HT69" s="309">
        <v>29</v>
      </c>
      <c r="HU69" s="309">
        <v>9</v>
      </c>
      <c r="HV69" s="309">
        <v>32</v>
      </c>
      <c r="HW69" s="309">
        <v>7</v>
      </c>
      <c r="HX69" s="307">
        <v>22</v>
      </c>
      <c r="HY69" s="308" t="str">
        <f t="shared" si="375"/>
        <v>1</v>
      </c>
      <c r="HZ69" s="309">
        <v>124</v>
      </c>
      <c r="IA69" s="309">
        <v>14</v>
      </c>
      <c r="IB69" s="309">
        <v>27</v>
      </c>
      <c r="IC69" s="309">
        <v>11</v>
      </c>
      <c r="ID69" s="307">
        <v>22</v>
      </c>
      <c r="IE69" s="308" t="str">
        <f t="shared" si="376"/>
        <v>1</v>
      </c>
      <c r="IF69" s="309">
        <v>31</v>
      </c>
      <c r="IG69" s="309">
        <v>16</v>
      </c>
      <c r="IH69" s="309">
        <v>17</v>
      </c>
      <c r="II69" s="309">
        <v>8</v>
      </c>
      <c r="IJ69" s="307">
        <v>0</v>
      </c>
      <c r="IK69" s="308" t="b">
        <f t="shared" si="377"/>
        <v>0</v>
      </c>
      <c r="IL69" s="309">
        <v>0</v>
      </c>
      <c r="IM69" s="309">
        <v>0</v>
      </c>
      <c r="IN69" s="309">
        <v>0</v>
      </c>
      <c r="IO69" s="309">
        <v>0</v>
      </c>
      <c r="IP69" s="307">
        <v>16</v>
      </c>
      <c r="IQ69" s="308" t="str">
        <f t="shared" si="378"/>
        <v>1</v>
      </c>
      <c r="IR69" s="309">
        <v>38</v>
      </c>
      <c r="IS69" s="309">
        <v>9</v>
      </c>
      <c r="IT69" s="309">
        <v>48</v>
      </c>
      <c r="IU69" s="309">
        <v>9</v>
      </c>
      <c r="IV69" s="307">
        <v>23</v>
      </c>
      <c r="IW69" s="308" t="str">
        <f t="shared" si="379"/>
        <v>1</v>
      </c>
      <c r="IX69" s="309">
        <v>37</v>
      </c>
      <c r="IY69" s="309">
        <v>23</v>
      </c>
      <c r="IZ69" s="309">
        <v>1</v>
      </c>
      <c r="JA69" s="309">
        <v>1</v>
      </c>
      <c r="JB69" s="307">
        <v>14</v>
      </c>
      <c r="JC69" s="308" t="str">
        <f t="shared" si="380"/>
        <v>1</v>
      </c>
      <c r="JD69" s="309">
        <v>86</v>
      </c>
      <c r="JE69" s="309">
        <v>14</v>
      </c>
      <c r="JF69" s="309">
        <v>1</v>
      </c>
      <c r="JG69" s="309">
        <v>1</v>
      </c>
      <c r="JH69" s="307">
        <v>18</v>
      </c>
      <c r="JI69" s="308" t="str">
        <f t="shared" si="381"/>
        <v>1</v>
      </c>
      <c r="JJ69" s="309">
        <v>42</v>
      </c>
      <c r="JK69" s="309">
        <v>18</v>
      </c>
      <c r="JL69" s="309">
        <v>27</v>
      </c>
      <c r="JM69" s="309">
        <v>8</v>
      </c>
      <c r="JN69" s="307">
        <v>27</v>
      </c>
      <c r="JO69" s="308" t="str">
        <f t="shared" si="382"/>
        <v>1</v>
      </c>
      <c r="JP69" s="309">
        <v>52</v>
      </c>
      <c r="JQ69" s="309">
        <v>25</v>
      </c>
      <c r="JR69" s="309">
        <v>26</v>
      </c>
      <c r="JS69" s="309">
        <v>11</v>
      </c>
      <c r="JT69" s="307">
        <v>28</v>
      </c>
      <c r="JU69" s="308" t="str">
        <f t="shared" si="383"/>
        <v>1</v>
      </c>
      <c r="JV69" s="309">
        <v>58</v>
      </c>
      <c r="JW69" s="309">
        <v>24</v>
      </c>
      <c r="JX69" s="309">
        <v>20</v>
      </c>
      <c r="JY69" s="309">
        <v>8</v>
      </c>
      <c r="JZ69" s="307">
        <v>0</v>
      </c>
      <c r="KA69" s="308" t="b">
        <f t="shared" si="384"/>
        <v>0</v>
      </c>
      <c r="KB69" s="309">
        <v>0</v>
      </c>
      <c r="KC69" s="309">
        <v>0</v>
      </c>
      <c r="KD69" s="309">
        <v>0</v>
      </c>
      <c r="KE69" s="309">
        <v>0</v>
      </c>
      <c r="KF69" s="307">
        <v>24</v>
      </c>
      <c r="KG69" s="308" t="str">
        <f t="shared" si="385"/>
        <v>1</v>
      </c>
      <c r="KH69" s="309">
        <v>46</v>
      </c>
      <c r="KI69" s="309">
        <v>20</v>
      </c>
      <c r="KJ69" s="309">
        <v>37</v>
      </c>
      <c r="KK69" s="309">
        <v>10</v>
      </c>
      <c r="KL69" s="307">
        <v>10</v>
      </c>
      <c r="KM69" s="308" t="str">
        <f t="shared" si="386"/>
        <v>1</v>
      </c>
      <c r="KN69" s="309">
        <v>13</v>
      </c>
      <c r="KO69" s="309">
        <v>9</v>
      </c>
      <c r="KP69" s="309">
        <v>9</v>
      </c>
      <c r="KQ69" s="309">
        <v>3</v>
      </c>
      <c r="KR69" s="307">
        <v>15</v>
      </c>
      <c r="KS69" s="308" t="str">
        <f t="shared" si="387"/>
        <v>1</v>
      </c>
      <c r="KT69" s="309">
        <v>29</v>
      </c>
      <c r="KU69" s="309">
        <v>14</v>
      </c>
      <c r="KV69" s="309">
        <v>4</v>
      </c>
      <c r="KW69" s="309">
        <v>3</v>
      </c>
      <c r="KX69" s="307">
        <v>12</v>
      </c>
      <c r="KY69" s="308" t="str">
        <f t="shared" si="388"/>
        <v>1</v>
      </c>
      <c r="KZ69" s="309">
        <v>14</v>
      </c>
      <c r="LA69" s="309">
        <v>10</v>
      </c>
      <c r="LB69" s="309">
        <v>11</v>
      </c>
      <c r="LC69" s="309">
        <v>5</v>
      </c>
      <c r="LD69" s="307">
        <v>17</v>
      </c>
      <c r="LE69" s="308" t="str">
        <f t="shared" si="389"/>
        <v>1</v>
      </c>
      <c r="LF69" s="309">
        <v>78</v>
      </c>
      <c r="LG69" s="309">
        <v>13</v>
      </c>
      <c r="LH69" s="309">
        <v>21</v>
      </c>
      <c r="LI69" s="309">
        <v>10</v>
      </c>
      <c r="LJ69" s="307">
        <v>13</v>
      </c>
      <c r="LK69" s="308" t="str">
        <f t="shared" si="390"/>
        <v>1</v>
      </c>
      <c r="LL69" s="309">
        <v>19</v>
      </c>
      <c r="LM69" s="309">
        <v>10</v>
      </c>
      <c r="LN69" s="309">
        <v>12</v>
      </c>
      <c r="LO69" s="309">
        <v>5</v>
      </c>
      <c r="LP69" s="307">
        <v>0</v>
      </c>
      <c r="LQ69" s="308" t="b">
        <f t="shared" si="391"/>
        <v>0</v>
      </c>
      <c r="LR69" s="309">
        <v>0</v>
      </c>
      <c r="LS69" s="309">
        <v>0</v>
      </c>
      <c r="LT69" s="309">
        <v>0</v>
      </c>
      <c r="LU69" s="309">
        <v>0</v>
      </c>
      <c r="LV69" s="307">
        <v>24</v>
      </c>
      <c r="LW69" s="308" t="str">
        <f t="shared" si="392"/>
        <v>1</v>
      </c>
      <c r="LX69" s="309">
        <v>108</v>
      </c>
      <c r="LY69" s="309">
        <v>19</v>
      </c>
      <c r="LZ69" s="309">
        <v>30</v>
      </c>
      <c r="MA69" s="309">
        <v>7</v>
      </c>
      <c r="MB69" s="307">
        <v>23</v>
      </c>
      <c r="MC69" s="308" t="str">
        <f t="shared" si="393"/>
        <v>1</v>
      </c>
      <c r="MD69" s="309">
        <v>28</v>
      </c>
      <c r="ME69" s="309">
        <v>21</v>
      </c>
      <c r="MF69" s="309">
        <v>8</v>
      </c>
      <c r="MG69" s="309">
        <v>5</v>
      </c>
      <c r="MH69" s="307">
        <v>20</v>
      </c>
      <c r="MI69" s="308" t="str">
        <f t="shared" si="394"/>
        <v>1</v>
      </c>
      <c r="MJ69" s="309">
        <v>24</v>
      </c>
      <c r="MK69" s="309">
        <v>19</v>
      </c>
      <c r="ML69" s="309">
        <v>6</v>
      </c>
      <c r="MM69" s="309">
        <v>5</v>
      </c>
      <c r="MN69" s="307">
        <v>16</v>
      </c>
      <c r="MO69" s="308" t="str">
        <f t="shared" si="395"/>
        <v>1</v>
      </c>
      <c r="MP69" s="309">
        <v>48</v>
      </c>
      <c r="MQ69" s="309">
        <v>12</v>
      </c>
      <c r="MR69" s="309">
        <v>24</v>
      </c>
      <c r="MS69" s="309">
        <v>7</v>
      </c>
      <c r="MT69" s="307">
        <v>21</v>
      </c>
      <c r="MU69" s="308" t="str">
        <f t="shared" si="396"/>
        <v>1</v>
      </c>
      <c r="MV69" s="309">
        <v>60</v>
      </c>
      <c r="MW69" s="309">
        <v>17</v>
      </c>
      <c r="MX69" s="309">
        <v>24</v>
      </c>
      <c r="MY69" s="309">
        <v>11</v>
      </c>
      <c r="MZ69" s="307">
        <v>30</v>
      </c>
      <c r="NA69" s="308" t="str">
        <f t="shared" si="397"/>
        <v>1</v>
      </c>
      <c r="NB69" s="309">
        <v>164</v>
      </c>
      <c r="NC69" s="309">
        <v>26</v>
      </c>
      <c r="ND69" s="309">
        <v>23</v>
      </c>
      <c r="NE69" s="309">
        <v>8</v>
      </c>
      <c r="NF69" s="307">
        <v>0</v>
      </c>
      <c r="NG69" s="308" t="b">
        <f t="shared" si="398"/>
        <v>0</v>
      </c>
      <c r="NH69" s="309">
        <v>0</v>
      </c>
      <c r="NI69" s="309">
        <v>0</v>
      </c>
      <c r="NJ69" s="309">
        <v>0</v>
      </c>
      <c r="NK69" s="309">
        <v>0</v>
      </c>
      <c r="NL69" s="307">
        <v>0</v>
      </c>
      <c r="NM69" s="308" t="b">
        <f t="shared" si="399"/>
        <v>0</v>
      </c>
      <c r="NN69" s="309">
        <v>0</v>
      </c>
      <c r="NO69" s="309">
        <v>0</v>
      </c>
      <c r="NP69" s="309">
        <v>0</v>
      </c>
      <c r="NQ69" s="309">
        <v>0</v>
      </c>
      <c r="NR69" s="307">
        <v>21</v>
      </c>
      <c r="NS69" s="308" t="str">
        <f t="shared" si="400"/>
        <v>1</v>
      </c>
      <c r="NT69" s="309">
        <v>101</v>
      </c>
      <c r="NU69" s="309">
        <v>17</v>
      </c>
      <c r="NV69" s="309">
        <v>49</v>
      </c>
      <c r="NW69" s="309">
        <v>8</v>
      </c>
      <c r="NX69" s="307">
        <v>20</v>
      </c>
      <c r="NY69" s="308" t="str">
        <f t="shared" si="401"/>
        <v>1</v>
      </c>
      <c r="NZ69" s="309">
        <v>141</v>
      </c>
      <c r="OA69" s="309">
        <v>16</v>
      </c>
      <c r="OB69" s="309">
        <v>12</v>
      </c>
      <c r="OC69" s="310">
        <v>6</v>
      </c>
      <c r="OD69" s="311">
        <v>0</v>
      </c>
      <c r="OE69" s="308" t="b">
        <f t="shared" si="402"/>
        <v>0</v>
      </c>
      <c r="OF69" s="309">
        <v>0</v>
      </c>
      <c r="OG69" s="309">
        <v>0</v>
      </c>
      <c r="OH69" s="309">
        <v>0</v>
      </c>
      <c r="OI69" s="309">
        <v>0</v>
      </c>
      <c r="OJ69" s="307">
        <v>0</v>
      </c>
      <c r="OK69" s="308" t="b">
        <f t="shared" si="403"/>
        <v>0</v>
      </c>
      <c r="OL69" s="309">
        <v>0</v>
      </c>
      <c r="OM69" s="309">
        <v>0</v>
      </c>
      <c r="ON69" s="309">
        <v>0</v>
      </c>
      <c r="OO69" s="310">
        <v>0</v>
      </c>
      <c r="OP69" s="312"/>
      <c r="OQ69" s="313">
        <f t="shared" si="404"/>
        <v>470</v>
      </c>
      <c r="OR69" s="36">
        <f t="shared" si="405"/>
        <v>1404</v>
      </c>
      <c r="OS69" s="36">
        <f t="shared" si="405"/>
        <v>392</v>
      </c>
      <c r="OT69" s="36">
        <f t="shared" si="405"/>
        <v>481</v>
      </c>
      <c r="OU69" s="314">
        <f t="shared" si="405"/>
        <v>162</v>
      </c>
      <c r="OW69" s="54" t="s">
        <v>63</v>
      </c>
      <c r="OX69" s="36">
        <v>0</v>
      </c>
      <c r="OY69" s="314">
        <v>0</v>
      </c>
      <c r="PA69" s="65" t="s">
        <v>63</v>
      </c>
      <c r="PB69" s="36">
        <v>0</v>
      </c>
      <c r="PC69" s="314">
        <v>0</v>
      </c>
    </row>
    <row r="70" spans="1:419" x14ac:dyDescent="0.25">
      <c r="A70" s="17" t="s">
        <v>61</v>
      </c>
      <c r="B70" s="79">
        <v>0</v>
      </c>
      <c r="C70" s="79">
        <v>0</v>
      </c>
      <c r="E70" s="85" t="s">
        <v>61</v>
      </c>
      <c r="F70" s="86">
        <v>0</v>
      </c>
      <c r="G70" s="86">
        <v>0</v>
      </c>
      <c r="I70" s="106" t="s">
        <v>65</v>
      </c>
      <c r="J70" s="46">
        <v>252</v>
      </c>
      <c r="K70" s="46">
        <v>121</v>
      </c>
      <c r="M70" s="123" t="s">
        <v>65</v>
      </c>
      <c r="N70" s="46">
        <v>402</v>
      </c>
      <c r="O70" s="107">
        <v>77</v>
      </c>
      <c r="P70" s="121"/>
      <c r="Q70" s="107"/>
      <c r="R70" s="132" t="s">
        <v>61</v>
      </c>
      <c r="S70" s="107">
        <v>425</v>
      </c>
      <c r="T70" s="122">
        <v>29</v>
      </c>
      <c r="V70" s="158" t="s">
        <v>51</v>
      </c>
      <c r="W70" s="107">
        <v>551</v>
      </c>
      <c r="X70" s="122">
        <v>6</v>
      </c>
      <c r="Y70" s="12" t="s">
        <v>60</v>
      </c>
      <c r="Z70" s="223">
        <v>10</v>
      </c>
      <c r="AA70" s="224" t="str">
        <f t="shared" si="406"/>
        <v>1</v>
      </c>
      <c r="AB70" s="225">
        <v>12</v>
      </c>
      <c r="AC70" s="225">
        <v>6</v>
      </c>
      <c r="AD70" s="225">
        <v>7</v>
      </c>
      <c r="AE70" s="225">
        <v>4</v>
      </c>
      <c r="AF70" s="223">
        <v>0</v>
      </c>
      <c r="AG70" s="224" t="b">
        <f t="shared" si="407"/>
        <v>0</v>
      </c>
      <c r="AH70" s="225">
        <v>0</v>
      </c>
      <c r="AI70" s="225">
        <v>0</v>
      </c>
      <c r="AJ70" s="225">
        <v>0</v>
      </c>
      <c r="AK70" s="225">
        <v>0</v>
      </c>
      <c r="AL70" s="223">
        <v>11</v>
      </c>
      <c r="AM70" s="224" t="str">
        <f t="shared" si="408"/>
        <v>1</v>
      </c>
      <c r="AN70" s="225">
        <v>29</v>
      </c>
      <c r="AO70" s="225">
        <v>9</v>
      </c>
      <c r="AP70" s="225">
        <v>17</v>
      </c>
      <c r="AQ70" s="225">
        <v>7</v>
      </c>
      <c r="AR70" s="223">
        <v>15</v>
      </c>
      <c r="AS70" s="224" t="str">
        <f t="shared" si="409"/>
        <v>1</v>
      </c>
      <c r="AT70" s="225">
        <v>35</v>
      </c>
      <c r="AU70" s="225">
        <v>10</v>
      </c>
      <c r="AV70" s="225">
        <v>41</v>
      </c>
      <c r="AW70" s="225">
        <v>7</v>
      </c>
      <c r="AX70" s="223">
        <v>14</v>
      </c>
      <c r="AY70" s="224" t="str">
        <f t="shared" si="410"/>
        <v>1</v>
      </c>
      <c r="AZ70" s="225">
        <v>30</v>
      </c>
      <c r="BA70" s="225">
        <v>10</v>
      </c>
      <c r="BB70" s="225">
        <v>7</v>
      </c>
      <c r="BC70" s="225">
        <v>4</v>
      </c>
      <c r="BD70" s="223">
        <v>20</v>
      </c>
      <c r="BE70" s="224" t="str">
        <f t="shared" si="411"/>
        <v>1</v>
      </c>
      <c r="BF70" s="225">
        <v>93</v>
      </c>
      <c r="BG70" s="225">
        <v>18</v>
      </c>
      <c r="BH70" s="225">
        <v>56</v>
      </c>
      <c r="BI70" s="225">
        <v>7</v>
      </c>
      <c r="BJ70" s="223">
        <v>22</v>
      </c>
      <c r="BK70" s="224" t="str">
        <f t="shared" si="412"/>
        <v>1</v>
      </c>
      <c r="BL70" s="225">
        <v>55</v>
      </c>
      <c r="BM70" s="225">
        <v>20</v>
      </c>
      <c r="BN70" s="225">
        <v>19</v>
      </c>
      <c r="BO70" s="225">
        <v>5</v>
      </c>
      <c r="BP70" s="223">
        <v>17</v>
      </c>
      <c r="BQ70" s="224" t="str">
        <f t="shared" si="413"/>
        <v>1</v>
      </c>
      <c r="BR70" s="225">
        <v>42</v>
      </c>
      <c r="BS70" s="225">
        <v>14</v>
      </c>
      <c r="BT70" s="225">
        <v>26</v>
      </c>
      <c r="BU70" s="225">
        <v>6</v>
      </c>
      <c r="BV70" s="223">
        <v>14</v>
      </c>
      <c r="BW70" s="224" t="str">
        <f t="shared" si="414"/>
        <v>1</v>
      </c>
      <c r="BX70" s="225">
        <v>29</v>
      </c>
      <c r="BY70" s="225">
        <v>12</v>
      </c>
      <c r="BZ70" s="225">
        <v>21</v>
      </c>
      <c r="CA70" s="225">
        <v>6</v>
      </c>
      <c r="CB70" s="223">
        <v>17</v>
      </c>
      <c r="CC70" s="224" t="str">
        <f t="shared" si="415"/>
        <v>1</v>
      </c>
      <c r="CD70" s="225">
        <v>22</v>
      </c>
      <c r="CE70" s="225">
        <v>15</v>
      </c>
      <c r="CF70" s="225">
        <v>8</v>
      </c>
      <c r="CG70" s="225">
        <v>3</v>
      </c>
      <c r="CH70" s="223">
        <v>25</v>
      </c>
      <c r="CI70" s="224" t="str">
        <f t="shared" si="416"/>
        <v>1</v>
      </c>
      <c r="CJ70" s="225">
        <v>68</v>
      </c>
      <c r="CK70" s="225">
        <v>16</v>
      </c>
      <c r="CL70" s="225">
        <v>68</v>
      </c>
      <c r="CM70" s="225">
        <v>16</v>
      </c>
      <c r="CN70" s="223">
        <v>13</v>
      </c>
      <c r="CO70" s="224" t="str">
        <f t="shared" si="417"/>
        <v>1</v>
      </c>
      <c r="CP70" s="225">
        <v>32</v>
      </c>
      <c r="CQ70" s="225">
        <v>12</v>
      </c>
      <c r="CR70" s="225">
        <v>39</v>
      </c>
      <c r="CS70" s="225">
        <v>3</v>
      </c>
      <c r="CT70" s="223">
        <v>23</v>
      </c>
      <c r="CU70" s="224" t="str">
        <f t="shared" si="418"/>
        <v>1</v>
      </c>
      <c r="CV70" s="225">
        <v>104</v>
      </c>
      <c r="CW70" s="225">
        <v>21</v>
      </c>
      <c r="CX70" s="225">
        <v>34</v>
      </c>
      <c r="CY70" s="225">
        <v>8</v>
      </c>
      <c r="CZ70" s="223">
        <v>25</v>
      </c>
      <c r="DA70" s="224" t="str">
        <f t="shared" si="419"/>
        <v>1</v>
      </c>
      <c r="DB70" s="225">
        <v>50</v>
      </c>
      <c r="DC70" s="225">
        <v>20</v>
      </c>
      <c r="DD70" s="225">
        <v>34</v>
      </c>
      <c r="DE70" s="225">
        <v>10</v>
      </c>
      <c r="DF70" s="223">
        <v>0</v>
      </c>
      <c r="DG70" s="224" t="b">
        <f t="shared" si="420"/>
        <v>0</v>
      </c>
      <c r="DH70" s="225">
        <v>0</v>
      </c>
      <c r="DI70" s="225">
        <v>0</v>
      </c>
      <c r="DJ70" s="225">
        <v>0</v>
      </c>
      <c r="DK70" s="225">
        <v>0</v>
      </c>
      <c r="DL70" s="223">
        <v>14</v>
      </c>
      <c r="DM70" s="224" t="str">
        <f t="shared" si="421"/>
        <v>1</v>
      </c>
      <c r="DN70" s="225">
        <v>15</v>
      </c>
      <c r="DO70" s="225">
        <v>7</v>
      </c>
      <c r="DP70" s="225">
        <v>25</v>
      </c>
      <c r="DQ70" s="225">
        <v>9</v>
      </c>
      <c r="DR70" s="223">
        <v>21</v>
      </c>
      <c r="DS70" s="224" t="str">
        <f t="shared" si="422"/>
        <v>1</v>
      </c>
      <c r="DT70" s="225">
        <v>118</v>
      </c>
      <c r="DU70" s="225">
        <v>16</v>
      </c>
      <c r="DV70" s="225">
        <v>29</v>
      </c>
      <c r="DW70" s="225">
        <v>9</v>
      </c>
      <c r="DX70" s="223">
        <v>20</v>
      </c>
      <c r="DY70" s="224" t="str">
        <f t="shared" si="423"/>
        <v>1</v>
      </c>
      <c r="DZ70" s="225">
        <v>84</v>
      </c>
      <c r="EA70" s="225">
        <v>16</v>
      </c>
      <c r="EB70" s="225">
        <v>19</v>
      </c>
      <c r="EC70" s="225">
        <v>7</v>
      </c>
      <c r="ED70" s="223">
        <v>15</v>
      </c>
      <c r="EE70" s="224" t="str">
        <f t="shared" si="424"/>
        <v>1</v>
      </c>
      <c r="EF70" s="225">
        <v>43</v>
      </c>
      <c r="EG70" s="225">
        <v>13</v>
      </c>
      <c r="EH70" s="225">
        <v>36</v>
      </c>
      <c r="EI70" s="225">
        <v>6</v>
      </c>
      <c r="EJ70" s="223">
        <v>18</v>
      </c>
      <c r="EK70" s="224" t="str">
        <f t="shared" si="425"/>
        <v>1</v>
      </c>
      <c r="EL70" s="225">
        <v>117</v>
      </c>
      <c r="EM70" s="225">
        <v>15</v>
      </c>
      <c r="EN70" s="225">
        <v>24</v>
      </c>
      <c r="EO70" s="225">
        <v>8</v>
      </c>
      <c r="EP70" s="223">
        <v>20</v>
      </c>
      <c r="EQ70" s="224" t="str">
        <f t="shared" si="426"/>
        <v>1</v>
      </c>
      <c r="ER70" s="225">
        <v>31</v>
      </c>
      <c r="ES70" s="225">
        <v>18</v>
      </c>
      <c r="ET70" s="225">
        <v>4</v>
      </c>
      <c r="EU70" s="225">
        <v>2</v>
      </c>
      <c r="EV70" s="223">
        <v>0</v>
      </c>
      <c r="EW70" s="224" t="b">
        <f t="shared" si="427"/>
        <v>0</v>
      </c>
      <c r="EX70" s="225">
        <v>0</v>
      </c>
      <c r="EY70" s="225">
        <v>0</v>
      </c>
      <c r="EZ70" s="225">
        <v>0</v>
      </c>
      <c r="FA70" s="225">
        <v>0</v>
      </c>
      <c r="FB70" s="223">
        <v>15</v>
      </c>
      <c r="FC70" s="224" t="str">
        <f t="shared" si="428"/>
        <v>1</v>
      </c>
      <c r="FD70" s="225">
        <v>23</v>
      </c>
      <c r="FE70" s="225">
        <v>5</v>
      </c>
      <c r="FF70" s="225">
        <v>43</v>
      </c>
      <c r="FG70" s="225">
        <v>9</v>
      </c>
      <c r="FH70" s="223">
        <v>22</v>
      </c>
      <c r="FI70" s="224" t="str">
        <f t="shared" si="429"/>
        <v>1</v>
      </c>
      <c r="FJ70" s="225">
        <v>56</v>
      </c>
      <c r="FK70" s="225">
        <v>18</v>
      </c>
      <c r="FL70" s="225">
        <v>51</v>
      </c>
      <c r="FM70" s="225">
        <v>10</v>
      </c>
      <c r="FN70" s="223">
        <v>24</v>
      </c>
      <c r="FO70" s="224" t="str">
        <f t="shared" si="430"/>
        <v>1</v>
      </c>
      <c r="FP70" s="225">
        <v>105</v>
      </c>
      <c r="FQ70" s="225">
        <v>24</v>
      </c>
      <c r="FR70" s="225">
        <v>9</v>
      </c>
      <c r="FS70" s="225">
        <v>6</v>
      </c>
      <c r="FT70" s="223">
        <v>20</v>
      </c>
      <c r="FU70" s="224" t="str">
        <f t="shared" si="431"/>
        <v>1</v>
      </c>
      <c r="FV70" s="225">
        <v>86</v>
      </c>
      <c r="FW70" s="225">
        <v>15</v>
      </c>
      <c r="FX70" s="225">
        <v>43</v>
      </c>
      <c r="FY70" s="225">
        <v>9</v>
      </c>
      <c r="FZ70" s="223">
        <v>22</v>
      </c>
      <c r="GA70" s="224" t="str">
        <f t="shared" si="432"/>
        <v>1</v>
      </c>
      <c r="GB70" s="225">
        <v>56</v>
      </c>
      <c r="GC70" s="225">
        <v>17</v>
      </c>
      <c r="GD70" s="225">
        <v>40</v>
      </c>
      <c r="GE70" s="225">
        <v>12</v>
      </c>
      <c r="GF70" s="223">
        <v>0</v>
      </c>
      <c r="GG70" s="224" t="b">
        <f t="shared" si="433"/>
        <v>0</v>
      </c>
      <c r="GH70" s="225">
        <v>0</v>
      </c>
      <c r="GI70" s="225">
        <v>0</v>
      </c>
      <c r="GJ70" s="225">
        <v>0</v>
      </c>
      <c r="GK70" s="225">
        <v>0</v>
      </c>
      <c r="GL70" s="223">
        <v>23</v>
      </c>
      <c r="GM70" s="224" t="str">
        <f t="shared" si="434"/>
        <v>1</v>
      </c>
      <c r="GN70" s="225">
        <v>59</v>
      </c>
      <c r="GO70" s="225">
        <v>16</v>
      </c>
      <c r="GP70" s="225">
        <v>23</v>
      </c>
      <c r="GQ70" s="225">
        <v>11</v>
      </c>
      <c r="GR70" s="223">
        <v>25</v>
      </c>
      <c r="GS70" s="224" t="str">
        <f t="shared" si="435"/>
        <v>1</v>
      </c>
      <c r="GT70" s="225">
        <v>61</v>
      </c>
      <c r="GU70" s="225">
        <v>22</v>
      </c>
      <c r="GV70" s="225">
        <v>34</v>
      </c>
      <c r="GW70" s="225">
        <v>7</v>
      </c>
      <c r="GX70" s="223">
        <v>19</v>
      </c>
      <c r="GY70" s="224" t="str">
        <f t="shared" si="436"/>
        <v>1</v>
      </c>
      <c r="GZ70" s="225">
        <v>121</v>
      </c>
      <c r="HA70" s="225">
        <v>13</v>
      </c>
      <c r="HB70" s="225">
        <v>12</v>
      </c>
      <c r="HC70" s="226">
        <v>6</v>
      </c>
      <c r="HD70" s="227"/>
      <c r="HE70" s="251">
        <f>Z70+AF70+AL70+AR70+AX70+BD70+BJ70+BP70+BV70+CB70+CH70+CN70+CT70+CZ70+DF70+DL70+DR70+DX70+ED70+EJ70+EP70+EV70+FB70+FH70+FN70+FT70+FZ70+GF70+GL70+GR70+GX70</f>
        <v>504</v>
      </c>
      <c r="HF70" s="6">
        <f t="shared" si="437"/>
        <v>1576</v>
      </c>
      <c r="HG70" s="6">
        <f t="shared" si="438"/>
        <v>398</v>
      </c>
      <c r="HH70" s="6">
        <f t="shared" si="438"/>
        <v>769</v>
      </c>
      <c r="HI70" s="262">
        <f t="shared" si="438"/>
        <v>197</v>
      </c>
      <c r="HK70" s="23" t="s">
        <v>61</v>
      </c>
      <c r="HL70" s="307">
        <v>0</v>
      </c>
      <c r="HM70" s="308" t="b">
        <f t="shared" si="373"/>
        <v>0</v>
      </c>
      <c r="HN70" s="309">
        <v>0</v>
      </c>
      <c r="HO70" s="309">
        <v>0</v>
      </c>
      <c r="HP70" s="309">
        <v>0</v>
      </c>
      <c r="HQ70" s="309">
        <v>0</v>
      </c>
      <c r="HR70" s="307">
        <v>0</v>
      </c>
      <c r="HS70" s="308" t="b">
        <f t="shared" si="374"/>
        <v>0</v>
      </c>
      <c r="HT70" s="309">
        <v>0</v>
      </c>
      <c r="HU70" s="309">
        <v>0</v>
      </c>
      <c r="HV70" s="309">
        <v>0</v>
      </c>
      <c r="HW70" s="309">
        <v>0</v>
      </c>
      <c r="HX70" s="307">
        <v>0</v>
      </c>
      <c r="HY70" s="308" t="b">
        <f t="shared" si="375"/>
        <v>0</v>
      </c>
      <c r="HZ70" s="309">
        <v>0</v>
      </c>
      <c r="IA70" s="309">
        <v>0</v>
      </c>
      <c r="IB70" s="309">
        <v>0</v>
      </c>
      <c r="IC70" s="309">
        <v>0</v>
      </c>
      <c r="ID70" s="307">
        <v>0</v>
      </c>
      <c r="IE70" s="308" t="b">
        <f t="shared" si="376"/>
        <v>0</v>
      </c>
      <c r="IF70" s="309">
        <v>0</v>
      </c>
      <c r="IG70" s="309">
        <v>0</v>
      </c>
      <c r="IH70" s="309">
        <v>0</v>
      </c>
      <c r="II70" s="309">
        <v>0</v>
      </c>
      <c r="IJ70" s="307">
        <v>0</v>
      </c>
      <c r="IK70" s="308" t="b">
        <f t="shared" si="377"/>
        <v>0</v>
      </c>
      <c r="IL70" s="309">
        <v>0</v>
      </c>
      <c r="IM70" s="309">
        <v>0</v>
      </c>
      <c r="IN70" s="309">
        <v>0</v>
      </c>
      <c r="IO70" s="309">
        <v>0</v>
      </c>
      <c r="IP70" s="307">
        <v>0</v>
      </c>
      <c r="IQ70" s="308" t="b">
        <f t="shared" si="378"/>
        <v>0</v>
      </c>
      <c r="IR70" s="309">
        <v>0</v>
      </c>
      <c r="IS70" s="309">
        <v>0</v>
      </c>
      <c r="IT70" s="309">
        <v>0</v>
      </c>
      <c r="IU70" s="309">
        <v>0</v>
      </c>
      <c r="IV70" s="307">
        <v>0</v>
      </c>
      <c r="IW70" s="308" t="b">
        <f t="shared" si="379"/>
        <v>0</v>
      </c>
      <c r="IX70" s="309">
        <v>0</v>
      </c>
      <c r="IY70" s="309">
        <v>0</v>
      </c>
      <c r="IZ70" s="309">
        <v>0</v>
      </c>
      <c r="JA70" s="309">
        <v>0</v>
      </c>
      <c r="JB70" s="307">
        <v>0</v>
      </c>
      <c r="JC70" s="308" t="b">
        <f t="shared" si="380"/>
        <v>0</v>
      </c>
      <c r="JD70" s="309">
        <v>0</v>
      </c>
      <c r="JE70" s="309">
        <v>0</v>
      </c>
      <c r="JF70" s="309">
        <v>0</v>
      </c>
      <c r="JG70" s="309">
        <v>0</v>
      </c>
      <c r="JH70" s="307">
        <v>0</v>
      </c>
      <c r="JI70" s="308" t="b">
        <f t="shared" si="381"/>
        <v>0</v>
      </c>
      <c r="JJ70" s="309">
        <v>0</v>
      </c>
      <c r="JK70" s="309">
        <v>0</v>
      </c>
      <c r="JL70" s="309">
        <v>0</v>
      </c>
      <c r="JM70" s="309">
        <v>0</v>
      </c>
      <c r="JN70" s="307">
        <v>0</v>
      </c>
      <c r="JO70" s="308" t="b">
        <f t="shared" si="382"/>
        <v>0</v>
      </c>
      <c r="JP70" s="309">
        <v>0</v>
      </c>
      <c r="JQ70" s="309">
        <v>0</v>
      </c>
      <c r="JR70" s="309">
        <v>0</v>
      </c>
      <c r="JS70" s="309">
        <v>0</v>
      </c>
      <c r="JT70" s="307">
        <v>0</v>
      </c>
      <c r="JU70" s="308" t="b">
        <f t="shared" si="383"/>
        <v>0</v>
      </c>
      <c r="JV70" s="309">
        <v>0</v>
      </c>
      <c r="JW70" s="309">
        <v>0</v>
      </c>
      <c r="JX70" s="309">
        <v>0</v>
      </c>
      <c r="JY70" s="309">
        <v>0</v>
      </c>
      <c r="JZ70" s="307">
        <v>0</v>
      </c>
      <c r="KA70" s="308" t="b">
        <f t="shared" si="384"/>
        <v>0</v>
      </c>
      <c r="KB70" s="309">
        <v>0</v>
      </c>
      <c r="KC70" s="309">
        <v>0</v>
      </c>
      <c r="KD70" s="309">
        <v>0</v>
      </c>
      <c r="KE70" s="309">
        <v>0</v>
      </c>
      <c r="KF70" s="307">
        <v>0</v>
      </c>
      <c r="KG70" s="308" t="b">
        <f t="shared" si="385"/>
        <v>0</v>
      </c>
      <c r="KH70" s="309">
        <v>0</v>
      </c>
      <c r="KI70" s="309">
        <v>0</v>
      </c>
      <c r="KJ70" s="309">
        <v>0</v>
      </c>
      <c r="KK70" s="309">
        <v>0</v>
      </c>
      <c r="KL70" s="307">
        <v>0</v>
      </c>
      <c r="KM70" s="308" t="b">
        <f t="shared" si="386"/>
        <v>0</v>
      </c>
      <c r="KN70" s="309">
        <v>0</v>
      </c>
      <c r="KO70" s="309">
        <v>0</v>
      </c>
      <c r="KP70" s="309">
        <v>0</v>
      </c>
      <c r="KQ70" s="309">
        <v>0</v>
      </c>
      <c r="KR70" s="307">
        <v>0</v>
      </c>
      <c r="KS70" s="308" t="b">
        <f t="shared" si="387"/>
        <v>0</v>
      </c>
      <c r="KT70" s="309">
        <v>0</v>
      </c>
      <c r="KU70" s="309">
        <v>0</v>
      </c>
      <c r="KV70" s="309">
        <v>0</v>
      </c>
      <c r="KW70" s="309">
        <v>0</v>
      </c>
      <c r="KX70" s="307">
        <v>0</v>
      </c>
      <c r="KY70" s="308" t="b">
        <f t="shared" si="388"/>
        <v>0</v>
      </c>
      <c r="KZ70" s="309">
        <v>0</v>
      </c>
      <c r="LA70" s="309">
        <v>0</v>
      </c>
      <c r="LB70" s="309">
        <v>0</v>
      </c>
      <c r="LC70" s="309">
        <v>0</v>
      </c>
      <c r="LD70" s="307">
        <v>0</v>
      </c>
      <c r="LE70" s="308" t="b">
        <f t="shared" si="389"/>
        <v>0</v>
      </c>
      <c r="LF70" s="309">
        <v>0</v>
      </c>
      <c r="LG70" s="309">
        <v>0</v>
      </c>
      <c r="LH70" s="309">
        <v>0</v>
      </c>
      <c r="LI70" s="309">
        <v>0</v>
      </c>
      <c r="LJ70" s="307">
        <v>0</v>
      </c>
      <c r="LK70" s="308" t="b">
        <f t="shared" si="390"/>
        <v>0</v>
      </c>
      <c r="LL70" s="309">
        <v>0</v>
      </c>
      <c r="LM70" s="309">
        <v>0</v>
      </c>
      <c r="LN70" s="309">
        <v>0</v>
      </c>
      <c r="LO70" s="309">
        <v>0</v>
      </c>
      <c r="LP70" s="307">
        <v>0</v>
      </c>
      <c r="LQ70" s="308" t="b">
        <f t="shared" si="391"/>
        <v>0</v>
      </c>
      <c r="LR70" s="309">
        <v>0</v>
      </c>
      <c r="LS70" s="309">
        <v>0</v>
      </c>
      <c r="LT70" s="309">
        <v>0</v>
      </c>
      <c r="LU70" s="309">
        <v>0</v>
      </c>
      <c r="LV70" s="307">
        <v>0</v>
      </c>
      <c r="LW70" s="308" t="b">
        <f t="shared" si="392"/>
        <v>0</v>
      </c>
      <c r="LX70" s="309">
        <v>0</v>
      </c>
      <c r="LY70" s="309">
        <v>0</v>
      </c>
      <c r="LZ70" s="309">
        <v>0</v>
      </c>
      <c r="MA70" s="309">
        <v>0</v>
      </c>
      <c r="MB70" s="307">
        <v>0</v>
      </c>
      <c r="MC70" s="308" t="b">
        <f t="shared" si="393"/>
        <v>0</v>
      </c>
      <c r="MD70" s="309">
        <v>0</v>
      </c>
      <c r="ME70" s="309">
        <v>0</v>
      </c>
      <c r="MF70" s="309">
        <v>0</v>
      </c>
      <c r="MG70" s="309">
        <v>0</v>
      </c>
      <c r="MH70" s="307">
        <v>0</v>
      </c>
      <c r="MI70" s="308" t="b">
        <f t="shared" si="394"/>
        <v>0</v>
      </c>
      <c r="MJ70" s="309">
        <v>0</v>
      </c>
      <c r="MK70" s="309">
        <v>0</v>
      </c>
      <c r="ML70" s="309">
        <v>0</v>
      </c>
      <c r="MM70" s="309">
        <v>0</v>
      </c>
      <c r="MN70" s="307">
        <v>0</v>
      </c>
      <c r="MO70" s="308" t="b">
        <f t="shared" si="395"/>
        <v>0</v>
      </c>
      <c r="MP70" s="309">
        <v>0</v>
      </c>
      <c r="MQ70" s="309">
        <v>0</v>
      </c>
      <c r="MR70" s="309">
        <v>0</v>
      </c>
      <c r="MS70" s="309">
        <v>0</v>
      </c>
      <c r="MT70" s="307">
        <v>0</v>
      </c>
      <c r="MU70" s="308" t="b">
        <f t="shared" si="396"/>
        <v>0</v>
      </c>
      <c r="MV70" s="309">
        <v>0</v>
      </c>
      <c r="MW70" s="309">
        <v>0</v>
      </c>
      <c r="MX70" s="309">
        <v>0</v>
      </c>
      <c r="MY70" s="309">
        <v>0</v>
      </c>
      <c r="MZ70" s="307">
        <v>0</v>
      </c>
      <c r="NA70" s="308" t="b">
        <f t="shared" si="397"/>
        <v>0</v>
      </c>
      <c r="NB70" s="309">
        <v>0</v>
      </c>
      <c r="NC70" s="309">
        <v>0</v>
      </c>
      <c r="ND70" s="309">
        <v>0</v>
      </c>
      <c r="NE70" s="309">
        <v>0</v>
      </c>
      <c r="NF70" s="307">
        <v>0</v>
      </c>
      <c r="NG70" s="308" t="b">
        <f t="shared" si="398"/>
        <v>0</v>
      </c>
      <c r="NH70" s="309">
        <v>0</v>
      </c>
      <c r="NI70" s="309">
        <v>0</v>
      </c>
      <c r="NJ70" s="309">
        <v>0</v>
      </c>
      <c r="NK70" s="309">
        <v>0</v>
      </c>
      <c r="NL70" s="307">
        <v>0</v>
      </c>
      <c r="NM70" s="308" t="b">
        <f t="shared" si="399"/>
        <v>0</v>
      </c>
      <c r="NN70" s="309">
        <v>0</v>
      </c>
      <c r="NO70" s="309">
        <v>0</v>
      </c>
      <c r="NP70" s="309">
        <v>0</v>
      </c>
      <c r="NQ70" s="309">
        <v>0</v>
      </c>
      <c r="NR70" s="307">
        <v>0</v>
      </c>
      <c r="NS70" s="308" t="b">
        <f t="shared" si="400"/>
        <v>0</v>
      </c>
      <c r="NT70" s="309">
        <v>0</v>
      </c>
      <c r="NU70" s="309">
        <v>0</v>
      </c>
      <c r="NV70" s="309">
        <v>0</v>
      </c>
      <c r="NW70" s="309">
        <v>0</v>
      </c>
      <c r="NX70" s="307">
        <v>0</v>
      </c>
      <c r="NY70" s="308" t="b">
        <f t="shared" si="401"/>
        <v>0</v>
      </c>
      <c r="NZ70" s="309">
        <v>0</v>
      </c>
      <c r="OA70" s="309">
        <v>0</v>
      </c>
      <c r="OB70" s="309">
        <v>0</v>
      </c>
      <c r="OC70" s="310">
        <v>0</v>
      </c>
      <c r="OD70" s="311">
        <v>0</v>
      </c>
      <c r="OE70" s="308" t="b">
        <f t="shared" si="402"/>
        <v>0</v>
      </c>
      <c r="OF70" s="309">
        <v>0</v>
      </c>
      <c r="OG70" s="309">
        <v>0</v>
      </c>
      <c r="OH70" s="309">
        <v>0</v>
      </c>
      <c r="OI70" s="309">
        <v>0</v>
      </c>
      <c r="OJ70" s="307">
        <v>0</v>
      </c>
      <c r="OK70" s="308" t="b">
        <f t="shared" si="403"/>
        <v>0</v>
      </c>
      <c r="OL70" s="309">
        <v>0</v>
      </c>
      <c r="OM70" s="309">
        <v>0</v>
      </c>
      <c r="ON70" s="309">
        <v>0</v>
      </c>
      <c r="OO70" s="310">
        <v>0</v>
      </c>
      <c r="OP70" s="312"/>
      <c r="OQ70" s="313">
        <f t="shared" si="404"/>
        <v>0</v>
      </c>
      <c r="OR70" s="36">
        <f t="shared" si="405"/>
        <v>0</v>
      </c>
      <c r="OS70" s="36">
        <f t="shared" si="405"/>
        <v>0</v>
      </c>
      <c r="OT70" s="36">
        <f t="shared" si="405"/>
        <v>0</v>
      </c>
      <c r="OU70" s="314">
        <f t="shared" si="405"/>
        <v>0</v>
      </c>
      <c r="OW70" s="54" t="s">
        <v>64</v>
      </c>
      <c r="OX70" s="36">
        <v>309</v>
      </c>
      <c r="OY70" s="314">
        <v>176</v>
      </c>
      <c r="PA70" s="65" t="s">
        <v>64</v>
      </c>
      <c r="PB70" s="36">
        <v>347</v>
      </c>
      <c r="PC70" s="314">
        <v>131</v>
      </c>
    </row>
    <row r="71" spans="1:419" ht="15.75" thickBot="1" x14ac:dyDescent="0.3">
      <c r="A71" s="17" t="s">
        <v>62</v>
      </c>
      <c r="B71" s="79">
        <v>0</v>
      </c>
      <c r="C71" s="79">
        <v>0</v>
      </c>
      <c r="E71" s="85" t="s">
        <v>62</v>
      </c>
      <c r="F71" s="86">
        <v>0</v>
      </c>
      <c r="G71" s="86">
        <v>0</v>
      </c>
      <c r="I71" s="113"/>
      <c r="J71" s="46">
        <v>4957</v>
      </c>
      <c r="K71" s="46">
        <v>1359</v>
      </c>
      <c r="M71" s="141"/>
      <c r="N71" s="46">
        <v>5320</v>
      </c>
      <c r="O71" s="107">
        <v>1714</v>
      </c>
      <c r="P71" s="121"/>
      <c r="Q71" s="107"/>
      <c r="R71" s="132" t="s">
        <v>76</v>
      </c>
      <c r="S71" s="107">
        <v>373</v>
      </c>
      <c r="T71" s="122">
        <v>0</v>
      </c>
      <c r="V71" s="158"/>
      <c r="W71" s="107">
        <v>0</v>
      </c>
      <c r="X71" s="122">
        <v>0</v>
      </c>
      <c r="Y71" s="12" t="s">
        <v>61</v>
      </c>
      <c r="Z71" s="223">
        <v>0</v>
      </c>
      <c r="AA71" s="224" t="b">
        <f t="shared" si="406"/>
        <v>0</v>
      </c>
      <c r="AB71" s="225">
        <v>0</v>
      </c>
      <c r="AC71" s="225">
        <v>0</v>
      </c>
      <c r="AD71" s="225">
        <v>0</v>
      </c>
      <c r="AE71" s="225">
        <v>0</v>
      </c>
      <c r="AF71" s="223">
        <v>0</v>
      </c>
      <c r="AG71" s="224" t="b">
        <f t="shared" si="407"/>
        <v>0</v>
      </c>
      <c r="AH71" s="225">
        <v>0</v>
      </c>
      <c r="AI71" s="225">
        <v>0</v>
      </c>
      <c r="AJ71" s="225">
        <v>0</v>
      </c>
      <c r="AK71" s="225">
        <v>0</v>
      </c>
      <c r="AL71" s="223">
        <v>0</v>
      </c>
      <c r="AM71" s="224" t="b">
        <f t="shared" si="408"/>
        <v>0</v>
      </c>
      <c r="AN71" s="225">
        <v>0</v>
      </c>
      <c r="AO71" s="225">
        <v>0</v>
      </c>
      <c r="AP71" s="225">
        <v>0</v>
      </c>
      <c r="AQ71" s="225">
        <v>0</v>
      </c>
      <c r="AR71" s="223">
        <v>0</v>
      </c>
      <c r="AS71" s="224" t="b">
        <f t="shared" si="409"/>
        <v>0</v>
      </c>
      <c r="AT71" s="225">
        <v>0</v>
      </c>
      <c r="AU71" s="225">
        <v>0</v>
      </c>
      <c r="AV71" s="225">
        <v>0</v>
      </c>
      <c r="AW71" s="225">
        <v>0</v>
      </c>
      <c r="AX71" s="223">
        <v>0</v>
      </c>
      <c r="AY71" s="224" t="b">
        <f t="shared" si="410"/>
        <v>0</v>
      </c>
      <c r="AZ71" s="225">
        <v>0</v>
      </c>
      <c r="BA71" s="225">
        <v>0</v>
      </c>
      <c r="BB71" s="225">
        <v>0</v>
      </c>
      <c r="BC71" s="225">
        <v>0</v>
      </c>
      <c r="BD71" s="223">
        <v>0</v>
      </c>
      <c r="BE71" s="224" t="b">
        <f t="shared" si="411"/>
        <v>0</v>
      </c>
      <c r="BF71" s="225">
        <v>0</v>
      </c>
      <c r="BG71" s="225">
        <v>0</v>
      </c>
      <c r="BH71" s="225">
        <v>0</v>
      </c>
      <c r="BI71" s="225">
        <v>0</v>
      </c>
      <c r="BJ71" s="223">
        <v>0</v>
      </c>
      <c r="BK71" s="224" t="b">
        <f t="shared" si="412"/>
        <v>0</v>
      </c>
      <c r="BL71" s="225">
        <v>0</v>
      </c>
      <c r="BM71" s="225">
        <v>0</v>
      </c>
      <c r="BN71" s="225">
        <v>0</v>
      </c>
      <c r="BO71" s="225">
        <v>0</v>
      </c>
      <c r="BP71" s="223">
        <v>0</v>
      </c>
      <c r="BQ71" s="224" t="b">
        <f t="shared" si="413"/>
        <v>0</v>
      </c>
      <c r="BR71" s="225">
        <v>0</v>
      </c>
      <c r="BS71" s="225">
        <v>0</v>
      </c>
      <c r="BT71" s="225">
        <v>0</v>
      </c>
      <c r="BU71" s="225">
        <v>0</v>
      </c>
      <c r="BV71" s="223">
        <v>0</v>
      </c>
      <c r="BW71" s="224" t="b">
        <f t="shared" si="414"/>
        <v>0</v>
      </c>
      <c r="BX71" s="225">
        <v>0</v>
      </c>
      <c r="BY71" s="225">
        <v>0</v>
      </c>
      <c r="BZ71" s="225">
        <v>0</v>
      </c>
      <c r="CA71" s="225">
        <v>0</v>
      </c>
      <c r="CB71" s="223">
        <v>0</v>
      </c>
      <c r="CC71" s="224" t="b">
        <f t="shared" si="415"/>
        <v>0</v>
      </c>
      <c r="CD71" s="225">
        <v>0</v>
      </c>
      <c r="CE71" s="225">
        <v>0</v>
      </c>
      <c r="CF71" s="225">
        <v>0</v>
      </c>
      <c r="CG71" s="225">
        <v>0</v>
      </c>
      <c r="CH71" s="223">
        <v>0</v>
      </c>
      <c r="CI71" s="224" t="b">
        <f t="shared" si="416"/>
        <v>0</v>
      </c>
      <c r="CJ71" s="225">
        <v>0</v>
      </c>
      <c r="CK71" s="225">
        <v>0</v>
      </c>
      <c r="CL71" s="225">
        <v>0</v>
      </c>
      <c r="CM71" s="225">
        <v>0</v>
      </c>
      <c r="CN71" s="223">
        <v>0</v>
      </c>
      <c r="CO71" s="224" t="b">
        <f t="shared" si="417"/>
        <v>0</v>
      </c>
      <c r="CP71" s="225">
        <v>0</v>
      </c>
      <c r="CQ71" s="225">
        <v>0</v>
      </c>
      <c r="CR71" s="225">
        <v>0</v>
      </c>
      <c r="CS71" s="225">
        <v>0</v>
      </c>
      <c r="CT71" s="223">
        <v>0</v>
      </c>
      <c r="CU71" s="224" t="b">
        <f t="shared" si="418"/>
        <v>0</v>
      </c>
      <c r="CV71" s="225">
        <v>0</v>
      </c>
      <c r="CW71" s="225">
        <v>0</v>
      </c>
      <c r="CX71" s="225">
        <v>0</v>
      </c>
      <c r="CY71" s="225">
        <v>0</v>
      </c>
      <c r="CZ71" s="223">
        <v>0</v>
      </c>
      <c r="DA71" s="224" t="b">
        <f t="shared" si="419"/>
        <v>0</v>
      </c>
      <c r="DB71" s="225">
        <v>0</v>
      </c>
      <c r="DC71" s="225">
        <v>0</v>
      </c>
      <c r="DD71" s="225">
        <v>0</v>
      </c>
      <c r="DE71" s="225">
        <v>0</v>
      </c>
      <c r="DF71" s="223">
        <v>0</v>
      </c>
      <c r="DG71" s="224" t="b">
        <f t="shared" si="420"/>
        <v>0</v>
      </c>
      <c r="DH71" s="225">
        <v>0</v>
      </c>
      <c r="DI71" s="225">
        <v>0</v>
      </c>
      <c r="DJ71" s="225">
        <v>0</v>
      </c>
      <c r="DK71" s="225">
        <v>0</v>
      </c>
      <c r="DL71" s="223">
        <v>0</v>
      </c>
      <c r="DM71" s="224" t="b">
        <f t="shared" si="421"/>
        <v>0</v>
      </c>
      <c r="DN71" s="225">
        <v>0</v>
      </c>
      <c r="DO71" s="225">
        <v>0</v>
      </c>
      <c r="DP71" s="225">
        <v>0</v>
      </c>
      <c r="DQ71" s="225">
        <v>0</v>
      </c>
      <c r="DR71" s="223">
        <v>0</v>
      </c>
      <c r="DS71" s="224" t="b">
        <f t="shared" si="422"/>
        <v>0</v>
      </c>
      <c r="DT71" s="225">
        <v>0</v>
      </c>
      <c r="DU71" s="225">
        <v>0</v>
      </c>
      <c r="DV71" s="225">
        <v>0</v>
      </c>
      <c r="DW71" s="225">
        <v>0</v>
      </c>
      <c r="DX71" s="223">
        <v>0</v>
      </c>
      <c r="DY71" s="224" t="b">
        <f t="shared" si="423"/>
        <v>0</v>
      </c>
      <c r="DZ71" s="225">
        <v>0</v>
      </c>
      <c r="EA71" s="225">
        <v>0</v>
      </c>
      <c r="EB71" s="225">
        <v>0</v>
      </c>
      <c r="EC71" s="225">
        <v>0</v>
      </c>
      <c r="ED71" s="223">
        <v>0</v>
      </c>
      <c r="EE71" s="224" t="b">
        <f t="shared" si="424"/>
        <v>0</v>
      </c>
      <c r="EF71" s="225">
        <v>0</v>
      </c>
      <c r="EG71" s="225">
        <v>0</v>
      </c>
      <c r="EH71" s="225">
        <v>0</v>
      </c>
      <c r="EI71" s="225">
        <v>0</v>
      </c>
      <c r="EJ71" s="223">
        <v>0</v>
      </c>
      <c r="EK71" s="224" t="b">
        <f t="shared" si="425"/>
        <v>0</v>
      </c>
      <c r="EL71" s="225">
        <v>0</v>
      </c>
      <c r="EM71" s="225">
        <v>0</v>
      </c>
      <c r="EN71" s="225">
        <v>0</v>
      </c>
      <c r="EO71" s="225">
        <v>0</v>
      </c>
      <c r="EP71" s="223">
        <v>0</v>
      </c>
      <c r="EQ71" s="224" t="b">
        <f t="shared" si="426"/>
        <v>0</v>
      </c>
      <c r="ER71" s="225">
        <v>0</v>
      </c>
      <c r="ES71" s="225">
        <v>0</v>
      </c>
      <c r="ET71" s="225">
        <v>0</v>
      </c>
      <c r="EU71" s="225">
        <v>0</v>
      </c>
      <c r="EV71" s="223">
        <v>0</v>
      </c>
      <c r="EW71" s="224" t="b">
        <f t="shared" si="427"/>
        <v>0</v>
      </c>
      <c r="EX71" s="225">
        <v>0</v>
      </c>
      <c r="EY71" s="225">
        <v>0</v>
      </c>
      <c r="EZ71" s="225">
        <v>0</v>
      </c>
      <c r="FA71" s="225">
        <v>0</v>
      </c>
      <c r="FB71" s="223">
        <v>0</v>
      </c>
      <c r="FC71" s="224" t="b">
        <f t="shared" si="428"/>
        <v>0</v>
      </c>
      <c r="FD71" s="225">
        <v>0</v>
      </c>
      <c r="FE71" s="225">
        <v>0</v>
      </c>
      <c r="FF71" s="225">
        <v>0</v>
      </c>
      <c r="FG71" s="225">
        <v>0</v>
      </c>
      <c r="FH71" s="223">
        <v>0</v>
      </c>
      <c r="FI71" s="224" t="b">
        <f t="shared" si="429"/>
        <v>0</v>
      </c>
      <c r="FJ71" s="225">
        <v>0</v>
      </c>
      <c r="FK71" s="225">
        <v>0</v>
      </c>
      <c r="FL71" s="225">
        <v>0</v>
      </c>
      <c r="FM71" s="225">
        <v>0</v>
      </c>
      <c r="FN71" s="223">
        <v>0</v>
      </c>
      <c r="FO71" s="224" t="b">
        <f t="shared" si="430"/>
        <v>0</v>
      </c>
      <c r="FP71" s="225">
        <v>0</v>
      </c>
      <c r="FQ71" s="225">
        <v>0</v>
      </c>
      <c r="FR71" s="225">
        <v>0</v>
      </c>
      <c r="FS71" s="225">
        <v>0</v>
      </c>
      <c r="FT71" s="223">
        <v>0</v>
      </c>
      <c r="FU71" s="224" t="b">
        <f t="shared" si="431"/>
        <v>0</v>
      </c>
      <c r="FV71" s="225">
        <v>0</v>
      </c>
      <c r="FW71" s="225">
        <v>0</v>
      </c>
      <c r="FX71" s="225">
        <v>0</v>
      </c>
      <c r="FY71" s="225">
        <v>0</v>
      </c>
      <c r="FZ71" s="223">
        <v>0</v>
      </c>
      <c r="GA71" s="224" t="b">
        <f t="shared" si="432"/>
        <v>0</v>
      </c>
      <c r="GB71" s="225">
        <v>0</v>
      </c>
      <c r="GC71" s="225">
        <v>0</v>
      </c>
      <c r="GD71" s="225">
        <v>0</v>
      </c>
      <c r="GE71" s="225">
        <v>0</v>
      </c>
      <c r="GF71" s="223">
        <v>0</v>
      </c>
      <c r="GG71" s="224" t="b">
        <f t="shared" si="433"/>
        <v>0</v>
      </c>
      <c r="GH71" s="225">
        <v>0</v>
      </c>
      <c r="GI71" s="225">
        <v>0</v>
      </c>
      <c r="GJ71" s="225">
        <v>0</v>
      </c>
      <c r="GK71" s="225">
        <v>0</v>
      </c>
      <c r="GL71" s="223">
        <v>0</v>
      </c>
      <c r="GM71" s="224" t="b">
        <f t="shared" si="434"/>
        <v>0</v>
      </c>
      <c r="GN71" s="225">
        <v>0</v>
      </c>
      <c r="GO71" s="225">
        <v>0</v>
      </c>
      <c r="GP71" s="225">
        <v>0</v>
      </c>
      <c r="GQ71" s="225">
        <v>0</v>
      </c>
      <c r="GR71" s="223">
        <v>0</v>
      </c>
      <c r="GS71" s="224" t="b">
        <f t="shared" si="435"/>
        <v>0</v>
      </c>
      <c r="GT71" s="225">
        <v>0</v>
      </c>
      <c r="GU71" s="225">
        <v>0</v>
      </c>
      <c r="GV71" s="225">
        <v>0</v>
      </c>
      <c r="GW71" s="225">
        <v>0</v>
      </c>
      <c r="GX71" s="223">
        <v>0</v>
      </c>
      <c r="GY71" s="224" t="b">
        <f t="shared" si="436"/>
        <v>0</v>
      </c>
      <c r="GZ71" s="225">
        <v>0</v>
      </c>
      <c r="HA71" s="225">
        <v>0</v>
      </c>
      <c r="HB71" s="225">
        <v>0</v>
      </c>
      <c r="HC71" s="226">
        <v>0</v>
      </c>
      <c r="HD71" s="227"/>
      <c r="HE71" s="267">
        <v>0</v>
      </c>
      <c r="HF71" s="268">
        <v>0</v>
      </c>
      <c r="HG71" s="8">
        <v>0</v>
      </c>
      <c r="HH71" s="6">
        <f t="shared" ref="HH71:HI75" si="439">AD71+AJ71+AP71+AV71+BB71+BH71+BN71+BT71+BZ71+CF71+CL71+CR71+CX71+DD71+DJ71+DP71+DV71+EB71+EH71+EN71+ET71+EZ71+FF71+FL71+FR71+FX71+GD71+GJ71+GP71+GV71+HB71</f>
        <v>0</v>
      </c>
      <c r="HI71" s="262">
        <f t="shared" si="439"/>
        <v>0</v>
      </c>
      <c r="HK71" s="23" t="s">
        <v>62</v>
      </c>
      <c r="HL71" s="307">
        <v>0</v>
      </c>
      <c r="HM71" s="308" t="b">
        <f t="shared" si="373"/>
        <v>0</v>
      </c>
      <c r="HN71" s="309">
        <v>0</v>
      </c>
      <c r="HO71" s="309">
        <v>0</v>
      </c>
      <c r="HP71" s="309">
        <v>0</v>
      </c>
      <c r="HQ71" s="309">
        <v>0</v>
      </c>
      <c r="HR71" s="307">
        <v>0</v>
      </c>
      <c r="HS71" s="308" t="b">
        <f t="shared" si="374"/>
        <v>0</v>
      </c>
      <c r="HT71" s="309">
        <v>0</v>
      </c>
      <c r="HU71" s="309">
        <v>0</v>
      </c>
      <c r="HV71" s="309">
        <v>0</v>
      </c>
      <c r="HW71" s="309">
        <v>0</v>
      </c>
      <c r="HX71" s="307">
        <v>0</v>
      </c>
      <c r="HY71" s="308" t="b">
        <f t="shared" si="375"/>
        <v>0</v>
      </c>
      <c r="HZ71" s="309">
        <v>0</v>
      </c>
      <c r="IA71" s="309">
        <v>0</v>
      </c>
      <c r="IB71" s="309">
        <v>0</v>
      </c>
      <c r="IC71" s="309">
        <v>0</v>
      </c>
      <c r="ID71" s="307">
        <v>0</v>
      </c>
      <c r="IE71" s="308" t="b">
        <f t="shared" si="376"/>
        <v>0</v>
      </c>
      <c r="IF71" s="309">
        <v>0</v>
      </c>
      <c r="IG71" s="309">
        <v>0</v>
      </c>
      <c r="IH71" s="309">
        <v>0</v>
      </c>
      <c r="II71" s="309">
        <v>0</v>
      </c>
      <c r="IJ71" s="307">
        <v>0</v>
      </c>
      <c r="IK71" s="308" t="b">
        <f t="shared" si="377"/>
        <v>0</v>
      </c>
      <c r="IL71" s="309">
        <v>0</v>
      </c>
      <c r="IM71" s="309">
        <v>0</v>
      </c>
      <c r="IN71" s="309">
        <v>0</v>
      </c>
      <c r="IO71" s="309">
        <v>0</v>
      </c>
      <c r="IP71" s="307">
        <v>0</v>
      </c>
      <c r="IQ71" s="308" t="b">
        <f t="shared" si="378"/>
        <v>0</v>
      </c>
      <c r="IR71" s="309">
        <v>0</v>
      </c>
      <c r="IS71" s="309">
        <v>0</v>
      </c>
      <c r="IT71" s="309">
        <v>0</v>
      </c>
      <c r="IU71" s="309">
        <v>0</v>
      </c>
      <c r="IV71" s="307">
        <v>0</v>
      </c>
      <c r="IW71" s="308" t="b">
        <f t="shared" si="379"/>
        <v>0</v>
      </c>
      <c r="IX71" s="309">
        <v>0</v>
      </c>
      <c r="IY71" s="309">
        <v>0</v>
      </c>
      <c r="IZ71" s="309">
        <v>0</v>
      </c>
      <c r="JA71" s="309">
        <v>0</v>
      </c>
      <c r="JB71" s="307">
        <v>0</v>
      </c>
      <c r="JC71" s="308" t="b">
        <f t="shared" si="380"/>
        <v>0</v>
      </c>
      <c r="JD71" s="309">
        <v>0</v>
      </c>
      <c r="JE71" s="309">
        <v>0</v>
      </c>
      <c r="JF71" s="309">
        <v>0</v>
      </c>
      <c r="JG71" s="309">
        <v>0</v>
      </c>
      <c r="JH71" s="307">
        <v>0</v>
      </c>
      <c r="JI71" s="308" t="b">
        <f t="shared" si="381"/>
        <v>0</v>
      </c>
      <c r="JJ71" s="309">
        <v>0</v>
      </c>
      <c r="JK71" s="309">
        <v>0</v>
      </c>
      <c r="JL71" s="309">
        <v>0</v>
      </c>
      <c r="JM71" s="309">
        <v>0</v>
      </c>
      <c r="JN71" s="307">
        <v>0</v>
      </c>
      <c r="JO71" s="308" t="b">
        <f t="shared" si="382"/>
        <v>0</v>
      </c>
      <c r="JP71" s="309">
        <v>0</v>
      </c>
      <c r="JQ71" s="309">
        <v>0</v>
      </c>
      <c r="JR71" s="309">
        <v>0</v>
      </c>
      <c r="JS71" s="309">
        <v>0</v>
      </c>
      <c r="JT71" s="307">
        <v>0</v>
      </c>
      <c r="JU71" s="308" t="b">
        <f t="shared" si="383"/>
        <v>0</v>
      </c>
      <c r="JV71" s="309">
        <v>0</v>
      </c>
      <c r="JW71" s="309">
        <v>0</v>
      </c>
      <c r="JX71" s="309">
        <v>0</v>
      </c>
      <c r="JY71" s="309">
        <v>0</v>
      </c>
      <c r="JZ71" s="307">
        <v>0</v>
      </c>
      <c r="KA71" s="308" t="b">
        <f t="shared" si="384"/>
        <v>0</v>
      </c>
      <c r="KB71" s="309">
        <v>0</v>
      </c>
      <c r="KC71" s="309">
        <v>0</v>
      </c>
      <c r="KD71" s="309">
        <v>0</v>
      </c>
      <c r="KE71" s="309">
        <v>0</v>
      </c>
      <c r="KF71" s="307">
        <v>0</v>
      </c>
      <c r="KG71" s="308" t="b">
        <f t="shared" si="385"/>
        <v>0</v>
      </c>
      <c r="KH71" s="309">
        <v>0</v>
      </c>
      <c r="KI71" s="309">
        <v>0</v>
      </c>
      <c r="KJ71" s="309">
        <v>0</v>
      </c>
      <c r="KK71" s="309">
        <v>0</v>
      </c>
      <c r="KL71" s="307">
        <v>0</v>
      </c>
      <c r="KM71" s="308" t="b">
        <f t="shared" si="386"/>
        <v>0</v>
      </c>
      <c r="KN71" s="309">
        <v>0</v>
      </c>
      <c r="KO71" s="309">
        <v>0</v>
      </c>
      <c r="KP71" s="309">
        <v>0</v>
      </c>
      <c r="KQ71" s="309">
        <v>0</v>
      </c>
      <c r="KR71" s="307">
        <v>0</v>
      </c>
      <c r="KS71" s="308" t="b">
        <f t="shared" si="387"/>
        <v>0</v>
      </c>
      <c r="KT71" s="309">
        <v>0</v>
      </c>
      <c r="KU71" s="309">
        <v>0</v>
      </c>
      <c r="KV71" s="309">
        <v>0</v>
      </c>
      <c r="KW71" s="309">
        <v>0</v>
      </c>
      <c r="KX71" s="307">
        <v>0</v>
      </c>
      <c r="KY71" s="308" t="b">
        <f t="shared" si="388"/>
        <v>0</v>
      </c>
      <c r="KZ71" s="309">
        <v>0</v>
      </c>
      <c r="LA71" s="309">
        <v>0</v>
      </c>
      <c r="LB71" s="309">
        <v>0</v>
      </c>
      <c r="LC71" s="309">
        <v>0</v>
      </c>
      <c r="LD71" s="307">
        <v>0</v>
      </c>
      <c r="LE71" s="308" t="b">
        <f t="shared" si="389"/>
        <v>0</v>
      </c>
      <c r="LF71" s="309">
        <v>0</v>
      </c>
      <c r="LG71" s="309">
        <v>0</v>
      </c>
      <c r="LH71" s="309">
        <v>0</v>
      </c>
      <c r="LI71" s="309">
        <v>0</v>
      </c>
      <c r="LJ71" s="307">
        <v>0</v>
      </c>
      <c r="LK71" s="308" t="b">
        <f t="shared" si="390"/>
        <v>0</v>
      </c>
      <c r="LL71" s="309">
        <v>0</v>
      </c>
      <c r="LM71" s="309">
        <v>0</v>
      </c>
      <c r="LN71" s="309">
        <v>0</v>
      </c>
      <c r="LO71" s="309">
        <v>0</v>
      </c>
      <c r="LP71" s="307">
        <v>0</v>
      </c>
      <c r="LQ71" s="308" t="b">
        <f t="shared" si="391"/>
        <v>0</v>
      </c>
      <c r="LR71" s="309">
        <v>0</v>
      </c>
      <c r="LS71" s="309">
        <v>0</v>
      </c>
      <c r="LT71" s="309">
        <v>0</v>
      </c>
      <c r="LU71" s="309">
        <v>0</v>
      </c>
      <c r="LV71" s="307">
        <v>0</v>
      </c>
      <c r="LW71" s="308" t="b">
        <f t="shared" si="392"/>
        <v>0</v>
      </c>
      <c r="LX71" s="309">
        <v>0</v>
      </c>
      <c r="LY71" s="309">
        <v>0</v>
      </c>
      <c r="LZ71" s="309">
        <v>0</v>
      </c>
      <c r="MA71" s="309">
        <v>0</v>
      </c>
      <c r="MB71" s="307">
        <v>0</v>
      </c>
      <c r="MC71" s="308" t="b">
        <f t="shared" si="393"/>
        <v>0</v>
      </c>
      <c r="MD71" s="309">
        <v>0</v>
      </c>
      <c r="ME71" s="309">
        <v>0</v>
      </c>
      <c r="MF71" s="309">
        <v>0</v>
      </c>
      <c r="MG71" s="309">
        <v>0</v>
      </c>
      <c r="MH71" s="307">
        <v>0</v>
      </c>
      <c r="MI71" s="308" t="b">
        <f t="shared" si="394"/>
        <v>0</v>
      </c>
      <c r="MJ71" s="309">
        <v>0</v>
      </c>
      <c r="MK71" s="309">
        <v>0</v>
      </c>
      <c r="ML71" s="309">
        <v>0</v>
      </c>
      <c r="MM71" s="309">
        <v>0</v>
      </c>
      <c r="MN71" s="307">
        <v>0</v>
      </c>
      <c r="MO71" s="308" t="b">
        <f t="shared" si="395"/>
        <v>0</v>
      </c>
      <c r="MP71" s="309">
        <v>0</v>
      </c>
      <c r="MQ71" s="309">
        <v>0</v>
      </c>
      <c r="MR71" s="309">
        <v>0</v>
      </c>
      <c r="MS71" s="309">
        <v>0</v>
      </c>
      <c r="MT71" s="307">
        <v>0</v>
      </c>
      <c r="MU71" s="308" t="b">
        <f t="shared" si="396"/>
        <v>0</v>
      </c>
      <c r="MV71" s="309">
        <v>0</v>
      </c>
      <c r="MW71" s="309">
        <v>0</v>
      </c>
      <c r="MX71" s="309">
        <v>0</v>
      </c>
      <c r="MY71" s="309">
        <v>0</v>
      </c>
      <c r="MZ71" s="307">
        <v>0</v>
      </c>
      <c r="NA71" s="308" t="b">
        <f t="shared" si="397"/>
        <v>0</v>
      </c>
      <c r="NB71" s="309">
        <v>0</v>
      </c>
      <c r="NC71" s="309">
        <v>0</v>
      </c>
      <c r="ND71" s="309">
        <v>0</v>
      </c>
      <c r="NE71" s="309">
        <v>0</v>
      </c>
      <c r="NF71" s="307">
        <v>0</v>
      </c>
      <c r="NG71" s="308" t="b">
        <f t="shared" si="398"/>
        <v>0</v>
      </c>
      <c r="NH71" s="309">
        <v>0</v>
      </c>
      <c r="NI71" s="309">
        <v>0</v>
      </c>
      <c r="NJ71" s="309">
        <v>0</v>
      </c>
      <c r="NK71" s="309">
        <v>0</v>
      </c>
      <c r="NL71" s="307">
        <v>0</v>
      </c>
      <c r="NM71" s="308" t="b">
        <f t="shared" si="399"/>
        <v>0</v>
      </c>
      <c r="NN71" s="309">
        <v>0</v>
      </c>
      <c r="NO71" s="309">
        <v>0</v>
      </c>
      <c r="NP71" s="309">
        <v>0</v>
      </c>
      <c r="NQ71" s="309">
        <v>0</v>
      </c>
      <c r="NR71" s="307">
        <v>0</v>
      </c>
      <c r="NS71" s="308" t="b">
        <f t="shared" si="400"/>
        <v>0</v>
      </c>
      <c r="NT71" s="309">
        <v>0</v>
      </c>
      <c r="NU71" s="309">
        <v>0</v>
      </c>
      <c r="NV71" s="309">
        <v>0</v>
      </c>
      <c r="NW71" s="309">
        <v>0</v>
      </c>
      <c r="NX71" s="307">
        <v>0</v>
      </c>
      <c r="NY71" s="308" t="b">
        <f t="shared" si="401"/>
        <v>0</v>
      </c>
      <c r="NZ71" s="309">
        <v>0</v>
      </c>
      <c r="OA71" s="309">
        <v>0</v>
      </c>
      <c r="OB71" s="309">
        <v>0</v>
      </c>
      <c r="OC71" s="310">
        <v>0</v>
      </c>
      <c r="OD71" s="311">
        <v>0</v>
      </c>
      <c r="OE71" s="308" t="b">
        <f t="shared" si="402"/>
        <v>0</v>
      </c>
      <c r="OF71" s="309">
        <v>0</v>
      </c>
      <c r="OG71" s="309">
        <v>0</v>
      </c>
      <c r="OH71" s="309">
        <v>0</v>
      </c>
      <c r="OI71" s="309">
        <v>0</v>
      </c>
      <c r="OJ71" s="307">
        <v>0</v>
      </c>
      <c r="OK71" s="308" t="b">
        <f t="shared" si="403"/>
        <v>0</v>
      </c>
      <c r="OL71" s="309">
        <v>0</v>
      </c>
      <c r="OM71" s="309">
        <v>0</v>
      </c>
      <c r="ON71" s="309">
        <v>0</v>
      </c>
      <c r="OO71" s="310">
        <v>0</v>
      </c>
      <c r="OP71" s="312"/>
      <c r="OQ71" s="313">
        <f t="shared" si="404"/>
        <v>0</v>
      </c>
      <c r="OR71" s="36">
        <f t="shared" si="405"/>
        <v>0</v>
      </c>
      <c r="OS71" s="36">
        <f t="shared" si="405"/>
        <v>0</v>
      </c>
      <c r="OT71" s="36">
        <f t="shared" si="405"/>
        <v>0</v>
      </c>
      <c r="OU71" s="314">
        <f t="shared" si="405"/>
        <v>0</v>
      </c>
      <c r="OW71" s="56" t="s">
        <v>65</v>
      </c>
      <c r="OX71" s="36">
        <v>140</v>
      </c>
      <c r="OY71" s="314">
        <v>46</v>
      </c>
      <c r="PA71" s="66" t="s">
        <v>65</v>
      </c>
      <c r="PB71" s="36">
        <v>210</v>
      </c>
      <c r="PC71" s="314">
        <v>21</v>
      </c>
    </row>
    <row r="72" spans="1:419" ht="15.75" thickBot="1" x14ac:dyDescent="0.3">
      <c r="A72" s="17" t="s">
        <v>63</v>
      </c>
      <c r="B72" s="79">
        <v>0</v>
      </c>
      <c r="C72" s="79">
        <v>0</v>
      </c>
      <c r="E72" s="85" t="s">
        <v>63</v>
      </c>
      <c r="F72" s="86">
        <v>0</v>
      </c>
      <c r="G72" s="86">
        <v>0</v>
      </c>
      <c r="I72" s="58"/>
      <c r="J72" s="84"/>
      <c r="K72" s="84"/>
      <c r="M72" s="142"/>
      <c r="N72" s="105"/>
      <c r="O72" s="107"/>
      <c r="P72" s="121"/>
      <c r="Q72" s="107"/>
      <c r="R72" s="132" t="s">
        <v>63</v>
      </c>
      <c r="S72" s="107">
        <v>0</v>
      </c>
      <c r="T72" s="122">
        <v>0</v>
      </c>
      <c r="V72" s="158"/>
      <c r="W72" s="107">
        <v>0</v>
      </c>
      <c r="X72" s="122">
        <v>0</v>
      </c>
      <c r="Y72" s="12" t="s">
        <v>62</v>
      </c>
      <c r="Z72" s="223">
        <v>0</v>
      </c>
      <c r="AA72" s="224" t="b">
        <f t="shared" si="406"/>
        <v>0</v>
      </c>
      <c r="AB72" s="225">
        <v>0</v>
      </c>
      <c r="AC72" s="225">
        <v>0</v>
      </c>
      <c r="AD72" s="225">
        <v>0</v>
      </c>
      <c r="AE72" s="225">
        <v>0</v>
      </c>
      <c r="AF72" s="223">
        <v>0</v>
      </c>
      <c r="AG72" s="224" t="b">
        <f t="shared" si="407"/>
        <v>0</v>
      </c>
      <c r="AH72" s="225">
        <v>0</v>
      </c>
      <c r="AI72" s="225">
        <v>0</v>
      </c>
      <c r="AJ72" s="225">
        <v>0</v>
      </c>
      <c r="AK72" s="225">
        <v>0</v>
      </c>
      <c r="AL72" s="223">
        <v>0</v>
      </c>
      <c r="AM72" s="224" t="b">
        <f t="shared" si="408"/>
        <v>0</v>
      </c>
      <c r="AN72" s="225">
        <v>0</v>
      </c>
      <c r="AO72" s="225">
        <v>0</v>
      </c>
      <c r="AP72" s="225">
        <v>0</v>
      </c>
      <c r="AQ72" s="225">
        <v>0</v>
      </c>
      <c r="AR72" s="223">
        <v>0</v>
      </c>
      <c r="AS72" s="224" t="b">
        <f t="shared" si="409"/>
        <v>0</v>
      </c>
      <c r="AT72" s="225">
        <v>0</v>
      </c>
      <c r="AU72" s="225">
        <v>0</v>
      </c>
      <c r="AV72" s="225">
        <v>0</v>
      </c>
      <c r="AW72" s="225">
        <v>0</v>
      </c>
      <c r="AX72" s="223">
        <v>0</v>
      </c>
      <c r="AY72" s="224" t="b">
        <f t="shared" si="410"/>
        <v>0</v>
      </c>
      <c r="AZ72" s="225">
        <v>0</v>
      </c>
      <c r="BA72" s="225">
        <v>0</v>
      </c>
      <c r="BB72" s="225">
        <v>0</v>
      </c>
      <c r="BC72" s="225">
        <v>0</v>
      </c>
      <c r="BD72" s="223">
        <v>0</v>
      </c>
      <c r="BE72" s="224" t="b">
        <f t="shared" si="411"/>
        <v>0</v>
      </c>
      <c r="BF72" s="225">
        <v>0</v>
      </c>
      <c r="BG72" s="225">
        <v>0</v>
      </c>
      <c r="BH72" s="225">
        <v>0</v>
      </c>
      <c r="BI72" s="225">
        <v>0</v>
      </c>
      <c r="BJ72" s="223">
        <v>0</v>
      </c>
      <c r="BK72" s="224" t="b">
        <f t="shared" si="412"/>
        <v>0</v>
      </c>
      <c r="BL72" s="225">
        <v>0</v>
      </c>
      <c r="BM72" s="225">
        <v>0</v>
      </c>
      <c r="BN72" s="225">
        <v>0</v>
      </c>
      <c r="BO72" s="225">
        <v>0</v>
      </c>
      <c r="BP72" s="223">
        <v>0</v>
      </c>
      <c r="BQ72" s="224" t="b">
        <f t="shared" si="413"/>
        <v>0</v>
      </c>
      <c r="BR72" s="225">
        <v>0</v>
      </c>
      <c r="BS72" s="225">
        <v>0</v>
      </c>
      <c r="BT72" s="225">
        <v>0</v>
      </c>
      <c r="BU72" s="225">
        <v>0</v>
      </c>
      <c r="BV72" s="223">
        <v>0</v>
      </c>
      <c r="BW72" s="224" t="b">
        <f t="shared" si="414"/>
        <v>0</v>
      </c>
      <c r="BX72" s="225">
        <v>0</v>
      </c>
      <c r="BY72" s="225">
        <v>0</v>
      </c>
      <c r="BZ72" s="225">
        <v>0</v>
      </c>
      <c r="CA72" s="225">
        <v>0</v>
      </c>
      <c r="CB72" s="223">
        <v>0</v>
      </c>
      <c r="CC72" s="224" t="b">
        <f t="shared" si="415"/>
        <v>0</v>
      </c>
      <c r="CD72" s="225">
        <v>0</v>
      </c>
      <c r="CE72" s="225">
        <v>0</v>
      </c>
      <c r="CF72" s="225">
        <v>0</v>
      </c>
      <c r="CG72" s="225">
        <v>0</v>
      </c>
      <c r="CH72" s="223">
        <v>0</v>
      </c>
      <c r="CI72" s="224" t="b">
        <f t="shared" si="416"/>
        <v>0</v>
      </c>
      <c r="CJ72" s="225">
        <v>0</v>
      </c>
      <c r="CK72" s="225">
        <v>0</v>
      </c>
      <c r="CL72" s="225">
        <v>0</v>
      </c>
      <c r="CM72" s="225">
        <v>0</v>
      </c>
      <c r="CN72" s="223">
        <v>0</v>
      </c>
      <c r="CO72" s="224" t="b">
        <f t="shared" si="417"/>
        <v>0</v>
      </c>
      <c r="CP72" s="225">
        <v>0</v>
      </c>
      <c r="CQ72" s="225">
        <v>0</v>
      </c>
      <c r="CR72" s="225">
        <v>0</v>
      </c>
      <c r="CS72" s="225">
        <v>0</v>
      </c>
      <c r="CT72" s="223">
        <v>0</v>
      </c>
      <c r="CU72" s="224" t="b">
        <f t="shared" si="418"/>
        <v>0</v>
      </c>
      <c r="CV72" s="225">
        <v>0</v>
      </c>
      <c r="CW72" s="225">
        <v>0</v>
      </c>
      <c r="CX72" s="225">
        <v>0</v>
      </c>
      <c r="CY72" s="225">
        <v>0</v>
      </c>
      <c r="CZ72" s="223">
        <v>0</v>
      </c>
      <c r="DA72" s="224" t="b">
        <f t="shared" si="419"/>
        <v>0</v>
      </c>
      <c r="DB72" s="225">
        <v>0</v>
      </c>
      <c r="DC72" s="225">
        <v>0</v>
      </c>
      <c r="DD72" s="225">
        <v>0</v>
      </c>
      <c r="DE72" s="225">
        <v>0</v>
      </c>
      <c r="DF72" s="223">
        <v>0</v>
      </c>
      <c r="DG72" s="224" t="b">
        <f t="shared" si="420"/>
        <v>0</v>
      </c>
      <c r="DH72" s="225">
        <v>0</v>
      </c>
      <c r="DI72" s="225">
        <v>0</v>
      </c>
      <c r="DJ72" s="225">
        <v>0</v>
      </c>
      <c r="DK72" s="225">
        <v>0</v>
      </c>
      <c r="DL72" s="223">
        <v>0</v>
      </c>
      <c r="DM72" s="224" t="b">
        <f t="shared" si="421"/>
        <v>0</v>
      </c>
      <c r="DN72" s="225">
        <v>0</v>
      </c>
      <c r="DO72" s="225">
        <v>0</v>
      </c>
      <c r="DP72" s="225">
        <v>0</v>
      </c>
      <c r="DQ72" s="225">
        <v>0</v>
      </c>
      <c r="DR72" s="223">
        <v>0</v>
      </c>
      <c r="DS72" s="224" t="b">
        <f t="shared" si="422"/>
        <v>0</v>
      </c>
      <c r="DT72" s="225">
        <v>0</v>
      </c>
      <c r="DU72" s="225">
        <v>0</v>
      </c>
      <c r="DV72" s="225">
        <v>0</v>
      </c>
      <c r="DW72" s="225">
        <v>0</v>
      </c>
      <c r="DX72" s="223">
        <v>0</v>
      </c>
      <c r="DY72" s="224" t="b">
        <f t="shared" si="423"/>
        <v>0</v>
      </c>
      <c r="DZ72" s="225">
        <v>0</v>
      </c>
      <c r="EA72" s="225">
        <v>0</v>
      </c>
      <c r="EB72" s="225">
        <v>0</v>
      </c>
      <c r="EC72" s="225">
        <v>0</v>
      </c>
      <c r="ED72" s="223">
        <v>0</v>
      </c>
      <c r="EE72" s="224" t="b">
        <f t="shared" si="424"/>
        <v>0</v>
      </c>
      <c r="EF72" s="225">
        <v>0</v>
      </c>
      <c r="EG72" s="225">
        <v>0</v>
      </c>
      <c r="EH72" s="225">
        <v>0</v>
      </c>
      <c r="EI72" s="225">
        <v>0</v>
      </c>
      <c r="EJ72" s="223">
        <v>0</v>
      </c>
      <c r="EK72" s="224" t="b">
        <f t="shared" si="425"/>
        <v>0</v>
      </c>
      <c r="EL72" s="225">
        <v>0</v>
      </c>
      <c r="EM72" s="225">
        <v>0</v>
      </c>
      <c r="EN72" s="225">
        <v>0</v>
      </c>
      <c r="EO72" s="225">
        <v>0</v>
      </c>
      <c r="EP72" s="223">
        <v>0</v>
      </c>
      <c r="EQ72" s="224" t="b">
        <f t="shared" si="426"/>
        <v>0</v>
      </c>
      <c r="ER72" s="225">
        <v>0</v>
      </c>
      <c r="ES72" s="225">
        <v>0</v>
      </c>
      <c r="ET72" s="225">
        <v>0</v>
      </c>
      <c r="EU72" s="225">
        <v>0</v>
      </c>
      <c r="EV72" s="223">
        <v>0</v>
      </c>
      <c r="EW72" s="224" t="b">
        <f t="shared" si="427"/>
        <v>0</v>
      </c>
      <c r="EX72" s="225">
        <v>0</v>
      </c>
      <c r="EY72" s="225">
        <v>0</v>
      </c>
      <c r="EZ72" s="225">
        <v>0</v>
      </c>
      <c r="FA72" s="225">
        <v>0</v>
      </c>
      <c r="FB72" s="223">
        <v>0</v>
      </c>
      <c r="FC72" s="224" t="b">
        <f t="shared" si="428"/>
        <v>0</v>
      </c>
      <c r="FD72" s="225">
        <v>0</v>
      </c>
      <c r="FE72" s="225">
        <v>0</v>
      </c>
      <c r="FF72" s="225">
        <v>0</v>
      </c>
      <c r="FG72" s="225">
        <v>0</v>
      </c>
      <c r="FH72" s="223">
        <v>0</v>
      </c>
      <c r="FI72" s="224" t="b">
        <f t="shared" si="429"/>
        <v>0</v>
      </c>
      <c r="FJ72" s="225">
        <v>0</v>
      </c>
      <c r="FK72" s="225">
        <v>0</v>
      </c>
      <c r="FL72" s="225">
        <v>0</v>
      </c>
      <c r="FM72" s="225">
        <v>0</v>
      </c>
      <c r="FN72" s="223">
        <v>0</v>
      </c>
      <c r="FO72" s="224" t="b">
        <f t="shared" si="430"/>
        <v>0</v>
      </c>
      <c r="FP72" s="225">
        <v>0</v>
      </c>
      <c r="FQ72" s="225">
        <v>0</v>
      </c>
      <c r="FR72" s="225">
        <v>0</v>
      </c>
      <c r="FS72" s="225">
        <v>0</v>
      </c>
      <c r="FT72" s="223">
        <v>0</v>
      </c>
      <c r="FU72" s="224" t="b">
        <f t="shared" si="431"/>
        <v>0</v>
      </c>
      <c r="FV72" s="225">
        <v>0</v>
      </c>
      <c r="FW72" s="225">
        <v>0</v>
      </c>
      <c r="FX72" s="225">
        <v>0</v>
      </c>
      <c r="FY72" s="225">
        <v>0</v>
      </c>
      <c r="FZ72" s="223">
        <v>0</v>
      </c>
      <c r="GA72" s="224" t="b">
        <f t="shared" si="432"/>
        <v>0</v>
      </c>
      <c r="GB72" s="225">
        <v>0</v>
      </c>
      <c r="GC72" s="225">
        <v>0</v>
      </c>
      <c r="GD72" s="225">
        <v>0</v>
      </c>
      <c r="GE72" s="225">
        <v>0</v>
      </c>
      <c r="GF72" s="223">
        <v>0</v>
      </c>
      <c r="GG72" s="224" t="b">
        <f t="shared" si="433"/>
        <v>0</v>
      </c>
      <c r="GH72" s="225">
        <v>0</v>
      </c>
      <c r="GI72" s="225">
        <v>0</v>
      </c>
      <c r="GJ72" s="225">
        <v>0</v>
      </c>
      <c r="GK72" s="225">
        <v>0</v>
      </c>
      <c r="GL72" s="223">
        <v>0</v>
      </c>
      <c r="GM72" s="224" t="b">
        <f t="shared" si="434"/>
        <v>0</v>
      </c>
      <c r="GN72" s="225">
        <v>0</v>
      </c>
      <c r="GO72" s="225">
        <v>0</v>
      </c>
      <c r="GP72" s="225">
        <v>0</v>
      </c>
      <c r="GQ72" s="225">
        <v>0</v>
      </c>
      <c r="GR72" s="223">
        <v>0</v>
      </c>
      <c r="GS72" s="224" t="b">
        <f t="shared" si="435"/>
        <v>0</v>
      </c>
      <c r="GT72" s="225">
        <v>0</v>
      </c>
      <c r="GU72" s="225">
        <v>0</v>
      </c>
      <c r="GV72" s="225">
        <v>0</v>
      </c>
      <c r="GW72" s="225">
        <v>0</v>
      </c>
      <c r="GX72" s="223">
        <v>0</v>
      </c>
      <c r="GY72" s="224" t="b">
        <f t="shared" si="436"/>
        <v>0</v>
      </c>
      <c r="GZ72" s="225">
        <v>0</v>
      </c>
      <c r="HA72" s="225">
        <v>0</v>
      </c>
      <c r="HB72" s="225">
        <v>0</v>
      </c>
      <c r="HC72" s="226">
        <v>0</v>
      </c>
      <c r="HD72" s="227"/>
      <c r="HE72" s="267">
        <v>0</v>
      </c>
      <c r="HF72" s="268">
        <v>0</v>
      </c>
      <c r="HG72" s="8">
        <v>0</v>
      </c>
      <c r="HH72" s="6">
        <f t="shared" si="439"/>
        <v>0</v>
      </c>
      <c r="HI72" s="262">
        <f t="shared" si="439"/>
        <v>0</v>
      </c>
      <c r="HK72" s="23" t="s">
        <v>63</v>
      </c>
      <c r="HL72" s="307">
        <v>0</v>
      </c>
      <c r="HM72" s="308" t="b">
        <f t="shared" si="373"/>
        <v>0</v>
      </c>
      <c r="HN72" s="309">
        <v>0</v>
      </c>
      <c r="HO72" s="309">
        <v>0</v>
      </c>
      <c r="HP72" s="309">
        <v>0</v>
      </c>
      <c r="HQ72" s="309">
        <v>0</v>
      </c>
      <c r="HR72" s="307">
        <v>0</v>
      </c>
      <c r="HS72" s="308" t="b">
        <f t="shared" si="374"/>
        <v>0</v>
      </c>
      <c r="HT72" s="309">
        <v>0</v>
      </c>
      <c r="HU72" s="309">
        <v>0</v>
      </c>
      <c r="HV72" s="309">
        <v>0</v>
      </c>
      <c r="HW72" s="309">
        <v>0</v>
      </c>
      <c r="HX72" s="307">
        <v>0</v>
      </c>
      <c r="HY72" s="308" t="b">
        <f t="shared" si="375"/>
        <v>0</v>
      </c>
      <c r="HZ72" s="309">
        <v>0</v>
      </c>
      <c r="IA72" s="309">
        <v>0</v>
      </c>
      <c r="IB72" s="309">
        <v>0</v>
      </c>
      <c r="IC72" s="309">
        <v>0</v>
      </c>
      <c r="ID72" s="307">
        <v>0</v>
      </c>
      <c r="IE72" s="308" t="b">
        <f t="shared" si="376"/>
        <v>0</v>
      </c>
      <c r="IF72" s="309">
        <v>0</v>
      </c>
      <c r="IG72" s="309">
        <v>0</v>
      </c>
      <c r="IH72" s="309">
        <v>0</v>
      </c>
      <c r="II72" s="309">
        <v>0</v>
      </c>
      <c r="IJ72" s="307">
        <v>0</v>
      </c>
      <c r="IK72" s="308" t="b">
        <f t="shared" si="377"/>
        <v>0</v>
      </c>
      <c r="IL72" s="309">
        <v>0</v>
      </c>
      <c r="IM72" s="309">
        <v>0</v>
      </c>
      <c r="IN72" s="309">
        <v>0</v>
      </c>
      <c r="IO72" s="309">
        <v>0</v>
      </c>
      <c r="IP72" s="307">
        <v>0</v>
      </c>
      <c r="IQ72" s="308" t="b">
        <f t="shared" si="378"/>
        <v>0</v>
      </c>
      <c r="IR72" s="309">
        <v>0</v>
      </c>
      <c r="IS72" s="309">
        <v>0</v>
      </c>
      <c r="IT72" s="309">
        <v>0</v>
      </c>
      <c r="IU72" s="309">
        <v>0</v>
      </c>
      <c r="IV72" s="307">
        <v>0</v>
      </c>
      <c r="IW72" s="308" t="b">
        <f t="shared" si="379"/>
        <v>0</v>
      </c>
      <c r="IX72" s="309">
        <v>0</v>
      </c>
      <c r="IY72" s="309">
        <v>0</v>
      </c>
      <c r="IZ72" s="309">
        <v>0</v>
      </c>
      <c r="JA72" s="309">
        <v>0</v>
      </c>
      <c r="JB72" s="307">
        <v>0</v>
      </c>
      <c r="JC72" s="308" t="b">
        <f t="shared" si="380"/>
        <v>0</v>
      </c>
      <c r="JD72" s="309">
        <v>0</v>
      </c>
      <c r="JE72" s="309">
        <v>0</v>
      </c>
      <c r="JF72" s="309">
        <v>0</v>
      </c>
      <c r="JG72" s="309">
        <v>0</v>
      </c>
      <c r="JH72" s="307">
        <v>0</v>
      </c>
      <c r="JI72" s="308" t="b">
        <f t="shared" si="381"/>
        <v>0</v>
      </c>
      <c r="JJ72" s="309">
        <v>0</v>
      </c>
      <c r="JK72" s="309">
        <v>0</v>
      </c>
      <c r="JL72" s="309">
        <v>0</v>
      </c>
      <c r="JM72" s="309">
        <v>0</v>
      </c>
      <c r="JN72" s="307">
        <v>0</v>
      </c>
      <c r="JO72" s="308" t="b">
        <f t="shared" si="382"/>
        <v>0</v>
      </c>
      <c r="JP72" s="309">
        <v>0</v>
      </c>
      <c r="JQ72" s="309">
        <v>0</v>
      </c>
      <c r="JR72" s="309">
        <v>0</v>
      </c>
      <c r="JS72" s="309">
        <v>0</v>
      </c>
      <c r="JT72" s="307">
        <v>0</v>
      </c>
      <c r="JU72" s="308" t="b">
        <f t="shared" si="383"/>
        <v>0</v>
      </c>
      <c r="JV72" s="309">
        <v>0</v>
      </c>
      <c r="JW72" s="309">
        <v>0</v>
      </c>
      <c r="JX72" s="309">
        <v>0</v>
      </c>
      <c r="JY72" s="309">
        <v>0</v>
      </c>
      <c r="JZ72" s="307">
        <v>0</v>
      </c>
      <c r="KA72" s="308" t="b">
        <f t="shared" si="384"/>
        <v>0</v>
      </c>
      <c r="KB72" s="309">
        <v>0</v>
      </c>
      <c r="KC72" s="309">
        <v>0</v>
      </c>
      <c r="KD72" s="309">
        <v>0</v>
      </c>
      <c r="KE72" s="309">
        <v>0</v>
      </c>
      <c r="KF72" s="307">
        <v>0</v>
      </c>
      <c r="KG72" s="308" t="b">
        <f t="shared" si="385"/>
        <v>0</v>
      </c>
      <c r="KH72" s="309">
        <v>0</v>
      </c>
      <c r="KI72" s="309">
        <v>0</v>
      </c>
      <c r="KJ72" s="309">
        <v>0</v>
      </c>
      <c r="KK72" s="309">
        <v>0</v>
      </c>
      <c r="KL72" s="307">
        <v>0</v>
      </c>
      <c r="KM72" s="308" t="b">
        <f t="shared" si="386"/>
        <v>0</v>
      </c>
      <c r="KN72" s="309">
        <v>0</v>
      </c>
      <c r="KO72" s="309">
        <v>0</v>
      </c>
      <c r="KP72" s="309">
        <v>0</v>
      </c>
      <c r="KQ72" s="309">
        <v>0</v>
      </c>
      <c r="KR72" s="307">
        <v>0</v>
      </c>
      <c r="KS72" s="308" t="b">
        <f t="shared" si="387"/>
        <v>0</v>
      </c>
      <c r="KT72" s="309">
        <v>0</v>
      </c>
      <c r="KU72" s="309">
        <v>0</v>
      </c>
      <c r="KV72" s="309">
        <v>0</v>
      </c>
      <c r="KW72" s="309">
        <v>0</v>
      </c>
      <c r="KX72" s="307">
        <v>0</v>
      </c>
      <c r="KY72" s="308" t="b">
        <f t="shared" si="388"/>
        <v>0</v>
      </c>
      <c r="KZ72" s="309">
        <v>0</v>
      </c>
      <c r="LA72" s="309">
        <v>0</v>
      </c>
      <c r="LB72" s="309">
        <v>0</v>
      </c>
      <c r="LC72" s="309">
        <v>0</v>
      </c>
      <c r="LD72" s="307">
        <v>0</v>
      </c>
      <c r="LE72" s="308" t="b">
        <f t="shared" si="389"/>
        <v>0</v>
      </c>
      <c r="LF72" s="309">
        <v>0</v>
      </c>
      <c r="LG72" s="309">
        <v>0</v>
      </c>
      <c r="LH72" s="309">
        <v>0</v>
      </c>
      <c r="LI72" s="309">
        <v>0</v>
      </c>
      <c r="LJ72" s="307">
        <v>0</v>
      </c>
      <c r="LK72" s="308" t="b">
        <f t="shared" si="390"/>
        <v>0</v>
      </c>
      <c r="LL72" s="309">
        <v>0</v>
      </c>
      <c r="LM72" s="309">
        <v>0</v>
      </c>
      <c r="LN72" s="309">
        <v>0</v>
      </c>
      <c r="LO72" s="309">
        <v>0</v>
      </c>
      <c r="LP72" s="307">
        <v>0</v>
      </c>
      <c r="LQ72" s="308" t="b">
        <f t="shared" si="391"/>
        <v>0</v>
      </c>
      <c r="LR72" s="309">
        <v>0</v>
      </c>
      <c r="LS72" s="309">
        <v>0</v>
      </c>
      <c r="LT72" s="309">
        <v>0</v>
      </c>
      <c r="LU72" s="309">
        <v>0</v>
      </c>
      <c r="LV72" s="307">
        <v>0</v>
      </c>
      <c r="LW72" s="308" t="b">
        <f t="shared" si="392"/>
        <v>0</v>
      </c>
      <c r="LX72" s="309">
        <v>0</v>
      </c>
      <c r="LY72" s="309">
        <v>0</v>
      </c>
      <c r="LZ72" s="309">
        <v>0</v>
      </c>
      <c r="MA72" s="309">
        <v>0</v>
      </c>
      <c r="MB72" s="307">
        <v>0</v>
      </c>
      <c r="MC72" s="308" t="b">
        <f t="shared" si="393"/>
        <v>0</v>
      </c>
      <c r="MD72" s="309">
        <v>0</v>
      </c>
      <c r="ME72" s="309">
        <v>0</v>
      </c>
      <c r="MF72" s="309">
        <v>0</v>
      </c>
      <c r="MG72" s="309">
        <v>0</v>
      </c>
      <c r="MH72" s="307">
        <v>0</v>
      </c>
      <c r="MI72" s="308" t="b">
        <f t="shared" si="394"/>
        <v>0</v>
      </c>
      <c r="MJ72" s="309">
        <v>0</v>
      </c>
      <c r="MK72" s="309">
        <v>0</v>
      </c>
      <c r="ML72" s="309">
        <v>0</v>
      </c>
      <c r="MM72" s="309">
        <v>0</v>
      </c>
      <c r="MN72" s="307">
        <v>0</v>
      </c>
      <c r="MO72" s="308" t="b">
        <f t="shared" si="395"/>
        <v>0</v>
      </c>
      <c r="MP72" s="309">
        <v>0</v>
      </c>
      <c r="MQ72" s="309">
        <v>0</v>
      </c>
      <c r="MR72" s="309">
        <v>0</v>
      </c>
      <c r="MS72" s="309">
        <v>0</v>
      </c>
      <c r="MT72" s="307">
        <v>0</v>
      </c>
      <c r="MU72" s="308" t="b">
        <f t="shared" si="396"/>
        <v>0</v>
      </c>
      <c r="MV72" s="309">
        <v>0</v>
      </c>
      <c r="MW72" s="309">
        <v>0</v>
      </c>
      <c r="MX72" s="309">
        <v>0</v>
      </c>
      <c r="MY72" s="309">
        <v>0</v>
      </c>
      <c r="MZ72" s="307">
        <v>0</v>
      </c>
      <c r="NA72" s="308" t="b">
        <f t="shared" si="397"/>
        <v>0</v>
      </c>
      <c r="NB72" s="309">
        <v>0</v>
      </c>
      <c r="NC72" s="309">
        <v>0</v>
      </c>
      <c r="ND72" s="309">
        <v>0</v>
      </c>
      <c r="NE72" s="309">
        <v>0</v>
      </c>
      <c r="NF72" s="307">
        <v>0</v>
      </c>
      <c r="NG72" s="308" t="b">
        <f t="shared" si="398"/>
        <v>0</v>
      </c>
      <c r="NH72" s="309">
        <v>0</v>
      </c>
      <c r="NI72" s="309">
        <v>0</v>
      </c>
      <c r="NJ72" s="309">
        <v>0</v>
      </c>
      <c r="NK72" s="309">
        <v>0</v>
      </c>
      <c r="NL72" s="307">
        <v>0</v>
      </c>
      <c r="NM72" s="308" t="b">
        <f t="shared" si="399"/>
        <v>0</v>
      </c>
      <c r="NN72" s="309">
        <v>0</v>
      </c>
      <c r="NO72" s="309">
        <v>0</v>
      </c>
      <c r="NP72" s="309">
        <v>0</v>
      </c>
      <c r="NQ72" s="309">
        <v>0</v>
      </c>
      <c r="NR72" s="307">
        <v>0</v>
      </c>
      <c r="NS72" s="308" t="b">
        <f t="shared" si="400"/>
        <v>0</v>
      </c>
      <c r="NT72" s="309">
        <v>0</v>
      </c>
      <c r="NU72" s="309">
        <v>0</v>
      </c>
      <c r="NV72" s="309">
        <v>0</v>
      </c>
      <c r="NW72" s="309">
        <v>0</v>
      </c>
      <c r="NX72" s="307">
        <v>0</v>
      </c>
      <c r="NY72" s="308" t="b">
        <f t="shared" si="401"/>
        <v>0</v>
      </c>
      <c r="NZ72" s="309">
        <v>0</v>
      </c>
      <c r="OA72" s="309">
        <v>0</v>
      </c>
      <c r="OB72" s="309">
        <v>0</v>
      </c>
      <c r="OC72" s="310">
        <v>0</v>
      </c>
      <c r="OD72" s="311">
        <v>0</v>
      </c>
      <c r="OE72" s="308" t="b">
        <f t="shared" si="402"/>
        <v>0</v>
      </c>
      <c r="OF72" s="309">
        <v>0</v>
      </c>
      <c r="OG72" s="309">
        <v>0</v>
      </c>
      <c r="OH72" s="309">
        <v>0</v>
      </c>
      <c r="OI72" s="309">
        <v>0</v>
      </c>
      <c r="OJ72" s="307">
        <v>0</v>
      </c>
      <c r="OK72" s="308" t="b">
        <f t="shared" si="403"/>
        <v>0</v>
      </c>
      <c r="OL72" s="309">
        <v>0</v>
      </c>
      <c r="OM72" s="309">
        <v>0</v>
      </c>
      <c r="ON72" s="309">
        <v>0</v>
      </c>
      <c r="OO72" s="310">
        <v>0</v>
      </c>
      <c r="OP72" s="312"/>
      <c r="OQ72" s="313">
        <f t="shared" si="404"/>
        <v>0</v>
      </c>
      <c r="OR72" s="36">
        <f t="shared" si="405"/>
        <v>0</v>
      </c>
      <c r="OS72" s="36">
        <f t="shared" si="405"/>
        <v>0</v>
      </c>
      <c r="OT72" s="36">
        <f t="shared" si="405"/>
        <v>0</v>
      </c>
      <c r="OU72" s="314">
        <f t="shared" si="405"/>
        <v>0</v>
      </c>
      <c r="OW72" s="62"/>
      <c r="OX72" s="38">
        <v>1952</v>
      </c>
      <c r="OY72" s="38">
        <v>537</v>
      </c>
      <c r="PA72" s="74"/>
      <c r="PB72" s="38">
        <v>2174</v>
      </c>
      <c r="PC72" s="38">
        <v>537</v>
      </c>
    </row>
    <row r="73" spans="1:419" x14ac:dyDescent="0.25">
      <c r="A73" s="17" t="s">
        <v>64</v>
      </c>
      <c r="B73" s="79">
        <v>250</v>
      </c>
      <c r="C73" s="79">
        <v>506</v>
      </c>
      <c r="E73" s="85" t="s">
        <v>64</v>
      </c>
      <c r="F73" s="86">
        <v>369</v>
      </c>
      <c r="G73" s="86">
        <v>426</v>
      </c>
      <c r="I73" s="97"/>
      <c r="J73" s="98">
        <v>53654</v>
      </c>
      <c r="K73" s="98">
        <v>8994</v>
      </c>
      <c r="M73" s="143" t="s">
        <v>81</v>
      </c>
      <c r="N73" s="144">
        <v>48945</v>
      </c>
      <c r="O73" s="107">
        <v>7760</v>
      </c>
      <c r="P73" s="121"/>
      <c r="Q73" s="107"/>
      <c r="R73" s="132" t="s">
        <v>64</v>
      </c>
      <c r="S73" s="107">
        <v>307</v>
      </c>
      <c r="T73" s="122">
        <v>236</v>
      </c>
      <c r="V73" s="158"/>
      <c r="W73" s="107">
        <v>0</v>
      </c>
      <c r="X73" s="122">
        <v>0</v>
      </c>
      <c r="Y73" s="12" t="s">
        <v>63</v>
      </c>
      <c r="Z73" s="223">
        <v>0</v>
      </c>
      <c r="AA73" s="224" t="b">
        <f t="shared" si="406"/>
        <v>0</v>
      </c>
      <c r="AB73" s="225">
        <v>0</v>
      </c>
      <c r="AC73" s="225">
        <v>0</v>
      </c>
      <c r="AD73" s="225">
        <v>0</v>
      </c>
      <c r="AE73" s="225">
        <v>0</v>
      </c>
      <c r="AF73" s="223">
        <v>0</v>
      </c>
      <c r="AG73" s="224" t="b">
        <f t="shared" si="407"/>
        <v>0</v>
      </c>
      <c r="AH73" s="225">
        <v>0</v>
      </c>
      <c r="AI73" s="225">
        <v>0</v>
      </c>
      <c r="AJ73" s="225">
        <v>0</v>
      </c>
      <c r="AK73" s="225">
        <v>0</v>
      </c>
      <c r="AL73" s="223">
        <v>0</v>
      </c>
      <c r="AM73" s="224" t="b">
        <f t="shared" si="408"/>
        <v>0</v>
      </c>
      <c r="AN73" s="225">
        <v>0</v>
      </c>
      <c r="AO73" s="225">
        <v>0</v>
      </c>
      <c r="AP73" s="225">
        <v>0</v>
      </c>
      <c r="AQ73" s="225">
        <v>0</v>
      </c>
      <c r="AR73" s="223">
        <v>0</v>
      </c>
      <c r="AS73" s="224" t="b">
        <f t="shared" si="409"/>
        <v>0</v>
      </c>
      <c r="AT73" s="225">
        <v>0</v>
      </c>
      <c r="AU73" s="225">
        <v>0</v>
      </c>
      <c r="AV73" s="225">
        <v>0</v>
      </c>
      <c r="AW73" s="225">
        <v>0</v>
      </c>
      <c r="AX73" s="223">
        <v>0</v>
      </c>
      <c r="AY73" s="224" t="b">
        <f t="shared" si="410"/>
        <v>0</v>
      </c>
      <c r="AZ73" s="225">
        <v>0</v>
      </c>
      <c r="BA73" s="225">
        <v>0</v>
      </c>
      <c r="BB73" s="225">
        <v>0</v>
      </c>
      <c r="BC73" s="225">
        <v>0</v>
      </c>
      <c r="BD73" s="223">
        <v>0</v>
      </c>
      <c r="BE73" s="224" t="b">
        <f t="shared" si="411"/>
        <v>0</v>
      </c>
      <c r="BF73" s="225">
        <v>0</v>
      </c>
      <c r="BG73" s="225">
        <v>0</v>
      </c>
      <c r="BH73" s="225">
        <v>0</v>
      </c>
      <c r="BI73" s="225">
        <v>0</v>
      </c>
      <c r="BJ73" s="223">
        <v>0</v>
      </c>
      <c r="BK73" s="224" t="b">
        <f t="shared" si="412"/>
        <v>0</v>
      </c>
      <c r="BL73" s="225">
        <v>0</v>
      </c>
      <c r="BM73" s="225">
        <v>0</v>
      </c>
      <c r="BN73" s="225">
        <v>0</v>
      </c>
      <c r="BO73" s="225">
        <v>0</v>
      </c>
      <c r="BP73" s="223">
        <v>0</v>
      </c>
      <c r="BQ73" s="224" t="b">
        <f t="shared" si="413"/>
        <v>0</v>
      </c>
      <c r="BR73" s="225">
        <v>0</v>
      </c>
      <c r="BS73" s="225">
        <v>0</v>
      </c>
      <c r="BT73" s="225">
        <v>0</v>
      </c>
      <c r="BU73" s="225">
        <v>0</v>
      </c>
      <c r="BV73" s="223">
        <v>0</v>
      </c>
      <c r="BW73" s="224" t="b">
        <f t="shared" si="414"/>
        <v>0</v>
      </c>
      <c r="BX73" s="225">
        <v>0</v>
      </c>
      <c r="BY73" s="225">
        <v>0</v>
      </c>
      <c r="BZ73" s="225">
        <v>0</v>
      </c>
      <c r="CA73" s="225">
        <v>0</v>
      </c>
      <c r="CB73" s="223">
        <v>0</v>
      </c>
      <c r="CC73" s="224" t="b">
        <f t="shared" si="415"/>
        <v>0</v>
      </c>
      <c r="CD73" s="225">
        <v>0</v>
      </c>
      <c r="CE73" s="225">
        <v>0</v>
      </c>
      <c r="CF73" s="225">
        <v>0</v>
      </c>
      <c r="CG73" s="225">
        <v>0</v>
      </c>
      <c r="CH73" s="223">
        <v>0</v>
      </c>
      <c r="CI73" s="224" t="b">
        <f t="shared" si="416"/>
        <v>0</v>
      </c>
      <c r="CJ73" s="225">
        <v>0</v>
      </c>
      <c r="CK73" s="225">
        <v>0</v>
      </c>
      <c r="CL73" s="225">
        <v>0</v>
      </c>
      <c r="CM73" s="225">
        <v>0</v>
      </c>
      <c r="CN73" s="223">
        <v>0</v>
      </c>
      <c r="CO73" s="224" t="b">
        <f t="shared" si="417"/>
        <v>0</v>
      </c>
      <c r="CP73" s="225">
        <v>0</v>
      </c>
      <c r="CQ73" s="225">
        <v>0</v>
      </c>
      <c r="CR73" s="225">
        <v>0</v>
      </c>
      <c r="CS73" s="225">
        <v>0</v>
      </c>
      <c r="CT73" s="223">
        <v>0</v>
      </c>
      <c r="CU73" s="224" t="b">
        <f t="shared" si="418"/>
        <v>0</v>
      </c>
      <c r="CV73" s="225">
        <v>0</v>
      </c>
      <c r="CW73" s="225">
        <v>0</v>
      </c>
      <c r="CX73" s="225">
        <v>0</v>
      </c>
      <c r="CY73" s="225">
        <v>0</v>
      </c>
      <c r="CZ73" s="223">
        <v>0</v>
      </c>
      <c r="DA73" s="224" t="b">
        <f t="shared" si="419"/>
        <v>0</v>
      </c>
      <c r="DB73" s="225">
        <v>0</v>
      </c>
      <c r="DC73" s="225">
        <v>0</v>
      </c>
      <c r="DD73" s="225">
        <v>0</v>
      </c>
      <c r="DE73" s="225">
        <v>0</v>
      </c>
      <c r="DF73" s="223">
        <v>0</v>
      </c>
      <c r="DG73" s="224" t="b">
        <f t="shared" si="420"/>
        <v>0</v>
      </c>
      <c r="DH73" s="225">
        <v>0</v>
      </c>
      <c r="DI73" s="225">
        <v>0</v>
      </c>
      <c r="DJ73" s="225">
        <v>0</v>
      </c>
      <c r="DK73" s="225">
        <v>0</v>
      </c>
      <c r="DL73" s="223">
        <v>0</v>
      </c>
      <c r="DM73" s="224" t="b">
        <f t="shared" si="421"/>
        <v>0</v>
      </c>
      <c r="DN73" s="225">
        <v>0</v>
      </c>
      <c r="DO73" s="225">
        <v>0</v>
      </c>
      <c r="DP73" s="225">
        <v>0</v>
      </c>
      <c r="DQ73" s="225">
        <v>0</v>
      </c>
      <c r="DR73" s="223">
        <v>0</v>
      </c>
      <c r="DS73" s="224" t="b">
        <f t="shared" si="422"/>
        <v>0</v>
      </c>
      <c r="DT73" s="225">
        <v>0</v>
      </c>
      <c r="DU73" s="225">
        <v>0</v>
      </c>
      <c r="DV73" s="225">
        <v>0</v>
      </c>
      <c r="DW73" s="225">
        <v>0</v>
      </c>
      <c r="DX73" s="223">
        <v>0</v>
      </c>
      <c r="DY73" s="224" t="b">
        <f t="shared" si="423"/>
        <v>0</v>
      </c>
      <c r="DZ73" s="225">
        <v>0</v>
      </c>
      <c r="EA73" s="225">
        <v>0</v>
      </c>
      <c r="EB73" s="225">
        <v>0</v>
      </c>
      <c r="EC73" s="225">
        <v>0</v>
      </c>
      <c r="ED73" s="223">
        <v>0</v>
      </c>
      <c r="EE73" s="224" t="b">
        <f t="shared" si="424"/>
        <v>0</v>
      </c>
      <c r="EF73" s="225">
        <v>0</v>
      </c>
      <c r="EG73" s="225">
        <v>0</v>
      </c>
      <c r="EH73" s="225">
        <v>0</v>
      </c>
      <c r="EI73" s="225">
        <v>0</v>
      </c>
      <c r="EJ73" s="223">
        <v>0</v>
      </c>
      <c r="EK73" s="224" t="b">
        <f t="shared" si="425"/>
        <v>0</v>
      </c>
      <c r="EL73" s="225">
        <v>0</v>
      </c>
      <c r="EM73" s="225">
        <v>0</v>
      </c>
      <c r="EN73" s="225">
        <v>0</v>
      </c>
      <c r="EO73" s="225">
        <v>0</v>
      </c>
      <c r="EP73" s="223">
        <v>0</v>
      </c>
      <c r="EQ73" s="224" t="b">
        <f t="shared" si="426"/>
        <v>0</v>
      </c>
      <c r="ER73" s="225">
        <v>0</v>
      </c>
      <c r="ES73" s="225">
        <v>0</v>
      </c>
      <c r="ET73" s="225">
        <v>0</v>
      </c>
      <c r="EU73" s="225">
        <v>0</v>
      </c>
      <c r="EV73" s="223">
        <v>0</v>
      </c>
      <c r="EW73" s="224" t="b">
        <f t="shared" si="427"/>
        <v>0</v>
      </c>
      <c r="EX73" s="225">
        <v>0</v>
      </c>
      <c r="EY73" s="225">
        <v>0</v>
      </c>
      <c r="EZ73" s="225">
        <v>0</v>
      </c>
      <c r="FA73" s="225">
        <v>0</v>
      </c>
      <c r="FB73" s="223">
        <v>0</v>
      </c>
      <c r="FC73" s="224" t="b">
        <f t="shared" si="428"/>
        <v>0</v>
      </c>
      <c r="FD73" s="225">
        <v>0</v>
      </c>
      <c r="FE73" s="225">
        <v>0</v>
      </c>
      <c r="FF73" s="225">
        <v>0</v>
      </c>
      <c r="FG73" s="225">
        <v>0</v>
      </c>
      <c r="FH73" s="223">
        <v>0</v>
      </c>
      <c r="FI73" s="224" t="b">
        <f t="shared" si="429"/>
        <v>0</v>
      </c>
      <c r="FJ73" s="225">
        <v>0</v>
      </c>
      <c r="FK73" s="225">
        <v>0</v>
      </c>
      <c r="FL73" s="225">
        <v>0</v>
      </c>
      <c r="FM73" s="225">
        <v>0</v>
      </c>
      <c r="FN73" s="223">
        <v>0</v>
      </c>
      <c r="FO73" s="224" t="b">
        <f t="shared" si="430"/>
        <v>0</v>
      </c>
      <c r="FP73" s="225">
        <v>0</v>
      </c>
      <c r="FQ73" s="225">
        <v>0</v>
      </c>
      <c r="FR73" s="225">
        <v>0</v>
      </c>
      <c r="FS73" s="225">
        <v>0</v>
      </c>
      <c r="FT73" s="223">
        <v>0</v>
      </c>
      <c r="FU73" s="224" t="b">
        <f t="shared" si="431"/>
        <v>0</v>
      </c>
      <c r="FV73" s="225">
        <v>0</v>
      </c>
      <c r="FW73" s="225">
        <v>0</v>
      </c>
      <c r="FX73" s="225">
        <v>0</v>
      </c>
      <c r="FY73" s="225">
        <v>0</v>
      </c>
      <c r="FZ73" s="223">
        <v>0</v>
      </c>
      <c r="GA73" s="224" t="b">
        <f t="shared" si="432"/>
        <v>0</v>
      </c>
      <c r="GB73" s="225">
        <v>0</v>
      </c>
      <c r="GC73" s="225">
        <v>0</v>
      </c>
      <c r="GD73" s="225">
        <v>0</v>
      </c>
      <c r="GE73" s="225">
        <v>0</v>
      </c>
      <c r="GF73" s="223">
        <v>0</v>
      </c>
      <c r="GG73" s="224" t="b">
        <f t="shared" si="433"/>
        <v>0</v>
      </c>
      <c r="GH73" s="225">
        <v>0</v>
      </c>
      <c r="GI73" s="225">
        <v>0</v>
      </c>
      <c r="GJ73" s="225">
        <v>0</v>
      </c>
      <c r="GK73" s="225">
        <v>0</v>
      </c>
      <c r="GL73" s="223">
        <v>0</v>
      </c>
      <c r="GM73" s="224" t="b">
        <f t="shared" si="434"/>
        <v>0</v>
      </c>
      <c r="GN73" s="225">
        <v>0</v>
      </c>
      <c r="GO73" s="225">
        <v>0</v>
      </c>
      <c r="GP73" s="225">
        <v>0</v>
      </c>
      <c r="GQ73" s="225">
        <v>0</v>
      </c>
      <c r="GR73" s="223">
        <v>0</v>
      </c>
      <c r="GS73" s="224" t="b">
        <f t="shared" si="435"/>
        <v>0</v>
      </c>
      <c r="GT73" s="225">
        <v>0</v>
      </c>
      <c r="GU73" s="225">
        <v>0</v>
      </c>
      <c r="GV73" s="225">
        <v>0</v>
      </c>
      <c r="GW73" s="225">
        <v>0</v>
      </c>
      <c r="GX73" s="223">
        <v>0</v>
      </c>
      <c r="GY73" s="224" t="b">
        <f t="shared" si="436"/>
        <v>0</v>
      </c>
      <c r="GZ73" s="225">
        <v>0</v>
      </c>
      <c r="HA73" s="225">
        <v>0</v>
      </c>
      <c r="HB73" s="225">
        <v>0</v>
      </c>
      <c r="HC73" s="226">
        <v>0</v>
      </c>
      <c r="HD73" s="227"/>
      <c r="HE73" s="267">
        <v>0</v>
      </c>
      <c r="HF73" s="268">
        <v>0</v>
      </c>
      <c r="HG73" s="8">
        <v>0</v>
      </c>
      <c r="HH73" s="6">
        <f t="shared" si="439"/>
        <v>0</v>
      </c>
      <c r="HI73" s="262">
        <f t="shared" si="439"/>
        <v>0</v>
      </c>
      <c r="HK73" s="23" t="s">
        <v>64</v>
      </c>
      <c r="HL73" s="307">
        <v>9</v>
      </c>
      <c r="HM73" s="308" t="str">
        <f t="shared" si="373"/>
        <v>1</v>
      </c>
      <c r="HN73" s="309">
        <v>12</v>
      </c>
      <c r="HO73" s="309">
        <v>8</v>
      </c>
      <c r="HP73" s="309">
        <v>17</v>
      </c>
      <c r="HQ73" s="309">
        <v>3</v>
      </c>
      <c r="HR73" s="307">
        <v>9</v>
      </c>
      <c r="HS73" s="308" t="str">
        <f t="shared" si="374"/>
        <v>1</v>
      </c>
      <c r="HT73" s="309">
        <v>8</v>
      </c>
      <c r="HU73" s="309">
        <v>8</v>
      </c>
      <c r="HV73" s="309">
        <v>1</v>
      </c>
      <c r="HW73" s="309">
        <v>1</v>
      </c>
      <c r="HX73" s="307">
        <v>0</v>
      </c>
      <c r="HY73" s="308" t="b">
        <f t="shared" si="375"/>
        <v>0</v>
      </c>
      <c r="HZ73" s="309">
        <v>0</v>
      </c>
      <c r="IA73" s="309">
        <v>0</v>
      </c>
      <c r="IB73" s="309">
        <v>0</v>
      </c>
      <c r="IC73" s="309">
        <v>0</v>
      </c>
      <c r="ID73" s="307">
        <v>17</v>
      </c>
      <c r="IE73" s="308" t="str">
        <f t="shared" si="376"/>
        <v>1</v>
      </c>
      <c r="IF73" s="309">
        <v>20</v>
      </c>
      <c r="IG73" s="309">
        <v>15</v>
      </c>
      <c r="IH73" s="309">
        <v>3</v>
      </c>
      <c r="II73" s="309">
        <v>2</v>
      </c>
      <c r="IJ73" s="307">
        <v>19</v>
      </c>
      <c r="IK73" s="308" t="str">
        <f t="shared" si="377"/>
        <v>1</v>
      </c>
      <c r="IL73" s="309">
        <v>18</v>
      </c>
      <c r="IM73" s="309">
        <v>17</v>
      </c>
      <c r="IN73" s="309">
        <v>12</v>
      </c>
      <c r="IO73" s="309">
        <v>5</v>
      </c>
      <c r="IP73" s="307">
        <v>0</v>
      </c>
      <c r="IQ73" s="308" t="b">
        <f t="shared" si="378"/>
        <v>0</v>
      </c>
      <c r="IR73" s="309">
        <v>0</v>
      </c>
      <c r="IS73" s="309">
        <v>0</v>
      </c>
      <c r="IT73" s="309">
        <v>0</v>
      </c>
      <c r="IU73" s="309">
        <v>0</v>
      </c>
      <c r="IV73" s="307">
        <v>6</v>
      </c>
      <c r="IW73" s="308" t="str">
        <f t="shared" si="379"/>
        <v>1</v>
      </c>
      <c r="IX73" s="309">
        <v>7</v>
      </c>
      <c r="IY73" s="309">
        <v>4</v>
      </c>
      <c r="IZ73" s="309">
        <v>26</v>
      </c>
      <c r="JA73" s="309">
        <v>3</v>
      </c>
      <c r="JB73" s="307">
        <v>17</v>
      </c>
      <c r="JC73" s="308" t="str">
        <f t="shared" si="380"/>
        <v>1</v>
      </c>
      <c r="JD73" s="309">
        <v>10</v>
      </c>
      <c r="JE73" s="309">
        <v>12</v>
      </c>
      <c r="JF73" s="309">
        <v>7</v>
      </c>
      <c r="JG73" s="309">
        <v>5</v>
      </c>
      <c r="JH73" s="307">
        <v>13</v>
      </c>
      <c r="JI73" s="308" t="str">
        <f t="shared" si="381"/>
        <v>1</v>
      </c>
      <c r="JJ73" s="309">
        <v>23</v>
      </c>
      <c r="JK73" s="309">
        <v>10</v>
      </c>
      <c r="JL73" s="309">
        <v>21</v>
      </c>
      <c r="JM73" s="309">
        <v>5</v>
      </c>
      <c r="JN73" s="307">
        <v>12</v>
      </c>
      <c r="JO73" s="308" t="str">
        <f t="shared" si="382"/>
        <v>1</v>
      </c>
      <c r="JP73" s="309">
        <v>74</v>
      </c>
      <c r="JQ73" s="309">
        <v>10</v>
      </c>
      <c r="JR73" s="309">
        <v>88</v>
      </c>
      <c r="JS73" s="309">
        <v>6</v>
      </c>
      <c r="JT73" s="307">
        <v>0</v>
      </c>
      <c r="JU73" s="308" t="b">
        <f t="shared" si="383"/>
        <v>0</v>
      </c>
      <c r="JV73" s="309">
        <v>0</v>
      </c>
      <c r="JW73" s="309">
        <v>0</v>
      </c>
      <c r="JX73" s="309">
        <v>0</v>
      </c>
      <c r="JY73" s="309">
        <v>0</v>
      </c>
      <c r="JZ73" s="307">
        <v>0</v>
      </c>
      <c r="KA73" s="308" t="b">
        <f t="shared" si="384"/>
        <v>0</v>
      </c>
      <c r="KB73" s="309">
        <v>0</v>
      </c>
      <c r="KC73" s="309">
        <v>0</v>
      </c>
      <c r="KD73" s="309">
        <v>0</v>
      </c>
      <c r="KE73" s="309">
        <v>0</v>
      </c>
      <c r="KF73" s="307">
        <v>0</v>
      </c>
      <c r="KG73" s="308" t="b">
        <f t="shared" si="385"/>
        <v>0</v>
      </c>
      <c r="KH73" s="309">
        <v>0</v>
      </c>
      <c r="KI73" s="309">
        <v>0</v>
      </c>
      <c r="KJ73" s="309">
        <v>0</v>
      </c>
      <c r="KK73" s="309">
        <v>0</v>
      </c>
      <c r="KL73" s="307">
        <v>0</v>
      </c>
      <c r="KM73" s="308" t="b">
        <f t="shared" si="386"/>
        <v>0</v>
      </c>
      <c r="KN73" s="309">
        <v>0</v>
      </c>
      <c r="KO73" s="309">
        <v>0</v>
      </c>
      <c r="KP73" s="309">
        <v>0</v>
      </c>
      <c r="KQ73" s="309">
        <v>0</v>
      </c>
      <c r="KR73" s="307">
        <v>0</v>
      </c>
      <c r="KS73" s="308" t="b">
        <f t="shared" si="387"/>
        <v>0</v>
      </c>
      <c r="KT73" s="309">
        <v>0</v>
      </c>
      <c r="KU73" s="309">
        <v>0</v>
      </c>
      <c r="KV73" s="309">
        <v>0</v>
      </c>
      <c r="KW73" s="309">
        <v>0</v>
      </c>
      <c r="KX73" s="307">
        <v>6</v>
      </c>
      <c r="KY73" s="308" t="str">
        <f t="shared" si="388"/>
        <v>1</v>
      </c>
      <c r="KZ73" s="309">
        <v>8</v>
      </c>
      <c r="LA73" s="309">
        <v>4</v>
      </c>
      <c r="LB73" s="309">
        <v>10</v>
      </c>
      <c r="LC73" s="309">
        <v>3</v>
      </c>
      <c r="LD73" s="307">
        <v>15</v>
      </c>
      <c r="LE73" s="308" t="str">
        <f t="shared" si="389"/>
        <v>1</v>
      </c>
      <c r="LF73" s="309">
        <v>13</v>
      </c>
      <c r="LG73" s="309">
        <v>12</v>
      </c>
      <c r="LH73" s="309">
        <v>3</v>
      </c>
      <c r="LI73" s="309">
        <v>3</v>
      </c>
      <c r="LJ73" s="307">
        <v>9</v>
      </c>
      <c r="LK73" s="308" t="str">
        <f t="shared" si="390"/>
        <v>1</v>
      </c>
      <c r="LL73" s="309">
        <v>6</v>
      </c>
      <c r="LM73" s="309">
        <v>5</v>
      </c>
      <c r="LN73" s="309">
        <v>8</v>
      </c>
      <c r="LO73" s="309">
        <v>6</v>
      </c>
      <c r="LP73" s="307">
        <v>0</v>
      </c>
      <c r="LQ73" s="308" t="b">
        <f t="shared" si="391"/>
        <v>0</v>
      </c>
      <c r="LR73" s="309">
        <v>0</v>
      </c>
      <c r="LS73" s="309">
        <v>0</v>
      </c>
      <c r="LT73" s="309">
        <v>0</v>
      </c>
      <c r="LU73" s="309">
        <v>0</v>
      </c>
      <c r="LV73" s="307">
        <v>9</v>
      </c>
      <c r="LW73" s="308" t="str">
        <f t="shared" si="392"/>
        <v>1</v>
      </c>
      <c r="LX73" s="309">
        <v>6</v>
      </c>
      <c r="LY73" s="309">
        <v>6</v>
      </c>
      <c r="LZ73" s="309">
        <v>7</v>
      </c>
      <c r="MA73" s="309">
        <v>5</v>
      </c>
      <c r="MB73" s="307">
        <v>10</v>
      </c>
      <c r="MC73" s="308" t="str">
        <f t="shared" si="393"/>
        <v>1</v>
      </c>
      <c r="MD73" s="309">
        <v>10</v>
      </c>
      <c r="ME73" s="309">
        <v>8</v>
      </c>
      <c r="MF73" s="309">
        <v>8</v>
      </c>
      <c r="MG73" s="309">
        <v>3</v>
      </c>
      <c r="MH73" s="307">
        <v>23</v>
      </c>
      <c r="MI73" s="308" t="str">
        <f t="shared" si="394"/>
        <v>1</v>
      </c>
      <c r="MJ73" s="309">
        <v>13</v>
      </c>
      <c r="MK73" s="309">
        <v>15</v>
      </c>
      <c r="ML73" s="309">
        <v>43</v>
      </c>
      <c r="MM73" s="309">
        <v>13</v>
      </c>
      <c r="MN73" s="307">
        <v>17</v>
      </c>
      <c r="MO73" s="308" t="str">
        <f t="shared" si="395"/>
        <v>1</v>
      </c>
      <c r="MP73" s="309">
        <v>11</v>
      </c>
      <c r="MQ73" s="309">
        <v>15</v>
      </c>
      <c r="MR73" s="309">
        <v>32</v>
      </c>
      <c r="MS73" s="309">
        <v>8</v>
      </c>
      <c r="MT73" s="307">
        <v>10</v>
      </c>
      <c r="MU73" s="308" t="str">
        <f t="shared" si="396"/>
        <v>1</v>
      </c>
      <c r="MV73" s="309">
        <v>9</v>
      </c>
      <c r="MW73" s="309">
        <v>7</v>
      </c>
      <c r="MX73" s="309">
        <v>72</v>
      </c>
      <c r="MY73" s="309">
        <v>5</v>
      </c>
      <c r="MZ73" s="307">
        <v>19</v>
      </c>
      <c r="NA73" s="308" t="str">
        <f t="shared" si="397"/>
        <v>1</v>
      </c>
      <c r="NB73" s="309">
        <v>24</v>
      </c>
      <c r="NC73" s="309">
        <v>17</v>
      </c>
      <c r="ND73" s="309">
        <v>27</v>
      </c>
      <c r="NE73" s="309">
        <v>6</v>
      </c>
      <c r="NF73" s="307">
        <v>0</v>
      </c>
      <c r="NG73" s="308" t="b">
        <f t="shared" si="398"/>
        <v>0</v>
      </c>
      <c r="NH73" s="309">
        <v>0</v>
      </c>
      <c r="NI73" s="309">
        <v>0</v>
      </c>
      <c r="NJ73" s="309">
        <v>0</v>
      </c>
      <c r="NK73" s="309">
        <v>0</v>
      </c>
      <c r="NL73" s="307">
        <v>8</v>
      </c>
      <c r="NM73" s="308" t="str">
        <f t="shared" si="399"/>
        <v>1</v>
      </c>
      <c r="NN73" s="309">
        <v>56</v>
      </c>
      <c r="NO73" s="309">
        <v>8</v>
      </c>
      <c r="NP73" s="309">
        <v>9</v>
      </c>
      <c r="NQ73" s="309">
        <v>2</v>
      </c>
      <c r="NR73" s="307">
        <v>16</v>
      </c>
      <c r="NS73" s="308" t="str">
        <f t="shared" si="400"/>
        <v>1</v>
      </c>
      <c r="NT73" s="309">
        <v>32</v>
      </c>
      <c r="NU73" s="309">
        <v>12</v>
      </c>
      <c r="NV73" s="309">
        <v>20</v>
      </c>
      <c r="NW73" s="309">
        <v>6</v>
      </c>
      <c r="NX73" s="307">
        <v>11</v>
      </c>
      <c r="NY73" s="308" t="str">
        <f t="shared" si="401"/>
        <v>1</v>
      </c>
      <c r="NZ73" s="309">
        <v>9</v>
      </c>
      <c r="OA73" s="309">
        <v>8</v>
      </c>
      <c r="OB73" s="309">
        <v>12</v>
      </c>
      <c r="OC73" s="310">
        <v>6</v>
      </c>
      <c r="OD73" s="311">
        <v>0</v>
      </c>
      <c r="OE73" s="308" t="b">
        <f t="shared" si="402"/>
        <v>0</v>
      </c>
      <c r="OF73" s="309">
        <v>0</v>
      </c>
      <c r="OG73" s="309">
        <v>0</v>
      </c>
      <c r="OH73" s="309">
        <v>0</v>
      </c>
      <c r="OI73" s="309">
        <v>0</v>
      </c>
      <c r="OJ73" s="307">
        <v>0</v>
      </c>
      <c r="OK73" s="308" t="b">
        <f t="shared" si="403"/>
        <v>0</v>
      </c>
      <c r="OL73" s="309">
        <v>0</v>
      </c>
      <c r="OM73" s="309">
        <v>0</v>
      </c>
      <c r="ON73" s="309">
        <v>0</v>
      </c>
      <c r="OO73" s="310">
        <v>0</v>
      </c>
      <c r="OP73" s="312"/>
      <c r="OQ73" s="313">
        <f t="shared" si="404"/>
        <v>255</v>
      </c>
      <c r="OR73" s="36">
        <f t="shared" si="405"/>
        <v>369</v>
      </c>
      <c r="OS73" s="36">
        <f t="shared" si="405"/>
        <v>201</v>
      </c>
      <c r="OT73" s="36">
        <f t="shared" si="405"/>
        <v>426</v>
      </c>
      <c r="OU73" s="314">
        <f t="shared" si="405"/>
        <v>96</v>
      </c>
      <c r="OW73" s="87"/>
      <c r="OX73" s="87"/>
      <c r="OY73" s="87"/>
    </row>
    <row r="74" spans="1:419" ht="15.75" thickBot="1" x14ac:dyDescent="0.3">
      <c r="A74" s="17" t="s">
        <v>65</v>
      </c>
      <c r="B74" s="79">
        <v>148</v>
      </c>
      <c r="C74" s="79">
        <v>168</v>
      </c>
      <c r="E74" s="85" t="s">
        <v>65</v>
      </c>
      <c r="F74" s="86">
        <v>267</v>
      </c>
      <c r="G74" s="86">
        <v>143</v>
      </c>
      <c r="M74" s="145"/>
      <c r="N74" s="146"/>
      <c r="O74" s="107"/>
      <c r="P74" s="121"/>
      <c r="Q74" s="107"/>
      <c r="R74" s="132" t="s">
        <v>65</v>
      </c>
      <c r="S74" s="107">
        <v>284</v>
      </c>
      <c r="T74" s="122">
        <v>90</v>
      </c>
      <c r="V74" s="161"/>
      <c r="W74" s="107">
        <v>2410</v>
      </c>
      <c r="X74" s="122">
        <v>71</v>
      </c>
      <c r="Y74" s="12" t="s">
        <v>64</v>
      </c>
      <c r="Z74" s="223">
        <v>0</v>
      </c>
      <c r="AA74" s="224" t="b">
        <f t="shared" si="406"/>
        <v>0</v>
      </c>
      <c r="AB74" s="225">
        <v>0</v>
      </c>
      <c r="AC74" s="225">
        <v>0</v>
      </c>
      <c r="AD74" s="225">
        <v>0</v>
      </c>
      <c r="AE74" s="225">
        <v>0</v>
      </c>
      <c r="AF74" s="223">
        <v>18</v>
      </c>
      <c r="AG74" s="224" t="str">
        <f t="shared" si="407"/>
        <v>1</v>
      </c>
      <c r="AH74" s="225">
        <v>5</v>
      </c>
      <c r="AI74" s="225">
        <v>10</v>
      </c>
      <c r="AJ74" s="225">
        <v>19</v>
      </c>
      <c r="AK74" s="225">
        <v>10</v>
      </c>
      <c r="AL74" s="223">
        <v>20</v>
      </c>
      <c r="AM74" s="224" t="str">
        <f t="shared" si="408"/>
        <v>1</v>
      </c>
      <c r="AN74" s="225">
        <v>4</v>
      </c>
      <c r="AO74" s="225">
        <v>6</v>
      </c>
      <c r="AP74" s="225">
        <v>28</v>
      </c>
      <c r="AQ74" s="225">
        <v>15</v>
      </c>
      <c r="AR74" s="223">
        <v>15</v>
      </c>
      <c r="AS74" s="224" t="str">
        <f t="shared" si="409"/>
        <v>1</v>
      </c>
      <c r="AT74" s="225">
        <v>7</v>
      </c>
      <c r="AU74" s="225">
        <v>11</v>
      </c>
      <c r="AV74" s="225">
        <v>9</v>
      </c>
      <c r="AW74" s="225">
        <v>5</v>
      </c>
      <c r="AX74" s="223">
        <v>10</v>
      </c>
      <c r="AY74" s="224" t="str">
        <f t="shared" si="410"/>
        <v>1</v>
      </c>
      <c r="AZ74" s="225">
        <v>19</v>
      </c>
      <c r="BA74" s="225">
        <v>6</v>
      </c>
      <c r="BB74" s="225">
        <v>5</v>
      </c>
      <c r="BC74" s="225">
        <v>4</v>
      </c>
      <c r="BD74" s="223">
        <v>15</v>
      </c>
      <c r="BE74" s="224" t="str">
        <f t="shared" si="411"/>
        <v>1</v>
      </c>
      <c r="BF74" s="225">
        <v>24</v>
      </c>
      <c r="BG74" s="225">
        <v>14</v>
      </c>
      <c r="BH74" s="225">
        <v>8</v>
      </c>
      <c r="BI74" s="225">
        <v>5</v>
      </c>
      <c r="BJ74" s="223">
        <v>11</v>
      </c>
      <c r="BK74" s="224" t="str">
        <f t="shared" si="412"/>
        <v>1</v>
      </c>
      <c r="BL74" s="225">
        <v>16</v>
      </c>
      <c r="BM74" s="225">
        <v>10</v>
      </c>
      <c r="BN74" s="225">
        <v>28</v>
      </c>
      <c r="BO74" s="225">
        <v>4</v>
      </c>
      <c r="BP74" s="223">
        <v>0</v>
      </c>
      <c r="BQ74" s="224" t="b">
        <f t="shared" si="413"/>
        <v>0</v>
      </c>
      <c r="BR74" s="225">
        <v>0</v>
      </c>
      <c r="BS74" s="225">
        <v>0</v>
      </c>
      <c r="BT74" s="225">
        <v>0</v>
      </c>
      <c r="BU74" s="225">
        <v>0</v>
      </c>
      <c r="BV74" s="223">
        <v>4</v>
      </c>
      <c r="BW74" s="224" t="str">
        <f t="shared" si="414"/>
        <v>1</v>
      </c>
      <c r="BX74" s="225">
        <v>10</v>
      </c>
      <c r="BY74" s="225">
        <v>4</v>
      </c>
      <c r="BZ74" s="225">
        <v>10</v>
      </c>
      <c r="CA74" s="225">
        <v>1</v>
      </c>
      <c r="CB74" s="223">
        <v>10</v>
      </c>
      <c r="CC74" s="224" t="str">
        <f t="shared" si="415"/>
        <v>1</v>
      </c>
      <c r="CD74" s="225">
        <v>30</v>
      </c>
      <c r="CE74" s="225">
        <v>5</v>
      </c>
      <c r="CF74" s="225">
        <v>71</v>
      </c>
      <c r="CG74" s="225">
        <v>7</v>
      </c>
      <c r="CH74" s="223">
        <v>17</v>
      </c>
      <c r="CI74" s="224" t="str">
        <f t="shared" si="416"/>
        <v>1</v>
      </c>
      <c r="CJ74" s="225">
        <v>27</v>
      </c>
      <c r="CK74" s="225">
        <v>11</v>
      </c>
      <c r="CL74" s="225">
        <v>22</v>
      </c>
      <c r="CM74" s="225">
        <v>8</v>
      </c>
      <c r="CN74" s="223">
        <v>20</v>
      </c>
      <c r="CO74" s="224" t="str">
        <f t="shared" si="417"/>
        <v>1</v>
      </c>
      <c r="CP74" s="225">
        <v>15</v>
      </c>
      <c r="CQ74" s="225">
        <v>15</v>
      </c>
      <c r="CR74" s="225">
        <v>20</v>
      </c>
      <c r="CS74" s="225">
        <v>9</v>
      </c>
      <c r="CT74" s="223">
        <v>20</v>
      </c>
      <c r="CU74" s="224" t="str">
        <f t="shared" si="418"/>
        <v>1</v>
      </c>
      <c r="CV74" s="225">
        <v>7</v>
      </c>
      <c r="CW74" s="225">
        <v>14</v>
      </c>
      <c r="CX74" s="225">
        <v>13</v>
      </c>
      <c r="CY74" s="225">
        <v>9</v>
      </c>
      <c r="CZ74" s="223">
        <v>12</v>
      </c>
      <c r="DA74" s="224" t="str">
        <f t="shared" si="419"/>
        <v>1</v>
      </c>
      <c r="DB74" s="225">
        <v>22</v>
      </c>
      <c r="DC74" s="225">
        <v>10</v>
      </c>
      <c r="DD74" s="225">
        <v>12</v>
      </c>
      <c r="DE74" s="225">
        <v>6</v>
      </c>
      <c r="DF74" s="223">
        <v>0</v>
      </c>
      <c r="DG74" s="224" t="b">
        <f t="shared" si="420"/>
        <v>0</v>
      </c>
      <c r="DH74" s="225">
        <v>0</v>
      </c>
      <c r="DI74" s="225">
        <v>0</v>
      </c>
      <c r="DJ74" s="225">
        <v>0</v>
      </c>
      <c r="DK74" s="225">
        <v>0</v>
      </c>
      <c r="DL74" s="223">
        <v>12</v>
      </c>
      <c r="DM74" s="224" t="str">
        <f t="shared" si="421"/>
        <v>1</v>
      </c>
      <c r="DN74" s="225">
        <v>19</v>
      </c>
      <c r="DO74" s="225">
        <v>10</v>
      </c>
      <c r="DP74" s="225">
        <v>32</v>
      </c>
      <c r="DQ74" s="225">
        <v>5</v>
      </c>
      <c r="DR74" s="223">
        <v>5</v>
      </c>
      <c r="DS74" s="224" t="str">
        <f t="shared" si="422"/>
        <v>1</v>
      </c>
      <c r="DT74" s="225">
        <v>5</v>
      </c>
      <c r="DU74" s="225">
        <v>4</v>
      </c>
      <c r="DV74" s="225">
        <v>5</v>
      </c>
      <c r="DW74" s="225">
        <v>2</v>
      </c>
      <c r="DX74" s="223">
        <v>17</v>
      </c>
      <c r="DY74" s="224" t="str">
        <f t="shared" si="423"/>
        <v>1</v>
      </c>
      <c r="DZ74" s="225">
        <v>13</v>
      </c>
      <c r="EA74" s="225">
        <v>12</v>
      </c>
      <c r="EB74" s="225">
        <v>19</v>
      </c>
      <c r="EC74" s="225">
        <v>7</v>
      </c>
      <c r="ED74" s="223">
        <v>13</v>
      </c>
      <c r="EE74" s="224" t="str">
        <f t="shared" si="424"/>
        <v>1</v>
      </c>
      <c r="EF74" s="225">
        <v>8</v>
      </c>
      <c r="EG74" s="225">
        <v>10</v>
      </c>
      <c r="EH74" s="225">
        <v>22</v>
      </c>
      <c r="EI74" s="225">
        <v>5</v>
      </c>
      <c r="EJ74" s="223">
        <v>20</v>
      </c>
      <c r="EK74" s="224" t="str">
        <f t="shared" si="425"/>
        <v>1</v>
      </c>
      <c r="EL74" s="225">
        <v>21</v>
      </c>
      <c r="EM74" s="225">
        <v>15</v>
      </c>
      <c r="EN74" s="225">
        <v>18</v>
      </c>
      <c r="EO74" s="225">
        <v>7</v>
      </c>
      <c r="EP74" s="223">
        <v>11</v>
      </c>
      <c r="EQ74" s="224" t="str">
        <f t="shared" si="426"/>
        <v>1</v>
      </c>
      <c r="ER74" s="225">
        <v>25</v>
      </c>
      <c r="ES74" s="225">
        <v>9</v>
      </c>
      <c r="ET74" s="225">
        <v>19</v>
      </c>
      <c r="EU74" s="225">
        <v>6</v>
      </c>
      <c r="EV74" s="223">
        <v>0</v>
      </c>
      <c r="EW74" s="224" t="b">
        <f t="shared" si="427"/>
        <v>0</v>
      </c>
      <c r="EX74" s="225">
        <v>0</v>
      </c>
      <c r="EY74" s="225">
        <v>0</v>
      </c>
      <c r="EZ74" s="225">
        <v>0</v>
      </c>
      <c r="FA74" s="225">
        <v>0</v>
      </c>
      <c r="FB74" s="223">
        <v>0</v>
      </c>
      <c r="FC74" s="224" t="b">
        <f t="shared" si="428"/>
        <v>0</v>
      </c>
      <c r="FD74" s="225">
        <v>0</v>
      </c>
      <c r="FE74" s="225">
        <v>0</v>
      </c>
      <c r="FF74" s="225">
        <v>0</v>
      </c>
      <c r="FG74" s="225">
        <v>0</v>
      </c>
      <c r="FH74" s="223">
        <v>11</v>
      </c>
      <c r="FI74" s="224" t="str">
        <f t="shared" si="429"/>
        <v>1</v>
      </c>
      <c r="FJ74" s="225">
        <v>29</v>
      </c>
      <c r="FK74" s="225">
        <v>11</v>
      </c>
      <c r="FL74" s="225">
        <v>21</v>
      </c>
      <c r="FM74" s="225">
        <v>4</v>
      </c>
      <c r="FN74" s="223">
        <v>18</v>
      </c>
      <c r="FO74" s="224" t="str">
        <f t="shared" si="430"/>
        <v>1</v>
      </c>
      <c r="FP74" s="225">
        <v>25</v>
      </c>
      <c r="FQ74" s="225">
        <v>14</v>
      </c>
      <c r="FR74" s="225">
        <v>22</v>
      </c>
      <c r="FS74" s="225">
        <v>9</v>
      </c>
      <c r="FT74" s="223">
        <v>13</v>
      </c>
      <c r="FU74" s="224" t="str">
        <f t="shared" si="431"/>
        <v>1</v>
      </c>
      <c r="FV74" s="225">
        <v>17</v>
      </c>
      <c r="FW74" s="225">
        <v>10</v>
      </c>
      <c r="FX74" s="225">
        <v>34</v>
      </c>
      <c r="FY74" s="225">
        <v>10</v>
      </c>
      <c r="FZ74" s="223">
        <v>6</v>
      </c>
      <c r="GA74" s="224" t="str">
        <f t="shared" si="432"/>
        <v>1</v>
      </c>
      <c r="GB74" s="225">
        <v>53</v>
      </c>
      <c r="GC74" s="225">
        <v>6</v>
      </c>
      <c r="GD74" s="225">
        <v>16</v>
      </c>
      <c r="GE74" s="225">
        <v>2</v>
      </c>
      <c r="GF74" s="223">
        <v>13</v>
      </c>
      <c r="GG74" s="224" t="str">
        <f t="shared" si="433"/>
        <v>1</v>
      </c>
      <c r="GH74" s="225">
        <v>37</v>
      </c>
      <c r="GI74" s="225">
        <v>11</v>
      </c>
      <c r="GJ74" s="225">
        <v>5</v>
      </c>
      <c r="GK74" s="225">
        <v>4</v>
      </c>
      <c r="GL74" s="223">
        <v>6</v>
      </c>
      <c r="GM74" s="224" t="str">
        <f t="shared" si="434"/>
        <v>1</v>
      </c>
      <c r="GN74" s="225">
        <v>20</v>
      </c>
      <c r="GO74" s="225">
        <v>4</v>
      </c>
      <c r="GP74" s="225">
        <v>22</v>
      </c>
      <c r="GQ74" s="225">
        <v>5</v>
      </c>
      <c r="GR74" s="223">
        <v>10</v>
      </c>
      <c r="GS74" s="224" t="str">
        <f t="shared" si="435"/>
        <v>1</v>
      </c>
      <c r="GT74" s="225">
        <v>59</v>
      </c>
      <c r="GU74" s="225">
        <v>7</v>
      </c>
      <c r="GV74" s="225">
        <v>22</v>
      </c>
      <c r="GW74" s="225">
        <v>6</v>
      </c>
      <c r="GX74" s="223">
        <v>11</v>
      </c>
      <c r="GY74" s="224" t="str">
        <f t="shared" si="436"/>
        <v>1</v>
      </c>
      <c r="GZ74" s="225">
        <v>106</v>
      </c>
      <c r="HA74" s="225">
        <v>11</v>
      </c>
      <c r="HB74" s="225">
        <v>4</v>
      </c>
      <c r="HC74" s="226">
        <v>2</v>
      </c>
      <c r="HD74" s="227"/>
      <c r="HE74" s="251">
        <f>Z74+AF74+AL74+AR74+AX74+BD74+BJ74+BP74+BV74+CB74+CH74+CN74+CT74+CZ74+DF74+DL74+DR74+DX74+ED74+EJ74+EP74+EV74+FB74+FH74+FN74+FT74+FZ74+GF74+GL74+GR74+GX74</f>
        <v>338</v>
      </c>
      <c r="HF74" s="6">
        <f>AB74+AH74+AN74+AT74+AZ74+BF74+BL74+BR74+BX74+CD74+CJ74+CP74+CV74+DB74+DH74+DN74+DT74+DZ74+EF74+EL74+ER74+EX74+FD74+FJ74+FP74+FV74+GB74+GH74+GN74+GT74+GZ74</f>
        <v>623</v>
      </c>
      <c r="HG74" s="6">
        <f>AC74+AI74+AO74+AU74+BA74+BG74+BM74+BS74+BY74+CE74+CK74+CQ74+CW74+DC74+DI74+DO74+DU74+EA74+EG74+EM74+ES74+EY74+FE74+FK74+FQ74+FW74+GC74+GI74+GO74+GU74+HA74</f>
        <v>250</v>
      </c>
      <c r="HH74" s="6">
        <f t="shared" si="439"/>
        <v>506</v>
      </c>
      <c r="HI74" s="262">
        <f t="shared" si="439"/>
        <v>157</v>
      </c>
      <c r="HK74" s="31" t="s">
        <v>65</v>
      </c>
      <c r="HL74" s="307">
        <v>0</v>
      </c>
      <c r="HM74" s="308" t="b">
        <f t="shared" si="373"/>
        <v>0</v>
      </c>
      <c r="HN74" s="309">
        <v>0</v>
      </c>
      <c r="HO74" s="309">
        <v>0</v>
      </c>
      <c r="HP74" s="309">
        <v>0</v>
      </c>
      <c r="HQ74" s="309">
        <v>0</v>
      </c>
      <c r="HR74" s="307">
        <v>0</v>
      </c>
      <c r="HS74" s="308" t="b">
        <f t="shared" si="374"/>
        <v>0</v>
      </c>
      <c r="HT74" s="309">
        <v>0</v>
      </c>
      <c r="HU74" s="309">
        <v>0</v>
      </c>
      <c r="HV74" s="309">
        <v>0</v>
      </c>
      <c r="HW74" s="309">
        <v>0</v>
      </c>
      <c r="HX74" s="307">
        <v>0</v>
      </c>
      <c r="HY74" s="308" t="b">
        <f t="shared" si="375"/>
        <v>0</v>
      </c>
      <c r="HZ74" s="309">
        <v>0</v>
      </c>
      <c r="IA74" s="309">
        <v>0</v>
      </c>
      <c r="IB74" s="309">
        <v>0</v>
      </c>
      <c r="IC74" s="309">
        <v>0</v>
      </c>
      <c r="ID74" s="307">
        <v>13</v>
      </c>
      <c r="IE74" s="308" t="str">
        <f t="shared" si="376"/>
        <v>1</v>
      </c>
      <c r="IF74" s="309">
        <v>25</v>
      </c>
      <c r="IG74" s="309">
        <v>11</v>
      </c>
      <c r="IH74" s="309">
        <v>24</v>
      </c>
      <c r="II74" s="309">
        <v>7</v>
      </c>
      <c r="IJ74" s="307">
        <v>12</v>
      </c>
      <c r="IK74" s="308" t="str">
        <f t="shared" si="377"/>
        <v>1</v>
      </c>
      <c r="IL74" s="309">
        <v>20</v>
      </c>
      <c r="IM74" s="309">
        <v>10</v>
      </c>
      <c r="IN74" s="309">
        <v>19</v>
      </c>
      <c r="IO74" s="309">
        <v>6</v>
      </c>
      <c r="IP74" s="307">
        <v>0</v>
      </c>
      <c r="IQ74" s="308" t="b">
        <f t="shared" si="378"/>
        <v>0</v>
      </c>
      <c r="IR74" s="309">
        <v>0</v>
      </c>
      <c r="IS74" s="309">
        <v>0</v>
      </c>
      <c r="IT74" s="309">
        <v>0</v>
      </c>
      <c r="IU74" s="309">
        <v>0</v>
      </c>
      <c r="IV74" s="307">
        <v>10</v>
      </c>
      <c r="IW74" s="308" t="str">
        <f t="shared" si="379"/>
        <v>1</v>
      </c>
      <c r="IX74" s="309">
        <v>15</v>
      </c>
      <c r="IY74" s="309">
        <v>10</v>
      </c>
      <c r="IZ74" s="309">
        <v>0</v>
      </c>
      <c r="JA74" s="309">
        <v>0</v>
      </c>
      <c r="JB74" s="307">
        <v>0</v>
      </c>
      <c r="JC74" s="308" t="b">
        <f t="shared" si="380"/>
        <v>0</v>
      </c>
      <c r="JD74" s="309">
        <v>0</v>
      </c>
      <c r="JE74" s="309">
        <v>0</v>
      </c>
      <c r="JF74" s="309">
        <v>0</v>
      </c>
      <c r="JG74" s="309">
        <v>0</v>
      </c>
      <c r="JH74" s="307">
        <v>0</v>
      </c>
      <c r="JI74" s="308" t="b">
        <f t="shared" si="381"/>
        <v>0</v>
      </c>
      <c r="JJ74" s="309">
        <v>0</v>
      </c>
      <c r="JK74" s="309">
        <v>0</v>
      </c>
      <c r="JL74" s="309">
        <v>0</v>
      </c>
      <c r="JM74" s="309">
        <v>0</v>
      </c>
      <c r="JN74" s="307">
        <v>0</v>
      </c>
      <c r="JO74" s="308" t="b">
        <f t="shared" si="382"/>
        <v>0</v>
      </c>
      <c r="JP74" s="309">
        <v>0</v>
      </c>
      <c r="JQ74" s="309">
        <v>0</v>
      </c>
      <c r="JR74" s="309">
        <v>0</v>
      </c>
      <c r="JS74" s="309">
        <v>0</v>
      </c>
      <c r="JT74" s="307">
        <v>12</v>
      </c>
      <c r="JU74" s="308" t="str">
        <f t="shared" si="383"/>
        <v>1</v>
      </c>
      <c r="JV74" s="309">
        <v>36</v>
      </c>
      <c r="JW74" s="309">
        <v>11</v>
      </c>
      <c r="JX74" s="309">
        <v>16</v>
      </c>
      <c r="JY74" s="309">
        <v>6</v>
      </c>
      <c r="JZ74" s="307">
        <v>11</v>
      </c>
      <c r="KA74" s="308" t="str">
        <f t="shared" si="384"/>
        <v>1</v>
      </c>
      <c r="KB74" s="309">
        <v>19</v>
      </c>
      <c r="KC74" s="309">
        <v>9</v>
      </c>
      <c r="KD74" s="309">
        <v>12</v>
      </c>
      <c r="KE74" s="309">
        <v>7</v>
      </c>
      <c r="KF74" s="307">
        <v>0</v>
      </c>
      <c r="KG74" s="308" t="b">
        <f t="shared" si="385"/>
        <v>0</v>
      </c>
      <c r="KH74" s="309">
        <v>0</v>
      </c>
      <c r="KI74" s="309">
        <v>0</v>
      </c>
      <c r="KJ74" s="309">
        <v>0</v>
      </c>
      <c r="KK74" s="309">
        <v>0</v>
      </c>
      <c r="KL74" s="307">
        <v>13</v>
      </c>
      <c r="KM74" s="308" t="str">
        <f t="shared" si="386"/>
        <v>1</v>
      </c>
      <c r="KN74" s="309">
        <v>43</v>
      </c>
      <c r="KO74" s="309">
        <v>13</v>
      </c>
      <c r="KP74" s="309">
        <v>0</v>
      </c>
      <c r="KQ74" s="309">
        <v>0</v>
      </c>
      <c r="KR74" s="307">
        <v>0</v>
      </c>
      <c r="KS74" s="308" t="b">
        <f t="shared" si="387"/>
        <v>0</v>
      </c>
      <c r="KT74" s="309">
        <v>0</v>
      </c>
      <c r="KU74" s="309">
        <v>0</v>
      </c>
      <c r="KV74" s="309">
        <v>0</v>
      </c>
      <c r="KW74" s="309">
        <v>0</v>
      </c>
      <c r="KX74" s="307">
        <v>0</v>
      </c>
      <c r="KY74" s="308" t="b">
        <f t="shared" si="388"/>
        <v>0</v>
      </c>
      <c r="KZ74" s="309">
        <v>0</v>
      </c>
      <c r="LA74" s="309">
        <v>0</v>
      </c>
      <c r="LB74" s="309">
        <v>0</v>
      </c>
      <c r="LC74" s="309">
        <v>0</v>
      </c>
      <c r="LD74" s="307">
        <v>0</v>
      </c>
      <c r="LE74" s="308" t="b">
        <f t="shared" si="389"/>
        <v>0</v>
      </c>
      <c r="LF74" s="309">
        <v>0</v>
      </c>
      <c r="LG74" s="309">
        <v>0</v>
      </c>
      <c r="LH74" s="309">
        <v>0</v>
      </c>
      <c r="LI74" s="309">
        <v>0</v>
      </c>
      <c r="LJ74" s="307">
        <v>10</v>
      </c>
      <c r="LK74" s="308" t="str">
        <f t="shared" si="390"/>
        <v>1</v>
      </c>
      <c r="LL74" s="309">
        <v>10</v>
      </c>
      <c r="LM74" s="309">
        <v>7</v>
      </c>
      <c r="LN74" s="309">
        <v>21</v>
      </c>
      <c r="LO74" s="309">
        <v>9</v>
      </c>
      <c r="LP74" s="307">
        <v>13</v>
      </c>
      <c r="LQ74" s="308" t="str">
        <f t="shared" si="391"/>
        <v>1</v>
      </c>
      <c r="LR74" s="309">
        <v>11</v>
      </c>
      <c r="LS74" s="309">
        <v>8</v>
      </c>
      <c r="LT74" s="309">
        <v>17</v>
      </c>
      <c r="LU74" s="309">
        <v>6</v>
      </c>
      <c r="LV74" s="307">
        <v>0</v>
      </c>
      <c r="LW74" s="308" t="b">
        <f t="shared" si="392"/>
        <v>0</v>
      </c>
      <c r="LX74" s="309">
        <v>0</v>
      </c>
      <c r="LY74" s="309">
        <v>0</v>
      </c>
      <c r="LZ74" s="309">
        <v>0</v>
      </c>
      <c r="MA74" s="309">
        <v>0</v>
      </c>
      <c r="MB74" s="307">
        <v>10</v>
      </c>
      <c r="MC74" s="308" t="str">
        <f t="shared" si="393"/>
        <v>1</v>
      </c>
      <c r="MD74" s="309">
        <v>12</v>
      </c>
      <c r="ME74" s="309">
        <v>10</v>
      </c>
      <c r="MF74" s="309">
        <v>0</v>
      </c>
      <c r="MG74" s="309">
        <v>0</v>
      </c>
      <c r="MH74" s="307">
        <v>0</v>
      </c>
      <c r="MI74" s="308" t="b">
        <f t="shared" si="394"/>
        <v>0</v>
      </c>
      <c r="MJ74" s="309">
        <v>0</v>
      </c>
      <c r="MK74" s="309">
        <v>0</v>
      </c>
      <c r="ML74" s="309">
        <v>0</v>
      </c>
      <c r="MM74" s="309">
        <v>0</v>
      </c>
      <c r="MN74" s="307">
        <v>0</v>
      </c>
      <c r="MO74" s="308" t="b">
        <f t="shared" si="395"/>
        <v>0</v>
      </c>
      <c r="MP74" s="309">
        <v>0</v>
      </c>
      <c r="MQ74" s="309">
        <v>0</v>
      </c>
      <c r="MR74" s="309">
        <v>0</v>
      </c>
      <c r="MS74" s="309">
        <v>0</v>
      </c>
      <c r="MT74" s="307">
        <v>0</v>
      </c>
      <c r="MU74" s="308" t="b">
        <f t="shared" si="396"/>
        <v>0</v>
      </c>
      <c r="MV74" s="309">
        <v>0</v>
      </c>
      <c r="MW74" s="309">
        <v>0</v>
      </c>
      <c r="MX74" s="309">
        <v>0</v>
      </c>
      <c r="MY74" s="309">
        <v>0</v>
      </c>
      <c r="MZ74" s="307">
        <v>12</v>
      </c>
      <c r="NA74" s="308" t="str">
        <f t="shared" si="397"/>
        <v>1</v>
      </c>
      <c r="NB74" s="309">
        <v>32</v>
      </c>
      <c r="NC74" s="309">
        <v>9</v>
      </c>
      <c r="ND74" s="309">
        <v>15</v>
      </c>
      <c r="NE74" s="309">
        <v>6</v>
      </c>
      <c r="NF74" s="307">
        <v>10</v>
      </c>
      <c r="NG74" s="308" t="str">
        <f t="shared" si="398"/>
        <v>1</v>
      </c>
      <c r="NH74" s="309">
        <v>27</v>
      </c>
      <c r="NI74" s="309">
        <v>8</v>
      </c>
      <c r="NJ74" s="309">
        <v>9</v>
      </c>
      <c r="NK74" s="309">
        <v>5</v>
      </c>
      <c r="NL74" s="307">
        <v>0</v>
      </c>
      <c r="NM74" s="308" t="b">
        <f t="shared" si="399"/>
        <v>0</v>
      </c>
      <c r="NN74" s="309">
        <v>0</v>
      </c>
      <c r="NO74" s="309">
        <v>0</v>
      </c>
      <c r="NP74" s="309">
        <v>0</v>
      </c>
      <c r="NQ74" s="309">
        <v>0</v>
      </c>
      <c r="NR74" s="307">
        <v>12</v>
      </c>
      <c r="NS74" s="308" t="str">
        <f t="shared" si="400"/>
        <v>1</v>
      </c>
      <c r="NT74" s="309">
        <v>17</v>
      </c>
      <c r="NU74" s="309">
        <v>11</v>
      </c>
      <c r="NV74" s="309">
        <v>10</v>
      </c>
      <c r="NW74" s="309">
        <v>6</v>
      </c>
      <c r="NX74" s="307">
        <v>0</v>
      </c>
      <c r="NY74" s="308" t="b">
        <f t="shared" si="401"/>
        <v>0</v>
      </c>
      <c r="NZ74" s="309">
        <v>0</v>
      </c>
      <c r="OA74" s="309">
        <v>0</v>
      </c>
      <c r="OB74" s="309">
        <v>0</v>
      </c>
      <c r="OC74" s="310">
        <v>0</v>
      </c>
      <c r="OD74" s="311">
        <v>0</v>
      </c>
      <c r="OE74" s="308" t="b">
        <f t="shared" si="402"/>
        <v>0</v>
      </c>
      <c r="OF74" s="309">
        <v>0</v>
      </c>
      <c r="OG74" s="309">
        <v>0</v>
      </c>
      <c r="OH74" s="309">
        <v>0</v>
      </c>
      <c r="OI74" s="309">
        <v>0</v>
      </c>
      <c r="OJ74" s="307">
        <v>0</v>
      </c>
      <c r="OK74" s="308" t="b">
        <f t="shared" si="403"/>
        <v>0</v>
      </c>
      <c r="OL74" s="309">
        <v>0</v>
      </c>
      <c r="OM74" s="309">
        <v>0</v>
      </c>
      <c r="ON74" s="309">
        <v>0</v>
      </c>
      <c r="OO74" s="378">
        <v>0</v>
      </c>
      <c r="OP74" s="331"/>
      <c r="OQ74" s="372">
        <f t="shared" si="404"/>
        <v>138</v>
      </c>
      <c r="OR74" s="41">
        <f t="shared" si="405"/>
        <v>267</v>
      </c>
      <c r="OS74" s="41">
        <f t="shared" si="405"/>
        <v>117</v>
      </c>
      <c r="OT74" s="36">
        <f t="shared" si="405"/>
        <v>143</v>
      </c>
      <c r="OU74" s="314">
        <f t="shared" si="405"/>
        <v>58</v>
      </c>
    </row>
    <row r="75" spans="1:419" s="87" customFormat="1" ht="15.75" thickBot="1" x14ac:dyDescent="0.3">
      <c r="A75" s="99"/>
      <c r="B75" s="87">
        <v>1138</v>
      </c>
      <c r="C75" s="87">
        <v>2117</v>
      </c>
      <c r="D75" s="80"/>
      <c r="E75" s="100"/>
      <c r="F75" s="88">
        <v>2998</v>
      </c>
      <c r="G75" s="88">
        <v>1519</v>
      </c>
      <c r="H75" s="80"/>
      <c r="J75" s="81"/>
      <c r="K75" s="81"/>
      <c r="L75" s="80"/>
      <c r="M75" s="147"/>
      <c r="N75" s="146"/>
      <c r="O75" s="125"/>
      <c r="P75" s="121"/>
      <c r="Q75" s="125"/>
      <c r="R75" s="132"/>
      <c r="S75" s="107">
        <v>0</v>
      </c>
      <c r="T75" s="122">
        <v>0</v>
      </c>
      <c r="U75" s="80"/>
      <c r="V75" s="162" t="s">
        <v>98</v>
      </c>
      <c r="W75" s="125">
        <v>221</v>
      </c>
      <c r="X75" s="127">
        <v>115</v>
      </c>
      <c r="Y75" s="14" t="s">
        <v>65</v>
      </c>
      <c r="Z75" s="223">
        <v>13</v>
      </c>
      <c r="AA75" s="224" t="str">
        <f t="shared" si="406"/>
        <v>1</v>
      </c>
      <c r="AB75" s="225">
        <v>19</v>
      </c>
      <c r="AC75" s="225">
        <v>13</v>
      </c>
      <c r="AD75" s="225">
        <v>0</v>
      </c>
      <c r="AE75" s="225">
        <v>0</v>
      </c>
      <c r="AF75" s="223">
        <v>0</v>
      </c>
      <c r="AG75" s="224" t="b">
        <f t="shared" si="407"/>
        <v>0</v>
      </c>
      <c r="AH75" s="225">
        <v>0</v>
      </c>
      <c r="AI75" s="225">
        <v>0</v>
      </c>
      <c r="AJ75" s="225">
        <v>0</v>
      </c>
      <c r="AK75" s="225">
        <v>0</v>
      </c>
      <c r="AL75" s="223">
        <v>13</v>
      </c>
      <c r="AM75" s="224" t="str">
        <f t="shared" si="408"/>
        <v>1</v>
      </c>
      <c r="AN75" s="225">
        <v>21</v>
      </c>
      <c r="AO75" s="225">
        <v>10</v>
      </c>
      <c r="AP75" s="225">
        <v>8</v>
      </c>
      <c r="AQ75" s="225">
        <v>3</v>
      </c>
      <c r="AR75" s="223">
        <v>0</v>
      </c>
      <c r="AS75" s="224" t="b">
        <f t="shared" si="409"/>
        <v>0</v>
      </c>
      <c r="AT75" s="225">
        <v>0</v>
      </c>
      <c r="AU75" s="225">
        <v>0</v>
      </c>
      <c r="AV75" s="225">
        <v>0</v>
      </c>
      <c r="AW75" s="225">
        <v>0</v>
      </c>
      <c r="AX75" s="223">
        <v>0</v>
      </c>
      <c r="AY75" s="224" t="b">
        <f t="shared" si="410"/>
        <v>0</v>
      </c>
      <c r="AZ75" s="225">
        <v>0</v>
      </c>
      <c r="BA75" s="225">
        <v>0</v>
      </c>
      <c r="BB75" s="225">
        <v>0</v>
      </c>
      <c r="BC75" s="225">
        <v>0</v>
      </c>
      <c r="BD75" s="223">
        <v>0</v>
      </c>
      <c r="BE75" s="224" t="b">
        <f t="shared" si="411"/>
        <v>0</v>
      </c>
      <c r="BF75" s="225">
        <v>0</v>
      </c>
      <c r="BG75" s="225">
        <v>0</v>
      </c>
      <c r="BH75" s="225">
        <v>0</v>
      </c>
      <c r="BI75" s="225">
        <v>0</v>
      </c>
      <c r="BJ75" s="223">
        <v>8</v>
      </c>
      <c r="BK75" s="224" t="str">
        <f t="shared" si="412"/>
        <v>1</v>
      </c>
      <c r="BL75" s="225">
        <v>12</v>
      </c>
      <c r="BM75" s="225">
        <v>8</v>
      </c>
      <c r="BN75" s="225">
        <v>0</v>
      </c>
      <c r="BO75" s="225">
        <v>0</v>
      </c>
      <c r="BP75" s="223">
        <v>10</v>
      </c>
      <c r="BQ75" s="224" t="str">
        <f t="shared" si="413"/>
        <v>1</v>
      </c>
      <c r="BR75" s="225">
        <v>16</v>
      </c>
      <c r="BS75" s="225">
        <v>10</v>
      </c>
      <c r="BT75" s="225">
        <v>0</v>
      </c>
      <c r="BU75" s="225">
        <v>0</v>
      </c>
      <c r="BV75" s="223">
        <v>0</v>
      </c>
      <c r="BW75" s="224" t="b">
        <f t="shared" si="414"/>
        <v>0</v>
      </c>
      <c r="BX75" s="225">
        <v>0</v>
      </c>
      <c r="BY75" s="225">
        <v>0</v>
      </c>
      <c r="BZ75" s="225">
        <v>0</v>
      </c>
      <c r="CA75" s="225">
        <v>0</v>
      </c>
      <c r="CB75" s="223">
        <v>0</v>
      </c>
      <c r="CC75" s="224" t="b">
        <f t="shared" si="415"/>
        <v>0</v>
      </c>
      <c r="CD75" s="225">
        <v>0</v>
      </c>
      <c r="CE75" s="225">
        <v>0</v>
      </c>
      <c r="CF75" s="225">
        <v>0</v>
      </c>
      <c r="CG75" s="225">
        <v>0</v>
      </c>
      <c r="CH75" s="223">
        <v>9</v>
      </c>
      <c r="CI75" s="224" t="str">
        <f t="shared" si="416"/>
        <v>1</v>
      </c>
      <c r="CJ75" s="225">
        <v>16</v>
      </c>
      <c r="CK75" s="225">
        <v>9</v>
      </c>
      <c r="CL75" s="225">
        <v>0</v>
      </c>
      <c r="CM75" s="225">
        <v>0</v>
      </c>
      <c r="CN75" s="223">
        <v>0</v>
      </c>
      <c r="CO75" s="224" t="b">
        <f t="shared" si="417"/>
        <v>0</v>
      </c>
      <c r="CP75" s="225">
        <v>0</v>
      </c>
      <c r="CQ75" s="225">
        <v>0</v>
      </c>
      <c r="CR75" s="225">
        <v>0</v>
      </c>
      <c r="CS75" s="225">
        <v>0</v>
      </c>
      <c r="CT75" s="223">
        <v>0</v>
      </c>
      <c r="CU75" s="224" t="b">
        <f t="shared" si="418"/>
        <v>0</v>
      </c>
      <c r="CV75" s="225">
        <v>0</v>
      </c>
      <c r="CW75" s="225">
        <v>0</v>
      </c>
      <c r="CX75" s="225">
        <v>0</v>
      </c>
      <c r="CY75" s="225">
        <v>0</v>
      </c>
      <c r="CZ75" s="223">
        <v>15</v>
      </c>
      <c r="DA75" s="224" t="str">
        <f t="shared" si="419"/>
        <v>1</v>
      </c>
      <c r="DB75" s="225">
        <v>36</v>
      </c>
      <c r="DC75" s="225">
        <v>12</v>
      </c>
      <c r="DD75" s="225">
        <v>21</v>
      </c>
      <c r="DE75" s="225">
        <v>9</v>
      </c>
      <c r="DF75" s="223">
        <v>12</v>
      </c>
      <c r="DG75" s="224" t="str">
        <f t="shared" si="420"/>
        <v>1</v>
      </c>
      <c r="DH75" s="225">
        <v>33</v>
      </c>
      <c r="DI75" s="225">
        <v>9</v>
      </c>
      <c r="DJ75" s="225">
        <v>12</v>
      </c>
      <c r="DK75" s="225">
        <v>6</v>
      </c>
      <c r="DL75" s="223">
        <v>0</v>
      </c>
      <c r="DM75" s="224" t="b">
        <f t="shared" si="421"/>
        <v>0</v>
      </c>
      <c r="DN75" s="225">
        <v>0</v>
      </c>
      <c r="DO75" s="225">
        <v>0</v>
      </c>
      <c r="DP75" s="225">
        <v>0</v>
      </c>
      <c r="DQ75" s="225">
        <v>0</v>
      </c>
      <c r="DR75" s="223">
        <v>10</v>
      </c>
      <c r="DS75" s="224" t="str">
        <f t="shared" si="422"/>
        <v>1</v>
      </c>
      <c r="DT75" s="225">
        <v>18</v>
      </c>
      <c r="DU75" s="225">
        <v>10</v>
      </c>
      <c r="DV75" s="225">
        <v>0</v>
      </c>
      <c r="DW75" s="225">
        <v>0</v>
      </c>
      <c r="DX75" s="223">
        <v>0</v>
      </c>
      <c r="DY75" s="224" t="b">
        <f t="shared" si="423"/>
        <v>0</v>
      </c>
      <c r="DZ75" s="225">
        <v>0</v>
      </c>
      <c r="EA75" s="225">
        <v>0</v>
      </c>
      <c r="EB75" s="225">
        <v>0</v>
      </c>
      <c r="EC75" s="225">
        <v>0</v>
      </c>
      <c r="ED75" s="223">
        <v>0</v>
      </c>
      <c r="EE75" s="224" t="b">
        <f t="shared" si="424"/>
        <v>0</v>
      </c>
      <c r="EF75" s="225">
        <v>0</v>
      </c>
      <c r="EG75" s="225">
        <v>0</v>
      </c>
      <c r="EH75" s="225">
        <v>0</v>
      </c>
      <c r="EI75" s="225">
        <v>0</v>
      </c>
      <c r="EJ75" s="223">
        <v>0</v>
      </c>
      <c r="EK75" s="224" t="b">
        <f t="shared" si="425"/>
        <v>0</v>
      </c>
      <c r="EL75" s="225">
        <v>0</v>
      </c>
      <c r="EM75" s="225">
        <v>0</v>
      </c>
      <c r="EN75" s="225">
        <v>0</v>
      </c>
      <c r="EO75" s="225">
        <v>0</v>
      </c>
      <c r="EP75" s="223">
        <v>13</v>
      </c>
      <c r="EQ75" s="224" t="str">
        <f t="shared" si="426"/>
        <v>1</v>
      </c>
      <c r="ER75" s="225">
        <v>38</v>
      </c>
      <c r="ES75" s="225">
        <v>12</v>
      </c>
      <c r="ET75" s="225">
        <v>18</v>
      </c>
      <c r="EU75" s="225">
        <v>8</v>
      </c>
      <c r="EV75" s="223">
        <v>11</v>
      </c>
      <c r="EW75" s="224" t="str">
        <f t="shared" si="427"/>
        <v>1</v>
      </c>
      <c r="EX75" s="225">
        <v>18</v>
      </c>
      <c r="EY75" s="225">
        <v>9</v>
      </c>
      <c r="EZ75" s="225">
        <v>19</v>
      </c>
      <c r="FA75" s="225">
        <v>5</v>
      </c>
      <c r="FB75" s="223">
        <v>0</v>
      </c>
      <c r="FC75" s="224" t="b">
        <f t="shared" si="428"/>
        <v>0</v>
      </c>
      <c r="FD75" s="225">
        <v>0</v>
      </c>
      <c r="FE75" s="225">
        <v>0</v>
      </c>
      <c r="FF75" s="225">
        <v>0</v>
      </c>
      <c r="FG75" s="225">
        <v>0</v>
      </c>
      <c r="FH75" s="223">
        <v>15</v>
      </c>
      <c r="FI75" s="224" t="str">
        <f t="shared" si="429"/>
        <v>1</v>
      </c>
      <c r="FJ75" s="225">
        <v>19</v>
      </c>
      <c r="FK75" s="225">
        <v>11</v>
      </c>
      <c r="FL75" s="225">
        <v>10</v>
      </c>
      <c r="FM75" s="225">
        <v>4</v>
      </c>
      <c r="FN75" s="223">
        <v>0</v>
      </c>
      <c r="FO75" s="224" t="b">
        <f t="shared" si="430"/>
        <v>0</v>
      </c>
      <c r="FP75" s="225">
        <v>0</v>
      </c>
      <c r="FQ75" s="225">
        <v>0</v>
      </c>
      <c r="FR75" s="225">
        <v>0</v>
      </c>
      <c r="FS75" s="225">
        <v>0</v>
      </c>
      <c r="FT75" s="223">
        <v>0</v>
      </c>
      <c r="FU75" s="224" t="b">
        <f t="shared" si="431"/>
        <v>0</v>
      </c>
      <c r="FV75" s="225">
        <v>0</v>
      </c>
      <c r="FW75" s="225">
        <v>0</v>
      </c>
      <c r="FX75" s="225">
        <v>0</v>
      </c>
      <c r="FY75" s="225">
        <v>0</v>
      </c>
      <c r="FZ75" s="223">
        <v>0</v>
      </c>
      <c r="GA75" s="224" t="b">
        <f t="shared" si="432"/>
        <v>0</v>
      </c>
      <c r="GB75" s="225">
        <v>0</v>
      </c>
      <c r="GC75" s="225">
        <v>0</v>
      </c>
      <c r="GD75" s="225">
        <v>0</v>
      </c>
      <c r="GE75" s="225">
        <v>0</v>
      </c>
      <c r="GF75" s="223">
        <v>12</v>
      </c>
      <c r="GG75" s="224" t="str">
        <f t="shared" si="433"/>
        <v>1</v>
      </c>
      <c r="GH75" s="225">
        <v>24</v>
      </c>
      <c r="GI75" s="225">
        <v>10</v>
      </c>
      <c r="GJ75" s="225">
        <v>25</v>
      </c>
      <c r="GK75" s="225">
        <v>7</v>
      </c>
      <c r="GL75" s="223">
        <v>16</v>
      </c>
      <c r="GM75" s="224" t="str">
        <f t="shared" si="434"/>
        <v>1</v>
      </c>
      <c r="GN75" s="225">
        <v>34</v>
      </c>
      <c r="GO75" s="225">
        <v>13</v>
      </c>
      <c r="GP75" s="225">
        <v>30</v>
      </c>
      <c r="GQ75" s="225">
        <v>7</v>
      </c>
      <c r="GR75" s="223">
        <v>0</v>
      </c>
      <c r="GS75" s="224" t="b">
        <f t="shared" si="435"/>
        <v>0</v>
      </c>
      <c r="GT75" s="225">
        <v>0</v>
      </c>
      <c r="GU75" s="225">
        <v>0</v>
      </c>
      <c r="GV75" s="225">
        <v>0</v>
      </c>
      <c r="GW75" s="225">
        <v>0</v>
      </c>
      <c r="GX75" s="223">
        <v>14</v>
      </c>
      <c r="GY75" s="224" t="str">
        <f t="shared" si="436"/>
        <v>1</v>
      </c>
      <c r="GZ75" s="225">
        <v>18</v>
      </c>
      <c r="HA75" s="225">
        <v>12</v>
      </c>
      <c r="HB75" s="225">
        <v>25</v>
      </c>
      <c r="HC75" s="279">
        <v>8</v>
      </c>
      <c r="HD75" s="239"/>
      <c r="HE75" s="272">
        <f>Z75+AF75+AL75+AR75+AX75+BD75+BJ75+BP75+BV75+CB75+CH75+CN75+CT75+CZ75+DF75+DL75+DR75+DX75+ED75+EJ75+EP75+EV75+FB75+FH75+FN75+FT75+FZ75+GF75+GL75+GR75+GX75</f>
        <v>171</v>
      </c>
      <c r="HF75" s="9">
        <f>AB75+AH75+AN75+AT75+AZ75+BF75+BL75+BR75+BX75+CD75+CJ75+CP75+CV75+DB75+DH75+DN75+DT75+DZ75+EF75+EL75+ER75+EX75+FD75+FJ75+FP75+FV75+GB75+GH75+GN75+GT75+GZ75</f>
        <v>322</v>
      </c>
      <c r="HG75" s="9">
        <f>AC75+AI75+AO75+AU75+BA75+BG75+BM75+BS75+BY75+CE75+CK75+CQ75+CW75+DC75+DI75+DO75+DU75+EA75+EG75+EM75+ES75+EY75+FE75+FK75+FQ75+FW75+GC75+GI75+GO75+GU75+HA75</f>
        <v>148</v>
      </c>
      <c r="HH75" s="6">
        <f t="shared" si="439"/>
        <v>168</v>
      </c>
      <c r="HI75" s="262">
        <f t="shared" si="439"/>
        <v>57</v>
      </c>
      <c r="HK75" s="33"/>
      <c r="HL75" s="364">
        <f t="shared" ref="HL75:KJ75" si="440">SUM(HL68:HL74)</f>
        <v>49</v>
      </c>
      <c r="HM75" s="370"/>
      <c r="HN75" s="353">
        <f t="shared" si="440"/>
        <v>65</v>
      </c>
      <c r="HO75" s="353">
        <f t="shared" si="440"/>
        <v>40</v>
      </c>
      <c r="HP75" s="353">
        <f t="shared" si="440"/>
        <v>43</v>
      </c>
      <c r="HQ75" s="354">
        <f t="shared" si="440"/>
        <v>13</v>
      </c>
      <c r="HR75" s="364">
        <f t="shared" si="440"/>
        <v>30</v>
      </c>
      <c r="HS75" s="370"/>
      <c r="HT75" s="353">
        <f t="shared" si="440"/>
        <v>81</v>
      </c>
      <c r="HU75" s="353">
        <f t="shared" si="440"/>
        <v>22</v>
      </c>
      <c r="HV75" s="353">
        <f t="shared" si="440"/>
        <v>35</v>
      </c>
      <c r="HW75" s="353">
        <f t="shared" si="440"/>
        <v>10</v>
      </c>
      <c r="HX75" s="366">
        <f t="shared" si="440"/>
        <v>44</v>
      </c>
      <c r="HY75" s="379"/>
      <c r="HZ75" s="356">
        <f t="shared" si="440"/>
        <v>151</v>
      </c>
      <c r="IA75" s="356">
        <f t="shared" si="440"/>
        <v>35</v>
      </c>
      <c r="IB75" s="356">
        <f t="shared" si="440"/>
        <v>28</v>
      </c>
      <c r="IC75" s="356">
        <f t="shared" si="440"/>
        <v>12</v>
      </c>
      <c r="ID75" s="366">
        <f t="shared" si="440"/>
        <v>70</v>
      </c>
      <c r="IE75" s="379"/>
      <c r="IF75" s="356">
        <f t="shared" si="440"/>
        <v>95</v>
      </c>
      <c r="IG75" s="356">
        <f t="shared" si="440"/>
        <v>55</v>
      </c>
      <c r="IH75" s="356">
        <f t="shared" si="440"/>
        <v>78</v>
      </c>
      <c r="II75" s="356">
        <f t="shared" si="440"/>
        <v>24</v>
      </c>
      <c r="IJ75" s="366">
        <f t="shared" si="440"/>
        <v>31</v>
      </c>
      <c r="IK75" s="379"/>
      <c r="IL75" s="356">
        <f t="shared" si="440"/>
        <v>38</v>
      </c>
      <c r="IM75" s="356">
        <f t="shared" si="440"/>
        <v>27</v>
      </c>
      <c r="IN75" s="356">
        <f t="shared" si="440"/>
        <v>31</v>
      </c>
      <c r="IO75" s="356">
        <f t="shared" si="440"/>
        <v>11</v>
      </c>
      <c r="IP75" s="366">
        <f t="shared" si="440"/>
        <v>35</v>
      </c>
      <c r="IQ75" s="379"/>
      <c r="IR75" s="356">
        <f t="shared" si="440"/>
        <v>98</v>
      </c>
      <c r="IS75" s="356">
        <f t="shared" si="440"/>
        <v>21</v>
      </c>
      <c r="IT75" s="356">
        <f t="shared" si="440"/>
        <v>86</v>
      </c>
      <c r="IU75" s="356">
        <f t="shared" si="440"/>
        <v>21</v>
      </c>
      <c r="IV75" s="368">
        <f>SUM(IV68:IV74)</f>
        <v>54</v>
      </c>
      <c r="IW75" s="380"/>
      <c r="IX75" s="356">
        <f t="shared" ref="IX75:JG75" si="441">SUM(IX68:IX74)</f>
        <v>85</v>
      </c>
      <c r="IY75" s="356">
        <f t="shared" si="441"/>
        <v>46</v>
      </c>
      <c r="IZ75" s="356">
        <f t="shared" si="441"/>
        <v>48</v>
      </c>
      <c r="JA75" s="356">
        <f t="shared" si="441"/>
        <v>13</v>
      </c>
      <c r="JB75" s="366">
        <f t="shared" si="441"/>
        <v>46</v>
      </c>
      <c r="JC75" s="379"/>
      <c r="JD75" s="356">
        <f t="shared" si="441"/>
        <v>116</v>
      </c>
      <c r="JE75" s="356">
        <f t="shared" si="441"/>
        <v>39</v>
      </c>
      <c r="JF75" s="356">
        <f t="shared" si="441"/>
        <v>10</v>
      </c>
      <c r="JG75" s="356">
        <f t="shared" si="441"/>
        <v>8</v>
      </c>
      <c r="JH75" s="364">
        <f t="shared" si="440"/>
        <v>43</v>
      </c>
      <c r="JI75" s="370"/>
      <c r="JJ75" s="353">
        <f t="shared" si="440"/>
        <v>79</v>
      </c>
      <c r="JK75" s="353">
        <f t="shared" si="440"/>
        <v>35</v>
      </c>
      <c r="JL75" s="353">
        <f t="shared" si="440"/>
        <v>63</v>
      </c>
      <c r="JM75" s="353">
        <f t="shared" si="440"/>
        <v>21</v>
      </c>
      <c r="JN75" s="364">
        <f t="shared" si="440"/>
        <v>55</v>
      </c>
      <c r="JO75" s="370"/>
      <c r="JP75" s="353">
        <f t="shared" si="440"/>
        <v>149</v>
      </c>
      <c r="JQ75" s="353">
        <f t="shared" si="440"/>
        <v>50</v>
      </c>
      <c r="JR75" s="353">
        <f t="shared" si="440"/>
        <v>135</v>
      </c>
      <c r="JS75" s="353">
        <f t="shared" si="440"/>
        <v>21</v>
      </c>
      <c r="JT75" s="366">
        <f t="shared" si="440"/>
        <v>56</v>
      </c>
      <c r="JU75" s="379"/>
      <c r="JV75" s="356">
        <f t="shared" si="440"/>
        <v>114</v>
      </c>
      <c r="JW75" s="356">
        <f t="shared" si="440"/>
        <v>47</v>
      </c>
      <c r="JX75" s="356">
        <f t="shared" si="440"/>
        <v>68</v>
      </c>
      <c r="JY75" s="356">
        <f t="shared" si="440"/>
        <v>20</v>
      </c>
      <c r="JZ75" s="364">
        <f t="shared" si="440"/>
        <v>11</v>
      </c>
      <c r="KA75" s="370"/>
      <c r="KB75" s="353">
        <f t="shared" si="440"/>
        <v>19</v>
      </c>
      <c r="KC75" s="353">
        <f t="shared" si="440"/>
        <v>9</v>
      </c>
      <c r="KD75" s="353">
        <f t="shared" si="440"/>
        <v>12</v>
      </c>
      <c r="KE75" s="353">
        <f t="shared" si="440"/>
        <v>7</v>
      </c>
      <c r="KF75" s="364">
        <f t="shared" si="440"/>
        <v>43</v>
      </c>
      <c r="KG75" s="370"/>
      <c r="KH75" s="353">
        <f t="shared" si="440"/>
        <v>58</v>
      </c>
      <c r="KI75" s="353">
        <f t="shared" si="440"/>
        <v>35</v>
      </c>
      <c r="KJ75" s="353">
        <f t="shared" si="440"/>
        <v>49</v>
      </c>
      <c r="KK75" s="353">
        <f t="shared" ref="KK75:NI75" si="442">SUM(KK68:KK74)</f>
        <v>14</v>
      </c>
      <c r="KL75" s="364">
        <f t="shared" si="442"/>
        <v>35</v>
      </c>
      <c r="KM75" s="370"/>
      <c r="KN75" s="353">
        <f t="shared" si="442"/>
        <v>78</v>
      </c>
      <c r="KO75" s="353">
        <f t="shared" si="442"/>
        <v>31</v>
      </c>
      <c r="KP75" s="353">
        <f t="shared" si="442"/>
        <v>15</v>
      </c>
      <c r="KQ75" s="353">
        <f t="shared" si="442"/>
        <v>7</v>
      </c>
      <c r="KR75" s="364">
        <f t="shared" si="442"/>
        <v>30</v>
      </c>
      <c r="KS75" s="370"/>
      <c r="KT75" s="353">
        <f t="shared" si="442"/>
        <v>44</v>
      </c>
      <c r="KU75" s="353">
        <f t="shared" si="442"/>
        <v>26</v>
      </c>
      <c r="KV75" s="353">
        <f t="shared" si="442"/>
        <v>17</v>
      </c>
      <c r="KW75" s="353">
        <f t="shared" si="442"/>
        <v>9</v>
      </c>
      <c r="KX75" s="364">
        <f t="shared" si="442"/>
        <v>31</v>
      </c>
      <c r="KY75" s="370"/>
      <c r="KZ75" s="353">
        <f t="shared" si="442"/>
        <v>104</v>
      </c>
      <c r="LA75" s="353">
        <f t="shared" si="442"/>
        <v>26</v>
      </c>
      <c r="LB75" s="353">
        <f t="shared" si="442"/>
        <v>31</v>
      </c>
      <c r="LC75" s="353">
        <f t="shared" si="442"/>
        <v>11</v>
      </c>
      <c r="LD75" s="364">
        <f t="shared" si="442"/>
        <v>46</v>
      </c>
      <c r="LE75" s="370"/>
      <c r="LF75" s="353">
        <f t="shared" si="442"/>
        <v>115</v>
      </c>
      <c r="LG75" s="353">
        <f t="shared" si="442"/>
        <v>37</v>
      </c>
      <c r="LH75" s="353">
        <f t="shared" si="442"/>
        <v>44</v>
      </c>
      <c r="LI75" s="353">
        <f t="shared" si="442"/>
        <v>17</v>
      </c>
      <c r="LJ75" s="364">
        <f t="shared" si="442"/>
        <v>46</v>
      </c>
      <c r="LK75" s="370"/>
      <c r="LL75" s="353">
        <f t="shared" si="442"/>
        <v>57</v>
      </c>
      <c r="LM75" s="353">
        <f t="shared" si="442"/>
        <v>35</v>
      </c>
      <c r="LN75" s="353">
        <f t="shared" si="442"/>
        <v>105</v>
      </c>
      <c r="LO75" s="353">
        <f t="shared" si="442"/>
        <v>26</v>
      </c>
      <c r="LP75" s="364">
        <f t="shared" si="442"/>
        <v>13</v>
      </c>
      <c r="LQ75" s="370"/>
      <c r="LR75" s="353">
        <f t="shared" si="442"/>
        <v>11</v>
      </c>
      <c r="LS75" s="353">
        <f t="shared" si="442"/>
        <v>8</v>
      </c>
      <c r="LT75" s="353">
        <f t="shared" si="442"/>
        <v>17</v>
      </c>
      <c r="LU75" s="353">
        <f t="shared" si="442"/>
        <v>6</v>
      </c>
      <c r="LV75" s="364">
        <f t="shared" si="442"/>
        <v>49</v>
      </c>
      <c r="LW75" s="370"/>
      <c r="LX75" s="353">
        <f t="shared" si="442"/>
        <v>136</v>
      </c>
      <c r="LY75" s="353">
        <f t="shared" si="442"/>
        <v>38</v>
      </c>
      <c r="LZ75" s="353">
        <f t="shared" si="442"/>
        <v>58</v>
      </c>
      <c r="MA75" s="353">
        <f t="shared" si="442"/>
        <v>19</v>
      </c>
      <c r="MB75" s="364">
        <f t="shared" si="442"/>
        <v>56</v>
      </c>
      <c r="MC75" s="370"/>
      <c r="MD75" s="353">
        <f t="shared" si="442"/>
        <v>113</v>
      </c>
      <c r="ME75" s="353">
        <f t="shared" si="442"/>
        <v>47</v>
      </c>
      <c r="MF75" s="353">
        <f t="shared" si="442"/>
        <v>55</v>
      </c>
      <c r="MG75" s="353">
        <f t="shared" si="442"/>
        <v>18</v>
      </c>
      <c r="MH75" s="364">
        <f t="shared" si="442"/>
        <v>65</v>
      </c>
      <c r="MI75" s="370"/>
      <c r="MJ75" s="353">
        <f t="shared" si="442"/>
        <v>57</v>
      </c>
      <c r="MK75" s="353">
        <f t="shared" si="442"/>
        <v>53</v>
      </c>
      <c r="ML75" s="353">
        <f t="shared" si="442"/>
        <v>61</v>
      </c>
      <c r="MM75" s="353">
        <f t="shared" si="442"/>
        <v>22</v>
      </c>
      <c r="MN75" s="364">
        <f t="shared" si="442"/>
        <v>43</v>
      </c>
      <c r="MO75" s="370"/>
      <c r="MP75" s="353">
        <f t="shared" si="442"/>
        <v>187</v>
      </c>
      <c r="MQ75" s="353">
        <f t="shared" si="442"/>
        <v>36</v>
      </c>
      <c r="MR75" s="353">
        <f t="shared" si="442"/>
        <v>58</v>
      </c>
      <c r="MS75" s="353">
        <f t="shared" si="442"/>
        <v>17</v>
      </c>
      <c r="MT75" s="364">
        <f t="shared" si="442"/>
        <v>48</v>
      </c>
      <c r="MU75" s="370"/>
      <c r="MV75" s="353">
        <f t="shared" si="442"/>
        <v>125</v>
      </c>
      <c r="MW75" s="353">
        <f t="shared" si="442"/>
        <v>40</v>
      </c>
      <c r="MX75" s="353">
        <f t="shared" si="442"/>
        <v>104</v>
      </c>
      <c r="MY75" s="353">
        <f t="shared" si="442"/>
        <v>19</v>
      </c>
      <c r="MZ75" s="364">
        <f t="shared" si="442"/>
        <v>87</v>
      </c>
      <c r="NA75" s="370"/>
      <c r="NB75" s="353">
        <f t="shared" si="442"/>
        <v>322</v>
      </c>
      <c r="NC75" s="353">
        <f t="shared" si="442"/>
        <v>75</v>
      </c>
      <c r="ND75" s="353">
        <f t="shared" si="442"/>
        <v>103</v>
      </c>
      <c r="NE75" s="353">
        <f t="shared" si="442"/>
        <v>27</v>
      </c>
      <c r="NF75" s="364">
        <f t="shared" si="442"/>
        <v>10</v>
      </c>
      <c r="NG75" s="370"/>
      <c r="NH75" s="353">
        <f t="shared" si="442"/>
        <v>27</v>
      </c>
      <c r="NI75" s="353">
        <f t="shared" si="442"/>
        <v>8</v>
      </c>
      <c r="NJ75" s="353">
        <f t="shared" ref="NJ75:OO75" si="443">SUM(NJ68:NJ74)</f>
        <v>9</v>
      </c>
      <c r="NK75" s="353">
        <f t="shared" si="443"/>
        <v>5</v>
      </c>
      <c r="NL75" s="364">
        <f t="shared" si="443"/>
        <v>22</v>
      </c>
      <c r="NM75" s="370"/>
      <c r="NN75" s="353">
        <f t="shared" si="443"/>
        <v>74</v>
      </c>
      <c r="NO75" s="353">
        <f t="shared" si="443"/>
        <v>17</v>
      </c>
      <c r="NP75" s="353">
        <f t="shared" si="443"/>
        <v>37</v>
      </c>
      <c r="NQ75" s="353">
        <f t="shared" si="443"/>
        <v>7</v>
      </c>
      <c r="NR75" s="364">
        <f t="shared" si="443"/>
        <v>71</v>
      </c>
      <c r="NS75" s="370"/>
      <c r="NT75" s="353">
        <f t="shared" si="443"/>
        <v>167</v>
      </c>
      <c r="NU75" s="353">
        <f t="shared" si="443"/>
        <v>59</v>
      </c>
      <c r="NV75" s="353">
        <f t="shared" si="443"/>
        <v>91</v>
      </c>
      <c r="NW75" s="353">
        <f t="shared" si="443"/>
        <v>27</v>
      </c>
      <c r="NX75" s="364">
        <f t="shared" si="443"/>
        <v>55</v>
      </c>
      <c r="NY75" s="370"/>
      <c r="NZ75" s="353">
        <f t="shared" si="443"/>
        <v>233</v>
      </c>
      <c r="OA75" s="353">
        <f t="shared" si="443"/>
        <v>46</v>
      </c>
      <c r="OB75" s="353">
        <f t="shared" si="443"/>
        <v>28</v>
      </c>
      <c r="OC75" s="354">
        <f t="shared" si="443"/>
        <v>14</v>
      </c>
      <c r="OD75" s="370">
        <f t="shared" si="443"/>
        <v>0</v>
      </c>
      <c r="OE75" s="370"/>
      <c r="OF75" s="353">
        <f t="shared" si="443"/>
        <v>0</v>
      </c>
      <c r="OG75" s="353">
        <f t="shared" si="443"/>
        <v>0</v>
      </c>
      <c r="OH75" s="353">
        <f t="shared" si="443"/>
        <v>0</v>
      </c>
      <c r="OI75" s="353">
        <f t="shared" si="443"/>
        <v>0</v>
      </c>
      <c r="OJ75" s="364">
        <f t="shared" si="443"/>
        <v>0</v>
      </c>
      <c r="OK75" s="370"/>
      <c r="OL75" s="353">
        <f t="shared" si="443"/>
        <v>0</v>
      </c>
      <c r="OM75" s="353">
        <f t="shared" si="443"/>
        <v>0</v>
      </c>
      <c r="ON75" s="353">
        <f t="shared" si="443"/>
        <v>0</v>
      </c>
      <c r="OO75" s="353">
        <f t="shared" si="443"/>
        <v>0</v>
      </c>
      <c r="OP75" s="381"/>
      <c r="OQ75" s="338">
        <f>SUM(OQ67:OQ74)</f>
        <v>1274</v>
      </c>
      <c r="OR75" s="38">
        <f>SUM(OR67:OR74)</f>
        <v>2998</v>
      </c>
      <c r="OS75" s="38">
        <f>SUM(OS67:OS74)</f>
        <v>1043</v>
      </c>
      <c r="OT75" s="38">
        <f>SUM(OT67:OT74)</f>
        <v>1519</v>
      </c>
      <c r="OU75" s="38">
        <f>SUM(OU67:OU74)</f>
        <v>446</v>
      </c>
    </row>
    <row r="76" spans="1:419" ht="15.75" thickBot="1" x14ac:dyDescent="0.3">
      <c r="A76" s="18"/>
      <c r="M76" s="145"/>
      <c r="N76" s="146"/>
      <c r="O76" s="107"/>
      <c r="P76" s="121"/>
      <c r="Q76" s="107"/>
      <c r="R76" s="132"/>
      <c r="S76" s="107">
        <v>0</v>
      </c>
      <c r="T76" s="122">
        <v>0</v>
      </c>
      <c r="V76" s="162" t="s">
        <v>99</v>
      </c>
      <c r="W76" s="107">
        <v>200</v>
      </c>
      <c r="X76" s="122">
        <v>278</v>
      </c>
      <c r="Y76" s="21"/>
      <c r="Z76" s="260">
        <f t="shared" ref="Z76:CX76" si="444">SUM(Z69:Z75)</f>
        <v>28</v>
      </c>
      <c r="AA76" s="280"/>
      <c r="AB76" s="7">
        <f t="shared" si="444"/>
        <v>32</v>
      </c>
      <c r="AC76" s="7">
        <f t="shared" si="444"/>
        <v>21</v>
      </c>
      <c r="AD76" s="7">
        <f t="shared" si="444"/>
        <v>22</v>
      </c>
      <c r="AE76" s="253">
        <f t="shared" si="444"/>
        <v>8</v>
      </c>
      <c r="AF76" s="260">
        <f t="shared" si="444"/>
        <v>33</v>
      </c>
      <c r="AG76" s="280"/>
      <c r="AH76" s="7">
        <f t="shared" si="444"/>
        <v>18</v>
      </c>
      <c r="AI76" s="7">
        <f t="shared" si="444"/>
        <v>18</v>
      </c>
      <c r="AJ76" s="7">
        <f t="shared" si="444"/>
        <v>60</v>
      </c>
      <c r="AK76" s="7">
        <f t="shared" si="444"/>
        <v>18</v>
      </c>
      <c r="AL76" s="271">
        <f t="shared" si="444"/>
        <v>61</v>
      </c>
      <c r="AM76" s="281"/>
      <c r="AN76" s="255">
        <f t="shared" si="444"/>
        <v>68</v>
      </c>
      <c r="AO76" s="255">
        <f t="shared" si="444"/>
        <v>37</v>
      </c>
      <c r="AP76" s="255">
        <f t="shared" si="444"/>
        <v>94</v>
      </c>
      <c r="AQ76" s="255">
        <f t="shared" si="444"/>
        <v>33</v>
      </c>
      <c r="AR76" s="271">
        <f t="shared" si="444"/>
        <v>43</v>
      </c>
      <c r="AS76" s="281"/>
      <c r="AT76" s="255">
        <f t="shared" si="444"/>
        <v>71</v>
      </c>
      <c r="AU76" s="255">
        <f t="shared" si="444"/>
        <v>29</v>
      </c>
      <c r="AV76" s="255">
        <f t="shared" si="444"/>
        <v>72</v>
      </c>
      <c r="AW76" s="255">
        <f t="shared" si="444"/>
        <v>17</v>
      </c>
      <c r="AX76" s="271">
        <f t="shared" si="444"/>
        <v>24</v>
      </c>
      <c r="AY76" s="281"/>
      <c r="AZ76" s="255">
        <f t="shared" si="444"/>
        <v>49</v>
      </c>
      <c r="BA76" s="255">
        <f t="shared" si="444"/>
        <v>16</v>
      </c>
      <c r="BB76" s="255">
        <f t="shared" si="444"/>
        <v>12</v>
      </c>
      <c r="BC76" s="255">
        <f t="shared" si="444"/>
        <v>8</v>
      </c>
      <c r="BD76" s="271">
        <f t="shared" si="444"/>
        <v>54</v>
      </c>
      <c r="BE76" s="281"/>
      <c r="BF76" s="255">
        <f t="shared" si="444"/>
        <v>142</v>
      </c>
      <c r="BG76" s="255">
        <f t="shared" si="444"/>
        <v>49</v>
      </c>
      <c r="BH76" s="255">
        <f t="shared" si="444"/>
        <v>92</v>
      </c>
      <c r="BI76" s="255">
        <f t="shared" si="444"/>
        <v>17</v>
      </c>
      <c r="BJ76" s="258">
        <f>SUM(BJ69:BJ75)</f>
        <v>62</v>
      </c>
      <c r="BK76" s="282"/>
      <c r="BL76" s="255">
        <f t="shared" ref="BL76:BU76" si="445">SUM(BL69:BL75)</f>
        <v>138</v>
      </c>
      <c r="BM76" s="255">
        <f t="shared" si="445"/>
        <v>54</v>
      </c>
      <c r="BN76" s="255">
        <f t="shared" si="445"/>
        <v>77</v>
      </c>
      <c r="BO76" s="255">
        <f t="shared" si="445"/>
        <v>18</v>
      </c>
      <c r="BP76" s="271">
        <f t="shared" si="445"/>
        <v>39</v>
      </c>
      <c r="BQ76" s="281"/>
      <c r="BR76" s="255">
        <f t="shared" si="445"/>
        <v>85</v>
      </c>
      <c r="BS76" s="255">
        <f t="shared" si="445"/>
        <v>33</v>
      </c>
      <c r="BT76" s="255">
        <f t="shared" si="445"/>
        <v>51</v>
      </c>
      <c r="BU76" s="255">
        <f t="shared" si="445"/>
        <v>12</v>
      </c>
      <c r="BV76" s="260">
        <f t="shared" si="444"/>
        <v>33</v>
      </c>
      <c r="BW76" s="280"/>
      <c r="BX76" s="7">
        <f t="shared" si="444"/>
        <v>49</v>
      </c>
      <c r="BY76" s="7">
        <f t="shared" si="444"/>
        <v>26</v>
      </c>
      <c r="BZ76" s="7">
        <f t="shared" si="444"/>
        <v>45</v>
      </c>
      <c r="CA76" s="7">
        <f t="shared" si="444"/>
        <v>13</v>
      </c>
      <c r="CB76" s="260">
        <f t="shared" si="444"/>
        <v>46</v>
      </c>
      <c r="CC76" s="280"/>
      <c r="CD76" s="7">
        <f t="shared" si="444"/>
        <v>86</v>
      </c>
      <c r="CE76" s="7">
        <f t="shared" si="444"/>
        <v>32</v>
      </c>
      <c r="CF76" s="7">
        <f t="shared" si="444"/>
        <v>101</v>
      </c>
      <c r="CG76" s="7">
        <f t="shared" si="444"/>
        <v>18</v>
      </c>
      <c r="CH76" s="271">
        <f t="shared" si="444"/>
        <v>68</v>
      </c>
      <c r="CI76" s="281"/>
      <c r="CJ76" s="255">
        <f t="shared" si="444"/>
        <v>131</v>
      </c>
      <c r="CK76" s="255">
        <f t="shared" si="444"/>
        <v>53</v>
      </c>
      <c r="CL76" s="255">
        <f t="shared" si="444"/>
        <v>93</v>
      </c>
      <c r="CM76" s="255">
        <f t="shared" si="444"/>
        <v>26</v>
      </c>
      <c r="CN76" s="260">
        <f t="shared" si="444"/>
        <v>49</v>
      </c>
      <c r="CO76" s="280"/>
      <c r="CP76" s="7">
        <f t="shared" si="444"/>
        <v>120</v>
      </c>
      <c r="CQ76" s="7">
        <f t="shared" si="444"/>
        <v>41</v>
      </c>
      <c r="CR76" s="7">
        <f t="shared" si="444"/>
        <v>77</v>
      </c>
      <c r="CS76" s="7">
        <f t="shared" si="444"/>
        <v>16</v>
      </c>
      <c r="CT76" s="260">
        <f t="shared" si="444"/>
        <v>66</v>
      </c>
      <c r="CU76" s="280"/>
      <c r="CV76" s="7">
        <f t="shared" si="444"/>
        <v>156</v>
      </c>
      <c r="CW76" s="7">
        <f t="shared" si="444"/>
        <v>54</v>
      </c>
      <c r="CX76" s="7">
        <f t="shared" si="444"/>
        <v>79</v>
      </c>
      <c r="CY76" s="7">
        <f t="shared" ref="CY76:FW76" si="446">SUM(CY69:CY75)</f>
        <v>24</v>
      </c>
      <c r="CZ76" s="260">
        <f t="shared" si="446"/>
        <v>76</v>
      </c>
      <c r="DA76" s="280"/>
      <c r="DB76" s="7">
        <f t="shared" si="446"/>
        <v>172</v>
      </c>
      <c r="DC76" s="7">
        <f t="shared" si="446"/>
        <v>61</v>
      </c>
      <c r="DD76" s="7">
        <f t="shared" si="446"/>
        <v>107</v>
      </c>
      <c r="DE76" s="7">
        <f t="shared" si="446"/>
        <v>33</v>
      </c>
      <c r="DF76" s="260">
        <f t="shared" si="446"/>
        <v>12</v>
      </c>
      <c r="DG76" s="280"/>
      <c r="DH76" s="7">
        <f t="shared" si="446"/>
        <v>33</v>
      </c>
      <c r="DI76" s="7">
        <f t="shared" si="446"/>
        <v>9</v>
      </c>
      <c r="DJ76" s="7">
        <f t="shared" si="446"/>
        <v>12</v>
      </c>
      <c r="DK76" s="7">
        <f t="shared" si="446"/>
        <v>6</v>
      </c>
      <c r="DL76" s="260">
        <f t="shared" si="446"/>
        <v>40</v>
      </c>
      <c r="DM76" s="280"/>
      <c r="DN76" s="7">
        <f t="shared" si="446"/>
        <v>71</v>
      </c>
      <c r="DO76" s="7">
        <f t="shared" si="446"/>
        <v>27</v>
      </c>
      <c r="DP76" s="7">
        <f t="shared" si="446"/>
        <v>82</v>
      </c>
      <c r="DQ76" s="7">
        <f t="shared" si="446"/>
        <v>18</v>
      </c>
      <c r="DR76" s="260">
        <f t="shared" si="446"/>
        <v>51</v>
      </c>
      <c r="DS76" s="280"/>
      <c r="DT76" s="7">
        <f t="shared" si="446"/>
        <v>187</v>
      </c>
      <c r="DU76" s="7">
        <f t="shared" si="446"/>
        <v>43</v>
      </c>
      <c r="DV76" s="7">
        <f t="shared" si="446"/>
        <v>61</v>
      </c>
      <c r="DW76" s="7">
        <f t="shared" si="446"/>
        <v>14</v>
      </c>
      <c r="DX76" s="260">
        <f t="shared" si="446"/>
        <v>54</v>
      </c>
      <c r="DY76" s="280"/>
      <c r="DZ76" s="7">
        <f t="shared" si="446"/>
        <v>119</v>
      </c>
      <c r="EA76" s="7">
        <f t="shared" si="446"/>
        <v>44</v>
      </c>
      <c r="EB76" s="7">
        <f t="shared" si="446"/>
        <v>72</v>
      </c>
      <c r="EC76" s="7">
        <f t="shared" si="446"/>
        <v>18</v>
      </c>
      <c r="ED76" s="260">
        <f t="shared" si="446"/>
        <v>45</v>
      </c>
      <c r="EE76" s="280"/>
      <c r="EF76" s="7">
        <f t="shared" si="446"/>
        <v>77</v>
      </c>
      <c r="EG76" s="7">
        <f t="shared" si="446"/>
        <v>34</v>
      </c>
      <c r="EH76" s="7">
        <f t="shared" si="446"/>
        <v>98</v>
      </c>
      <c r="EI76" s="7">
        <f t="shared" si="446"/>
        <v>24</v>
      </c>
      <c r="EJ76" s="260">
        <f t="shared" si="446"/>
        <v>53</v>
      </c>
      <c r="EK76" s="280"/>
      <c r="EL76" s="7">
        <f t="shared" si="446"/>
        <v>157</v>
      </c>
      <c r="EM76" s="7">
        <f t="shared" si="446"/>
        <v>42</v>
      </c>
      <c r="EN76" s="7">
        <f t="shared" si="446"/>
        <v>70</v>
      </c>
      <c r="EO76" s="7">
        <f t="shared" si="446"/>
        <v>20</v>
      </c>
      <c r="EP76" s="260">
        <f t="shared" si="446"/>
        <v>62</v>
      </c>
      <c r="EQ76" s="280"/>
      <c r="ER76" s="7">
        <f t="shared" si="446"/>
        <v>123</v>
      </c>
      <c r="ES76" s="7">
        <f t="shared" si="446"/>
        <v>49</v>
      </c>
      <c r="ET76" s="7">
        <f t="shared" si="446"/>
        <v>89</v>
      </c>
      <c r="EU76" s="7">
        <f t="shared" si="446"/>
        <v>27</v>
      </c>
      <c r="EV76" s="260">
        <f t="shared" si="446"/>
        <v>11</v>
      </c>
      <c r="EW76" s="280"/>
      <c r="EX76" s="7">
        <f t="shared" si="446"/>
        <v>18</v>
      </c>
      <c r="EY76" s="7">
        <f t="shared" si="446"/>
        <v>9</v>
      </c>
      <c r="EZ76" s="7">
        <f t="shared" si="446"/>
        <v>19</v>
      </c>
      <c r="FA76" s="7">
        <f t="shared" si="446"/>
        <v>5</v>
      </c>
      <c r="FB76" s="260">
        <f t="shared" si="446"/>
        <v>24</v>
      </c>
      <c r="FC76" s="280"/>
      <c r="FD76" s="7">
        <f t="shared" si="446"/>
        <v>45</v>
      </c>
      <c r="FE76" s="7">
        <f t="shared" si="446"/>
        <v>13</v>
      </c>
      <c r="FF76" s="7">
        <f t="shared" si="446"/>
        <v>52</v>
      </c>
      <c r="FG76" s="7">
        <f t="shared" si="446"/>
        <v>12</v>
      </c>
      <c r="FH76" s="260">
        <f t="shared" si="446"/>
        <v>68</v>
      </c>
      <c r="FI76" s="280"/>
      <c r="FJ76" s="7">
        <f t="shared" si="446"/>
        <v>163</v>
      </c>
      <c r="FK76" s="7">
        <f t="shared" si="446"/>
        <v>52</v>
      </c>
      <c r="FL76" s="7">
        <f t="shared" si="446"/>
        <v>93</v>
      </c>
      <c r="FM76" s="7">
        <f t="shared" si="446"/>
        <v>24</v>
      </c>
      <c r="FN76" s="260">
        <f t="shared" si="446"/>
        <v>58</v>
      </c>
      <c r="FO76" s="280"/>
      <c r="FP76" s="7">
        <f t="shared" si="446"/>
        <v>150</v>
      </c>
      <c r="FQ76" s="7">
        <f t="shared" si="446"/>
        <v>52</v>
      </c>
      <c r="FR76" s="7">
        <f t="shared" si="446"/>
        <v>44</v>
      </c>
      <c r="FS76" s="7">
        <f t="shared" si="446"/>
        <v>21</v>
      </c>
      <c r="FT76" s="260">
        <f t="shared" si="446"/>
        <v>52</v>
      </c>
      <c r="FU76" s="280"/>
      <c r="FV76" s="7">
        <f t="shared" si="446"/>
        <v>189</v>
      </c>
      <c r="FW76" s="7">
        <f t="shared" si="446"/>
        <v>37</v>
      </c>
      <c r="FX76" s="7">
        <f t="shared" ref="FX76:HC76" si="447">SUM(FX69:FX75)</f>
        <v>88</v>
      </c>
      <c r="FY76" s="7">
        <f t="shared" si="447"/>
        <v>25</v>
      </c>
      <c r="FZ76" s="260">
        <f t="shared" si="447"/>
        <v>45</v>
      </c>
      <c r="GA76" s="280"/>
      <c r="GB76" s="7">
        <f t="shared" si="447"/>
        <v>165</v>
      </c>
      <c r="GC76" s="7">
        <f t="shared" si="447"/>
        <v>39</v>
      </c>
      <c r="GD76" s="7">
        <f t="shared" si="447"/>
        <v>78</v>
      </c>
      <c r="GE76" s="7">
        <f t="shared" si="447"/>
        <v>21</v>
      </c>
      <c r="GF76" s="260">
        <f t="shared" si="447"/>
        <v>47</v>
      </c>
      <c r="GG76" s="280"/>
      <c r="GH76" s="7">
        <f t="shared" si="447"/>
        <v>139</v>
      </c>
      <c r="GI76" s="7">
        <f t="shared" si="447"/>
        <v>36</v>
      </c>
      <c r="GJ76" s="7">
        <f t="shared" si="447"/>
        <v>80</v>
      </c>
      <c r="GK76" s="7">
        <f t="shared" si="447"/>
        <v>22</v>
      </c>
      <c r="GL76" s="260">
        <f t="shared" si="447"/>
        <v>45</v>
      </c>
      <c r="GM76" s="280"/>
      <c r="GN76" s="7">
        <f t="shared" si="447"/>
        <v>113</v>
      </c>
      <c r="GO76" s="7">
        <f t="shared" si="447"/>
        <v>33</v>
      </c>
      <c r="GP76" s="7">
        <f t="shared" si="447"/>
        <v>75</v>
      </c>
      <c r="GQ76" s="7">
        <f t="shared" si="447"/>
        <v>23</v>
      </c>
      <c r="GR76" s="260">
        <f t="shared" si="447"/>
        <v>48</v>
      </c>
      <c r="GS76" s="280"/>
      <c r="GT76" s="7">
        <f t="shared" si="447"/>
        <v>301</v>
      </c>
      <c r="GU76" s="7">
        <f t="shared" si="447"/>
        <v>42</v>
      </c>
      <c r="GV76" s="7">
        <f t="shared" si="447"/>
        <v>57</v>
      </c>
      <c r="GW76" s="7">
        <f t="shared" si="447"/>
        <v>14</v>
      </c>
      <c r="GX76" s="260">
        <f t="shared" si="447"/>
        <v>74</v>
      </c>
      <c r="GY76" s="280"/>
      <c r="GZ76" s="7">
        <f t="shared" si="447"/>
        <v>274</v>
      </c>
      <c r="HA76" s="7">
        <f t="shared" si="447"/>
        <v>53</v>
      </c>
      <c r="HB76" s="7">
        <f t="shared" si="447"/>
        <v>65</v>
      </c>
      <c r="HC76" s="7">
        <f t="shared" si="447"/>
        <v>27</v>
      </c>
      <c r="HD76" s="283"/>
      <c r="HE76" s="260">
        <f>SUM(HE68:HE75)</f>
        <v>1471</v>
      </c>
      <c r="HF76" s="7">
        <f>SUM(HF68:HF75)</f>
        <v>3641</v>
      </c>
      <c r="HG76" s="7">
        <f>SUM(HG68:HG75)</f>
        <v>1138</v>
      </c>
      <c r="HH76" s="7">
        <f>SUM(HH68:HH75)</f>
        <v>2117</v>
      </c>
      <c r="HI76" s="7">
        <f>SUM(HI68:HI75)</f>
        <v>582</v>
      </c>
      <c r="HK76" s="29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 s="382"/>
      <c r="OD76"/>
      <c r="OE76"/>
      <c r="OF76"/>
      <c r="OG76"/>
      <c r="OH76"/>
      <c r="OI76"/>
      <c r="OJ76"/>
      <c r="OK76"/>
      <c r="OL76"/>
      <c r="OM76"/>
      <c r="ON76"/>
      <c r="OO76"/>
      <c r="OP76" s="81"/>
      <c r="OQ76" s="44"/>
      <c r="OR76" s="44"/>
      <c r="OS76" s="44"/>
      <c r="OT76" s="44"/>
      <c r="OU76" s="44"/>
    </row>
    <row r="77" spans="1:419" ht="15.75" thickBot="1" x14ac:dyDescent="0.3">
      <c r="A77" s="97"/>
      <c r="C77" s="79">
        <v>12493</v>
      </c>
      <c r="F77" s="84"/>
      <c r="G77" s="84"/>
      <c r="M77" s="145"/>
      <c r="N77" s="146"/>
      <c r="O77" s="107"/>
      <c r="P77" s="121"/>
      <c r="Q77" s="107"/>
      <c r="R77" s="132"/>
      <c r="S77" s="107">
        <v>0</v>
      </c>
      <c r="T77" s="122">
        <v>0</v>
      </c>
      <c r="V77" s="158" t="s">
        <v>55</v>
      </c>
      <c r="W77" s="107">
        <v>222</v>
      </c>
      <c r="X77" s="122">
        <v>252</v>
      </c>
      <c r="Y77" s="18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284"/>
      <c r="HE77" s="15"/>
      <c r="HF77" s="15"/>
      <c r="HG77" s="15"/>
      <c r="HH77" s="15"/>
      <c r="HI77" s="15"/>
      <c r="HK77" s="383"/>
      <c r="HL77" s="384">
        <f>HL75+HL66+HL59+HL50+HL39+HL28+HL18+HL10</f>
        <v>764</v>
      </c>
      <c r="HM77" s="385"/>
      <c r="HN77" s="384">
        <f>HN75+HN66+HN59+HN50+HN39+HN28+HN18+HN10</f>
        <v>1167</v>
      </c>
      <c r="HO77" s="384">
        <f>HO75+HO66+HO59+HO50+HO39+HO28+HO18+HO10</f>
        <v>696</v>
      </c>
      <c r="HP77" s="384">
        <f>HP75+HP66+HP59+HP50+HP39+HP28+HP18+HP10</f>
        <v>353</v>
      </c>
      <c r="HQ77" s="384">
        <f>HQ75+HQ66+HQ59+HQ50+HQ39+HQ28+HQ18+HQ10</f>
        <v>124</v>
      </c>
      <c r="HR77" s="384">
        <f>HR75+HR66+HR59+HR50+HR39+HR28+HR18+HR10</f>
        <v>851</v>
      </c>
      <c r="HS77" s="385"/>
      <c r="HT77" s="384">
        <f>HT75+HT66+HT59+HT50+HT39+HT28+HT18+HT10</f>
        <v>1418</v>
      </c>
      <c r="HU77" s="384">
        <f>HU75+HU66+HU59+HU50+HU39+HU28+HU18+HU10</f>
        <v>788</v>
      </c>
      <c r="HV77" s="384">
        <f>HV75+HV66+HV59+HV50+HV39+HV28+HV18+HV10</f>
        <v>429</v>
      </c>
      <c r="HW77" s="384">
        <f>HW75+HW66+HW59+HW50+HW39+HW28+HW18+HW10</f>
        <v>131</v>
      </c>
      <c r="HX77" s="384">
        <f>HX75+HX66+HX59+HX50+HX39+HX28+HX18+HX10</f>
        <v>846</v>
      </c>
      <c r="HY77" s="385"/>
      <c r="HZ77" s="384">
        <f>HZ75+HZ66+HZ59+HZ50+HZ39+HZ28+HZ18+HZ10</f>
        <v>1514</v>
      </c>
      <c r="IA77" s="384">
        <f>IA75+IA66+IA59+IA50+IA39+IA28+IA18+IA10</f>
        <v>787</v>
      </c>
      <c r="IB77" s="384">
        <f>IB75+IB66+IB59+IB50+IB39+IB28+IB18+IB10</f>
        <v>409</v>
      </c>
      <c r="IC77" s="384">
        <f>IC75+IC66+IC59+IC50+IC39+IC28+IC18+IC10</f>
        <v>132</v>
      </c>
      <c r="ID77" s="384">
        <f>ID75+ID66+ID59+ID50+ID39+ID28+ID18+ID10</f>
        <v>140</v>
      </c>
      <c r="IE77" s="385"/>
      <c r="IF77" s="384">
        <f>IF75+IF66+IF59+IF50+IF39+IF28+IF18+IF10</f>
        <v>174</v>
      </c>
      <c r="IG77" s="384">
        <f>IG75+IG66+IG59+IG50+IG39+IG28+IG18+IG10</f>
        <v>108</v>
      </c>
      <c r="IH77" s="384">
        <f>IH75+IH66+IH59+IH50+IH39+IH28+IH18+IH10</f>
        <v>204</v>
      </c>
      <c r="II77" s="384">
        <f>II75+II66+II59+II50+II39+II28+II18+II10</f>
        <v>51</v>
      </c>
      <c r="IJ77" s="384">
        <f>IJ75+IJ66+IJ59+IJ50+IJ39+IJ28+IJ18+IJ10</f>
        <v>199</v>
      </c>
      <c r="IK77" s="385"/>
      <c r="IL77" s="384">
        <f>IL75+IL66+IL59+IL50+IL39+IL28+IL18+IL10</f>
        <v>421</v>
      </c>
      <c r="IM77" s="384">
        <f>IM75+IM66+IM59+IM50+IM39+IM28+IM18+IM10</f>
        <v>189</v>
      </c>
      <c r="IN77" s="384">
        <f>IN75+IN66+IN59+IN50+IN39+IN28+IN18+IN10</f>
        <v>82</v>
      </c>
      <c r="IO77" s="384">
        <f>IO75+IO66+IO59+IO50+IO39+IO28+IO18+IO10</f>
        <v>25</v>
      </c>
      <c r="IP77" s="384">
        <f>IP75+IP66+IP59+IP50+IP39+IP28+IP18+IP10</f>
        <v>739</v>
      </c>
      <c r="IQ77" s="385"/>
      <c r="IR77" s="384">
        <f>IR75+IR66+IR59+IR50+IR39+IR28+IR18+IR10</f>
        <v>1526</v>
      </c>
      <c r="IS77" s="384">
        <f>IS75+IS66+IS59+IS50+IS39+IS28+IS18+IS10</f>
        <v>660</v>
      </c>
      <c r="IT77" s="384">
        <f>IT75+IT66+IT59+IT50+IT39+IT28+IT18+IT10</f>
        <v>516</v>
      </c>
      <c r="IU77" s="384">
        <f>IU75+IU66+IU59+IU50+IU39+IU28+IU18+IU10</f>
        <v>153</v>
      </c>
      <c r="IV77" s="384">
        <f>IV75+IV66+IV59+IV50+IV39+IV28+IV18+IV10</f>
        <v>271</v>
      </c>
      <c r="IW77" s="385"/>
      <c r="IX77" s="384">
        <f>IX75+IX66+IX59+IX50+IX39+IX28+IX18+IX10</f>
        <v>465</v>
      </c>
      <c r="IY77" s="384">
        <f>IY75+IY66+IY59+IY50+IY39+IY28+IY18+IY10</f>
        <v>222</v>
      </c>
      <c r="IZ77" s="384">
        <f>IZ75+IZ66+IZ59+IZ50+IZ39+IZ28+IZ18+IZ10</f>
        <v>301</v>
      </c>
      <c r="JA77" s="384">
        <f>JA75+JA66+JA59+JA50+JA39+JA28+JA18+JA10</f>
        <v>87</v>
      </c>
      <c r="JB77" s="384">
        <f>JB75+JB66+JB59+JB50+JB39+JB28+JB18+JB10</f>
        <v>871</v>
      </c>
      <c r="JC77" s="385"/>
      <c r="JD77" s="384">
        <f>JD75+JD66+JD59+JD50+JD39+JD28+JD18+JD10</f>
        <v>1755</v>
      </c>
      <c r="JE77" s="384">
        <f>JE75+JE66+JE59+JE50+JE39+JE28+JE18+JE10</f>
        <v>806</v>
      </c>
      <c r="JF77" s="384">
        <f>JF75+JF66+JF59+JF50+JF39+JF28+JF18+JF10</f>
        <v>256</v>
      </c>
      <c r="JG77" s="384">
        <f>JG75+JG66+JG59+JG50+JG39+JG28+JG18+JG10</f>
        <v>119</v>
      </c>
      <c r="JH77" s="384">
        <f>JH75+JH66+JH59+JH50+JH39+JH28+JH18+JH10</f>
        <v>849</v>
      </c>
      <c r="JI77" s="385"/>
      <c r="JJ77" s="384">
        <f>JJ75+JJ66+JJ59+JJ50+JJ39+JJ28+JJ18+JJ10</f>
        <v>1598</v>
      </c>
      <c r="JK77" s="384">
        <f>JK75+JK66+JK59+JK50+JK39+JK28+JK18+JK10</f>
        <v>782</v>
      </c>
      <c r="JL77" s="384">
        <f>JL75+JL66+JL59+JL50+JL39+JL28+JL18+JL10</f>
        <v>510</v>
      </c>
      <c r="JM77" s="384">
        <f>JM75+JM66+JM59+JM50+JM39+JM28+JM18+JM10</f>
        <v>142</v>
      </c>
      <c r="JN77" s="384">
        <f>JN75+JN66+JN59+JN50+JN39+JN28+JN18+JN10</f>
        <v>881</v>
      </c>
      <c r="JO77" s="385"/>
      <c r="JP77" s="384">
        <f>JP75+JP66+JP59+JP50+JP39+JP28+JP18+JP10</f>
        <v>1652</v>
      </c>
      <c r="JQ77" s="384">
        <f>JQ75+JQ66+JQ59+JQ50+JQ39+JQ28+JQ18+JQ10</f>
        <v>824</v>
      </c>
      <c r="JR77" s="384">
        <f>JR75+JR66+JR59+JR50+JR39+JR28+JR18+JR10</f>
        <v>402</v>
      </c>
      <c r="JS77" s="384">
        <f>JS75+JS66+JS59+JS50+JS39+JS28+JS18+JS10</f>
        <v>120</v>
      </c>
      <c r="JT77" s="384">
        <f>JT75+JT66+JT59+JT50+JT39+JT28+JT18+JT10</f>
        <v>877</v>
      </c>
      <c r="JU77" s="385"/>
      <c r="JV77" s="384">
        <f>JV75+JV66+JV59+JV50+JV39+JV28+JV18+JV10</f>
        <v>1369</v>
      </c>
      <c r="JW77" s="384">
        <f>JW75+JW66+JW59+JW50+JW39+JW28+JW18+JW10</f>
        <v>816</v>
      </c>
      <c r="JX77" s="384">
        <f>JX75+JX66+JX59+JX50+JX39+JX28+JX18+JX10</f>
        <v>314</v>
      </c>
      <c r="JY77" s="384">
        <f>JY75+JY66+JY59+JY50+JY39+JY28+JY18+JY10</f>
        <v>130</v>
      </c>
      <c r="JZ77" s="384">
        <f>JZ75+JZ66+JZ59+JZ50+JZ39+JZ28+JZ18+JZ10</f>
        <v>166</v>
      </c>
      <c r="KA77" s="385"/>
      <c r="KB77" s="384">
        <f>KB75+KB66+KB59+KB50+KB39+KB28+KB18+KB10</f>
        <v>444</v>
      </c>
      <c r="KC77" s="384">
        <f>KC75+KC66+KC59+KC50+KC39+KC28+KC18+KC10</f>
        <v>156</v>
      </c>
      <c r="KD77" s="384">
        <f>KD75+KD66+KD59+KD50+KD39+KD28+KD18+KD10</f>
        <v>28</v>
      </c>
      <c r="KE77" s="384">
        <f>KE75+KE66+KE59+KE50+KE39+KE28+KE18+KE10</f>
        <v>20</v>
      </c>
      <c r="KF77" s="384">
        <f>KF75+KF66+KF59+KF50+KF39+KF28+KF18+KF10</f>
        <v>759</v>
      </c>
      <c r="KG77" s="385"/>
      <c r="KH77" s="384">
        <f>KH75+KH66+KH59+KH50+KH39+KH28+KH18+KH10</f>
        <v>1623</v>
      </c>
      <c r="KI77" s="384">
        <f>KI75+KI66+KI59+KI50+KI39+KI28+KI18+KI10</f>
        <v>699</v>
      </c>
      <c r="KJ77" s="384">
        <f>KJ75+KJ66+KJ59+KJ50+KJ39+KJ28+KJ18+KJ10</f>
        <v>317</v>
      </c>
      <c r="KK77" s="384">
        <f>KK75+KK66+KK59+KK50+KK39+KK28+KK18+KK10</f>
        <v>116</v>
      </c>
      <c r="KL77" s="384">
        <f>KL75+KL66+KL59+KL50+KL39+KL28+KL18+KL10</f>
        <v>822</v>
      </c>
      <c r="KM77" s="385"/>
      <c r="KN77" s="384">
        <f>KN75+KN66+KN59+KN50+KN39+KN28+KN18+KN10</f>
        <v>1592</v>
      </c>
      <c r="KO77" s="384">
        <f>KO75+KO66+KO59+KO50+KO39+KO28+KO18+KO10</f>
        <v>781</v>
      </c>
      <c r="KP77" s="384">
        <f>KP75+KP66+KP59+KP50+KP39+KP28+KP18+KP10</f>
        <v>264</v>
      </c>
      <c r="KQ77" s="384">
        <f>KQ75+KQ66+KQ59+KQ50+KQ39+KQ28+KQ18+KQ10</f>
        <v>105</v>
      </c>
      <c r="KR77" s="384">
        <f>KR75+KR66+KR59+KR50+KR39+KR28+KR18+KR10</f>
        <v>766</v>
      </c>
      <c r="KS77" s="385"/>
      <c r="KT77" s="384">
        <f>KT75+KT66+KT59+KT50+KT39+KT28+KT18+KT10</f>
        <v>1140</v>
      </c>
      <c r="KU77" s="384">
        <f>KU75+KU66+KU59+KU50+KU39+KU28+KU18+KU10</f>
        <v>717</v>
      </c>
      <c r="KV77" s="384">
        <f>KV75+KV66+KV59+KV50+KV39+KV28+KV18+KV10</f>
        <v>351</v>
      </c>
      <c r="KW77" s="384">
        <f>KW75+KW66+KW59+KW50+KW39+KW28+KW18+KW10</f>
        <v>99</v>
      </c>
      <c r="KX77" s="384">
        <f>KX75+KX66+KX59+KX50+KX39+KX28+KX18+KX10</f>
        <v>853</v>
      </c>
      <c r="KY77" s="385"/>
      <c r="KZ77" s="384">
        <f>KZ75+KZ66+KZ59+KZ50+KZ39+KZ28+KZ18+KZ10</f>
        <v>1515</v>
      </c>
      <c r="LA77" s="384">
        <f>LA75+LA66+LA59+LA50+LA39+LA28+LA18+LA10</f>
        <v>786</v>
      </c>
      <c r="LB77" s="384">
        <f>LB75+LB66+LB59+LB50+LB39+LB28+LB18+LB10</f>
        <v>398</v>
      </c>
      <c r="LC77" s="384">
        <f>LC75+LC66+LC59+LC50+LC39+LC28+LC18+LC10</f>
        <v>122</v>
      </c>
      <c r="LD77" s="384">
        <f>LD75+LD66+LD59+LD50+LD39+LD28+LD18+LD10</f>
        <v>807</v>
      </c>
      <c r="LE77" s="385"/>
      <c r="LF77" s="384">
        <f>LF75+LF66+LF59+LF50+LF39+LF28+LF18+LF10</f>
        <v>1306</v>
      </c>
      <c r="LG77" s="384">
        <f>LG75+LG66+LG59+LG50+LG39+LG28+LG18+LG10</f>
        <v>750</v>
      </c>
      <c r="LH77" s="384">
        <f>LH75+LH66+LH59+LH50+LH39+LH28+LH18+LH10</f>
        <v>327</v>
      </c>
      <c r="LI77" s="384">
        <f>LI75+LI66+LI59+LI50+LI39+LI28+LI18+LI10</f>
        <v>111</v>
      </c>
      <c r="LJ77" s="384">
        <f>LJ75+LJ66+LJ59+LJ50+LJ39+LJ28+LJ18+LJ10</f>
        <v>766</v>
      </c>
      <c r="LK77" s="385"/>
      <c r="LL77" s="384">
        <f>LL75+LL66+LL59+LL50+LL39+LL28+LL18+LL10</f>
        <v>1357</v>
      </c>
      <c r="LM77" s="384">
        <f>LM75+LM66+LM59+LM50+LM39+LM28+LM18+LM10</f>
        <v>696</v>
      </c>
      <c r="LN77" s="384">
        <f>LN75+LN66+LN59+LN50+LN39+LN28+LN18+LN10</f>
        <v>437</v>
      </c>
      <c r="LO77" s="384">
        <f>LO75+LO66+LO59+LO50+LO39+LO28+LO18+LO10</f>
        <v>143</v>
      </c>
      <c r="LP77" s="384">
        <f>LP75+LP66+LP59+LP50+LP39+LP28+LP18+LP10</f>
        <v>183</v>
      </c>
      <c r="LQ77" s="385"/>
      <c r="LR77" s="384">
        <f>LR75+LR66+LR59+LR50+LR39+LR28+LR18+LR10</f>
        <v>356</v>
      </c>
      <c r="LS77" s="384">
        <f>LS75+LS66+LS59+LS50+LS39+LS28+LS18+LS10</f>
        <v>174</v>
      </c>
      <c r="LT77" s="384">
        <f>LT75+LT66+LT59+LT50+LT39+LT28+LT18+LT10</f>
        <v>28</v>
      </c>
      <c r="LU77" s="384">
        <f>LU75+LU66+LU59+LU50+LU39+LU28+LU18+LU10</f>
        <v>14</v>
      </c>
      <c r="LV77" s="384">
        <f>LV75+LV66+LV59+LV50+LV39+LV28+LV18+LV10</f>
        <v>763</v>
      </c>
      <c r="LW77" s="385"/>
      <c r="LX77" s="384">
        <f>LX75+LX66+LX59+LX50+LX39+LX28+LX18+LX10</f>
        <v>1456</v>
      </c>
      <c r="LY77" s="384">
        <f>LY75+LY66+LY59+LY50+LY39+LY28+LY18+LY10</f>
        <v>697</v>
      </c>
      <c r="LZ77" s="384">
        <f>LZ75+LZ66+LZ59+LZ50+LZ39+LZ28+LZ18+LZ10</f>
        <v>350</v>
      </c>
      <c r="MA77" s="384">
        <f>MA75+MA66+MA59+MA50+MA39+MA28+MA18+MA10</f>
        <v>130</v>
      </c>
      <c r="MB77" s="384">
        <f>MB75+MB66+MB59+MB50+MB39+MB28+MB18+MB10</f>
        <v>840</v>
      </c>
      <c r="MC77" s="385"/>
      <c r="MD77" s="384">
        <f>MD75+MD66+MD59+MD50+MD39+MD28+MD18+MD10</f>
        <v>1663</v>
      </c>
      <c r="ME77" s="384">
        <f>ME75+ME66+ME59+ME50+ME39+ME28+ME18+ME10</f>
        <v>773</v>
      </c>
      <c r="MF77" s="384">
        <f>MF75+MF66+MF59+MF50+MF39+MF28+MF18+MF10</f>
        <v>379</v>
      </c>
      <c r="MG77" s="384">
        <f>MG75+MG66+MG59+MG50+MG39+MG28+MG18+MG10</f>
        <v>125</v>
      </c>
      <c r="MH77" s="384">
        <f>MH75+MH66+MH59+MH50+MH39+MH28+MH18+MH10</f>
        <v>841</v>
      </c>
      <c r="MI77" s="385"/>
      <c r="MJ77" s="384">
        <f>MJ75+MJ66+MJ59+MJ50+MJ39+MJ28+MJ18+MJ10</f>
        <v>1413</v>
      </c>
      <c r="MK77" s="384">
        <f>MK75+MK66+MK59+MK50+MK39+MK28+MK18+MK10</f>
        <v>790</v>
      </c>
      <c r="ML77" s="384">
        <f>ML75+ML66+ML59+ML50+ML39+ML28+ML18+ML10</f>
        <v>274</v>
      </c>
      <c r="MM77" s="384">
        <f>MM75+MM66+MM59+MM50+MM39+MM28+MM18+MM10</f>
        <v>111</v>
      </c>
      <c r="MN77" s="384">
        <f>MN75+MN66+MN59+MN50+MN39+MN28+MN18+MN10</f>
        <v>799</v>
      </c>
      <c r="MO77" s="385"/>
      <c r="MP77" s="384">
        <f>MP75+MP66+MP59+MP50+MP39+MP28+MP18+MP10</f>
        <v>1595</v>
      </c>
      <c r="MQ77" s="384">
        <f>MQ75+MQ66+MQ59+MQ50+MQ39+MQ28+MQ18+MQ10</f>
        <v>749</v>
      </c>
      <c r="MR77" s="384">
        <f>MR75+MR66+MR59+MR50+MR39+MR28+MR18+MR10</f>
        <v>332</v>
      </c>
      <c r="MS77" s="384">
        <f>MS75+MS66+MS59+MS50+MS39+MS28+MS18+MS10</f>
        <v>110</v>
      </c>
      <c r="MT77" s="384">
        <f>MT75+MT66+MT59+MT50+MT39+MT28+MT18+MT10</f>
        <v>867</v>
      </c>
      <c r="MU77" s="385"/>
      <c r="MV77" s="384">
        <f>MV75+MV66+MV59+MV50+MV39+MV28+MV18+MV10</f>
        <v>1550</v>
      </c>
      <c r="MW77" s="384">
        <f>MW75+MW66+MW59+MW50+MW39+MW28+MW18+MW10</f>
        <v>811</v>
      </c>
      <c r="MX77" s="384">
        <f>MX75+MX66+MX59+MX50+MX39+MX28+MX18+MX10</f>
        <v>410</v>
      </c>
      <c r="MY77" s="384">
        <f>MY75+MY66+MY59+MY50+MY39+MY28+MY18+MY10</f>
        <v>122</v>
      </c>
      <c r="MZ77" s="384">
        <f>MZ75+MZ66+MZ59+MZ50+MZ39+MZ28+MZ18+MZ10</f>
        <v>884</v>
      </c>
      <c r="NA77" s="385"/>
      <c r="NB77" s="384">
        <f>NB75+NB66+NB59+NB50+NB39+NB28+NB18+NB10</f>
        <v>1708</v>
      </c>
      <c r="NC77" s="384">
        <f>NC75+NC66+NC59+NC50+NC39+NC28+NC18+NC10</f>
        <v>826</v>
      </c>
      <c r="ND77" s="384">
        <f>ND75+ND66+ND59+ND50+ND39+ND28+ND18+ND10</f>
        <v>594</v>
      </c>
      <c r="NE77" s="384">
        <f>NE75+NE66+NE59+NE50+NE39+NE28+NE18+NE10</f>
        <v>141</v>
      </c>
      <c r="NF77" s="384">
        <f>NF75+NF66+NF59+NF50+NF39+NF28+NF18+NF10</f>
        <v>185</v>
      </c>
      <c r="NG77" s="385"/>
      <c r="NH77" s="384">
        <f>NH75+NH66+NH59+NH50+NH39+NH28+NH18+NH10</f>
        <v>323</v>
      </c>
      <c r="NI77" s="384">
        <f>NI75+NI66+NI59+NI50+NI39+NI28+NI18+NI10</f>
        <v>181</v>
      </c>
      <c r="NJ77" s="384">
        <f>NJ75+NJ66+NJ59+NJ50+NJ39+NJ28+NJ18+NJ10</f>
        <v>37</v>
      </c>
      <c r="NK77" s="384">
        <f>NK75+NK66+NK59+NK50+NK39+NK28+NK18+NK10</f>
        <v>20</v>
      </c>
      <c r="NL77" s="384">
        <f>NL75+NL66+NL59+NL50+NL39+NL28+NL18+NL10</f>
        <v>730</v>
      </c>
      <c r="NM77" s="385"/>
      <c r="NN77" s="384">
        <f>NN75+NN66+NN59+NN50+NN39+NN28+NN18+NN10</f>
        <v>1595</v>
      </c>
      <c r="NO77" s="384">
        <f>NO75+NO66+NO59+NO50+NO39+NO28+NO18+NO10</f>
        <v>672</v>
      </c>
      <c r="NP77" s="384">
        <f>NP75+NP66+NP59+NP50+NP39+NP28+NP18+NP10</f>
        <v>299</v>
      </c>
      <c r="NQ77" s="384">
        <f>NQ75+NQ66+NQ59+NQ50+NQ39+NQ28+NQ18+NQ10</f>
        <v>124</v>
      </c>
      <c r="NR77" s="384">
        <f>NR75+NR66+NR59+NR50+NR39+NR28+NR18+NR10</f>
        <v>888</v>
      </c>
      <c r="NS77" s="385"/>
      <c r="NT77" s="384">
        <f>NT75+NT66+NT59+NT50+NT39+NT28+NT18+NT10</f>
        <v>1717</v>
      </c>
      <c r="NU77" s="384">
        <f>NU75+NU66+NU59+NU50+NU39+NU28+NU18+NU10</f>
        <v>821</v>
      </c>
      <c r="NV77" s="384">
        <f>NV75+NV66+NV59+NV50+NV39+NV28+NV18+NV10</f>
        <v>398</v>
      </c>
      <c r="NW77" s="384">
        <f>NW75+NW66+NW59+NW50+NW39+NW28+NW18+NW10</f>
        <v>137</v>
      </c>
      <c r="NX77" s="384">
        <f>NX75+NX66+NX59+NX50+NX39+NX28+NX18+NX10</f>
        <v>837</v>
      </c>
      <c r="NY77" s="385"/>
      <c r="NZ77" s="384">
        <f>NZ75+NZ66+NZ59+NZ50+NZ39+NZ28+NZ18+NZ10</f>
        <v>1728</v>
      </c>
      <c r="OA77" s="384">
        <f>OA75+OA66+OA59+OA50+OA39+OA28+OA18+OA10</f>
        <v>778</v>
      </c>
      <c r="OB77" s="384">
        <f>OB75+OB66+OB59+OB50+OB39+OB28+OB18+OB10</f>
        <v>314</v>
      </c>
      <c r="OC77" s="386">
        <f>OC75+OC66+OC59+OC50+OC39+OC28+OC18+OC10</f>
        <v>105</v>
      </c>
      <c r="OD77" s="384">
        <f>OD75+OD66+OD59+OD50+OD39+OD28+OD18+OD10</f>
        <v>0</v>
      </c>
      <c r="OE77" s="385"/>
      <c r="OF77" s="384">
        <f>OF75+OF66+OF59+OF50+OF39+OF28+OF18+OF10</f>
        <v>0</v>
      </c>
      <c r="OG77" s="384">
        <f>OG75+OG66+OG59+OG50+OG39+OG28+OG18+OG10</f>
        <v>0</v>
      </c>
      <c r="OH77" s="384">
        <f>OH75+OH66+OH59+OH50+OH39+OH28+OH18+OH10</f>
        <v>0</v>
      </c>
      <c r="OI77" s="384">
        <f>OI75+OI66+OI59+OI50+OI39+OI28+OI18+OI10</f>
        <v>0</v>
      </c>
      <c r="OJ77" s="384">
        <f>OJ75+OJ66+OJ59+OJ50+OJ39+OJ28+OJ18+OJ10</f>
        <v>0</v>
      </c>
      <c r="OK77" s="385"/>
      <c r="OL77" s="384">
        <f>OL75+OL66+OL59+OL50+OL39+OL28+OL18+OL10</f>
        <v>0</v>
      </c>
      <c r="OM77" s="384">
        <f>OM75+OM66+OM59+OM50+OM39+OM28+OM18+OM10</f>
        <v>0</v>
      </c>
      <c r="ON77" s="384">
        <f>ON75+ON66+ON59+ON50+ON39+ON28+ON18+ON10</f>
        <v>0</v>
      </c>
      <c r="OO77" s="384">
        <f>OO75+OO66+OO59+OO50+OO39+OO28+OO18+OO10</f>
        <v>0</v>
      </c>
      <c r="OP77" s="387"/>
      <c r="OQ77" s="45">
        <f>OQ75+OQ66+OQ59+OQ50+OQ39+OQ28+OQ18+OQ10</f>
        <v>20054</v>
      </c>
      <c r="OR77" s="45">
        <f>OR75+OR66+OR59+OR50+OR39+OR28+OR18+OR10</f>
        <v>37162</v>
      </c>
      <c r="OS77" s="45">
        <f>OS75+OS66+OS59+OS50+OS39+OS28+OS18+OS10</f>
        <v>18545</v>
      </c>
      <c r="OT77" s="45">
        <f>OT75+OT66+OT59+OT50+OT39+OT28+OT18+OT10</f>
        <v>9313</v>
      </c>
      <c r="OU77" s="45">
        <f>OU75+OU66+OU59+OU50+OU39+OU28+OU18+OU10</f>
        <v>3069</v>
      </c>
    </row>
    <row r="78" spans="1:419" ht="15.75" thickTop="1" x14ac:dyDescent="0.25">
      <c r="A78" s="18"/>
      <c r="F78" s="101">
        <v>37162</v>
      </c>
      <c r="G78" s="101">
        <v>9313</v>
      </c>
      <c r="M78" s="145"/>
      <c r="N78" s="146"/>
      <c r="O78" s="107"/>
      <c r="P78" s="121"/>
      <c r="Q78" s="107"/>
      <c r="R78" s="136"/>
      <c r="S78" s="107">
        <v>2266</v>
      </c>
      <c r="T78" s="122">
        <v>801</v>
      </c>
      <c r="V78" s="158" t="s">
        <v>56</v>
      </c>
      <c r="W78" s="107">
        <v>87</v>
      </c>
      <c r="X78" s="122">
        <v>4</v>
      </c>
    </row>
    <row r="79" spans="1:419" x14ac:dyDescent="0.25">
      <c r="M79" s="145"/>
      <c r="N79" s="146"/>
      <c r="O79" s="107"/>
      <c r="P79" s="121"/>
      <c r="Q79" s="107"/>
      <c r="R79" s="148"/>
      <c r="S79" s="107"/>
      <c r="T79" s="122"/>
      <c r="V79" s="158" t="s">
        <v>57</v>
      </c>
      <c r="W79" s="107">
        <v>235</v>
      </c>
      <c r="X79" s="122">
        <v>46</v>
      </c>
    </row>
    <row r="80" spans="1:419" x14ac:dyDescent="0.25">
      <c r="M80" s="149"/>
      <c r="N80" s="150"/>
      <c r="O80" s="151"/>
      <c r="P80" s="152"/>
      <c r="Q80" s="151"/>
      <c r="R80" s="153"/>
      <c r="S80" s="151">
        <v>19786</v>
      </c>
      <c r="T80" s="154">
        <v>2584</v>
      </c>
      <c r="V80" s="155" t="s">
        <v>111</v>
      </c>
      <c r="W80" s="107">
        <v>69</v>
      </c>
      <c r="X80" s="122">
        <v>65</v>
      </c>
    </row>
    <row r="81" spans="22:24" x14ac:dyDescent="0.25">
      <c r="V81" s="161"/>
      <c r="W81" s="107">
        <v>1034</v>
      </c>
      <c r="X81" s="122">
        <v>760</v>
      </c>
    </row>
    <row r="82" spans="22:24" x14ac:dyDescent="0.25">
      <c r="V82" s="158" t="s">
        <v>59</v>
      </c>
      <c r="W82" s="107">
        <v>437</v>
      </c>
      <c r="X82" s="122">
        <v>232</v>
      </c>
    </row>
    <row r="83" spans="22:24" x14ac:dyDescent="0.25">
      <c r="V83" s="158" t="s">
        <v>60</v>
      </c>
      <c r="W83" s="107">
        <v>442</v>
      </c>
      <c r="X83" s="122">
        <v>192</v>
      </c>
    </row>
    <row r="84" spans="22:24" x14ac:dyDescent="0.25">
      <c r="V84" s="158" t="s">
        <v>61</v>
      </c>
      <c r="W84" s="107">
        <v>468</v>
      </c>
      <c r="X84" s="122">
        <v>44</v>
      </c>
    </row>
    <row r="85" spans="22:24" x14ac:dyDescent="0.25">
      <c r="V85" s="158" t="s">
        <v>76</v>
      </c>
      <c r="W85" s="107">
        <v>416</v>
      </c>
      <c r="X85" s="122">
        <v>20</v>
      </c>
    </row>
    <row r="86" spans="22:24" x14ac:dyDescent="0.25">
      <c r="V86" s="158" t="s">
        <v>63</v>
      </c>
      <c r="W86" s="107">
        <v>0</v>
      </c>
      <c r="X86" s="122">
        <v>0</v>
      </c>
    </row>
    <row r="87" spans="22:24" x14ac:dyDescent="0.25">
      <c r="V87" s="158" t="s">
        <v>64</v>
      </c>
      <c r="W87" s="107">
        <v>339</v>
      </c>
      <c r="X87" s="122">
        <v>131</v>
      </c>
    </row>
    <row r="88" spans="22:24" x14ac:dyDescent="0.25">
      <c r="V88" s="158" t="s">
        <v>65</v>
      </c>
      <c r="W88" s="107">
        <v>249</v>
      </c>
      <c r="X88" s="122">
        <v>43</v>
      </c>
    </row>
    <row r="89" spans="22:24" x14ac:dyDescent="0.25">
      <c r="V89" s="158"/>
      <c r="W89" s="107">
        <v>0</v>
      </c>
      <c r="X89" s="122">
        <v>0</v>
      </c>
    </row>
    <row r="90" spans="22:24" x14ac:dyDescent="0.25">
      <c r="V90" s="158"/>
      <c r="W90" s="107">
        <v>0</v>
      </c>
      <c r="X90" s="122">
        <v>0</v>
      </c>
    </row>
    <row r="91" spans="22:24" x14ac:dyDescent="0.25">
      <c r="V91" s="158"/>
      <c r="W91" s="107">
        <v>0</v>
      </c>
      <c r="X91" s="122">
        <v>0</v>
      </c>
    </row>
    <row r="92" spans="22:24" x14ac:dyDescent="0.25">
      <c r="V92" s="158"/>
      <c r="W92" s="107"/>
      <c r="X92" s="122"/>
    </row>
    <row r="93" spans="22:24" x14ac:dyDescent="0.25">
      <c r="V93" s="161"/>
      <c r="W93" s="107">
        <v>2351</v>
      </c>
      <c r="X93" s="122">
        <v>662</v>
      </c>
    </row>
    <row r="94" spans="22:24" x14ac:dyDescent="0.25">
      <c r="V94" s="163"/>
      <c r="W94" s="107"/>
      <c r="X94" s="122"/>
    </row>
    <row r="95" spans="22:24" x14ac:dyDescent="0.25">
      <c r="V95" s="163"/>
      <c r="W95" s="107">
        <v>19526</v>
      </c>
      <c r="X95" s="122">
        <v>2460</v>
      </c>
    </row>
    <row r="96" spans="22:24" x14ac:dyDescent="0.25">
      <c r="V96" s="149"/>
      <c r="W96" s="151"/>
      <c r="X96" s="154"/>
    </row>
  </sheetData>
  <mergeCells count="34">
    <mergeCell ref="FT1:FY1"/>
    <mergeCell ref="EP1:EU1"/>
    <mergeCell ref="EV1:FA1"/>
    <mergeCell ref="FB1:FG1"/>
    <mergeCell ref="FH1:FM1"/>
    <mergeCell ref="FN1:FS1"/>
    <mergeCell ref="EJ1:EO1"/>
    <mergeCell ref="BV1:CA1"/>
    <mergeCell ref="CB1:CG1"/>
    <mergeCell ref="CH1:CM1"/>
    <mergeCell ref="CN1:CS1"/>
    <mergeCell ref="CT1:CY1"/>
    <mergeCell ref="CZ1:DE1"/>
    <mergeCell ref="DF1:DK1"/>
    <mergeCell ref="DL1:DQ1"/>
    <mergeCell ref="DR1:DW1"/>
    <mergeCell ref="DX1:EC1"/>
    <mergeCell ref="ED1:EI1"/>
    <mergeCell ref="HE1:HI1"/>
    <mergeCell ref="FZ1:GE1"/>
    <mergeCell ref="GF1:GK1"/>
    <mergeCell ref="GL1:GQ1"/>
    <mergeCell ref="GR1:GW1"/>
    <mergeCell ref="GX1:HC1"/>
    <mergeCell ref="Z1:AE1"/>
    <mergeCell ref="AF1:AK1"/>
    <mergeCell ref="V1:V2"/>
    <mergeCell ref="R1:R2"/>
    <mergeCell ref="BP1:BU1"/>
    <mergeCell ref="AL1:AQ1"/>
    <mergeCell ref="AR1:AW1"/>
    <mergeCell ref="AX1:BC1"/>
    <mergeCell ref="BD1:BI1"/>
    <mergeCell ref="BJ1:BO1"/>
  </mergeCells>
  <pageMargins left="0.2" right="0.19" top="0.2" bottom="0.41" header="0.3" footer="0.3"/>
  <pageSetup paperSize="9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82" sqref="A82:XFD82"/>
    </sheetView>
  </sheetViews>
  <sheetFormatPr defaultRowHeight="12.75" x14ac:dyDescent="0.2"/>
  <cols>
    <col min="1" max="1" width="16.42578125" style="174" customWidth="1"/>
    <col min="2" max="3" width="7.140625" style="169" customWidth="1"/>
    <col min="4" max="4" width="0.42578125" style="169" customWidth="1"/>
    <col min="5" max="6" width="7.140625" style="169" customWidth="1"/>
    <col min="7" max="7" width="0.42578125" style="169" customWidth="1"/>
    <col min="8" max="9" width="7.140625" style="169" customWidth="1"/>
    <col min="10" max="10" width="0.42578125" style="169" customWidth="1"/>
    <col min="11" max="12" width="7.140625" style="169" customWidth="1"/>
    <col min="13" max="13" width="0.42578125" style="169" customWidth="1"/>
    <col min="14" max="14" width="7.140625" style="179" customWidth="1"/>
    <col min="15" max="16" width="7.140625" style="169" customWidth="1"/>
    <col min="17" max="17" width="0.42578125" style="169" customWidth="1"/>
    <col min="18" max="18" width="7.140625" style="179" customWidth="1"/>
    <col min="19" max="20" width="7.140625" style="169" customWidth="1"/>
    <col min="21" max="16384" width="9.140625" style="169"/>
  </cols>
  <sheetData>
    <row r="2" spans="1:20" s="165" customFormat="1" ht="15" customHeight="1" x14ac:dyDescent="0.2">
      <c r="A2" s="1005" t="s">
        <v>83</v>
      </c>
      <c r="B2" s="1006" t="s">
        <v>116</v>
      </c>
      <c r="C2" s="1006"/>
      <c r="D2" s="164"/>
      <c r="E2" s="1006" t="s">
        <v>117</v>
      </c>
      <c r="F2" s="1006"/>
      <c r="G2" s="164"/>
      <c r="H2" s="1006" t="s">
        <v>118</v>
      </c>
      <c r="I2" s="1006"/>
      <c r="J2" s="164"/>
      <c r="K2" s="1006" t="s">
        <v>119</v>
      </c>
      <c r="L2" s="1006"/>
      <c r="M2" s="164"/>
      <c r="N2" s="1002" t="s">
        <v>120</v>
      </c>
      <c r="O2" s="1003"/>
      <c r="P2" s="1004"/>
      <c r="Q2" s="164"/>
      <c r="R2" s="1002" t="s">
        <v>121</v>
      </c>
      <c r="S2" s="1003"/>
      <c r="T2" s="1004"/>
    </row>
    <row r="3" spans="1:20" s="168" customFormat="1" x14ac:dyDescent="0.2">
      <c r="A3" s="1005"/>
      <c r="B3" s="166" t="s">
        <v>113</v>
      </c>
      <c r="C3" s="166" t="s">
        <v>114</v>
      </c>
      <c r="D3" s="167"/>
      <c r="E3" s="166" t="s">
        <v>113</v>
      </c>
      <c r="F3" s="166" t="s">
        <v>114</v>
      </c>
      <c r="G3" s="167"/>
      <c r="H3" s="166" t="s">
        <v>113</v>
      </c>
      <c r="I3" s="166" t="s">
        <v>114</v>
      </c>
      <c r="J3" s="167"/>
      <c r="K3" s="166" t="s">
        <v>113</v>
      </c>
      <c r="L3" s="166" t="s">
        <v>114</v>
      </c>
      <c r="M3" s="167"/>
      <c r="N3" s="178" t="s">
        <v>124</v>
      </c>
      <c r="O3" s="166" t="s">
        <v>113</v>
      </c>
      <c r="P3" s="166" t="s">
        <v>114</v>
      </c>
      <c r="Q3" s="167"/>
      <c r="R3" s="178" t="s">
        <v>124</v>
      </c>
      <c r="S3" s="166" t="s">
        <v>113</v>
      </c>
      <c r="T3" s="166" t="s">
        <v>114</v>
      </c>
    </row>
    <row r="4" spans="1:20" ht="12.75" customHeight="1" x14ac:dyDescent="0.2">
      <c r="A4" s="180" t="s">
        <v>84</v>
      </c>
      <c r="B4" s="181">
        <v>132</v>
      </c>
      <c r="C4" s="181">
        <v>77</v>
      </c>
      <c r="D4" s="182"/>
      <c r="E4" s="181">
        <v>142</v>
      </c>
      <c r="F4" s="181">
        <v>60</v>
      </c>
      <c r="G4" s="182"/>
      <c r="H4" s="181">
        <v>110</v>
      </c>
      <c r="I4" s="181">
        <v>62</v>
      </c>
      <c r="J4" s="182"/>
      <c r="K4" s="181">
        <v>103</v>
      </c>
      <c r="L4" s="181">
        <v>45</v>
      </c>
      <c r="M4" s="182"/>
      <c r="N4" s="183">
        <v>64</v>
      </c>
      <c r="O4" s="181">
        <v>96</v>
      </c>
      <c r="P4" s="181">
        <v>64</v>
      </c>
      <c r="Q4" s="182"/>
      <c r="R4" s="183">
        <v>60</v>
      </c>
      <c r="S4" s="181">
        <v>81</v>
      </c>
      <c r="T4" s="181">
        <v>31</v>
      </c>
    </row>
    <row r="5" spans="1:20" ht="12.75" customHeight="1" x14ac:dyDescent="0.2">
      <c r="A5" s="184" t="s">
        <v>85</v>
      </c>
      <c r="B5" s="185">
        <v>142</v>
      </c>
      <c r="C5" s="185">
        <v>213</v>
      </c>
      <c r="D5" s="186"/>
      <c r="E5" s="185">
        <v>223</v>
      </c>
      <c r="F5" s="185">
        <v>179</v>
      </c>
      <c r="G5" s="186"/>
      <c r="H5" s="185">
        <v>271</v>
      </c>
      <c r="I5" s="185">
        <v>202</v>
      </c>
      <c r="J5" s="186"/>
      <c r="K5" s="185">
        <v>132</v>
      </c>
      <c r="L5" s="185">
        <v>154</v>
      </c>
      <c r="M5" s="186"/>
      <c r="N5" s="187">
        <v>49</v>
      </c>
      <c r="O5" s="185">
        <v>144</v>
      </c>
      <c r="P5" s="185">
        <v>155</v>
      </c>
      <c r="Q5" s="186"/>
      <c r="R5" s="187">
        <v>69</v>
      </c>
      <c r="S5" s="185">
        <v>127</v>
      </c>
      <c r="T5" s="185">
        <v>159</v>
      </c>
    </row>
    <row r="6" spans="1:20" ht="12.75" customHeight="1" x14ac:dyDescent="0.2">
      <c r="A6" s="184" t="s">
        <v>89</v>
      </c>
      <c r="B6" s="185"/>
      <c r="C6" s="185"/>
      <c r="D6" s="186"/>
      <c r="E6" s="185"/>
      <c r="F6" s="185"/>
      <c r="G6" s="186"/>
      <c r="H6" s="185"/>
      <c r="I6" s="185"/>
      <c r="J6" s="186"/>
      <c r="K6" s="185"/>
      <c r="L6" s="185"/>
      <c r="M6" s="186"/>
      <c r="N6" s="187">
        <v>94</v>
      </c>
      <c r="O6" s="185">
        <v>45</v>
      </c>
      <c r="P6" s="185">
        <v>26</v>
      </c>
      <c r="Q6" s="186"/>
      <c r="R6" s="187">
        <v>90</v>
      </c>
      <c r="S6" s="185">
        <v>55</v>
      </c>
      <c r="T6" s="185">
        <v>51</v>
      </c>
    </row>
    <row r="7" spans="1:20" ht="12.75" customHeight="1" x14ac:dyDescent="0.2">
      <c r="A7" s="184" t="s">
        <v>11</v>
      </c>
      <c r="B7" s="185"/>
      <c r="C7" s="185"/>
      <c r="D7" s="186"/>
      <c r="E7" s="185">
        <v>312</v>
      </c>
      <c r="F7" s="185">
        <v>31</v>
      </c>
      <c r="G7" s="186"/>
      <c r="H7" s="185">
        <v>352</v>
      </c>
      <c r="I7" s="185">
        <v>40</v>
      </c>
      <c r="J7" s="186"/>
      <c r="K7" s="185">
        <v>192</v>
      </c>
      <c r="L7" s="185">
        <v>16</v>
      </c>
      <c r="M7" s="186"/>
      <c r="N7" s="187">
        <v>56</v>
      </c>
      <c r="O7" s="185">
        <v>327</v>
      </c>
      <c r="P7" s="185">
        <v>4</v>
      </c>
      <c r="Q7" s="186"/>
      <c r="R7" s="187">
        <v>60</v>
      </c>
      <c r="S7" s="185">
        <v>243</v>
      </c>
      <c r="T7" s="185">
        <v>10</v>
      </c>
    </row>
    <row r="8" spans="1:20" ht="12.75" customHeight="1" x14ac:dyDescent="0.2">
      <c r="A8" s="184" t="s">
        <v>77</v>
      </c>
      <c r="B8" s="185"/>
      <c r="C8" s="185"/>
      <c r="D8" s="186"/>
      <c r="E8" s="185"/>
      <c r="F8" s="185"/>
      <c r="G8" s="186"/>
      <c r="H8" s="185"/>
      <c r="I8" s="185"/>
      <c r="J8" s="186"/>
      <c r="K8" s="185">
        <v>195</v>
      </c>
      <c r="L8" s="185">
        <v>13</v>
      </c>
      <c r="M8" s="186"/>
      <c r="N8" s="187">
        <v>136</v>
      </c>
      <c r="O8" s="185">
        <v>311</v>
      </c>
      <c r="P8" s="185">
        <v>5</v>
      </c>
      <c r="Q8" s="186"/>
      <c r="R8" s="187">
        <v>48</v>
      </c>
      <c r="S8" s="185">
        <v>271</v>
      </c>
      <c r="T8" s="185">
        <v>4</v>
      </c>
    </row>
    <row r="9" spans="1:20" ht="12.75" customHeight="1" x14ac:dyDescent="0.2">
      <c r="A9" s="184" t="s">
        <v>10</v>
      </c>
      <c r="B9" s="185"/>
      <c r="C9" s="185"/>
      <c r="D9" s="186"/>
      <c r="E9" s="185">
        <v>10</v>
      </c>
      <c r="F9" s="185">
        <v>0</v>
      </c>
      <c r="G9" s="186"/>
      <c r="H9" s="185">
        <v>267</v>
      </c>
      <c r="I9" s="185">
        <v>34</v>
      </c>
      <c r="J9" s="186"/>
      <c r="K9" s="185">
        <v>185</v>
      </c>
      <c r="L9" s="185">
        <v>11</v>
      </c>
      <c r="M9" s="186"/>
      <c r="N9" s="187"/>
      <c r="O9" s="185">
        <v>221</v>
      </c>
      <c r="P9" s="185">
        <v>4</v>
      </c>
      <c r="Q9" s="186"/>
      <c r="R9" s="187"/>
      <c r="S9" s="185">
        <v>202</v>
      </c>
      <c r="T9" s="185">
        <v>17</v>
      </c>
    </row>
    <row r="10" spans="1:20" ht="12.75" customHeight="1" x14ac:dyDescent="0.2">
      <c r="A10" s="184" t="s">
        <v>102</v>
      </c>
      <c r="B10" s="185">
        <v>280</v>
      </c>
      <c r="C10" s="185">
        <v>49</v>
      </c>
      <c r="D10" s="186"/>
      <c r="E10" s="185">
        <v>425</v>
      </c>
      <c r="F10" s="185">
        <v>64</v>
      </c>
      <c r="G10" s="186"/>
      <c r="H10" s="185">
        <v>337</v>
      </c>
      <c r="I10" s="185">
        <v>53</v>
      </c>
      <c r="J10" s="186"/>
      <c r="K10" s="185">
        <v>263</v>
      </c>
      <c r="L10" s="185">
        <v>19</v>
      </c>
      <c r="M10" s="186"/>
      <c r="N10" s="187">
        <v>82</v>
      </c>
      <c r="O10" s="185">
        <v>280</v>
      </c>
      <c r="P10" s="185"/>
      <c r="Q10" s="186"/>
      <c r="R10" s="187">
        <v>96</v>
      </c>
      <c r="S10" s="185">
        <v>256</v>
      </c>
      <c r="T10" s="185">
        <v>13</v>
      </c>
    </row>
    <row r="11" spans="1:20" ht="12.75" customHeight="1" x14ac:dyDescent="0.2">
      <c r="A11" s="184" t="s">
        <v>90</v>
      </c>
      <c r="B11" s="185"/>
      <c r="C11" s="185"/>
      <c r="D11" s="186"/>
      <c r="E11" s="185"/>
      <c r="F11" s="185"/>
      <c r="G11" s="186"/>
      <c r="H11" s="185"/>
      <c r="I11" s="185"/>
      <c r="J11" s="186"/>
      <c r="K11" s="185"/>
      <c r="L11" s="185"/>
      <c r="M11" s="186"/>
      <c r="N11" s="187">
        <v>50</v>
      </c>
      <c r="O11" s="185">
        <v>116</v>
      </c>
      <c r="P11" s="185">
        <v>2</v>
      </c>
      <c r="Q11" s="186"/>
      <c r="R11" s="187">
        <v>148</v>
      </c>
      <c r="S11" s="185">
        <v>171</v>
      </c>
      <c r="T11" s="185">
        <v>0</v>
      </c>
    </row>
    <row r="12" spans="1:20" ht="12.75" customHeight="1" x14ac:dyDescent="0.2">
      <c r="A12" s="184" t="s">
        <v>103</v>
      </c>
      <c r="B12" s="185">
        <v>94</v>
      </c>
      <c r="C12" s="185">
        <v>90</v>
      </c>
      <c r="D12" s="186"/>
      <c r="E12" s="185"/>
      <c r="F12" s="185"/>
      <c r="G12" s="186"/>
      <c r="H12" s="185"/>
      <c r="I12" s="185"/>
      <c r="J12" s="186"/>
      <c r="K12" s="185"/>
      <c r="L12" s="185"/>
      <c r="M12" s="186"/>
      <c r="N12" s="187"/>
      <c r="O12" s="185"/>
      <c r="P12" s="185"/>
      <c r="Q12" s="186"/>
      <c r="R12" s="187">
        <v>73</v>
      </c>
      <c r="S12" s="185">
        <v>81</v>
      </c>
      <c r="T12" s="185">
        <v>40</v>
      </c>
    </row>
    <row r="13" spans="1:20" ht="12.75" customHeight="1" x14ac:dyDescent="0.2">
      <c r="A13" s="184" t="s">
        <v>104</v>
      </c>
      <c r="B13" s="185"/>
      <c r="C13" s="185"/>
      <c r="D13" s="186"/>
      <c r="E13" s="185"/>
      <c r="F13" s="185"/>
      <c r="G13" s="186"/>
      <c r="H13" s="185"/>
      <c r="I13" s="185"/>
      <c r="J13" s="186"/>
      <c r="K13" s="185"/>
      <c r="L13" s="185"/>
      <c r="M13" s="186"/>
      <c r="N13" s="187"/>
      <c r="O13" s="185"/>
      <c r="P13" s="185"/>
      <c r="Q13" s="186"/>
      <c r="R13" s="187">
        <v>186</v>
      </c>
      <c r="S13" s="185">
        <v>74</v>
      </c>
      <c r="T13" s="185">
        <v>21</v>
      </c>
    </row>
    <row r="14" spans="1:20" s="165" customFormat="1" ht="12.75" customHeight="1" thickBot="1" x14ac:dyDescent="0.25">
      <c r="A14" s="188" t="s">
        <v>105</v>
      </c>
      <c r="B14" s="189">
        <f>SUM(B4:B13)</f>
        <v>648</v>
      </c>
      <c r="C14" s="189">
        <f t="shared" ref="C14:I14" si="0">SUM(C4:C13)</f>
        <v>429</v>
      </c>
      <c r="D14" s="190"/>
      <c r="E14" s="189">
        <f t="shared" si="0"/>
        <v>1112</v>
      </c>
      <c r="F14" s="189">
        <f t="shared" si="0"/>
        <v>334</v>
      </c>
      <c r="G14" s="190"/>
      <c r="H14" s="189">
        <f t="shared" si="0"/>
        <v>1337</v>
      </c>
      <c r="I14" s="189">
        <f t="shared" si="0"/>
        <v>391</v>
      </c>
      <c r="J14" s="190"/>
      <c r="K14" s="189">
        <f t="shared" ref="K14" si="1">SUM(K4:K13)</f>
        <v>1070</v>
      </c>
      <c r="L14" s="189">
        <f t="shared" ref="L14" si="2">SUM(L4:L13)</f>
        <v>258</v>
      </c>
      <c r="M14" s="190"/>
      <c r="N14" s="189">
        <f>SUM(N4:N13)</f>
        <v>531</v>
      </c>
      <c r="O14" s="189">
        <f t="shared" ref="O14" si="3">SUM(O4:O13)</f>
        <v>1540</v>
      </c>
      <c r="P14" s="189">
        <f t="shared" ref="P14" si="4">SUM(P4:P13)</f>
        <v>260</v>
      </c>
      <c r="Q14" s="190"/>
      <c r="R14" s="189">
        <f t="shared" ref="R14:S14" si="5">SUM(R4:R13)</f>
        <v>830</v>
      </c>
      <c r="S14" s="189">
        <f t="shared" si="5"/>
        <v>1561</v>
      </c>
      <c r="T14" s="189">
        <f t="shared" ref="T14" si="6">SUM(T4:T13)</f>
        <v>346</v>
      </c>
    </row>
    <row r="15" spans="1:20" ht="12.75" customHeight="1" thickTop="1" x14ac:dyDescent="0.2">
      <c r="A15" s="191" t="s">
        <v>72</v>
      </c>
      <c r="B15" s="192">
        <v>148</v>
      </c>
      <c r="C15" s="192">
        <v>75</v>
      </c>
      <c r="D15" s="193"/>
      <c r="E15" s="192">
        <v>159</v>
      </c>
      <c r="F15" s="192">
        <v>57</v>
      </c>
      <c r="G15" s="193"/>
      <c r="H15" s="192">
        <v>181</v>
      </c>
      <c r="I15" s="192">
        <v>84</v>
      </c>
      <c r="J15" s="193"/>
      <c r="K15" s="192">
        <v>118</v>
      </c>
      <c r="L15" s="192">
        <v>25</v>
      </c>
      <c r="M15" s="193"/>
      <c r="N15" s="194">
        <v>264</v>
      </c>
      <c r="O15" s="192">
        <v>391</v>
      </c>
      <c r="P15" s="192">
        <v>36</v>
      </c>
      <c r="Q15" s="193"/>
      <c r="R15" s="194">
        <v>192</v>
      </c>
      <c r="S15" s="192">
        <v>105</v>
      </c>
      <c r="T15" s="192">
        <v>57</v>
      </c>
    </row>
    <row r="16" spans="1:20" ht="12.75" customHeight="1" x14ac:dyDescent="0.2">
      <c r="A16" s="184" t="s">
        <v>86</v>
      </c>
      <c r="B16" s="185"/>
      <c r="C16" s="185"/>
      <c r="D16" s="186"/>
      <c r="E16" s="185"/>
      <c r="F16" s="185"/>
      <c r="G16" s="186"/>
      <c r="H16" s="185"/>
      <c r="I16" s="185"/>
      <c r="J16" s="186"/>
      <c r="K16" s="185"/>
      <c r="L16" s="185"/>
      <c r="M16" s="186"/>
      <c r="N16" s="187"/>
      <c r="O16" s="185">
        <v>211</v>
      </c>
      <c r="P16" s="185">
        <v>22</v>
      </c>
      <c r="Q16" s="186"/>
      <c r="R16" s="187"/>
      <c r="S16" s="185">
        <v>294</v>
      </c>
      <c r="T16" s="185">
        <v>27</v>
      </c>
    </row>
    <row r="17" spans="1:20" ht="12.75" customHeight="1" x14ac:dyDescent="0.2">
      <c r="A17" s="184" t="s">
        <v>4</v>
      </c>
      <c r="B17" s="185">
        <v>276</v>
      </c>
      <c r="C17" s="185">
        <v>57</v>
      </c>
      <c r="D17" s="186"/>
      <c r="E17" s="185">
        <v>206</v>
      </c>
      <c r="F17" s="185">
        <v>25</v>
      </c>
      <c r="G17" s="186"/>
      <c r="H17" s="185">
        <v>301</v>
      </c>
      <c r="I17" s="185">
        <v>18</v>
      </c>
      <c r="J17" s="186"/>
      <c r="K17" s="185">
        <v>192</v>
      </c>
      <c r="L17" s="185">
        <v>8</v>
      </c>
      <c r="M17" s="186"/>
      <c r="N17" s="187"/>
      <c r="O17" s="185">
        <v>195</v>
      </c>
      <c r="P17" s="185">
        <v>2</v>
      </c>
      <c r="Q17" s="186"/>
      <c r="R17" s="187"/>
      <c r="S17" s="185">
        <v>179</v>
      </c>
      <c r="T17" s="185">
        <v>4</v>
      </c>
    </row>
    <row r="18" spans="1:20" ht="12.75" customHeight="1" x14ac:dyDescent="0.2">
      <c r="A18" s="184" t="s">
        <v>3</v>
      </c>
      <c r="B18" s="185">
        <v>364</v>
      </c>
      <c r="C18" s="185">
        <v>58</v>
      </c>
      <c r="D18" s="186"/>
      <c r="E18" s="185">
        <v>216</v>
      </c>
      <c r="F18" s="185">
        <v>41</v>
      </c>
      <c r="G18" s="186"/>
      <c r="H18" s="185">
        <v>337</v>
      </c>
      <c r="I18" s="185">
        <v>44</v>
      </c>
      <c r="J18" s="186"/>
      <c r="K18" s="185">
        <v>333</v>
      </c>
      <c r="L18" s="185">
        <v>34</v>
      </c>
      <c r="M18" s="186"/>
      <c r="N18" s="187"/>
      <c r="O18" s="185">
        <v>372</v>
      </c>
      <c r="P18" s="185">
        <v>27</v>
      </c>
      <c r="Q18" s="186"/>
      <c r="R18" s="187">
        <v>40</v>
      </c>
      <c r="S18" s="185">
        <v>334</v>
      </c>
      <c r="T18" s="185">
        <v>36</v>
      </c>
    </row>
    <row r="19" spans="1:20" ht="12.75" customHeight="1" x14ac:dyDescent="0.2">
      <c r="A19" s="184" t="s">
        <v>87</v>
      </c>
      <c r="B19" s="185">
        <v>233</v>
      </c>
      <c r="C19" s="185">
        <v>65</v>
      </c>
      <c r="D19" s="186"/>
      <c r="E19" s="185">
        <v>225</v>
      </c>
      <c r="F19" s="185">
        <v>50</v>
      </c>
      <c r="G19" s="186"/>
      <c r="H19" s="185">
        <v>254</v>
      </c>
      <c r="I19" s="185">
        <v>26</v>
      </c>
      <c r="J19" s="186"/>
      <c r="K19" s="185">
        <v>203</v>
      </c>
      <c r="L19" s="185">
        <v>24</v>
      </c>
      <c r="M19" s="186"/>
      <c r="N19" s="187">
        <v>121</v>
      </c>
      <c r="O19" s="185">
        <v>228</v>
      </c>
      <c r="P19" s="185">
        <v>29</v>
      </c>
      <c r="Q19" s="186"/>
      <c r="R19" s="187">
        <v>101</v>
      </c>
      <c r="S19" s="185">
        <v>196</v>
      </c>
      <c r="T19" s="185">
        <v>24</v>
      </c>
    </row>
    <row r="20" spans="1:20" ht="12.75" customHeight="1" x14ac:dyDescent="0.2">
      <c r="A20" s="184" t="s">
        <v>106</v>
      </c>
      <c r="B20" s="185">
        <v>195</v>
      </c>
      <c r="C20" s="185">
        <v>62</v>
      </c>
      <c r="D20" s="186"/>
      <c r="E20" s="185">
        <v>201</v>
      </c>
      <c r="F20" s="185">
        <v>56</v>
      </c>
      <c r="G20" s="186"/>
      <c r="H20" s="185"/>
      <c r="I20" s="185"/>
      <c r="J20" s="186"/>
      <c r="K20" s="185"/>
      <c r="L20" s="185"/>
      <c r="M20" s="186"/>
      <c r="N20" s="187"/>
      <c r="O20" s="185"/>
      <c r="P20" s="185"/>
      <c r="Q20" s="186"/>
      <c r="R20" s="187">
        <v>99</v>
      </c>
      <c r="S20" s="185">
        <v>190</v>
      </c>
      <c r="T20" s="185">
        <v>34</v>
      </c>
    </row>
    <row r="21" spans="1:20" ht="12.75" customHeight="1" x14ac:dyDescent="0.2">
      <c r="A21" s="184" t="s">
        <v>107</v>
      </c>
      <c r="B21" s="185"/>
      <c r="C21" s="185"/>
      <c r="D21" s="186"/>
      <c r="E21" s="185"/>
      <c r="F21" s="185"/>
      <c r="G21" s="186"/>
      <c r="H21" s="185"/>
      <c r="I21" s="185"/>
      <c r="J21" s="186"/>
      <c r="K21" s="185"/>
      <c r="L21" s="185"/>
      <c r="M21" s="186"/>
      <c r="N21" s="187"/>
      <c r="O21" s="185"/>
      <c r="P21" s="185"/>
      <c r="Q21" s="186"/>
      <c r="R21" s="187">
        <v>51</v>
      </c>
      <c r="S21" s="185">
        <v>86</v>
      </c>
      <c r="T21" s="185">
        <v>13</v>
      </c>
    </row>
    <row r="22" spans="1:20" ht="12.75" customHeight="1" x14ac:dyDescent="0.2">
      <c r="A22" s="184" t="s">
        <v>88</v>
      </c>
      <c r="B22" s="185">
        <v>272</v>
      </c>
      <c r="C22" s="185">
        <v>33</v>
      </c>
      <c r="D22" s="186"/>
      <c r="E22" s="185">
        <v>225</v>
      </c>
      <c r="F22" s="185">
        <v>20</v>
      </c>
      <c r="G22" s="186"/>
      <c r="H22" s="185">
        <v>232</v>
      </c>
      <c r="I22" s="185">
        <v>20</v>
      </c>
      <c r="J22" s="186"/>
      <c r="K22" s="185">
        <v>221</v>
      </c>
      <c r="L22" s="185">
        <v>24</v>
      </c>
      <c r="M22" s="186"/>
      <c r="N22" s="187"/>
      <c r="O22" s="185">
        <v>46</v>
      </c>
      <c r="P22" s="185">
        <v>6</v>
      </c>
      <c r="Q22" s="186"/>
      <c r="R22" s="187"/>
      <c r="S22" s="185"/>
      <c r="T22" s="185"/>
    </row>
    <row r="23" spans="1:20" ht="12.75" customHeight="1" x14ac:dyDescent="0.2">
      <c r="A23" s="195" t="s">
        <v>14</v>
      </c>
      <c r="B23" s="196"/>
      <c r="C23" s="196"/>
      <c r="D23" s="197"/>
      <c r="E23" s="196">
        <v>0</v>
      </c>
      <c r="F23" s="196">
        <v>0</v>
      </c>
      <c r="G23" s="197"/>
      <c r="H23" s="196"/>
      <c r="I23" s="196"/>
      <c r="J23" s="197"/>
      <c r="K23" s="196"/>
      <c r="L23" s="196"/>
      <c r="M23" s="197"/>
      <c r="N23" s="198"/>
      <c r="O23" s="196"/>
      <c r="P23" s="196"/>
      <c r="Q23" s="197"/>
      <c r="R23" s="198"/>
      <c r="S23" s="196"/>
      <c r="T23" s="196"/>
    </row>
    <row r="24" spans="1:20" s="165" customFormat="1" ht="12.75" customHeight="1" thickBot="1" x14ac:dyDescent="0.25">
      <c r="A24" s="170" t="s">
        <v>108</v>
      </c>
      <c r="B24" s="171">
        <f>SUM(B15:B22)</f>
        <v>1488</v>
      </c>
      <c r="C24" s="171">
        <f>SUM(C15:C22)</f>
        <v>350</v>
      </c>
      <c r="D24" s="172"/>
      <c r="E24" s="171">
        <f>SUM(E15:E23)</f>
        <v>1232</v>
      </c>
      <c r="F24" s="171">
        <f>SUM(F15:F23)</f>
        <v>249</v>
      </c>
      <c r="G24" s="172"/>
      <c r="H24" s="171">
        <f>SUM(H15:H23)</f>
        <v>1305</v>
      </c>
      <c r="I24" s="171">
        <f>SUM(I15:I23)</f>
        <v>192</v>
      </c>
      <c r="J24" s="172"/>
      <c r="K24" s="171">
        <f t="shared" ref="K24" si="7">SUM(K15:K22)</f>
        <v>1067</v>
      </c>
      <c r="L24" s="171">
        <f t="shared" ref="L24" si="8">SUM(L15:L22)</f>
        <v>115</v>
      </c>
      <c r="M24" s="172"/>
      <c r="N24" s="171">
        <f>SUM(N15:N23)</f>
        <v>385</v>
      </c>
      <c r="O24" s="171">
        <f t="shared" ref="O24" si="9">SUM(O15:O22)</f>
        <v>1443</v>
      </c>
      <c r="P24" s="171">
        <f t="shared" ref="P24" si="10">SUM(P15:P22)</f>
        <v>122</v>
      </c>
      <c r="Q24" s="172"/>
      <c r="R24" s="171">
        <f>SUM(R15:R23)</f>
        <v>483</v>
      </c>
      <c r="S24" s="171">
        <f t="shared" ref="S24" si="11">SUM(S15:S22)</f>
        <v>1384</v>
      </c>
      <c r="T24" s="171">
        <f t="shared" ref="T24" si="12">SUM(T15:T22)</f>
        <v>195</v>
      </c>
    </row>
    <row r="25" spans="1:20" ht="12.75" customHeight="1" thickTop="1" x14ac:dyDescent="0.2">
      <c r="A25" s="199" t="s">
        <v>16</v>
      </c>
      <c r="B25" s="192">
        <v>496</v>
      </c>
      <c r="C25" s="192">
        <v>53</v>
      </c>
      <c r="D25" s="193"/>
      <c r="E25" s="192">
        <v>406</v>
      </c>
      <c r="F25" s="192">
        <v>35</v>
      </c>
      <c r="G25" s="193"/>
      <c r="H25" s="192">
        <v>485</v>
      </c>
      <c r="I25" s="192">
        <v>4</v>
      </c>
      <c r="J25" s="193"/>
      <c r="K25" s="192">
        <v>369</v>
      </c>
      <c r="L25" s="192">
        <v>0</v>
      </c>
      <c r="M25" s="193"/>
      <c r="N25" s="194"/>
      <c r="O25" s="192">
        <v>383</v>
      </c>
      <c r="P25" s="192"/>
      <c r="Q25" s="193"/>
      <c r="R25" s="194"/>
      <c r="S25" s="192">
        <v>372</v>
      </c>
      <c r="T25" s="192">
        <v>0</v>
      </c>
    </row>
    <row r="26" spans="1:20" ht="12.75" customHeight="1" x14ac:dyDescent="0.2">
      <c r="A26" s="200" t="s">
        <v>17</v>
      </c>
      <c r="B26" s="185">
        <v>501</v>
      </c>
      <c r="C26" s="185">
        <v>23</v>
      </c>
      <c r="D26" s="186"/>
      <c r="E26" s="185">
        <v>357</v>
      </c>
      <c r="F26" s="185">
        <v>26</v>
      </c>
      <c r="G26" s="186"/>
      <c r="H26" s="185">
        <v>456</v>
      </c>
      <c r="I26" s="185">
        <v>5</v>
      </c>
      <c r="J26" s="186"/>
      <c r="K26" s="185">
        <v>373</v>
      </c>
      <c r="L26" s="185">
        <v>1</v>
      </c>
      <c r="M26" s="186"/>
      <c r="N26" s="187"/>
      <c r="O26" s="185">
        <v>414</v>
      </c>
      <c r="P26" s="185"/>
      <c r="Q26" s="186"/>
      <c r="R26" s="187"/>
      <c r="S26" s="185">
        <v>406</v>
      </c>
      <c r="T26" s="185">
        <v>0</v>
      </c>
    </row>
    <row r="27" spans="1:20" ht="12.75" customHeight="1" x14ac:dyDescent="0.2">
      <c r="A27" s="200" t="s">
        <v>18</v>
      </c>
      <c r="B27" s="185">
        <v>597</v>
      </c>
      <c r="C27" s="185">
        <v>94</v>
      </c>
      <c r="D27" s="186"/>
      <c r="E27" s="185">
        <v>589</v>
      </c>
      <c r="F27" s="185">
        <v>107</v>
      </c>
      <c r="G27" s="186"/>
      <c r="H27" s="185">
        <v>787</v>
      </c>
      <c r="I27" s="185">
        <v>61</v>
      </c>
      <c r="J27" s="186"/>
      <c r="K27" s="185">
        <v>540</v>
      </c>
      <c r="L27" s="185">
        <v>9</v>
      </c>
      <c r="M27" s="186"/>
      <c r="N27" s="187"/>
      <c r="O27" s="185">
        <v>683</v>
      </c>
      <c r="P27" s="185">
        <v>42</v>
      </c>
      <c r="Q27" s="186"/>
      <c r="R27" s="187"/>
      <c r="S27" s="185">
        <v>621</v>
      </c>
      <c r="T27" s="185">
        <v>73</v>
      </c>
    </row>
    <row r="28" spans="1:20" ht="12.75" customHeight="1" x14ac:dyDescent="0.2">
      <c r="A28" s="200" t="s">
        <v>19</v>
      </c>
      <c r="B28" s="185">
        <v>636</v>
      </c>
      <c r="C28" s="185">
        <v>123</v>
      </c>
      <c r="D28" s="186"/>
      <c r="E28" s="185">
        <v>529</v>
      </c>
      <c r="F28" s="185">
        <v>124</v>
      </c>
      <c r="G28" s="186"/>
      <c r="H28" s="185">
        <v>790</v>
      </c>
      <c r="I28" s="185">
        <v>85</v>
      </c>
      <c r="J28" s="186"/>
      <c r="K28" s="185">
        <v>540</v>
      </c>
      <c r="L28" s="185">
        <v>12</v>
      </c>
      <c r="M28" s="186"/>
      <c r="N28" s="187"/>
      <c r="O28" s="185">
        <v>664</v>
      </c>
      <c r="P28" s="185">
        <v>33</v>
      </c>
      <c r="Q28" s="186"/>
      <c r="R28" s="187"/>
      <c r="S28" s="185">
        <v>484</v>
      </c>
      <c r="T28" s="185">
        <v>64</v>
      </c>
    </row>
    <row r="29" spans="1:20" ht="12.75" customHeight="1" x14ac:dyDescent="0.2">
      <c r="A29" s="200" t="s">
        <v>20</v>
      </c>
      <c r="B29" s="185">
        <v>254</v>
      </c>
      <c r="C29" s="185">
        <v>96</v>
      </c>
      <c r="D29" s="186"/>
      <c r="E29" s="185">
        <v>0</v>
      </c>
      <c r="F29" s="185">
        <v>0</v>
      </c>
      <c r="G29" s="186"/>
      <c r="H29" s="185">
        <v>0</v>
      </c>
      <c r="I29" s="185">
        <v>0</v>
      </c>
      <c r="J29" s="186"/>
      <c r="K29" s="185">
        <v>0</v>
      </c>
      <c r="L29" s="185">
        <v>0</v>
      </c>
      <c r="M29" s="186"/>
      <c r="N29" s="187"/>
      <c r="O29" s="185">
        <v>0</v>
      </c>
      <c r="P29" s="185"/>
      <c r="Q29" s="186"/>
      <c r="R29" s="187"/>
      <c r="S29" s="185">
        <v>0</v>
      </c>
      <c r="T29" s="185">
        <v>0</v>
      </c>
    </row>
    <row r="30" spans="1:20" ht="12.75" customHeight="1" x14ac:dyDescent="0.2">
      <c r="A30" s="200" t="s">
        <v>21</v>
      </c>
      <c r="B30" s="185">
        <v>348</v>
      </c>
      <c r="C30" s="185">
        <v>14</v>
      </c>
      <c r="D30" s="186"/>
      <c r="E30" s="185">
        <v>405</v>
      </c>
      <c r="F30" s="185">
        <v>17</v>
      </c>
      <c r="G30" s="186"/>
      <c r="H30" s="185">
        <v>425</v>
      </c>
      <c r="I30" s="185">
        <v>2</v>
      </c>
      <c r="J30" s="186"/>
      <c r="K30" s="185">
        <v>338</v>
      </c>
      <c r="L30" s="185">
        <v>0</v>
      </c>
      <c r="M30" s="186"/>
      <c r="N30" s="187">
        <v>112</v>
      </c>
      <c r="O30" s="185">
        <v>309</v>
      </c>
      <c r="P30" s="185"/>
      <c r="Q30" s="186"/>
      <c r="R30" s="187">
        <v>88</v>
      </c>
      <c r="S30" s="185">
        <v>329</v>
      </c>
      <c r="T30" s="185">
        <v>0</v>
      </c>
    </row>
    <row r="31" spans="1:20" ht="12.75" customHeight="1" x14ac:dyDescent="0.2">
      <c r="A31" s="200" t="s">
        <v>22</v>
      </c>
      <c r="B31" s="185">
        <v>427</v>
      </c>
      <c r="C31" s="185">
        <v>25</v>
      </c>
      <c r="D31" s="186"/>
      <c r="E31" s="185">
        <v>411</v>
      </c>
      <c r="F31" s="185">
        <v>14</v>
      </c>
      <c r="G31" s="186"/>
      <c r="H31" s="185">
        <v>438</v>
      </c>
      <c r="I31" s="185">
        <v>3</v>
      </c>
      <c r="J31" s="186"/>
      <c r="K31" s="185">
        <v>453</v>
      </c>
      <c r="L31" s="185">
        <v>3</v>
      </c>
      <c r="M31" s="186"/>
      <c r="N31" s="187"/>
      <c r="O31" s="185">
        <v>351</v>
      </c>
      <c r="P31" s="185"/>
      <c r="Q31" s="186"/>
      <c r="R31" s="187"/>
      <c r="S31" s="185">
        <v>310</v>
      </c>
      <c r="T31" s="185">
        <v>3</v>
      </c>
    </row>
    <row r="32" spans="1:20" ht="12.75" customHeight="1" x14ac:dyDescent="0.2">
      <c r="A32" s="201" t="s">
        <v>112</v>
      </c>
      <c r="B32" s="196">
        <v>0</v>
      </c>
      <c r="C32" s="196">
        <v>0</v>
      </c>
      <c r="D32" s="197"/>
      <c r="E32" s="196"/>
      <c r="F32" s="196"/>
      <c r="G32" s="197"/>
      <c r="H32" s="196">
        <v>315</v>
      </c>
      <c r="I32" s="196">
        <v>1</v>
      </c>
      <c r="J32" s="197"/>
      <c r="K32" s="196">
        <v>228</v>
      </c>
      <c r="L32" s="196">
        <v>0</v>
      </c>
      <c r="M32" s="197"/>
      <c r="N32" s="198"/>
      <c r="O32" s="196">
        <v>243</v>
      </c>
      <c r="P32" s="196">
        <v>3</v>
      </c>
      <c r="Q32" s="197"/>
      <c r="R32" s="198"/>
      <c r="S32" s="196">
        <v>258</v>
      </c>
      <c r="T32" s="196">
        <v>4</v>
      </c>
    </row>
    <row r="33" spans="1:20" s="165" customFormat="1" ht="12.75" customHeight="1" thickBot="1" x14ac:dyDescent="0.25">
      <c r="A33" s="171" t="s">
        <v>91</v>
      </c>
      <c r="B33" s="171">
        <f>SUM(B25:B32)</f>
        <v>3259</v>
      </c>
      <c r="C33" s="171">
        <f t="shared" ref="C33:I33" si="13">SUM(C25:C32)</f>
        <v>428</v>
      </c>
      <c r="D33" s="172"/>
      <c r="E33" s="171">
        <f t="shared" si="13"/>
        <v>2697</v>
      </c>
      <c r="F33" s="171">
        <f t="shared" si="13"/>
        <v>323</v>
      </c>
      <c r="G33" s="172"/>
      <c r="H33" s="171">
        <f t="shared" si="13"/>
        <v>3696</v>
      </c>
      <c r="I33" s="171">
        <f t="shared" si="13"/>
        <v>161</v>
      </c>
      <c r="J33" s="172"/>
      <c r="K33" s="171">
        <f t="shared" ref="K33" si="14">SUM(K25:K32)</f>
        <v>2841</v>
      </c>
      <c r="L33" s="171">
        <f t="shared" ref="L33" si="15">SUM(L25:L32)</f>
        <v>25</v>
      </c>
      <c r="M33" s="172"/>
      <c r="N33" s="171">
        <f t="shared" ref="N33:O33" si="16">SUM(N25:N32)</f>
        <v>112</v>
      </c>
      <c r="O33" s="171">
        <f t="shared" si="16"/>
        <v>3047</v>
      </c>
      <c r="P33" s="171">
        <f t="shared" ref="P33" si="17">SUM(P25:P32)</f>
        <v>78</v>
      </c>
      <c r="Q33" s="172"/>
      <c r="R33" s="171">
        <f t="shared" ref="R33:S33" si="18">SUM(R25:R32)</f>
        <v>88</v>
      </c>
      <c r="S33" s="171">
        <f t="shared" si="18"/>
        <v>2780</v>
      </c>
      <c r="T33" s="171">
        <f t="shared" ref="T33" si="19">SUM(T25:T32)</f>
        <v>144</v>
      </c>
    </row>
    <row r="34" spans="1:20" ht="12.75" customHeight="1" thickTop="1" x14ac:dyDescent="0.2">
      <c r="A34" s="199" t="s">
        <v>25</v>
      </c>
      <c r="B34" s="192">
        <v>533</v>
      </c>
      <c r="C34" s="192">
        <v>85</v>
      </c>
      <c r="D34" s="193"/>
      <c r="E34" s="192">
        <v>490</v>
      </c>
      <c r="F34" s="192">
        <v>77</v>
      </c>
      <c r="G34" s="193"/>
      <c r="H34" s="192">
        <v>448</v>
      </c>
      <c r="I34" s="192">
        <v>56</v>
      </c>
      <c r="J34" s="193"/>
      <c r="K34" s="192">
        <v>371</v>
      </c>
      <c r="L34" s="192">
        <v>30</v>
      </c>
      <c r="M34" s="193"/>
      <c r="N34" s="194">
        <v>74</v>
      </c>
      <c r="O34" s="192">
        <v>339</v>
      </c>
      <c r="P34" s="192">
        <v>33</v>
      </c>
      <c r="Q34" s="193"/>
      <c r="R34" s="194">
        <v>117</v>
      </c>
      <c r="S34" s="192">
        <v>511</v>
      </c>
      <c r="T34" s="192">
        <v>22</v>
      </c>
    </row>
    <row r="35" spans="1:20" ht="12.75" customHeight="1" x14ac:dyDescent="0.2">
      <c r="A35" s="200" t="s">
        <v>26</v>
      </c>
      <c r="B35" s="185">
        <v>529</v>
      </c>
      <c r="C35" s="185">
        <v>14</v>
      </c>
      <c r="D35" s="186"/>
      <c r="E35" s="185">
        <v>466</v>
      </c>
      <c r="F35" s="185">
        <v>7</v>
      </c>
      <c r="G35" s="186"/>
      <c r="H35" s="185">
        <v>452</v>
      </c>
      <c r="I35" s="185">
        <v>9</v>
      </c>
      <c r="J35" s="186"/>
      <c r="K35" s="185">
        <v>387</v>
      </c>
      <c r="L35" s="185">
        <v>1</v>
      </c>
      <c r="M35" s="186"/>
      <c r="N35" s="187">
        <v>31</v>
      </c>
      <c r="O35" s="185">
        <v>473</v>
      </c>
      <c r="P35" s="185">
        <v>2</v>
      </c>
      <c r="Q35" s="186"/>
      <c r="R35" s="187">
        <v>5</v>
      </c>
      <c r="S35" s="185">
        <v>468</v>
      </c>
      <c r="T35" s="185">
        <v>2</v>
      </c>
    </row>
    <row r="36" spans="1:20" ht="12.75" customHeight="1" x14ac:dyDescent="0.2">
      <c r="A36" s="200" t="s">
        <v>27</v>
      </c>
      <c r="B36" s="185">
        <v>609</v>
      </c>
      <c r="C36" s="185">
        <v>33</v>
      </c>
      <c r="D36" s="186"/>
      <c r="E36" s="185">
        <v>493</v>
      </c>
      <c r="F36" s="185">
        <v>29</v>
      </c>
      <c r="G36" s="186"/>
      <c r="H36" s="185">
        <v>599</v>
      </c>
      <c r="I36" s="185">
        <v>16</v>
      </c>
      <c r="J36" s="186"/>
      <c r="K36" s="185">
        <v>423</v>
      </c>
      <c r="L36" s="185">
        <v>9</v>
      </c>
      <c r="M36" s="186"/>
      <c r="N36" s="187"/>
      <c r="O36" s="185">
        <v>437</v>
      </c>
      <c r="P36" s="185">
        <v>0</v>
      </c>
      <c r="Q36" s="186"/>
      <c r="R36" s="187"/>
      <c r="S36" s="185">
        <v>449</v>
      </c>
      <c r="T36" s="185">
        <v>0</v>
      </c>
    </row>
    <row r="37" spans="1:20" ht="12.75" customHeight="1" x14ac:dyDescent="0.2">
      <c r="A37" s="200" t="s">
        <v>28</v>
      </c>
      <c r="B37" s="185">
        <v>500</v>
      </c>
      <c r="C37" s="185">
        <v>49</v>
      </c>
      <c r="D37" s="186"/>
      <c r="E37" s="185">
        <v>486</v>
      </c>
      <c r="F37" s="185">
        <v>42</v>
      </c>
      <c r="G37" s="186"/>
      <c r="H37" s="185">
        <v>568</v>
      </c>
      <c r="I37" s="185">
        <v>36</v>
      </c>
      <c r="J37" s="186"/>
      <c r="K37" s="185">
        <v>412</v>
      </c>
      <c r="L37" s="185">
        <v>16</v>
      </c>
      <c r="M37" s="186"/>
      <c r="N37" s="187"/>
      <c r="O37" s="185">
        <v>507</v>
      </c>
      <c r="P37" s="185">
        <v>11</v>
      </c>
      <c r="Q37" s="186"/>
      <c r="R37" s="187"/>
      <c r="S37" s="185">
        <v>433</v>
      </c>
      <c r="T37" s="185">
        <v>8</v>
      </c>
    </row>
    <row r="38" spans="1:20" ht="12.75" customHeight="1" x14ac:dyDescent="0.2">
      <c r="A38" s="200" t="s">
        <v>29</v>
      </c>
      <c r="B38" s="185">
        <v>669</v>
      </c>
      <c r="C38" s="185">
        <v>43</v>
      </c>
      <c r="D38" s="186"/>
      <c r="E38" s="185">
        <v>623</v>
      </c>
      <c r="F38" s="185">
        <v>37</v>
      </c>
      <c r="G38" s="186"/>
      <c r="H38" s="185">
        <v>629</v>
      </c>
      <c r="I38" s="185">
        <v>8</v>
      </c>
      <c r="J38" s="186"/>
      <c r="K38" s="185">
        <v>485</v>
      </c>
      <c r="L38" s="185">
        <v>0</v>
      </c>
      <c r="M38" s="186"/>
      <c r="N38" s="187">
        <v>29</v>
      </c>
      <c r="O38" s="185">
        <v>611</v>
      </c>
      <c r="P38" s="185">
        <v>6</v>
      </c>
      <c r="Q38" s="186"/>
      <c r="R38" s="187">
        <v>134</v>
      </c>
      <c r="S38" s="185">
        <v>449</v>
      </c>
      <c r="T38" s="185">
        <v>0</v>
      </c>
    </row>
    <row r="39" spans="1:20" ht="12.75" customHeight="1" x14ac:dyDescent="0.2">
      <c r="A39" s="200" t="s">
        <v>30</v>
      </c>
      <c r="B39" s="185">
        <v>491</v>
      </c>
      <c r="C39" s="185">
        <v>21</v>
      </c>
      <c r="D39" s="186"/>
      <c r="E39" s="185">
        <v>562</v>
      </c>
      <c r="F39" s="185">
        <v>15</v>
      </c>
      <c r="G39" s="186"/>
      <c r="H39" s="185">
        <v>511</v>
      </c>
      <c r="I39" s="185">
        <v>11</v>
      </c>
      <c r="J39" s="186"/>
      <c r="K39" s="185">
        <v>416</v>
      </c>
      <c r="L39" s="185">
        <v>5</v>
      </c>
      <c r="M39" s="186"/>
      <c r="N39" s="187"/>
      <c r="O39" s="185">
        <v>417</v>
      </c>
      <c r="P39" s="185">
        <v>0</v>
      </c>
      <c r="Q39" s="186"/>
      <c r="R39" s="187"/>
      <c r="S39" s="185">
        <v>427</v>
      </c>
      <c r="T39" s="185">
        <v>0</v>
      </c>
    </row>
    <row r="40" spans="1:20" ht="12.75" customHeight="1" x14ac:dyDescent="0.2">
      <c r="A40" s="200" t="s">
        <v>31</v>
      </c>
      <c r="B40" s="185">
        <v>489</v>
      </c>
      <c r="C40" s="185">
        <v>53</v>
      </c>
      <c r="D40" s="186"/>
      <c r="E40" s="185">
        <v>457</v>
      </c>
      <c r="F40" s="185">
        <v>30</v>
      </c>
      <c r="G40" s="186"/>
      <c r="H40" s="185">
        <v>386</v>
      </c>
      <c r="I40" s="185">
        <v>25</v>
      </c>
      <c r="J40" s="186"/>
      <c r="K40" s="185">
        <v>127</v>
      </c>
      <c r="L40" s="185">
        <v>1</v>
      </c>
      <c r="M40" s="186"/>
      <c r="N40" s="187"/>
      <c r="O40" s="185">
        <v>370</v>
      </c>
      <c r="P40" s="185">
        <v>0</v>
      </c>
      <c r="Q40" s="186"/>
      <c r="R40" s="187"/>
      <c r="S40" s="185">
        <v>463</v>
      </c>
      <c r="T40" s="185">
        <v>0</v>
      </c>
    </row>
    <row r="41" spans="1:20" ht="12.75" customHeight="1" x14ac:dyDescent="0.2">
      <c r="A41" s="200" t="s">
        <v>32</v>
      </c>
      <c r="B41" s="185">
        <v>626</v>
      </c>
      <c r="C41" s="185">
        <v>49</v>
      </c>
      <c r="D41" s="186"/>
      <c r="E41" s="185">
        <v>675</v>
      </c>
      <c r="F41" s="185">
        <v>54</v>
      </c>
      <c r="G41" s="186"/>
      <c r="H41" s="185">
        <v>707</v>
      </c>
      <c r="I41" s="185">
        <v>54</v>
      </c>
      <c r="J41" s="186"/>
      <c r="K41" s="185">
        <v>583</v>
      </c>
      <c r="L41" s="185">
        <v>26</v>
      </c>
      <c r="M41" s="186"/>
      <c r="N41" s="187">
        <v>178</v>
      </c>
      <c r="O41" s="185">
        <v>621</v>
      </c>
      <c r="P41" s="185">
        <v>29</v>
      </c>
      <c r="Q41" s="186"/>
      <c r="R41" s="187">
        <v>340</v>
      </c>
      <c r="S41" s="185">
        <v>595</v>
      </c>
      <c r="T41" s="185">
        <v>24</v>
      </c>
    </row>
    <row r="42" spans="1:20" ht="12.75" customHeight="1" x14ac:dyDescent="0.2">
      <c r="A42" s="200" t="s">
        <v>33</v>
      </c>
      <c r="B42" s="185">
        <v>0</v>
      </c>
      <c r="C42" s="185">
        <v>0</v>
      </c>
      <c r="D42" s="186"/>
      <c r="E42" s="185">
        <v>0</v>
      </c>
      <c r="F42" s="185">
        <v>0</v>
      </c>
      <c r="G42" s="186"/>
      <c r="H42" s="185"/>
      <c r="I42" s="185"/>
      <c r="J42" s="186"/>
      <c r="K42" s="185"/>
      <c r="L42" s="185"/>
      <c r="M42" s="186"/>
      <c r="N42" s="187"/>
      <c r="O42" s="185">
        <v>0</v>
      </c>
      <c r="P42" s="185">
        <v>0</v>
      </c>
      <c r="Q42" s="186"/>
      <c r="R42" s="187"/>
      <c r="S42" s="185">
        <v>0</v>
      </c>
      <c r="T42" s="185">
        <v>0</v>
      </c>
    </row>
    <row r="43" spans="1:20" ht="12.75" customHeight="1" x14ac:dyDescent="0.2">
      <c r="A43" s="201" t="s">
        <v>109</v>
      </c>
      <c r="B43" s="196">
        <v>0</v>
      </c>
      <c r="C43" s="196">
        <v>0</v>
      </c>
      <c r="D43" s="197"/>
      <c r="E43" s="196">
        <v>0</v>
      </c>
      <c r="F43" s="196">
        <v>0</v>
      </c>
      <c r="G43" s="197"/>
      <c r="H43" s="196"/>
      <c r="I43" s="196"/>
      <c r="J43" s="197"/>
      <c r="K43" s="196"/>
      <c r="L43" s="196"/>
      <c r="M43" s="197"/>
      <c r="N43" s="198"/>
      <c r="O43" s="196"/>
      <c r="P43" s="196"/>
      <c r="Q43" s="197"/>
      <c r="R43" s="198">
        <v>34</v>
      </c>
      <c r="S43" s="196">
        <v>131</v>
      </c>
      <c r="T43" s="196">
        <v>0</v>
      </c>
    </row>
    <row r="44" spans="1:20" s="165" customFormat="1" ht="12.75" customHeight="1" thickBot="1" x14ac:dyDescent="0.25">
      <c r="A44" s="171" t="s">
        <v>92</v>
      </c>
      <c r="B44" s="171">
        <f>SUM(B34:B43)</f>
        <v>4446</v>
      </c>
      <c r="C44" s="171">
        <f t="shared" ref="C44:I44" si="20">SUM(C34:C43)</f>
        <v>347</v>
      </c>
      <c r="D44" s="172"/>
      <c r="E44" s="171">
        <f t="shared" si="20"/>
        <v>4252</v>
      </c>
      <c r="F44" s="171">
        <f t="shared" si="20"/>
        <v>291</v>
      </c>
      <c r="G44" s="172"/>
      <c r="H44" s="171">
        <f t="shared" si="20"/>
        <v>4300</v>
      </c>
      <c r="I44" s="171">
        <f t="shared" si="20"/>
        <v>215</v>
      </c>
      <c r="J44" s="172"/>
      <c r="K44" s="171">
        <f t="shared" ref="K44" si="21">SUM(K34:K43)</f>
        <v>3204</v>
      </c>
      <c r="L44" s="171">
        <f t="shared" ref="L44" si="22">SUM(L34:L43)</f>
        <v>88</v>
      </c>
      <c r="M44" s="172"/>
      <c r="N44" s="171">
        <f t="shared" ref="N44:O44" si="23">SUM(N34:N43)</f>
        <v>312</v>
      </c>
      <c r="O44" s="171">
        <f t="shared" si="23"/>
        <v>3775</v>
      </c>
      <c r="P44" s="171">
        <f t="shared" ref="P44" si="24">SUM(P34:P43)</f>
        <v>81</v>
      </c>
      <c r="Q44" s="172"/>
      <c r="R44" s="171">
        <f t="shared" ref="R44:S44" si="25">SUM(R34:R43)</f>
        <v>630</v>
      </c>
      <c r="S44" s="171">
        <f t="shared" si="25"/>
        <v>3926</v>
      </c>
      <c r="T44" s="171">
        <f t="shared" ref="T44" si="26">SUM(T34:T43)</f>
        <v>56</v>
      </c>
    </row>
    <row r="45" spans="1:20" ht="12.75" customHeight="1" thickTop="1" x14ac:dyDescent="0.2">
      <c r="A45" s="199" t="s">
        <v>35</v>
      </c>
      <c r="B45" s="192">
        <v>542</v>
      </c>
      <c r="C45" s="192">
        <v>32</v>
      </c>
      <c r="D45" s="193"/>
      <c r="E45" s="192">
        <v>545</v>
      </c>
      <c r="F45" s="192">
        <v>52</v>
      </c>
      <c r="G45" s="193"/>
      <c r="H45" s="192">
        <v>509</v>
      </c>
      <c r="I45" s="192">
        <v>32</v>
      </c>
      <c r="J45" s="193"/>
      <c r="K45" s="192">
        <v>425</v>
      </c>
      <c r="L45" s="192">
        <v>31</v>
      </c>
      <c r="M45" s="193"/>
      <c r="N45" s="194">
        <v>121</v>
      </c>
      <c r="O45" s="192">
        <v>584</v>
      </c>
      <c r="P45" s="192">
        <v>27</v>
      </c>
      <c r="Q45" s="193"/>
      <c r="R45" s="194">
        <v>56</v>
      </c>
      <c r="S45" s="192">
        <v>315</v>
      </c>
      <c r="T45" s="192">
        <v>6</v>
      </c>
    </row>
    <row r="46" spans="1:20" ht="12.75" customHeight="1" x14ac:dyDescent="0.2">
      <c r="A46" s="200" t="s">
        <v>36</v>
      </c>
      <c r="B46" s="185">
        <v>546</v>
      </c>
      <c r="C46" s="185">
        <v>171</v>
      </c>
      <c r="D46" s="186"/>
      <c r="E46" s="185">
        <v>524</v>
      </c>
      <c r="F46" s="185">
        <v>137</v>
      </c>
      <c r="G46" s="186"/>
      <c r="H46" s="185">
        <v>570</v>
      </c>
      <c r="I46" s="185">
        <v>65</v>
      </c>
      <c r="J46" s="186"/>
      <c r="K46" s="185">
        <v>422</v>
      </c>
      <c r="L46" s="185">
        <v>71</v>
      </c>
      <c r="M46" s="186"/>
      <c r="N46" s="187"/>
      <c r="O46" s="185">
        <v>523</v>
      </c>
      <c r="P46" s="185">
        <v>83</v>
      </c>
      <c r="Q46" s="186"/>
      <c r="R46" s="187">
        <v>216</v>
      </c>
      <c r="S46" s="185">
        <v>473</v>
      </c>
      <c r="T46" s="185">
        <v>35</v>
      </c>
    </row>
    <row r="47" spans="1:20" ht="12.75" customHeight="1" x14ac:dyDescent="0.2">
      <c r="A47" s="200" t="s">
        <v>37</v>
      </c>
      <c r="B47" s="185">
        <v>466</v>
      </c>
      <c r="C47" s="185">
        <v>118</v>
      </c>
      <c r="D47" s="186"/>
      <c r="E47" s="185">
        <v>482</v>
      </c>
      <c r="F47" s="185">
        <v>64</v>
      </c>
      <c r="G47" s="186"/>
      <c r="H47" s="185">
        <v>526</v>
      </c>
      <c r="I47" s="185">
        <v>48</v>
      </c>
      <c r="J47" s="186"/>
      <c r="K47" s="185">
        <v>370</v>
      </c>
      <c r="L47" s="185">
        <v>43</v>
      </c>
      <c r="M47" s="186"/>
      <c r="N47" s="187"/>
      <c r="O47" s="185">
        <v>483</v>
      </c>
      <c r="P47" s="185">
        <v>68</v>
      </c>
      <c r="Q47" s="186"/>
      <c r="R47" s="187"/>
      <c r="S47" s="185">
        <v>458</v>
      </c>
      <c r="T47" s="185">
        <v>51</v>
      </c>
    </row>
    <row r="48" spans="1:20" ht="12.75" customHeight="1" x14ac:dyDescent="0.2">
      <c r="A48" s="200" t="s">
        <v>38</v>
      </c>
      <c r="B48" s="185">
        <v>606</v>
      </c>
      <c r="C48" s="185">
        <v>70</v>
      </c>
      <c r="D48" s="186"/>
      <c r="E48" s="185">
        <v>671</v>
      </c>
      <c r="F48" s="185">
        <v>45</v>
      </c>
      <c r="G48" s="186"/>
      <c r="H48" s="185">
        <v>978</v>
      </c>
      <c r="I48" s="185">
        <v>39</v>
      </c>
      <c r="J48" s="186"/>
      <c r="K48" s="185">
        <v>550</v>
      </c>
      <c r="L48" s="185">
        <v>20</v>
      </c>
      <c r="M48" s="186"/>
      <c r="N48" s="187"/>
      <c r="O48" s="185">
        <v>695</v>
      </c>
      <c r="P48" s="185">
        <v>22</v>
      </c>
      <c r="Q48" s="186"/>
      <c r="R48" s="187"/>
      <c r="S48" s="185">
        <v>677</v>
      </c>
      <c r="T48" s="185">
        <v>14</v>
      </c>
    </row>
    <row r="49" spans="1:20" ht="12.75" customHeight="1" x14ac:dyDescent="0.2">
      <c r="A49" s="200" t="s">
        <v>93</v>
      </c>
      <c r="B49" s="185">
        <v>527</v>
      </c>
      <c r="C49" s="185">
        <v>130</v>
      </c>
      <c r="D49" s="186"/>
      <c r="E49" s="185">
        <v>546</v>
      </c>
      <c r="F49" s="185">
        <v>115</v>
      </c>
      <c r="G49" s="186"/>
      <c r="H49" s="185">
        <v>616</v>
      </c>
      <c r="I49" s="185">
        <v>90</v>
      </c>
      <c r="J49" s="186"/>
      <c r="K49" s="185">
        <v>570</v>
      </c>
      <c r="L49" s="185">
        <v>70</v>
      </c>
      <c r="M49" s="186"/>
      <c r="N49" s="187"/>
      <c r="O49" s="185">
        <v>468</v>
      </c>
      <c r="P49" s="185">
        <v>64</v>
      </c>
      <c r="Q49" s="186"/>
      <c r="R49" s="187">
        <v>90</v>
      </c>
      <c r="S49" s="185">
        <v>428</v>
      </c>
      <c r="T49" s="185">
        <v>50</v>
      </c>
    </row>
    <row r="50" spans="1:20" ht="12.75" customHeight="1" x14ac:dyDescent="0.2">
      <c r="A50" s="200" t="s">
        <v>94</v>
      </c>
      <c r="B50" s="185"/>
      <c r="C50" s="185"/>
      <c r="D50" s="186"/>
      <c r="E50" s="185"/>
      <c r="F50" s="185"/>
      <c r="G50" s="186"/>
      <c r="H50" s="185"/>
      <c r="I50" s="185"/>
      <c r="J50" s="186"/>
      <c r="K50" s="185"/>
      <c r="L50" s="185"/>
      <c r="M50" s="186"/>
      <c r="N50" s="187">
        <v>242</v>
      </c>
      <c r="O50" s="185">
        <v>0</v>
      </c>
      <c r="P50" s="185">
        <v>0</v>
      </c>
      <c r="Q50" s="186"/>
      <c r="R50" s="187">
        <v>225</v>
      </c>
      <c r="S50" s="185">
        <v>316</v>
      </c>
      <c r="T50" s="185">
        <v>11</v>
      </c>
    </row>
    <row r="51" spans="1:20" ht="12.75" customHeight="1" x14ac:dyDescent="0.2">
      <c r="A51" s="200" t="s">
        <v>40</v>
      </c>
      <c r="B51" s="185">
        <v>579</v>
      </c>
      <c r="C51" s="185">
        <v>66</v>
      </c>
      <c r="D51" s="186"/>
      <c r="E51" s="185">
        <v>526</v>
      </c>
      <c r="F51" s="185">
        <v>28</v>
      </c>
      <c r="G51" s="186"/>
      <c r="H51" s="185">
        <v>684</v>
      </c>
      <c r="I51" s="185">
        <v>23</v>
      </c>
      <c r="J51" s="186"/>
      <c r="K51" s="185">
        <v>328</v>
      </c>
      <c r="L51" s="185">
        <v>17</v>
      </c>
      <c r="M51" s="186"/>
      <c r="N51" s="187"/>
      <c r="O51" s="185">
        <v>555</v>
      </c>
      <c r="P51" s="185">
        <v>24</v>
      </c>
      <c r="Q51" s="186"/>
      <c r="R51" s="187"/>
      <c r="S51" s="185">
        <v>117</v>
      </c>
      <c r="T51" s="185">
        <v>10</v>
      </c>
    </row>
    <row r="52" spans="1:20" ht="12.75" customHeight="1" x14ac:dyDescent="0.2">
      <c r="A52" s="200" t="s">
        <v>41</v>
      </c>
      <c r="B52" s="185">
        <v>570</v>
      </c>
      <c r="C52" s="185">
        <v>64</v>
      </c>
      <c r="D52" s="186"/>
      <c r="E52" s="185">
        <v>468</v>
      </c>
      <c r="F52" s="185">
        <v>24</v>
      </c>
      <c r="G52" s="186"/>
      <c r="H52" s="185">
        <v>542</v>
      </c>
      <c r="I52" s="185">
        <v>32</v>
      </c>
      <c r="J52" s="186"/>
      <c r="K52" s="185">
        <v>360</v>
      </c>
      <c r="L52" s="185">
        <v>5</v>
      </c>
      <c r="M52" s="186"/>
      <c r="N52" s="187"/>
      <c r="O52" s="185">
        <v>390</v>
      </c>
      <c r="P52" s="185">
        <v>15</v>
      </c>
      <c r="Q52" s="186"/>
      <c r="R52" s="187"/>
      <c r="S52" s="185">
        <v>417</v>
      </c>
      <c r="T52" s="185">
        <v>4</v>
      </c>
    </row>
    <row r="53" spans="1:20" ht="12.75" customHeight="1" x14ac:dyDescent="0.2">
      <c r="A53" s="200" t="s">
        <v>42</v>
      </c>
      <c r="B53" s="185">
        <v>0</v>
      </c>
      <c r="C53" s="185">
        <v>0</v>
      </c>
      <c r="D53" s="186"/>
      <c r="E53" s="185">
        <v>393</v>
      </c>
      <c r="F53" s="185">
        <v>54</v>
      </c>
      <c r="G53" s="186"/>
      <c r="H53" s="185">
        <v>416</v>
      </c>
      <c r="I53" s="185">
        <v>14</v>
      </c>
      <c r="J53" s="186"/>
      <c r="K53" s="185">
        <v>309</v>
      </c>
      <c r="L53" s="185">
        <v>9</v>
      </c>
      <c r="M53" s="186"/>
      <c r="N53" s="187"/>
      <c r="O53" s="185">
        <v>364</v>
      </c>
      <c r="P53" s="185">
        <v>28</v>
      </c>
      <c r="Q53" s="186"/>
      <c r="R53" s="187"/>
      <c r="S53" s="185">
        <v>354</v>
      </c>
      <c r="T53" s="185">
        <v>0</v>
      </c>
    </row>
    <row r="54" spans="1:20" ht="12.75" customHeight="1" x14ac:dyDescent="0.2">
      <c r="A54" s="200" t="s">
        <v>43</v>
      </c>
      <c r="B54" s="185">
        <v>449</v>
      </c>
      <c r="C54" s="185">
        <v>122</v>
      </c>
      <c r="D54" s="186"/>
      <c r="E54" s="185">
        <v>451</v>
      </c>
      <c r="F54" s="185">
        <v>78</v>
      </c>
      <c r="G54" s="186"/>
      <c r="H54" s="185">
        <v>594</v>
      </c>
      <c r="I54" s="185">
        <v>93</v>
      </c>
      <c r="J54" s="186"/>
      <c r="K54" s="185">
        <v>408</v>
      </c>
      <c r="L54" s="185">
        <v>74</v>
      </c>
      <c r="M54" s="186"/>
      <c r="N54" s="187">
        <v>117</v>
      </c>
      <c r="O54" s="185">
        <v>433</v>
      </c>
      <c r="P54" s="185">
        <v>54</v>
      </c>
      <c r="Q54" s="186"/>
      <c r="R54" s="187">
        <v>124</v>
      </c>
      <c r="S54" s="185">
        <v>525</v>
      </c>
      <c r="T54" s="185">
        <v>45</v>
      </c>
    </row>
    <row r="55" spans="1:20" ht="12.75" customHeight="1" x14ac:dyDescent="0.2">
      <c r="A55" s="201" t="s">
        <v>110</v>
      </c>
      <c r="B55" s="196"/>
      <c r="C55" s="196"/>
      <c r="D55" s="197"/>
      <c r="E55" s="196"/>
      <c r="F55" s="196"/>
      <c r="G55" s="197"/>
      <c r="H55" s="196"/>
      <c r="I55" s="196"/>
      <c r="J55" s="197"/>
      <c r="K55" s="196"/>
      <c r="L55" s="196"/>
      <c r="M55" s="197"/>
      <c r="N55" s="198"/>
      <c r="O55" s="196"/>
      <c r="P55" s="196"/>
      <c r="Q55" s="197"/>
      <c r="R55" s="198">
        <v>10</v>
      </c>
      <c r="S55" s="196">
        <v>0</v>
      </c>
      <c r="T55" s="196">
        <v>0</v>
      </c>
    </row>
    <row r="56" spans="1:20" s="165" customFormat="1" ht="12.75" customHeight="1" thickBot="1" x14ac:dyDescent="0.25">
      <c r="A56" s="171" t="s">
        <v>95</v>
      </c>
      <c r="B56" s="171">
        <f>SUM(B45:B55)</f>
        <v>4285</v>
      </c>
      <c r="C56" s="171">
        <f t="shared" ref="C56:I56" si="27">SUM(C45:C55)</f>
        <v>773</v>
      </c>
      <c r="D56" s="172"/>
      <c r="E56" s="171">
        <f t="shared" si="27"/>
        <v>4606</v>
      </c>
      <c r="F56" s="171">
        <f t="shared" si="27"/>
        <v>597</v>
      </c>
      <c r="G56" s="172"/>
      <c r="H56" s="171">
        <f t="shared" si="27"/>
        <v>5435</v>
      </c>
      <c r="I56" s="171">
        <f t="shared" si="27"/>
        <v>436</v>
      </c>
      <c r="J56" s="172"/>
      <c r="K56" s="171">
        <f t="shared" ref="K56" si="28">SUM(K45:K55)</f>
        <v>3742</v>
      </c>
      <c r="L56" s="171">
        <f t="shared" ref="L56" si="29">SUM(L45:L55)</f>
        <v>340</v>
      </c>
      <c r="M56" s="172"/>
      <c r="N56" s="171">
        <f t="shared" ref="N56:O56" si="30">SUM(N45:N55)</f>
        <v>480</v>
      </c>
      <c r="O56" s="171">
        <f t="shared" si="30"/>
        <v>4495</v>
      </c>
      <c r="P56" s="171">
        <f t="shared" ref="P56" si="31">SUM(P45:P55)</f>
        <v>385</v>
      </c>
      <c r="Q56" s="171"/>
      <c r="R56" s="171">
        <f t="shared" ref="R56" si="32">SUM(R45:R55)</f>
        <v>721</v>
      </c>
      <c r="S56" s="171">
        <f t="shared" ref="S56" si="33">SUM(S45:S55)</f>
        <v>4080</v>
      </c>
      <c r="T56" s="171">
        <f t="shared" ref="T56" si="34">SUM(T45:T55)</f>
        <v>226</v>
      </c>
    </row>
    <row r="57" spans="1:20" ht="12.75" customHeight="1" thickTop="1" x14ac:dyDescent="0.2">
      <c r="A57" s="199" t="s">
        <v>45</v>
      </c>
      <c r="B57" s="192">
        <v>420</v>
      </c>
      <c r="C57" s="192">
        <v>63</v>
      </c>
      <c r="D57" s="193"/>
      <c r="E57" s="192">
        <v>413</v>
      </c>
      <c r="F57" s="192">
        <v>39</v>
      </c>
      <c r="G57" s="193"/>
      <c r="H57" s="192">
        <v>446</v>
      </c>
      <c r="I57" s="192">
        <v>47</v>
      </c>
      <c r="J57" s="193"/>
      <c r="K57" s="192">
        <v>441</v>
      </c>
      <c r="L57" s="192">
        <v>43</v>
      </c>
      <c r="M57" s="193"/>
      <c r="N57" s="194"/>
      <c r="O57" s="192">
        <v>426</v>
      </c>
      <c r="P57" s="192">
        <v>32</v>
      </c>
      <c r="Q57" s="193"/>
      <c r="R57" s="194"/>
      <c r="S57" s="192">
        <v>519</v>
      </c>
      <c r="T57" s="192">
        <v>29</v>
      </c>
    </row>
    <row r="58" spans="1:20" ht="12.75" customHeight="1" x14ac:dyDescent="0.2">
      <c r="A58" s="200" t="s">
        <v>46</v>
      </c>
      <c r="B58" s="185">
        <v>383</v>
      </c>
      <c r="C58" s="185">
        <v>44</v>
      </c>
      <c r="D58" s="186"/>
      <c r="E58" s="185">
        <v>339</v>
      </c>
      <c r="F58" s="185">
        <v>41</v>
      </c>
      <c r="G58" s="186"/>
      <c r="H58" s="185">
        <v>293</v>
      </c>
      <c r="I58" s="185">
        <v>3</v>
      </c>
      <c r="J58" s="186"/>
      <c r="K58" s="185">
        <v>269</v>
      </c>
      <c r="L58" s="185">
        <v>1</v>
      </c>
      <c r="M58" s="186"/>
      <c r="N58" s="187"/>
      <c r="O58" s="185">
        <v>309</v>
      </c>
      <c r="P58" s="185">
        <v>1</v>
      </c>
      <c r="Q58" s="186"/>
      <c r="R58" s="187"/>
      <c r="S58" s="185">
        <v>326</v>
      </c>
      <c r="T58" s="185">
        <v>10</v>
      </c>
    </row>
    <row r="59" spans="1:20" ht="12.75" customHeight="1" x14ac:dyDescent="0.2">
      <c r="A59" s="200" t="s">
        <v>47</v>
      </c>
      <c r="B59" s="185">
        <v>401</v>
      </c>
      <c r="C59" s="185">
        <v>51</v>
      </c>
      <c r="D59" s="186"/>
      <c r="E59" s="185">
        <v>349</v>
      </c>
      <c r="F59" s="185">
        <v>32</v>
      </c>
      <c r="G59" s="186"/>
      <c r="H59" s="185">
        <v>397</v>
      </c>
      <c r="I59" s="185">
        <v>12</v>
      </c>
      <c r="J59" s="186"/>
      <c r="K59" s="185">
        <v>263</v>
      </c>
      <c r="L59" s="185">
        <v>0</v>
      </c>
      <c r="M59" s="186"/>
      <c r="N59" s="187">
        <v>59</v>
      </c>
      <c r="O59" s="185">
        <v>359</v>
      </c>
      <c r="P59" s="185">
        <v>2</v>
      </c>
      <c r="Q59" s="186"/>
      <c r="R59" s="187">
        <v>23</v>
      </c>
      <c r="S59" s="185">
        <v>365</v>
      </c>
      <c r="T59" s="185">
        <v>3</v>
      </c>
    </row>
    <row r="60" spans="1:20" ht="12.75" customHeight="1" x14ac:dyDescent="0.2">
      <c r="A60" s="200" t="s">
        <v>48</v>
      </c>
      <c r="B60" s="185">
        <v>463</v>
      </c>
      <c r="C60" s="185">
        <v>73</v>
      </c>
      <c r="D60" s="186"/>
      <c r="E60" s="185">
        <v>437</v>
      </c>
      <c r="F60" s="185">
        <v>43</v>
      </c>
      <c r="G60" s="186"/>
      <c r="H60" s="185">
        <v>571</v>
      </c>
      <c r="I60" s="185">
        <v>21</v>
      </c>
      <c r="J60" s="186"/>
      <c r="K60" s="185">
        <v>429</v>
      </c>
      <c r="L60" s="185">
        <v>0</v>
      </c>
      <c r="M60" s="186"/>
      <c r="N60" s="187"/>
      <c r="O60" s="185">
        <v>232</v>
      </c>
      <c r="P60" s="185">
        <v>0</v>
      </c>
      <c r="Q60" s="186"/>
      <c r="R60" s="187"/>
      <c r="S60" s="185">
        <v>0</v>
      </c>
      <c r="T60" s="185">
        <v>0</v>
      </c>
    </row>
    <row r="61" spans="1:20" ht="12.75" customHeight="1" x14ac:dyDescent="0.2">
      <c r="A61" s="200" t="s">
        <v>49</v>
      </c>
      <c r="B61" s="185">
        <v>304</v>
      </c>
      <c r="C61" s="185">
        <v>30</v>
      </c>
      <c r="D61" s="186"/>
      <c r="E61" s="185">
        <v>250</v>
      </c>
      <c r="F61" s="185">
        <v>20</v>
      </c>
      <c r="G61" s="186"/>
      <c r="H61" s="185">
        <v>311</v>
      </c>
      <c r="I61" s="185">
        <v>9</v>
      </c>
      <c r="J61" s="186"/>
      <c r="K61" s="185">
        <v>357</v>
      </c>
      <c r="L61" s="185">
        <v>4</v>
      </c>
      <c r="M61" s="186"/>
      <c r="N61" s="187"/>
      <c r="O61" s="185">
        <v>125</v>
      </c>
      <c r="P61" s="185">
        <v>0</v>
      </c>
      <c r="Q61" s="186"/>
      <c r="R61" s="187"/>
      <c r="S61" s="185">
        <v>256</v>
      </c>
      <c r="T61" s="185">
        <v>23</v>
      </c>
    </row>
    <row r="62" spans="1:20" ht="12.75" customHeight="1" x14ac:dyDescent="0.2">
      <c r="A62" s="200" t="s">
        <v>50</v>
      </c>
      <c r="B62" s="185">
        <v>350</v>
      </c>
      <c r="C62" s="185">
        <v>52</v>
      </c>
      <c r="D62" s="186"/>
      <c r="E62" s="185">
        <v>317</v>
      </c>
      <c r="F62" s="185">
        <v>37</v>
      </c>
      <c r="G62" s="186"/>
      <c r="H62" s="185">
        <v>398</v>
      </c>
      <c r="I62" s="185">
        <v>14</v>
      </c>
      <c r="J62" s="186"/>
      <c r="K62" s="185">
        <v>285</v>
      </c>
      <c r="L62" s="185">
        <v>0</v>
      </c>
      <c r="M62" s="186"/>
      <c r="N62" s="187">
        <v>59</v>
      </c>
      <c r="O62" s="185">
        <v>395</v>
      </c>
      <c r="P62" s="185">
        <v>0</v>
      </c>
      <c r="Q62" s="186"/>
      <c r="R62" s="187">
        <v>58</v>
      </c>
      <c r="S62" s="185">
        <v>393</v>
      </c>
      <c r="T62" s="185">
        <v>0</v>
      </c>
    </row>
    <row r="63" spans="1:20" ht="12.75" customHeight="1" x14ac:dyDescent="0.2">
      <c r="A63" s="201" t="s">
        <v>51</v>
      </c>
      <c r="B63" s="196">
        <v>581</v>
      </c>
      <c r="C63" s="196">
        <v>45</v>
      </c>
      <c r="D63" s="197"/>
      <c r="E63" s="196">
        <v>511</v>
      </c>
      <c r="F63" s="196">
        <v>40</v>
      </c>
      <c r="G63" s="197"/>
      <c r="H63" s="196">
        <v>673</v>
      </c>
      <c r="I63" s="196">
        <v>10</v>
      </c>
      <c r="J63" s="197"/>
      <c r="K63" s="196">
        <v>435</v>
      </c>
      <c r="L63" s="196">
        <v>6</v>
      </c>
      <c r="M63" s="197"/>
      <c r="N63" s="198"/>
      <c r="O63" s="196">
        <v>567</v>
      </c>
      <c r="P63" s="196">
        <v>14</v>
      </c>
      <c r="Q63" s="197"/>
      <c r="R63" s="198"/>
      <c r="S63" s="196">
        <v>551</v>
      </c>
      <c r="T63" s="196">
        <v>6</v>
      </c>
    </row>
    <row r="64" spans="1:20" s="165" customFormat="1" ht="12.75" customHeight="1" thickBot="1" x14ac:dyDescent="0.25">
      <c r="A64" s="171" t="s">
        <v>96</v>
      </c>
      <c r="B64" s="171">
        <f>SUM(B57:B63)</f>
        <v>2902</v>
      </c>
      <c r="C64" s="171">
        <f t="shared" ref="C64:I64" si="35">SUM(C57:C63)</f>
        <v>358</v>
      </c>
      <c r="D64" s="172"/>
      <c r="E64" s="171">
        <f t="shared" si="35"/>
        <v>2616</v>
      </c>
      <c r="F64" s="171">
        <f t="shared" si="35"/>
        <v>252</v>
      </c>
      <c r="G64" s="172"/>
      <c r="H64" s="171">
        <f t="shared" si="35"/>
        <v>3089</v>
      </c>
      <c r="I64" s="171">
        <f t="shared" si="35"/>
        <v>116</v>
      </c>
      <c r="J64" s="172"/>
      <c r="K64" s="171">
        <f t="shared" ref="K64" si="36">SUM(K57:K63)</f>
        <v>2479</v>
      </c>
      <c r="L64" s="171">
        <f t="shared" ref="L64" si="37">SUM(L57:L63)</f>
        <v>54</v>
      </c>
      <c r="M64" s="172"/>
      <c r="N64" s="171">
        <f>SUM(N57:N63)</f>
        <v>118</v>
      </c>
      <c r="O64" s="171">
        <f t="shared" ref="O64" si="38">SUM(O57:O63)</f>
        <v>2413</v>
      </c>
      <c r="P64" s="171">
        <f t="shared" ref="P64" si="39">SUM(P57:P63)</f>
        <v>49</v>
      </c>
      <c r="Q64" s="171"/>
      <c r="R64" s="171">
        <f t="shared" ref="R64" si="40">SUM(R57:R63)</f>
        <v>81</v>
      </c>
      <c r="S64" s="171">
        <f t="shared" ref="S64" si="41">SUM(S57:S63)</f>
        <v>2410</v>
      </c>
      <c r="T64" s="171">
        <f t="shared" ref="T64" si="42">SUM(T57:T63)</f>
        <v>71</v>
      </c>
    </row>
    <row r="65" spans="1:20" ht="12.75" customHeight="1" thickTop="1" x14ac:dyDescent="0.2">
      <c r="A65" s="202" t="s">
        <v>122</v>
      </c>
      <c r="B65" s="192">
        <v>394</v>
      </c>
      <c r="C65" s="192">
        <v>258</v>
      </c>
      <c r="D65" s="193"/>
      <c r="E65" s="192">
        <v>399</v>
      </c>
      <c r="F65" s="192">
        <v>131</v>
      </c>
      <c r="G65" s="193"/>
      <c r="H65" s="192">
        <v>336</v>
      </c>
      <c r="I65" s="192">
        <v>141</v>
      </c>
      <c r="J65" s="193"/>
      <c r="K65" s="192">
        <v>275</v>
      </c>
      <c r="L65" s="192">
        <v>136</v>
      </c>
      <c r="M65" s="193"/>
      <c r="N65" s="194">
        <v>42</v>
      </c>
      <c r="O65" s="192">
        <v>192</v>
      </c>
      <c r="P65" s="192">
        <v>133</v>
      </c>
      <c r="Q65" s="193"/>
      <c r="R65" s="194">
        <v>42</v>
      </c>
      <c r="S65" s="192">
        <v>221</v>
      </c>
      <c r="T65" s="192">
        <v>115</v>
      </c>
    </row>
    <row r="66" spans="1:20" ht="12.75" customHeight="1" x14ac:dyDescent="0.2">
      <c r="A66" s="203" t="s">
        <v>123</v>
      </c>
      <c r="B66" s="185">
        <v>169</v>
      </c>
      <c r="C66" s="185">
        <v>128</v>
      </c>
      <c r="D66" s="186"/>
      <c r="E66" s="185">
        <v>314</v>
      </c>
      <c r="F66" s="185">
        <v>242</v>
      </c>
      <c r="G66" s="186"/>
      <c r="H66" s="185">
        <v>316</v>
      </c>
      <c r="I66" s="185">
        <v>268</v>
      </c>
      <c r="J66" s="186"/>
      <c r="K66" s="185">
        <v>269</v>
      </c>
      <c r="L66" s="185">
        <v>257</v>
      </c>
      <c r="M66" s="186"/>
      <c r="N66" s="187">
        <v>108</v>
      </c>
      <c r="O66" s="185">
        <v>194</v>
      </c>
      <c r="P66" s="185">
        <v>312</v>
      </c>
      <c r="Q66" s="186"/>
      <c r="R66" s="187">
        <v>147</v>
      </c>
      <c r="S66" s="185">
        <v>200</v>
      </c>
      <c r="T66" s="185">
        <v>278</v>
      </c>
    </row>
    <row r="67" spans="1:20" ht="12.75" customHeight="1" x14ac:dyDescent="0.2">
      <c r="A67" s="184" t="s">
        <v>111</v>
      </c>
      <c r="B67" s="185">
        <v>0</v>
      </c>
      <c r="C67" s="185">
        <v>0</v>
      </c>
      <c r="D67" s="186"/>
      <c r="E67" s="185"/>
      <c r="F67" s="185"/>
      <c r="G67" s="186"/>
      <c r="H67" s="185"/>
      <c r="I67" s="185"/>
      <c r="J67" s="186"/>
      <c r="K67" s="185"/>
      <c r="L67" s="185"/>
      <c r="M67" s="186"/>
      <c r="N67" s="187"/>
      <c r="O67" s="185"/>
      <c r="P67" s="185"/>
      <c r="Q67" s="186"/>
      <c r="R67" s="187">
        <v>41</v>
      </c>
      <c r="S67" s="185">
        <v>69</v>
      </c>
      <c r="T67" s="185">
        <v>65</v>
      </c>
    </row>
    <row r="68" spans="1:20" ht="12.75" customHeight="1" x14ac:dyDescent="0.2">
      <c r="A68" s="200" t="s">
        <v>55</v>
      </c>
      <c r="B68" s="185">
        <v>274</v>
      </c>
      <c r="C68" s="185">
        <v>234</v>
      </c>
      <c r="D68" s="186"/>
      <c r="E68" s="185">
        <v>274</v>
      </c>
      <c r="F68" s="185">
        <v>204</v>
      </c>
      <c r="G68" s="186"/>
      <c r="H68" s="185">
        <v>284</v>
      </c>
      <c r="I68" s="185">
        <v>239</v>
      </c>
      <c r="J68" s="186"/>
      <c r="K68" s="185">
        <v>259</v>
      </c>
      <c r="L68" s="185">
        <v>233</v>
      </c>
      <c r="M68" s="186"/>
      <c r="N68" s="187">
        <v>135</v>
      </c>
      <c r="O68" s="185">
        <v>246</v>
      </c>
      <c r="P68" s="185">
        <v>270</v>
      </c>
      <c r="Q68" s="186"/>
      <c r="R68" s="187">
        <v>70</v>
      </c>
      <c r="S68" s="185">
        <v>222</v>
      </c>
      <c r="T68" s="185">
        <v>252</v>
      </c>
    </row>
    <row r="69" spans="1:20" ht="12.75" customHeight="1" x14ac:dyDescent="0.2">
      <c r="A69" s="200" t="s">
        <v>56</v>
      </c>
      <c r="B69" s="185"/>
      <c r="C69" s="185"/>
      <c r="D69" s="186"/>
      <c r="E69" s="185"/>
      <c r="F69" s="185"/>
      <c r="G69" s="186"/>
      <c r="H69" s="185"/>
      <c r="I69" s="185"/>
      <c r="J69" s="186"/>
      <c r="K69" s="185">
        <v>173</v>
      </c>
      <c r="L69" s="185">
        <v>7</v>
      </c>
      <c r="M69" s="186"/>
      <c r="N69" s="187"/>
      <c r="O69" s="185">
        <v>50</v>
      </c>
      <c r="P69" s="185">
        <v>10</v>
      </c>
      <c r="Q69" s="186"/>
      <c r="R69" s="187"/>
      <c r="S69" s="185">
        <v>87</v>
      </c>
      <c r="T69" s="185">
        <v>4</v>
      </c>
    </row>
    <row r="70" spans="1:20" ht="12.75" customHeight="1" x14ac:dyDescent="0.2">
      <c r="A70" s="200" t="s">
        <v>57</v>
      </c>
      <c r="B70" s="185"/>
      <c r="C70" s="185"/>
      <c r="D70" s="186"/>
      <c r="E70" s="185"/>
      <c r="F70" s="185"/>
      <c r="G70" s="186"/>
      <c r="H70" s="185"/>
      <c r="I70" s="185"/>
      <c r="J70" s="186"/>
      <c r="K70" s="185"/>
      <c r="L70" s="185"/>
      <c r="M70" s="186"/>
      <c r="N70" s="187">
        <v>194</v>
      </c>
      <c r="O70" s="185">
        <v>125</v>
      </c>
      <c r="P70" s="185">
        <v>83</v>
      </c>
      <c r="Q70" s="186"/>
      <c r="R70" s="187">
        <v>139</v>
      </c>
      <c r="S70" s="185">
        <v>235</v>
      </c>
      <c r="T70" s="185">
        <v>46</v>
      </c>
    </row>
    <row r="71" spans="1:20" ht="12.75" customHeight="1" x14ac:dyDescent="0.2">
      <c r="A71" s="195" t="s">
        <v>75</v>
      </c>
      <c r="B71" s="196"/>
      <c r="C71" s="196"/>
      <c r="D71" s="197"/>
      <c r="E71" s="196"/>
      <c r="F71" s="196"/>
      <c r="G71" s="197"/>
      <c r="H71" s="196">
        <v>6</v>
      </c>
      <c r="I71" s="196">
        <v>2</v>
      </c>
      <c r="J71" s="197"/>
      <c r="K71" s="196"/>
      <c r="L71" s="196"/>
      <c r="M71" s="197"/>
      <c r="N71" s="198"/>
      <c r="O71" s="196"/>
      <c r="P71" s="196"/>
      <c r="Q71" s="197"/>
      <c r="R71" s="198"/>
      <c r="S71" s="196"/>
      <c r="T71" s="196"/>
    </row>
    <row r="72" spans="1:20" s="165" customFormat="1" ht="12.75" customHeight="1" thickBot="1" x14ac:dyDescent="0.25">
      <c r="A72" s="173" t="s">
        <v>97</v>
      </c>
      <c r="B72" s="171">
        <f>SUM(B65:B71)</f>
        <v>837</v>
      </c>
      <c r="C72" s="171">
        <f t="shared" ref="C72:I72" si="43">SUM(C65:C71)</f>
        <v>620</v>
      </c>
      <c r="D72" s="172"/>
      <c r="E72" s="171">
        <f t="shared" si="43"/>
        <v>987</v>
      </c>
      <c r="F72" s="171">
        <f t="shared" si="43"/>
        <v>577</v>
      </c>
      <c r="G72" s="172"/>
      <c r="H72" s="171">
        <f t="shared" si="43"/>
        <v>942</v>
      </c>
      <c r="I72" s="171">
        <f t="shared" si="43"/>
        <v>650</v>
      </c>
      <c r="J72" s="172"/>
      <c r="K72" s="171">
        <f t="shared" ref="K72" si="44">SUM(K65:K71)</f>
        <v>976</v>
      </c>
      <c r="L72" s="171">
        <f t="shared" ref="L72" si="45">SUM(L65:L71)</f>
        <v>633</v>
      </c>
      <c r="M72" s="172"/>
      <c r="N72" s="171">
        <f>SUM(N65:N71)</f>
        <v>479</v>
      </c>
      <c r="O72" s="171">
        <f t="shared" ref="O72" si="46">SUM(O65:O71)</f>
        <v>807</v>
      </c>
      <c r="P72" s="171">
        <f t="shared" ref="P72" si="47">SUM(P65:P71)</f>
        <v>808</v>
      </c>
      <c r="Q72" s="171"/>
      <c r="R72" s="171">
        <f t="shared" ref="R72" si="48">SUM(R65:R71)</f>
        <v>439</v>
      </c>
      <c r="S72" s="171">
        <f t="shared" ref="S72" si="49">SUM(S65:S71)</f>
        <v>1034</v>
      </c>
      <c r="T72" s="171">
        <f t="shared" ref="T72" si="50">SUM(T65:T71)</f>
        <v>760</v>
      </c>
    </row>
    <row r="73" spans="1:20" ht="12.75" customHeight="1" thickTop="1" x14ac:dyDescent="0.2">
      <c r="A73" s="199" t="s">
        <v>59</v>
      </c>
      <c r="B73" s="192">
        <v>342</v>
      </c>
      <c r="C73" s="192">
        <v>171</v>
      </c>
      <c r="D73" s="193"/>
      <c r="E73" s="192">
        <v>333</v>
      </c>
      <c r="F73" s="192">
        <v>130</v>
      </c>
      <c r="G73" s="193"/>
      <c r="H73" s="192">
        <v>383</v>
      </c>
      <c r="I73" s="192">
        <v>87</v>
      </c>
      <c r="J73" s="193"/>
      <c r="K73" s="192">
        <v>483</v>
      </c>
      <c r="L73" s="192">
        <v>169</v>
      </c>
      <c r="M73" s="193"/>
      <c r="N73" s="194"/>
      <c r="O73" s="192">
        <v>451</v>
      </c>
      <c r="P73" s="192">
        <v>241</v>
      </c>
      <c r="Q73" s="193"/>
      <c r="R73" s="194"/>
      <c r="S73" s="192">
        <v>437</v>
      </c>
      <c r="T73" s="192">
        <v>232</v>
      </c>
    </row>
    <row r="74" spans="1:20" ht="12.75" customHeight="1" x14ac:dyDescent="0.2">
      <c r="A74" s="200" t="s">
        <v>60</v>
      </c>
      <c r="B74" s="185">
        <v>398</v>
      </c>
      <c r="C74" s="185">
        <v>197</v>
      </c>
      <c r="D74" s="186"/>
      <c r="E74" s="185">
        <v>392</v>
      </c>
      <c r="F74" s="185">
        <v>162</v>
      </c>
      <c r="G74" s="186"/>
      <c r="H74" s="185">
        <v>506</v>
      </c>
      <c r="I74" s="185">
        <v>167</v>
      </c>
      <c r="J74" s="186"/>
      <c r="K74" s="185">
        <v>449</v>
      </c>
      <c r="L74" s="185">
        <v>182</v>
      </c>
      <c r="M74" s="186"/>
      <c r="N74" s="187"/>
      <c r="O74" s="185">
        <v>426</v>
      </c>
      <c r="P74" s="185">
        <v>205</v>
      </c>
      <c r="Q74" s="186"/>
      <c r="R74" s="187"/>
      <c r="S74" s="185">
        <v>442</v>
      </c>
      <c r="T74" s="185">
        <v>192</v>
      </c>
    </row>
    <row r="75" spans="1:20" ht="12.75" customHeight="1" x14ac:dyDescent="0.2">
      <c r="A75" s="200" t="s">
        <v>61</v>
      </c>
      <c r="B75" s="185"/>
      <c r="C75" s="185"/>
      <c r="D75" s="186"/>
      <c r="E75" s="185"/>
      <c r="F75" s="185"/>
      <c r="G75" s="186"/>
      <c r="H75" s="185">
        <v>345</v>
      </c>
      <c r="I75" s="185">
        <v>35</v>
      </c>
      <c r="J75" s="186"/>
      <c r="K75" s="185">
        <v>343</v>
      </c>
      <c r="L75" s="185">
        <v>20</v>
      </c>
      <c r="M75" s="186"/>
      <c r="N75" s="187"/>
      <c r="O75" s="185">
        <v>425</v>
      </c>
      <c r="P75" s="185">
        <v>29</v>
      </c>
      <c r="Q75" s="186"/>
      <c r="R75" s="187"/>
      <c r="S75" s="185">
        <v>468</v>
      </c>
      <c r="T75" s="185">
        <v>44</v>
      </c>
    </row>
    <row r="76" spans="1:20" ht="12.75" customHeight="1" x14ac:dyDescent="0.2">
      <c r="A76" s="200" t="s">
        <v>76</v>
      </c>
      <c r="B76" s="185"/>
      <c r="C76" s="185"/>
      <c r="D76" s="186"/>
      <c r="E76" s="185"/>
      <c r="F76" s="185"/>
      <c r="G76" s="186"/>
      <c r="H76" s="185">
        <v>269</v>
      </c>
      <c r="I76" s="185">
        <v>26</v>
      </c>
      <c r="J76" s="186"/>
      <c r="K76" s="185">
        <v>342</v>
      </c>
      <c r="L76" s="185">
        <v>14</v>
      </c>
      <c r="M76" s="186"/>
      <c r="N76" s="187"/>
      <c r="O76" s="185">
        <v>373</v>
      </c>
      <c r="P76" s="185">
        <v>0</v>
      </c>
      <c r="Q76" s="186"/>
      <c r="R76" s="187">
        <v>68</v>
      </c>
      <c r="S76" s="185">
        <v>416</v>
      </c>
      <c r="T76" s="185">
        <v>20</v>
      </c>
    </row>
    <row r="77" spans="1:20" ht="12.75" customHeight="1" x14ac:dyDescent="0.2">
      <c r="A77" s="200" t="s">
        <v>63</v>
      </c>
      <c r="B77" s="185"/>
      <c r="C77" s="185"/>
      <c r="D77" s="186"/>
      <c r="E77" s="185"/>
      <c r="F77" s="185"/>
      <c r="G77" s="186"/>
      <c r="H77" s="185"/>
      <c r="I77" s="185"/>
      <c r="J77" s="186"/>
      <c r="K77" s="185"/>
      <c r="L77" s="185">
        <v>0</v>
      </c>
      <c r="M77" s="186">
        <v>0</v>
      </c>
      <c r="N77" s="187"/>
      <c r="O77" s="185">
        <v>0</v>
      </c>
      <c r="P77" s="185">
        <v>0</v>
      </c>
      <c r="Q77" s="186"/>
      <c r="R77" s="187"/>
      <c r="S77" s="185">
        <v>0</v>
      </c>
      <c r="T77" s="185">
        <v>0</v>
      </c>
    </row>
    <row r="78" spans="1:20" ht="12.75" customHeight="1" x14ac:dyDescent="0.2">
      <c r="A78" s="200" t="s">
        <v>64</v>
      </c>
      <c r="B78" s="185">
        <v>250</v>
      </c>
      <c r="C78" s="185">
        <v>157</v>
      </c>
      <c r="D78" s="186"/>
      <c r="E78" s="185">
        <v>201</v>
      </c>
      <c r="F78" s="185">
        <v>96</v>
      </c>
      <c r="G78" s="186"/>
      <c r="H78" s="185">
        <v>309</v>
      </c>
      <c r="I78" s="185">
        <v>176</v>
      </c>
      <c r="J78" s="186"/>
      <c r="K78" s="185">
        <v>347</v>
      </c>
      <c r="L78" s="185">
        <v>131</v>
      </c>
      <c r="M78" s="186"/>
      <c r="N78" s="187"/>
      <c r="O78" s="185">
        <v>307</v>
      </c>
      <c r="P78" s="185">
        <v>236</v>
      </c>
      <c r="Q78" s="186"/>
      <c r="R78" s="187"/>
      <c r="S78" s="185">
        <v>339</v>
      </c>
      <c r="T78" s="185">
        <v>131</v>
      </c>
    </row>
    <row r="79" spans="1:20" ht="12.75" customHeight="1" x14ac:dyDescent="0.2">
      <c r="A79" s="201" t="s">
        <v>65</v>
      </c>
      <c r="B79" s="196">
        <v>148</v>
      </c>
      <c r="C79" s="196">
        <v>57</v>
      </c>
      <c r="D79" s="197"/>
      <c r="E79" s="196">
        <v>117</v>
      </c>
      <c r="F79" s="196">
        <v>58</v>
      </c>
      <c r="G79" s="197"/>
      <c r="H79" s="196">
        <v>140</v>
      </c>
      <c r="I79" s="196">
        <v>46</v>
      </c>
      <c r="J79" s="197"/>
      <c r="K79" s="196">
        <v>210</v>
      </c>
      <c r="L79" s="196">
        <v>21</v>
      </c>
      <c r="M79" s="197"/>
      <c r="N79" s="198"/>
      <c r="O79" s="196">
        <v>284</v>
      </c>
      <c r="P79" s="196">
        <v>90</v>
      </c>
      <c r="Q79" s="197"/>
      <c r="R79" s="198"/>
      <c r="S79" s="196">
        <v>249</v>
      </c>
      <c r="T79" s="196">
        <v>43</v>
      </c>
    </row>
    <row r="80" spans="1:20" s="165" customFormat="1" ht="12.75" customHeight="1" thickBot="1" x14ac:dyDescent="0.25">
      <c r="A80" s="171" t="s">
        <v>115</v>
      </c>
      <c r="B80" s="171">
        <f>SUM(B73:B79)</f>
        <v>1138</v>
      </c>
      <c r="C80" s="171">
        <f t="shared" ref="C80:I80" si="51">SUM(C73:C79)</f>
        <v>582</v>
      </c>
      <c r="D80" s="172"/>
      <c r="E80" s="171">
        <f t="shared" si="51"/>
        <v>1043</v>
      </c>
      <c r="F80" s="171">
        <f t="shared" si="51"/>
        <v>446</v>
      </c>
      <c r="G80" s="172"/>
      <c r="H80" s="171">
        <f t="shared" si="51"/>
        <v>1952</v>
      </c>
      <c r="I80" s="171">
        <f t="shared" si="51"/>
        <v>537</v>
      </c>
      <c r="J80" s="172"/>
      <c r="K80" s="171">
        <f t="shared" ref="K80" si="52">SUM(K73:K79)</f>
        <v>2174</v>
      </c>
      <c r="L80" s="171">
        <f t="shared" ref="L80" si="53">SUM(L73:L79)</f>
        <v>537</v>
      </c>
      <c r="M80" s="172"/>
      <c r="N80" s="171">
        <f t="shared" ref="N80:O80" si="54">SUM(N73:N79)</f>
        <v>0</v>
      </c>
      <c r="O80" s="171">
        <f t="shared" si="54"/>
        <v>2266</v>
      </c>
      <c r="P80" s="171">
        <f t="shared" ref="P80" si="55">SUM(P73:P79)</f>
        <v>801</v>
      </c>
      <c r="Q80" s="171"/>
      <c r="R80" s="171">
        <f t="shared" ref="R80" si="56">SUM(R73:R79)</f>
        <v>68</v>
      </c>
      <c r="S80" s="171">
        <f t="shared" ref="S80" si="57">SUM(S73:S79)</f>
        <v>2351</v>
      </c>
      <c r="T80" s="171">
        <f t="shared" ref="T80" si="58">SUM(T73:T79)</f>
        <v>662</v>
      </c>
    </row>
    <row r="81" spans="1:18" ht="13.5" thickTop="1" x14ac:dyDescent="0.2"/>
    <row r="82" spans="1:18" x14ac:dyDescent="0.2">
      <c r="N82" s="169"/>
      <c r="R82" s="169"/>
    </row>
    <row r="87" spans="1:18" x14ac:dyDescent="0.2">
      <c r="A87" s="175"/>
    </row>
    <row r="88" spans="1:18" x14ac:dyDescent="0.2">
      <c r="A88" s="175"/>
    </row>
    <row r="89" spans="1:18" x14ac:dyDescent="0.2">
      <c r="A89" s="175"/>
    </row>
    <row r="90" spans="1:18" x14ac:dyDescent="0.2">
      <c r="A90" s="175"/>
    </row>
    <row r="91" spans="1:18" x14ac:dyDescent="0.2">
      <c r="A91" s="176"/>
    </row>
    <row r="92" spans="1:18" x14ac:dyDescent="0.2">
      <c r="A92" s="177"/>
    </row>
    <row r="93" spans="1:18" x14ac:dyDescent="0.2">
      <c r="A93" s="177"/>
    </row>
  </sheetData>
  <mergeCells count="7">
    <mergeCell ref="N2:P2"/>
    <mergeCell ref="R2:T2"/>
    <mergeCell ref="A2:A3"/>
    <mergeCell ref="B2:C2"/>
    <mergeCell ref="E2:F2"/>
    <mergeCell ref="H2:I2"/>
    <mergeCell ref="K2:L2"/>
  </mergeCells>
  <pageMargins left="0.74" right="0.7" top="0.64" bottom="0.2" header="0.66" footer="0.3"/>
  <pageSetup paperSize="9" orientation="landscape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J407"/>
  <sheetViews>
    <sheetView workbookViewId="0">
      <pane xSplit="3" ySplit="4" topLeftCell="S33" activePane="bottomRight" state="frozen"/>
      <selection pane="topRight" activeCell="D1" sqref="D1"/>
      <selection pane="bottomLeft" activeCell="A5" sqref="A5"/>
      <selection pane="bottomRight" activeCell="X33" sqref="X33"/>
    </sheetView>
  </sheetViews>
  <sheetFormatPr defaultRowHeight="16.5" x14ac:dyDescent="0.25"/>
  <cols>
    <col min="1" max="1" width="4" style="393" customWidth="1"/>
    <col min="2" max="2" width="32.140625" style="393" customWidth="1"/>
    <col min="3" max="3" width="38.5703125" style="393" customWidth="1"/>
    <col min="4" max="4" width="10.85546875" style="396" customWidth="1"/>
    <col min="5" max="5" width="10" style="393" bestFit="1" customWidth="1"/>
    <col min="6" max="6" width="1.85546875" style="393" customWidth="1"/>
    <col min="7" max="7" width="10" style="393" bestFit="1" customWidth="1"/>
    <col min="8" max="8" width="8.7109375" style="393" bestFit="1" customWidth="1"/>
    <col min="9" max="9" width="1.85546875" style="393" customWidth="1"/>
    <col min="10" max="10" width="9.28515625" style="393" bestFit="1" customWidth="1"/>
    <col min="11" max="11" width="10.85546875" style="544" customWidth="1"/>
    <col min="12" max="12" width="19.5703125" style="398" bestFit="1" customWidth="1"/>
    <col min="13" max="13" width="16.42578125" style="398" bestFit="1" customWidth="1"/>
    <col min="14" max="14" width="9.85546875" style="398" bestFit="1" customWidth="1"/>
    <col min="15" max="16" width="14.5703125" style="398" bestFit="1" customWidth="1"/>
    <col min="17" max="17" width="13.42578125" style="398" customWidth="1"/>
    <col min="18" max="18" width="14.5703125" style="398" bestFit="1" customWidth="1"/>
    <col min="19" max="19" width="16.42578125" style="399" bestFit="1" customWidth="1"/>
    <col min="20" max="20" width="7.7109375" style="399" bestFit="1" customWidth="1"/>
    <col min="21" max="21" width="8.28515625" style="547" bestFit="1" customWidth="1"/>
    <col min="22" max="22" width="18.85546875" style="547" bestFit="1" customWidth="1"/>
    <col min="23" max="23" width="16.42578125" style="434" bestFit="1" customWidth="1"/>
    <col min="24" max="24" width="11.85546875" style="393" bestFit="1" customWidth="1"/>
    <col min="25" max="25" width="12.7109375" style="393" bestFit="1" customWidth="1"/>
    <col min="26" max="16384" width="9.140625" style="393"/>
  </cols>
  <sheetData>
    <row r="1" spans="1:25" x14ac:dyDescent="0.25">
      <c r="A1" s="1025" t="s">
        <v>342</v>
      </c>
      <c r="B1" s="1025"/>
      <c r="C1" s="1025"/>
      <c r="D1" s="1025"/>
      <c r="E1" s="1025"/>
      <c r="F1" s="1025"/>
      <c r="G1" s="1025"/>
      <c r="H1" s="1025"/>
      <c r="I1" s="1025"/>
      <c r="J1" s="1025"/>
      <c r="K1" s="1025"/>
      <c r="L1" s="1025"/>
      <c r="M1" s="1025"/>
      <c r="N1" s="1025"/>
      <c r="O1" s="1025"/>
      <c r="P1" s="1025"/>
      <c r="Q1" s="1025"/>
      <c r="R1" s="1025"/>
      <c r="S1" s="1025"/>
      <c r="T1" s="1025"/>
      <c r="U1" s="1025"/>
      <c r="V1" s="1025"/>
      <c r="W1" s="1025"/>
      <c r="X1" s="1025"/>
    </row>
    <row r="2" spans="1:25" x14ac:dyDescent="0.25">
      <c r="A2" s="395"/>
      <c r="B2" s="516"/>
      <c r="F2" s="397"/>
      <c r="G2" s="473"/>
      <c r="K2" s="397"/>
      <c r="P2" s="484"/>
      <c r="Q2" s="484"/>
      <c r="R2" s="484"/>
    </row>
    <row r="3" spans="1:25" x14ac:dyDescent="0.25">
      <c r="A3" s="1014" t="s">
        <v>132</v>
      </c>
      <c r="B3" s="1016" t="s">
        <v>83</v>
      </c>
      <c r="C3" s="1014" t="s">
        <v>162</v>
      </c>
      <c r="D3" s="1018" t="s">
        <v>343</v>
      </c>
      <c r="E3" s="1018"/>
      <c r="F3" s="490"/>
      <c r="G3" s="1019" t="s">
        <v>264</v>
      </c>
      <c r="H3" s="1020"/>
      <c r="I3" s="445"/>
      <c r="J3" s="1021" t="s">
        <v>263</v>
      </c>
      <c r="K3" s="1021"/>
      <c r="L3" s="1022" t="s">
        <v>280</v>
      </c>
      <c r="M3" s="511" t="s">
        <v>278</v>
      </c>
      <c r="N3" s="467" t="s">
        <v>222</v>
      </c>
      <c r="O3" s="1007" t="s">
        <v>223</v>
      </c>
      <c r="P3" s="1009" t="s">
        <v>213</v>
      </c>
      <c r="Q3" s="1009"/>
      <c r="R3" s="1009"/>
      <c r="S3" s="508" t="s">
        <v>145</v>
      </c>
      <c r="T3" s="548" t="s">
        <v>154</v>
      </c>
      <c r="U3" s="550" t="s">
        <v>153</v>
      </c>
      <c r="V3" s="548" t="s">
        <v>203</v>
      </c>
      <c r="W3" s="550" t="s">
        <v>146</v>
      </c>
      <c r="X3" s="1007" t="s">
        <v>219</v>
      </c>
    </row>
    <row r="4" spans="1:25" ht="22.5" customHeight="1" x14ac:dyDescent="0.25">
      <c r="A4" s="1015"/>
      <c r="B4" s="1017"/>
      <c r="C4" s="1015"/>
      <c r="D4" s="517" t="s">
        <v>137</v>
      </c>
      <c r="E4" s="551" t="s">
        <v>136</v>
      </c>
      <c r="F4" s="490"/>
      <c r="G4" s="551" t="s">
        <v>137</v>
      </c>
      <c r="H4" s="551" t="s">
        <v>138</v>
      </c>
      <c r="I4" s="445"/>
      <c r="J4" s="551" t="s">
        <v>137</v>
      </c>
      <c r="K4" s="551" t="s">
        <v>138</v>
      </c>
      <c r="L4" s="1023"/>
      <c r="M4" s="510" t="s">
        <v>221</v>
      </c>
      <c r="N4" s="512" t="s">
        <v>186</v>
      </c>
      <c r="O4" s="1008"/>
      <c r="P4" s="510" t="s">
        <v>224</v>
      </c>
      <c r="Q4" s="510" t="s">
        <v>283</v>
      </c>
      <c r="R4" s="549" t="s">
        <v>81</v>
      </c>
      <c r="S4" s="509" t="s">
        <v>220</v>
      </c>
      <c r="T4" s="513">
        <v>0.85</v>
      </c>
      <c r="U4" s="551" t="s">
        <v>225</v>
      </c>
      <c r="V4" s="549" t="s">
        <v>275</v>
      </c>
      <c r="W4" s="551" t="s">
        <v>147</v>
      </c>
      <c r="X4" s="1008"/>
    </row>
    <row r="5" spans="1:25" s="649" customFormat="1" x14ac:dyDescent="0.25">
      <c r="A5" s="637">
        <v>1</v>
      </c>
      <c r="B5" s="638" t="s">
        <v>43</v>
      </c>
      <c r="C5" s="639" t="s">
        <v>227</v>
      </c>
      <c r="D5" s="640">
        <f>[1]Sheet1!$F$6</f>
        <v>1400</v>
      </c>
      <c r="E5" s="640">
        <f>[1]Sheet1!$K$6</f>
        <v>50</v>
      </c>
      <c r="F5" s="641"/>
      <c r="G5" s="640">
        <f>[1]Sheet1!$H$6</f>
        <v>1589</v>
      </c>
      <c r="H5" s="642">
        <f>[1]Sheet1!$L$6</f>
        <v>117</v>
      </c>
      <c r="I5" s="643"/>
      <c r="J5" s="644">
        <f>SUM(G5/D5*100)</f>
        <v>113.5</v>
      </c>
      <c r="K5" s="640">
        <f>H5/E5*100</f>
        <v>234</v>
      </c>
      <c r="L5" s="645">
        <f>[2]Sheet1!$F$5</f>
        <v>1617719.6500000001</v>
      </c>
      <c r="M5" s="645">
        <f t="shared" ref="M5:M14" si="0">L5/100*2</f>
        <v>32354.393000000004</v>
      </c>
      <c r="N5" s="646"/>
      <c r="O5" s="640"/>
      <c r="P5" s="645"/>
      <c r="Q5" s="645"/>
      <c r="R5" s="645"/>
      <c r="S5" s="645">
        <f t="shared" ref="S5:S11" si="1">M5</f>
        <v>32354.393000000004</v>
      </c>
      <c r="T5" s="645"/>
      <c r="U5" s="637" t="s">
        <v>299</v>
      </c>
      <c r="V5" s="637"/>
      <c r="W5" s="647">
        <f>S5</f>
        <v>32354.393000000004</v>
      </c>
      <c r="X5" s="648"/>
    </row>
    <row r="6" spans="1:25" s="649" customFormat="1" x14ac:dyDescent="0.25">
      <c r="A6" s="637">
        <v>2</v>
      </c>
      <c r="B6" s="638" t="s">
        <v>36</v>
      </c>
      <c r="C6" s="639" t="s">
        <v>177</v>
      </c>
      <c r="D6" s="640">
        <f>[1]Sheet1!$F$7</f>
        <v>1525</v>
      </c>
      <c r="E6" s="640">
        <f>[1]Sheet1!$K$7</f>
        <v>75</v>
      </c>
      <c r="F6" s="641"/>
      <c r="G6" s="640">
        <f>[1]Sheet1!$H$7</f>
        <v>1700</v>
      </c>
      <c r="H6" s="650">
        <f>[1]Sheet1!$L$7</f>
        <v>435</v>
      </c>
      <c r="I6" s="651"/>
      <c r="J6" s="644">
        <f t="shared" ref="J6:J23" si="2">SUM(G6/D6*100)</f>
        <v>111.47540983606557</v>
      </c>
      <c r="K6" s="640">
        <f t="shared" ref="K6:K12" si="3">H6/E6*100</f>
        <v>580</v>
      </c>
      <c r="L6" s="645">
        <f>[2]Sheet1!$F$7</f>
        <v>1604073.03</v>
      </c>
      <c r="M6" s="645">
        <f t="shared" si="0"/>
        <v>32081.460600000002</v>
      </c>
      <c r="N6" s="646"/>
      <c r="O6" s="640"/>
      <c r="P6" s="645"/>
      <c r="Q6" s="645"/>
      <c r="R6" s="645"/>
      <c r="S6" s="645">
        <f t="shared" si="1"/>
        <v>32081.460600000002</v>
      </c>
      <c r="T6" s="645"/>
      <c r="U6" s="637" t="s">
        <v>299</v>
      </c>
      <c r="V6" s="637"/>
      <c r="W6" s="647">
        <f t="shared" ref="W6:W14" si="4">S6</f>
        <v>32081.460600000002</v>
      </c>
      <c r="X6" s="648"/>
      <c r="Y6" s="652"/>
    </row>
    <row r="7" spans="1:25" s="404" customFormat="1" x14ac:dyDescent="0.25">
      <c r="A7" s="400">
        <v>3</v>
      </c>
      <c r="B7" s="412" t="s">
        <v>38</v>
      </c>
      <c r="C7" s="627" t="s">
        <v>178</v>
      </c>
      <c r="D7" s="403">
        <f>[1]Sheet1!$F$8</f>
        <v>1100</v>
      </c>
      <c r="E7" s="403">
        <f>[1]Sheet1!$K$8</f>
        <v>25</v>
      </c>
      <c r="F7" s="402"/>
      <c r="G7" s="403">
        <f>[1]Sheet1!$H$8</f>
        <v>900</v>
      </c>
      <c r="H7" s="628">
        <f>[1]Sheet1!$L$8</f>
        <v>5</v>
      </c>
      <c r="I7" s="629"/>
      <c r="J7" s="411">
        <f t="shared" si="2"/>
        <v>81.818181818181827</v>
      </c>
      <c r="K7" s="403">
        <f t="shared" si="3"/>
        <v>20</v>
      </c>
      <c r="L7" s="407">
        <f>[2]Sheet1!$F$19</f>
        <v>871814.27</v>
      </c>
      <c r="M7" s="407">
        <f t="shared" si="0"/>
        <v>17436.285400000001</v>
      </c>
      <c r="N7" s="406"/>
      <c r="O7" s="403"/>
      <c r="P7" s="407"/>
      <c r="Q7" s="407"/>
      <c r="R7" s="407"/>
      <c r="S7" s="407"/>
      <c r="T7" s="407"/>
      <c r="U7" s="400"/>
      <c r="V7" s="400"/>
      <c r="W7" s="586">
        <f>S7</f>
        <v>0</v>
      </c>
      <c r="X7" s="417"/>
    </row>
    <row r="8" spans="1:25" s="649" customFormat="1" x14ac:dyDescent="0.25">
      <c r="A8" s="637">
        <v>4</v>
      </c>
      <c r="B8" s="638" t="s">
        <v>37</v>
      </c>
      <c r="C8" s="639" t="s">
        <v>265</v>
      </c>
      <c r="D8" s="640">
        <f>[1]Sheet1!$F$9</f>
        <v>1050</v>
      </c>
      <c r="E8" s="640">
        <f>[1]Sheet1!$K$9</f>
        <v>75</v>
      </c>
      <c r="F8" s="641"/>
      <c r="G8" s="640">
        <f>[1]Sheet1!$H$9</f>
        <v>1250</v>
      </c>
      <c r="H8" s="653">
        <f>[1]Sheet1!$L$9</f>
        <v>75</v>
      </c>
      <c r="I8" s="654"/>
      <c r="J8" s="644">
        <f>SUM(G8/D8*100)</f>
        <v>119.04761904761905</v>
      </c>
      <c r="K8" s="640">
        <f t="shared" si="3"/>
        <v>100</v>
      </c>
      <c r="L8" s="645">
        <f>[2]Sheet1!$F$21</f>
        <v>1286371.4000000001</v>
      </c>
      <c r="M8" s="645">
        <f t="shared" si="0"/>
        <v>25727.428000000004</v>
      </c>
      <c r="N8" s="646"/>
      <c r="O8" s="640"/>
      <c r="P8" s="645"/>
      <c r="Q8" s="645"/>
      <c r="R8" s="645"/>
      <c r="S8" s="645">
        <f>M8</f>
        <v>25727.428000000004</v>
      </c>
      <c r="T8" s="645"/>
      <c r="U8" s="637" t="s">
        <v>299</v>
      </c>
      <c r="V8" s="637"/>
      <c r="W8" s="647">
        <f t="shared" si="4"/>
        <v>25727.428000000004</v>
      </c>
      <c r="X8" s="648"/>
    </row>
    <row r="9" spans="1:25" s="649" customFormat="1" x14ac:dyDescent="0.25">
      <c r="A9" s="637">
        <v>5</v>
      </c>
      <c r="B9" s="638" t="s">
        <v>164</v>
      </c>
      <c r="C9" s="639" t="s">
        <v>179</v>
      </c>
      <c r="D9" s="655">
        <f>[1]Sheet1!$F$10</f>
        <v>1350</v>
      </c>
      <c r="E9" s="655">
        <f>[1]Sheet1!$K$10</f>
        <v>100</v>
      </c>
      <c r="F9" s="641"/>
      <c r="G9" s="655">
        <f>[1]Sheet1!$H$10</f>
        <v>1513</v>
      </c>
      <c r="H9" s="656">
        <f>[1]Sheet1!$L$10</f>
        <v>175</v>
      </c>
      <c r="I9" s="657"/>
      <c r="J9" s="644">
        <f t="shared" si="2"/>
        <v>112.07407407407408</v>
      </c>
      <c r="K9" s="640">
        <f t="shared" si="3"/>
        <v>175</v>
      </c>
      <c r="L9" s="658">
        <f>[2]Sheet1!$F$9</f>
        <v>1513274.93</v>
      </c>
      <c r="M9" s="645">
        <f t="shared" si="0"/>
        <v>30265.498599999999</v>
      </c>
      <c r="N9" s="659"/>
      <c r="O9" s="640"/>
      <c r="P9" s="658"/>
      <c r="Q9" s="658"/>
      <c r="R9" s="658"/>
      <c r="S9" s="658">
        <f t="shared" si="1"/>
        <v>30265.498599999999</v>
      </c>
      <c r="T9" s="658"/>
      <c r="U9" s="637" t="s">
        <v>299</v>
      </c>
      <c r="V9" s="637"/>
      <c r="W9" s="647">
        <f t="shared" si="4"/>
        <v>30265.498599999999</v>
      </c>
      <c r="X9" s="660"/>
    </row>
    <row r="10" spans="1:25" s="404" customFormat="1" x14ac:dyDescent="0.25">
      <c r="A10" s="400">
        <v>6</v>
      </c>
      <c r="B10" s="412" t="s">
        <v>40</v>
      </c>
      <c r="C10" s="627" t="s">
        <v>182</v>
      </c>
      <c r="D10" s="403">
        <f>[1]Sheet1!$F$11</f>
        <v>1100</v>
      </c>
      <c r="E10" s="403">
        <f>[1]Sheet1!$K$11</f>
        <v>25</v>
      </c>
      <c r="F10" s="402"/>
      <c r="G10" s="403">
        <f>[1]Sheet1!$H$11</f>
        <v>875</v>
      </c>
      <c r="H10" s="630">
        <f>[1]Sheet1!$L$11</f>
        <v>20</v>
      </c>
      <c r="I10" s="631"/>
      <c r="J10" s="411">
        <f t="shared" si="2"/>
        <v>79.545454545454547</v>
      </c>
      <c r="K10" s="403">
        <f t="shared" si="3"/>
        <v>80</v>
      </c>
      <c r="L10" s="407">
        <f>[2]Sheet1!$F$17</f>
        <v>892863.58000000007</v>
      </c>
      <c r="M10" s="407">
        <f t="shared" si="0"/>
        <v>17857.2716</v>
      </c>
      <c r="N10" s="406"/>
      <c r="O10" s="403"/>
      <c r="P10" s="407"/>
      <c r="Q10" s="407"/>
      <c r="R10" s="407"/>
      <c r="S10" s="407"/>
      <c r="T10" s="407"/>
      <c r="U10" s="400"/>
      <c r="V10" s="400"/>
      <c r="W10" s="586">
        <f>S10-T10</f>
        <v>0</v>
      </c>
      <c r="X10" s="417"/>
    </row>
    <row r="11" spans="1:25" s="649" customFormat="1" x14ac:dyDescent="0.25">
      <c r="A11" s="637">
        <v>7</v>
      </c>
      <c r="B11" s="638" t="s">
        <v>218</v>
      </c>
      <c r="C11" s="639" t="s">
        <v>176</v>
      </c>
      <c r="D11" s="640">
        <f>[1]Sheet1!$F$12</f>
        <v>1098</v>
      </c>
      <c r="E11" s="640">
        <f>[1]Sheet1!$K$12</f>
        <v>25</v>
      </c>
      <c r="F11" s="641"/>
      <c r="G11" s="640">
        <f>[1]Sheet1!$H$12</f>
        <v>1400</v>
      </c>
      <c r="H11" s="661">
        <f>[1]Sheet1!$L$12</f>
        <v>40</v>
      </c>
      <c r="I11" s="662"/>
      <c r="J11" s="644">
        <f t="shared" si="2"/>
        <v>127.50455373406193</v>
      </c>
      <c r="K11" s="640">
        <f t="shared" si="3"/>
        <v>160</v>
      </c>
      <c r="L11" s="645">
        <f>[2]Sheet1!$F$13</f>
        <v>1359761.68</v>
      </c>
      <c r="M11" s="645">
        <f t="shared" si="0"/>
        <v>27195.2336</v>
      </c>
      <c r="N11" s="646"/>
      <c r="O11" s="640"/>
      <c r="P11" s="645"/>
      <c r="Q11" s="645"/>
      <c r="R11" s="645"/>
      <c r="S11" s="645">
        <f t="shared" si="1"/>
        <v>27195.2336</v>
      </c>
      <c r="T11" s="645"/>
      <c r="U11" s="637" t="s">
        <v>299</v>
      </c>
      <c r="V11" s="663"/>
      <c r="W11" s="660">
        <f t="shared" si="4"/>
        <v>27195.2336</v>
      </c>
      <c r="X11" s="648"/>
    </row>
    <row r="12" spans="1:25" s="404" customFormat="1" x14ac:dyDescent="0.25">
      <c r="A12" s="400">
        <v>8</v>
      </c>
      <c r="B12" s="412" t="s">
        <v>192</v>
      </c>
      <c r="C12" s="401" t="s">
        <v>180</v>
      </c>
      <c r="D12" s="403">
        <f>[1]Sheet1!$F$13</f>
        <v>1100</v>
      </c>
      <c r="E12" s="403">
        <f>[1]Sheet1!$K$13</f>
        <v>50</v>
      </c>
      <c r="F12" s="402"/>
      <c r="G12" s="403">
        <f>[1]Sheet1!$H$13</f>
        <v>1090</v>
      </c>
      <c r="H12" s="613">
        <f>[1]Sheet1!$L$13</f>
        <v>25</v>
      </c>
      <c r="I12" s="614"/>
      <c r="J12" s="522">
        <f t="shared" si="2"/>
        <v>99.090909090909093</v>
      </c>
      <c r="K12" s="403">
        <f t="shared" si="3"/>
        <v>50</v>
      </c>
      <c r="L12" s="407">
        <f>[2]Sheet1!$F$11</f>
        <v>1070522.8500000001</v>
      </c>
      <c r="M12" s="413">
        <f t="shared" si="0"/>
        <v>21410.457000000002</v>
      </c>
      <c r="N12" s="406"/>
      <c r="O12" s="403"/>
      <c r="P12" s="407"/>
      <c r="Q12" s="407"/>
      <c r="R12" s="407"/>
      <c r="S12" s="407"/>
      <c r="T12" s="407"/>
      <c r="U12" s="400"/>
      <c r="V12" s="612"/>
      <c r="W12" s="450">
        <f t="shared" si="4"/>
        <v>0</v>
      </c>
      <c r="X12" s="417"/>
      <c r="Y12" s="404" t="s">
        <v>289</v>
      </c>
    </row>
    <row r="13" spans="1:25" s="404" customFormat="1" x14ac:dyDescent="0.25">
      <c r="A13" s="400">
        <v>9</v>
      </c>
      <c r="B13" s="412" t="s">
        <v>281</v>
      </c>
      <c r="C13" s="401" t="s">
        <v>282</v>
      </c>
      <c r="D13" s="403">
        <f>[1]Sheet1!$F$14</f>
        <v>1227</v>
      </c>
      <c r="E13" s="403">
        <f>[1]Sheet1!$K$14</f>
        <v>100</v>
      </c>
      <c r="F13" s="402"/>
      <c r="G13" s="403">
        <f>[1]Sheet1!$H$14</f>
        <v>952</v>
      </c>
      <c r="H13" s="632">
        <f>[1]Sheet1!$L$14</f>
        <v>25</v>
      </c>
      <c r="I13" s="633"/>
      <c r="J13" s="522">
        <f t="shared" si="2"/>
        <v>77.587612061939694</v>
      </c>
      <c r="K13" s="403">
        <f t="shared" ref="K13:K14" si="5">H13/E13*100</f>
        <v>25</v>
      </c>
      <c r="L13" s="407">
        <f>[2]Sheet1!$F$23</f>
        <v>916902.40000000002</v>
      </c>
      <c r="M13" s="413">
        <f t="shared" si="0"/>
        <v>18338.047999999999</v>
      </c>
      <c r="N13" s="406"/>
      <c r="O13" s="403"/>
      <c r="P13" s="407"/>
      <c r="Q13" s="407"/>
      <c r="R13" s="407"/>
      <c r="S13" s="407"/>
      <c r="T13" s="407"/>
      <c r="U13" s="400"/>
      <c r="V13" s="612"/>
      <c r="W13" s="450">
        <f t="shared" si="4"/>
        <v>0</v>
      </c>
      <c r="X13" s="450"/>
    </row>
    <row r="14" spans="1:25" s="649" customFormat="1" ht="17.25" thickBot="1" x14ac:dyDescent="0.3">
      <c r="A14" s="664">
        <v>10</v>
      </c>
      <c r="B14" s="665" t="s">
        <v>165</v>
      </c>
      <c r="C14" s="666" t="s">
        <v>181</v>
      </c>
      <c r="D14" s="667">
        <f>[1]Sheet1!$F$15</f>
        <v>750</v>
      </c>
      <c r="E14" s="667">
        <f>[1]Sheet1!$K$15</f>
        <v>75</v>
      </c>
      <c r="F14" s="641"/>
      <c r="G14" s="667">
        <f>[1]Sheet1!$H$15</f>
        <v>950</v>
      </c>
      <c r="H14" s="668">
        <f>[1]Sheet1!$L$15</f>
        <v>60</v>
      </c>
      <c r="I14" s="669"/>
      <c r="J14" s="670">
        <f t="shared" si="2"/>
        <v>126.66666666666666</v>
      </c>
      <c r="K14" s="640">
        <f t="shared" si="5"/>
        <v>80</v>
      </c>
      <c r="L14" s="671">
        <f>[2]Sheet1!$F$15</f>
        <v>963813.35</v>
      </c>
      <c r="M14" s="672">
        <f t="shared" si="0"/>
        <v>19276.267</v>
      </c>
      <c r="N14" s="673"/>
      <c r="O14" s="667"/>
      <c r="P14" s="671"/>
      <c r="Q14" s="671"/>
      <c r="R14" s="671"/>
      <c r="S14" s="645">
        <f>M14</f>
        <v>19276.267</v>
      </c>
      <c r="T14" s="671"/>
      <c r="U14" s="637" t="s">
        <v>299</v>
      </c>
      <c r="V14" s="637"/>
      <c r="W14" s="660">
        <f t="shared" si="4"/>
        <v>19276.267</v>
      </c>
      <c r="X14" s="674"/>
    </row>
    <row r="15" spans="1:25" s="557" customFormat="1" ht="18" thickTop="1" thickBot="1" x14ac:dyDescent="0.3">
      <c r="A15" s="1027" t="s">
        <v>324</v>
      </c>
      <c r="B15" s="1027"/>
      <c r="C15" s="545"/>
      <c r="D15" s="497">
        <f>SUM(D5:D14)</f>
        <v>11700</v>
      </c>
      <c r="E15" s="497">
        <f t="shared" ref="E15" si="6">SUM(E5:E14)</f>
        <v>600</v>
      </c>
      <c r="F15" s="498"/>
      <c r="G15" s="499">
        <f>SUM(G5:G14)</f>
        <v>12219</v>
      </c>
      <c r="H15" s="499">
        <f t="shared" ref="H15" si="7">SUM(H5:H14)</f>
        <v>977</v>
      </c>
      <c r="I15" s="500"/>
      <c r="J15" s="552">
        <f t="shared" si="2"/>
        <v>104.43589743589743</v>
      </c>
      <c r="K15" s="553">
        <f>H15/E15*100</f>
        <v>162.83333333333334</v>
      </c>
      <c r="L15" s="501"/>
      <c r="M15" s="554"/>
      <c r="N15" s="555">
        <f>G15-D15</f>
        <v>519</v>
      </c>
      <c r="O15" s="501">
        <f>N15*10</f>
        <v>5190</v>
      </c>
      <c r="P15" s="501">
        <v>16000</v>
      </c>
      <c r="Q15" s="501">
        <v>5000</v>
      </c>
      <c r="R15" s="501">
        <f>SUM(O15:Q15)</f>
        <v>26190</v>
      </c>
      <c r="S15" s="501"/>
      <c r="T15" s="501"/>
      <c r="U15" s="502"/>
      <c r="V15" s="502"/>
      <c r="W15" s="556">
        <f>R15</f>
        <v>26190</v>
      </c>
      <c r="X15" s="507"/>
    </row>
    <row r="16" spans="1:25" s="649" customFormat="1" ht="17.25" thickTop="1" x14ac:dyDescent="0.25">
      <c r="A16" s="675">
        <v>11</v>
      </c>
      <c r="B16" s="676" t="s">
        <v>76</v>
      </c>
      <c r="C16" s="677" t="s">
        <v>337</v>
      </c>
      <c r="D16" s="678">
        <f>[1]Sheet1!$F$18</f>
        <v>800</v>
      </c>
      <c r="E16" s="678">
        <f>[1]Sheet1!$K$18</f>
        <v>50</v>
      </c>
      <c r="F16" s="641"/>
      <c r="G16" s="678">
        <f>[1]Sheet1!$H$18</f>
        <v>1010</v>
      </c>
      <c r="H16" s="679">
        <f>[1]Sheet1!$L$18</f>
        <v>0</v>
      </c>
      <c r="I16" s="680"/>
      <c r="J16" s="681">
        <f t="shared" si="2"/>
        <v>126.25</v>
      </c>
      <c r="K16" s="678">
        <f>H16/E16*100</f>
        <v>0</v>
      </c>
      <c r="L16" s="682">
        <f>[2]Sheet1!$F$52</f>
        <v>1010708.2000000001</v>
      </c>
      <c r="M16" s="683">
        <f t="shared" ref="M16:M23" si="8">L16/100*2</f>
        <v>20214.164000000001</v>
      </c>
      <c r="N16" s="684"/>
      <c r="O16" s="678"/>
      <c r="P16" s="682"/>
      <c r="Q16" s="682"/>
      <c r="R16" s="682"/>
      <c r="S16" s="645">
        <f t="shared" ref="S16:S21" si="9">M16</f>
        <v>20214.164000000001</v>
      </c>
      <c r="T16" s="682"/>
      <c r="U16" s="637" t="s">
        <v>299</v>
      </c>
      <c r="V16" s="675"/>
      <c r="W16" s="685">
        <f>S16</f>
        <v>20214.164000000001</v>
      </c>
      <c r="X16" s="686"/>
    </row>
    <row r="17" spans="1:62" s="649" customFormat="1" x14ac:dyDescent="0.25">
      <c r="A17" s="637">
        <v>12</v>
      </c>
      <c r="B17" s="638" t="s">
        <v>59</v>
      </c>
      <c r="C17" s="687" t="s">
        <v>183</v>
      </c>
      <c r="D17" s="640">
        <f>[1]Sheet1!$F$19</f>
        <v>850</v>
      </c>
      <c r="E17" s="640">
        <f>[1]Sheet1!$K$19</f>
        <v>100</v>
      </c>
      <c r="F17" s="641"/>
      <c r="G17" s="640">
        <f>[1]Sheet1!$H$19</f>
        <v>1050</v>
      </c>
      <c r="H17" s="688">
        <f>[1]Sheet1!$L$19</f>
        <v>225</v>
      </c>
      <c r="I17" s="689"/>
      <c r="J17" s="690">
        <f t="shared" si="2"/>
        <v>123.52941176470588</v>
      </c>
      <c r="K17" s="640">
        <f>H17/E17*100</f>
        <v>225</v>
      </c>
      <c r="L17" s="645">
        <f>[2]Sheet1!$F$41</f>
        <v>1014878.9500000001</v>
      </c>
      <c r="M17" s="691">
        <f t="shared" si="8"/>
        <v>20297.579000000002</v>
      </c>
      <c r="N17" s="646"/>
      <c r="O17" s="640"/>
      <c r="P17" s="645"/>
      <c r="Q17" s="645"/>
      <c r="R17" s="645"/>
      <c r="S17" s="645">
        <f t="shared" si="9"/>
        <v>20297.579000000002</v>
      </c>
      <c r="T17" s="645"/>
      <c r="U17" s="637" t="s">
        <v>299</v>
      </c>
      <c r="V17" s="663"/>
      <c r="W17" s="660">
        <f t="shared" ref="W17:W22" si="10">S17</f>
        <v>20297.579000000002</v>
      </c>
      <c r="X17" s="660"/>
    </row>
    <row r="18" spans="1:62" s="649" customFormat="1" x14ac:dyDescent="0.25">
      <c r="A18" s="637">
        <v>13</v>
      </c>
      <c r="B18" s="638" t="s">
        <v>60</v>
      </c>
      <c r="C18" s="687" t="s">
        <v>184</v>
      </c>
      <c r="D18" s="640">
        <f>[1]Sheet1!$F$20</f>
        <v>750</v>
      </c>
      <c r="E18" s="640">
        <f>[1]Sheet1!$K$20</f>
        <v>100</v>
      </c>
      <c r="F18" s="641"/>
      <c r="G18" s="640">
        <f>[1]Sheet1!$H$20</f>
        <v>750</v>
      </c>
      <c r="H18" s="692">
        <f>[1]Sheet1!$L$20</f>
        <v>50</v>
      </c>
      <c r="I18" s="693"/>
      <c r="J18" s="690">
        <f t="shared" si="2"/>
        <v>100</v>
      </c>
      <c r="K18" s="640">
        <f t="shared" ref="K18:K25" si="11">H18/E18*100</f>
        <v>50</v>
      </c>
      <c r="L18" s="645">
        <f>[2]Sheet1!$F$47</f>
        <v>711219.97</v>
      </c>
      <c r="M18" s="691">
        <f t="shared" si="8"/>
        <v>14224.3994</v>
      </c>
      <c r="N18" s="646"/>
      <c r="O18" s="640"/>
      <c r="P18" s="645"/>
      <c r="Q18" s="645"/>
      <c r="R18" s="645"/>
      <c r="S18" s="645">
        <f t="shared" si="9"/>
        <v>14224.3994</v>
      </c>
      <c r="T18" s="645"/>
      <c r="U18" s="637" t="s">
        <v>299</v>
      </c>
      <c r="V18" s="637"/>
      <c r="W18" s="660">
        <f>S18</f>
        <v>14224.3994</v>
      </c>
      <c r="X18" s="648"/>
    </row>
    <row r="19" spans="1:62" s="649" customFormat="1" x14ac:dyDescent="0.25">
      <c r="A19" s="637">
        <v>14</v>
      </c>
      <c r="B19" s="638" t="s">
        <v>62</v>
      </c>
      <c r="C19" s="687" t="s">
        <v>185</v>
      </c>
      <c r="D19" s="640">
        <f>[1]Sheet1!$F$23</f>
        <v>550</v>
      </c>
      <c r="E19" s="640">
        <f>[1]Sheet1!$K$23</f>
        <v>50</v>
      </c>
      <c r="F19" s="641"/>
      <c r="G19" s="640">
        <f>[1]Sheet1!$H$23</f>
        <v>610</v>
      </c>
      <c r="H19" s="694">
        <f>[1]Sheet1!$L$23</f>
        <v>60</v>
      </c>
      <c r="I19" s="695"/>
      <c r="J19" s="690">
        <f t="shared" si="2"/>
        <v>110.90909090909091</v>
      </c>
      <c r="K19" s="640">
        <f t="shared" si="11"/>
        <v>120</v>
      </c>
      <c r="L19" s="645">
        <f>[2]Sheet1!$F$50</f>
        <v>622173.84</v>
      </c>
      <c r="M19" s="691">
        <f t="shared" si="8"/>
        <v>12443.476799999999</v>
      </c>
      <c r="N19" s="646"/>
      <c r="O19" s="640"/>
      <c r="P19" s="645"/>
      <c r="Q19" s="645"/>
      <c r="R19" s="645"/>
      <c r="S19" s="645">
        <f t="shared" si="9"/>
        <v>12443.476799999999</v>
      </c>
      <c r="T19" s="645"/>
      <c r="U19" s="637" t="s">
        <v>299</v>
      </c>
      <c r="V19" s="637"/>
      <c r="W19" s="660">
        <f t="shared" si="10"/>
        <v>12443.476799999999</v>
      </c>
      <c r="X19" s="660"/>
    </row>
    <row r="20" spans="1:62" s="649" customFormat="1" x14ac:dyDescent="0.25">
      <c r="A20" s="637">
        <v>15</v>
      </c>
      <c r="B20" s="638" t="s">
        <v>155</v>
      </c>
      <c r="C20" s="687" t="s">
        <v>196</v>
      </c>
      <c r="D20" s="640">
        <f>[1]Sheet1!$F$24</f>
        <v>750</v>
      </c>
      <c r="E20" s="640">
        <f>[1]Sheet1!$K$24</f>
        <v>50</v>
      </c>
      <c r="F20" s="641"/>
      <c r="G20" s="640">
        <f>[1]Sheet1!$H$24</f>
        <v>770</v>
      </c>
      <c r="H20" s="696">
        <f>[1]Sheet1!$L$24</f>
        <v>77</v>
      </c>
      <c r="I20" s="680"/>
      <c r="J20" s="690">
        <f t="shared" si="2"/>
        <v>102.66666666666666</v>
      </c>
      <c r="K20" s="640">
        <f t="shared" si="11"/>
        <v>154</v>
      </c>
      <c r="L20" s="645">
        <f>[2]Sheet1!$F$82</f>
        <v>798844.21</v>
      </c>
      <c r="M20" s="691">
        <f t="shared" si="8"/>
        <v>15976.884199999999</v>
      </c>
      <c r="N20" s="646"/>
      <c r="O20" s="640"/>
      <c r="P20" s="645"/>
      <c r="Q20" s="645"/>
      <c r="R20" s="645"/>
      <c r="S20" s="645">
        <f>M20</f>
        <v>15976.884199999999</v>
      </c>
      <c r="T20" s="645"/>
      <c r="U20" s="637" t="s">
        <v>345</v>
      </c>
      <c r="V20" s="663" t="s">
        <v>341</v>
      </c>
      <c r="W20" s="660"/>
      <c r="X20" s="660"/>
    </row>
    <row r="21" spans="1:62" s="649" customFormat="1" x14ac:dyDescent="0.25">
      <c r="A21" s="637">
        <v>16</v>
      </c>
      <c r="B21" s="638" t="s">
        <v>133</v>
      </c>
      <c r="C21" s="698" t="str">
        <f>'[3]Discount October 2015'!$B$51</f>
        <v>Mr.M.T.M.Riyas(ALMT Dis:)</v>
      </c>
      <c r="D21" s="640">
        <f>[1]Sheet1!$F$25</f>
        <v>800</v>
      </c>
      <c r="E21" s="640">
        <f>[1]Sheet1!$K$25</f>
        <v>150</v>
      </c>
      <c r="F21" s="641"/>
      <c r="G21" s="640">
        <f>[1]Sheet1!$H$25</f>
        <v>1199</v>
      </c>
      <c r="H21" s="699">
        <f>[1]Sheet1!$L$25</f>
        <v>310</v>
      </c>
      <c r="I21" s="700"/>
      <c r="J21" s="690">
        <f t="shared" si="2"/>
        <v>149.875</v>
      </c>
      <c r="K21" s="640">
        <f t="shared" si="11"/>
        <v>206.66666666666669</v>
      </c>
      <c r="L21" s="645">
        <f>[2]Sheet1!$F$54</f>
        <v>1164182.74</v>
      </c>
      <c r="M21" s="691">
        <f t="shared" si="8"/>
        <v>23283.6548</v>
      </c>
      <c r="N21" s="646"/>
      <c r="O21" s="640"/>
      <c r="P21" s="645"/>
      <c r="Q21" s="645"/>
      <c r="R21" s="645"/>
      <c r="S21" s="645">
        <f t="shared" si="9"/>
        <v>23283.6548</v>
      </c>
      <c r="T21" s="645"/>
      <c r="U21" s="637" t="s">
        <v>299</v>
      </c>
      <c r="V21" s="663"/>
      <c r="W21" s="660">
        <f t="shared" si="10"/>
        <v>23283.6548</v>
      </c>
      <c r="X21" s="660"/>
    </row>
    <row r="22" spans="1:62" s="404" customFormat="1" x14ac:dyDescent="0.25">
      <c r="A22" s="400">
        <v>17</v>
      </c>
      <c r="B22" s="412" t="s">
        <v>65</v>
      </c>
      <c r="C22" s="616" t="s">
        <v>169</v>
      </c>
      <c r="D22" s="403">
        <f>[1]Sheet1!$F$26</f>
        <v>550</v>
      </c>
      <c r="E22" s="403">
        <f>[1]Sheet1!$K$26</f>
        <v>100</v>
      </c>
      <c r="F22" s="402"/>
      <c r="G22" s="403">
        <f>[1]Sheet1!$H$26</f>
        <v>255</v>
      </c>
      <c r="H22" s="634">
        <v>150</v>
      </c>
      <c r="I22" s="635"/>
      <c r="J22" s="522">
        <f t="shared" si="2"/>
        <v>46.36363636363636</v>
      </c>
      <c r="K22" s="403">
        <f>H22/E22*100</f>
        <v>150</v>
      </c>
      <c r="L22" s="407">
        <f>[2]Sheet1!$F$43</f>
        <v>256285.30000000002</v>
      </c>
      <c r="M22" s="413">
        <f t="shared" si="8"/>
        <v>5125.7060000000001</v>
      </c>
      <c r="N22" s="406"/>
      <c r="O22" s="403"/>
      <c r="P22" s="407"/>
      <c r="Q22" s="407"/>
      <c r="R22" s="407"/>
      <c r="S22" s="407"/>
      <c r="T22" s="407"/>
      <c r="U22" s="400"/>
      <c r="V22" s="636"/>
      <c r="W22" s="450">
        <f t="shared" si="10"/>
        <v>0</v>
      </c>
      <c r="X22" s="450"/>
    </row>
    <row r="23" spans="1:62" s="649" customFormat="1" ht="18" customHeight="1" thickBot="1" x14ac:dyDescent="0.3">
      <c r="A23" s="664">
        <v>18</v>
      </c>
      <c r="B23" s="665" t="s">
        <v>64</v>
      </c>
      <c r="C23" s="666" t="s">
        <v>226</v>
      </c>
      <c r="D23" s="667">
        <f>[1]Sheet1!$F$28</f>
        <v>550</v>
      </c>
      <c r="E23" s="667">
        <f>[1]Sheet1!$K$28</f>
        <v>100</v>
      </c>
      <c r="F23" s="641"/>
      <c r="G23" s="667">
        <f>[1]Sheet1!$H$28</f>
        <v>605</v>
      </c>
      <c r="H23" s="701">
        <v>30</v>
      </c>
      <c r="I23" s="702"/>
      <c r="J23" s="670">
        <f t="shared" si="2"/>
        <v>110.00000000000001</v>
      </c>
      <c r="K23" s="667">
        <f>H23/E23*100</f>
        <v>30</v>
      </c>
      <c r="L23" s="671">
        <f>[2]Sheet1!$F$45</f>
        <v>588998.07000000007</v>
      </c>
      <c r="M23" s="672">
        <f t="shared" si="8"/>
        <v>11779.961400000002</v>
      </c>
      <c r="N23" s="673"/>
      <c r="O23" s="667"/>
      <c r="P23" s="671"/>
      <c r="Q23" s="671"/>
      <c r="R23" s="671"/>
      <c r="S23" s="671">
        <f>M23</f>
        <v>11779.961400000002</v>
      </c>
      <c r="T23" s="671"/>
      <c r="U23" s="703" t="s">
        <v>299</v>
      </c>
      <c r="V23" s="820" t="s">
        <v>341</v>
      </c>
      <c r="W23" s="660"/>
      <c r="X23" s="674"/>
    </row>
    <row r="24" spans="1:62" s="557" customFormat="1" ht="18" thickTop="1" thickBot="1" x14ac:dyDescent="0.3">
      <c r="A24" s="1011" t="s">
        <v>327</v>
      </c>
      <c r="B24" s="1012"/>
      <c r="C24" s="558"/>
      <c r="D24" s="559">
        <f>SUM(D16:D23)</f>
        <v>5600</v>
      </c>
      <c r="E24" s="559">
        <f>SUM(E16:E23)</f>
        <v>700</v>
      </c>
      <c r="F24" s="498"/>
      <c r="G24" s="503">
        <f>SUM(G16:G23)</f>
        <v>6249</v>
      </c>
      <c r="H24" s="503">
        <f>SUM(H16:H23)</f>
        <v>902</v>
      </c>
      <c r="I24" s="498"/>
      <c r="J24" s="498">
        <f t="shared" ref="J24:J29" si="12">G24/D24*100</f>
        <v>111.58928571428572</v>
      </c>
      <c r="K24" s="560">
        <f t="shared" si="11"/>
        <v>128.85714285714286</v>
      </c>
      <c r="L24" s="561"/>
      <c r="M24" s="554"/>
      <c r="N24" s="559">
        <f>G24-D24</f>
        <v>649</v>
      </c>
      <c r="O24" s="561">
        <f>N24*10</f>
        <v>6490</v>
      </c>
      <c r="P24" s="561">
        <v>16000</v>
      </c>
      <c r="Q24" s="561">
        <v>5000</v>
      </c>
      <c r="R24" s="501">
        <f>SUM(O24:Q24)</f>
        <v>27490</v>
      </c>
      <c r="S24" s="561"/>
      <c r="T24" s="561"/>
      <c r="U24" s="502"/>
      <c r="V24" s="502"/>
      <c r="W24" s="505">
        <f>R24</f>
        <v>27490</v>
      </c>
      <c r="X24" s="507"/>
    </row>
    <row r="25" spans="1:62" s="649" customFormat="1" ht="17.25" thickTop="1" x14ac:dyDescent="0.25">
      <c r="A25" s="675">
        <v>19</v>
      </c>
      <c r="B25" s="706" t="s">
        <v>161</v>
      </c>
      <c r="C25" s="706" t="s">
        <v>189</v>
      </c>
      <c r="D25" s="707">
        <f>[1]Sheet1!$F$31</f>
        <v>1350</v>
      </c>
      <c r="E25" s="707">
        <f>[1]Sheet1!$K$31</f>
        <v>400</v>
      </c>
      <c r="F25" s="641"/>
      <c r="G25" s="708">
        <f>[1]Sheet1!$H$31</f>
        <v>2075</v>
      </c>
      <c r="H25" s="709">
        <f>[1]Sheet1!$L$31</f>
        <v>650</v>
      </c>
      <c r="I25" s="710"/>
      <c r="J25" s="711">
        <f t="shared" si="12"/>
        <v>153.7037037037037</v>
      </c>
      <c r="K25" s="678">
        <f t="shared" si="11"/>
        <v>162.5</v>
      </c>
      <c r="L25" s="712">
        <f>[2]Sheet1!$F$27</f>
        <v>2075519.29</v>
      </c>
      <c r="M25" s="683">
        <f t="shared" ref="M25:M32" si="13">L25/100*2</f>
        <v>41510.385800000004</v>
      </c>
      <c r="N25" s="684"/>
      <c r="O25" s="678"/>
      <c r="P25" s="712"/>
      <c r="Q25" s="712"/>
      <c r="R25" s="712"/>
      <c r="S25" s="712">
        <f>M25</f>
        <v>41510.385800000004</v>
      </c>
      <c r="T25" s="712"/>
      <c r="U25" s="637" t="s">
        <v>299</v>
      </c>
      <c r="V25" s="675"/>
      <c r="W25" s="713">
        <f>S25</f>
        <v>41510.385800000004</v>
      </c>
      <c r="X25" s="714"/>
    </row>
    <row r="26" spans="1:62" s="649" customFormat="1" x14ac:dyDescent="0.25">
      <c r="A26" s="637">
        <v>20</v>
      </c>
      <c r="B26" s="639" t="s">
        <v>160</v>
      </c>
      <c r="C26" s="715" t="s">
        <v>190</v>
      </c>
      <c r="D26" s="655">
        <f>[1]Sheet1!$F$32</f>
        <v>700</v>
      </c>
      <c r="E26" s="655">
        <f>[1]Sheet1!$K$32</f>
        <v>200</v>
      </c>
      <c r="F26" s="641"/>
      <c r="G26" s="640">
        <f>[1]Sheet1!$H$32</f>
        <v>1500</v>
      </c>
      <c r="H26" s="716">
        <f>[1]Sheet1!$L$32</f>
        <v>620</v>
      </c>
      <c r="I26" s="717"/>
      <c r="J26" s="690">
        <f t="shared" si="12"/>
        <v>214.28571428571428</v>
      </c>
      <c r="K26" s="640">
        <f>H26/E26*100</f>
        <v>310</v>
      </c>
      <c r="L26" s="658">
        <f>[2]Sheet1!$F$31</f>
        <v>1630486.45</v>
      </c>
      <c r="M26" s="691">
        <f t="shared" si="13"/>
        <v>32609.728999999999</v>
      </c>
      <c r="N26" s="646"/>
      <c r="O26" s="640"/>
      <c r="P26" s="658"/>
      <c r="Q26" s="658"/>
      <c r="R26" s="658"/>
      <c r="S26" s="658">
        <f>M26</f>
        <v>32609.728999999999</v>
      </c>
      <c r="T26" s="658"/>
      <c r="U26" s="637" t="s">
        <v>299</v>
      </c>
      <c r="V26" s="637"/>
      <c r="W26" s="647">
        <f>S26</f>
        <v>32609.728999999999</v>
      </c>
      <c r="X26" s="648"/>
    </row>
    <row r="27" spans="1:62" s="649" customFormat="1" x14ac:dyDescent="0.25">
      <c r="A27" s="637">
        <v>21</v>
      </c>
      <c r="B27" s="639" t="s">
        <v>3</v>
      </c>
      <c r="C27" s="715" t="s">
        <v>306</v>
      </c>
      <c r="D27" s="655">
        <f>[1]Sheet1!$F$33</f>
        <v>700</v>
      </c>
      <c r="E27" s="640">
        <f>[1]Sheet1!$K$33</f>
        <v>100</v>
      </c>
      <c r="F27" s="641"/>
      <c r="G27" s="640">
        <f>[1]Sheet1!$H$33</f>
        <v>1025</v>
      </c>
      <c r="H27" s="640">
        <f>[1]Sheet1!$L$33</f>
        <v>180</v>
      </c>
      <c r="I27" s="718"/>
      <c r="J27" s="690">
        <f>G27/D27*100</f>
        <v>146.42857142857142</v>
      </c>
      <c r="K27" s="640">
        <f>H27/E27*100</f>
        <v>180</v>
      </c>
      <c r="L27" s="719">
        <f>[2]Sheet1!$F$35</f>
        <v>1071793.02</v>
      </c>
      <c r="M27" s="691">
        <f t="shared" si="13"/>
        <v>21435.860400000001</v>
      </c>
      <c r="N27" s="646"/>
      <c r="O27" s="640"/>
      <c r="P27" s="645"/>
      <c r="Q27" s="645"/>
      <c r="R27" s="658"/>
      <c r="S27" s="645">
        <f>M27</f>
        <v>21435.860400000001</v>
      </c>
      <c r="T27" s="645"/>
      <c r="U27" s="637" t="s">
        <v>299</v>
      </c>
      <c r="V27" s="663" t="s">
        <v>341</v>
      </c>
      <c r="W27" s="647"/>
      <c r="X27" s="660"/>
    </row>
    <row r="28" spans="1:62" s="404" customFormat="1" x14ac:dyDescent="0.25">
      <c r="A28" s="806">
        <v>22</v>
      </c>
      <c r="B28" s="807" t="s">
        <v>304</v>
      </c>
      <c r="C28" s="808" t="s">
        <v>310</v>
      </c>
      <c r="D28" s="809">
        <f>[1]Sheet1!$F$35</f>
        <v>250</v>
      </c>
      <c r="E28" s="810">
        <f>[1]Sheet1!$K$35</f>
        <v>100</v>
      </c>
      <c r="F28" s="402"/>
      <c r="G28" s="810">
        <f>[1]Sheet1!$H$35</f>
        <v>350</v>
      </c>
      <c r="H28" s="810">
        <f>[1]Sheet1!$L$35</f>
        <v>55</v>
      </c>
      <c r="I28" s="811"/>
      <c r="J28" s="812">
        <f>G28/D28*100</f>
        <v>140</v>
      </c>
      <c r="K28" s="403">
        <f t="shared" ref="K28:K29" si="14">H28/E28*100</f>
        <v>55.000000000000007</v>
      </c>
      <c r="L28" s="813">
        <f>[2]Sheet1!$F$37</f>
        <v>385012.23</v>
      </c>
      <c r="M28" s="506">
        <f t="shared" si="13"/>
        <v>7700.2446</v>
      </c>
      <c r="N28" s="814"/>
      <c r="O28" s="810"/>
      <c r="P28" s="815"/>
      <c r="Q28" s="815"/>
      <c r="R28" s="816"/>
      <c r="S28" s="815"/>
      <c r="T28" s="815"/>
      <c r="U28" s="400"/>
      <c r="V28" s="817"/>
      <c r="W28" s="818"/>
      <c r="X28" s="615"/>
    </row>
    <row r="29" spans="1:62" s="649" customFormat="1" ht="15.75" customHeight="1" x14ac:dyDescent="0.25">
      <c r="A29" s="637">
        <v>23</v>
      </c>
      <c r="B29" s="639" t="s">
        <v>156</v>
      </c>
      <c r="C29" s="648" t="s">
        <v>170</v>
      </c>
      <c r="D29" s="655">
        <f>[1]Sheet1!$F$40</f>
        <v>900</v>
      </c>
      <c r="E29" s="640">
        <f>[1]Sheet1!$K$40</f>
        <v>200</v>
      </c>
      <c r="F29" s="641"/>
      <c r="G29" s="644">
        <f>[1]Sheet1!$H$40</f>
        <v>1823</v>
      </c>
      <c r="H29" s="724">
        <f>[1]Sheet1!$L$40</f>
        <v>121</v>
      </c>
      <c r="I29" s="725"/>
      <c r="J29" s="690">
        <f t="shared" si="12"/>
        <v>202.55555555555554</v>
      </c>
      <c r="K29" s="640">
        <f t="shared" si="14"/>
        <v>60.5</v>
      </c>
      <c r="L29" s="658">
        <f>[2]Sheet1!$F$25</f>
        <v>1824304.75</v>
      </c>
      <c r="M29" s="691">
        <f t="shared" si="13"/>
        <v>36486.095000000001</v>
      </c>
      <c r="N29" s="726"/>
      <c r="O29" s="640"/>
      <c r="P29" s="658"/>
      <c r="Q29" s="658"/>
      <c r="R29" s="658"/>
      <c r="S29" s="658">
        <f>M29</f>
        <v>36486.095000000001</v>
      </c>
      <c r="T29" s="658"/>
      <c r="U29" s="637" t="s">
        <v>299</v>
      </c>
      <c r="V29" s="663"/>
      <c r="W29" s="658">
        <f>S29</f>
        <v>36486.095000000001</v>
      </c>
      <c r="X29" s="648"/>
    </row>
    <row r="30" spans="1:62" s="730" customFormat="1" x14ac:dyDescent="0.25">
      <c r="A30" s="637">
        <v>24</v>
      </c>
      <c r="B30" s="639" t="s">
        <v>86</v>
      </c>
      <c r="C30" s="715" t="s">
        <v>171</v>
      </c>
      <c r="D30" s="640">
        <f>[1]Sheet1!$F$41</f>
        <v>700</v>
      </c>
      <c r="E30" s="640">
        <f>[1]Sheet1!$K$41</f>
        <v>50</v>
      </c>
      <c r="F30" s="641"/>
      <c r="G30" s="644">
        <f>[1]Sheet1!$H$41</f>
        <v>860</v>
      </c>
      <c r="H30" s="727">
        <f>[1]Sheet1!$L$41</f>
        <v>100</v>
      </c>
      <c r="I30" s="728"/>
      <c r="J30" s="690">
        <f>SUM(G30/D30*100)</f>
        <v>122.85714285714286</v>
      </c>
      <c r="K30" s="640">
        <f t="shared" ref="K30:K35" si="15">H30/E30*100</f>
        <v>200</v>
      </c>
      <c r="L30" s="645">
        <f>[2]Sheet1!$F$29</f>
        <v>867429.35</v>
      </c>
      <c r="M30" s="691">
        <f t="shared" si="13"/>
        <v>17348.587</v>
      </c>
      <c r="N30" s="646"/>
      <c r="O30" s="640"/>
      <c r="P30" s="645"/>
      <c r="Q30" s="645"/>
      <c r="R30" s="645"/>
      <c r="S30" s="645">
        <f>M30</f>
        <v>17348.587</v>
      </c>
      <c r="T30" s="645"/>
      <c r="U30" s="637" t="s">
        <v>299</v>
      </c>
      <c r="V30" s="637"/>
      <c r="W30" s="660">
        <f>S30-T30</f>
        <v>17348.587</v>
      </c>
      <c r="X30" s="660"/>
      <c r="Y30" s="729"/>
      <c r="Z30" s="729"/>
      <c r="AA30" s="729"/>
      <c r="AB30" s="729"/>
      <c r="AC30" s="729"/>
      <c r="AD30" s="729"/>
      <c r="AE30" s="729"/>
      <c r="AF30" s="729"/>
      <c r="AG30" s="729"/>
      <c r="AH30" s="729"/>
      <c r="AI30" s="729"/>
      <c r="AJ30" s="729"/>
      <c r="AK30" s="729"/>
      <c r="AL30" s="729"/>
      <c r="AM30" s="729"/>
      <c r="AN30" s="729"/>
      <c r="AO30" s="729"/>
      <c r="AP30" s="729"/>
      <c r="AQ30" s="729"/>
      <c r="AR30" s="729"/>
      <c r="AS30" s="729"/>
      <c r="AT30" s="729"/>
      <c r="AU30" s="729"/>
      <c r="AV30" s="729"/>
      <c r="AW30" s="729"/>
      <c r="AX30" s="729"/>
      <c r="AY30" s="729"/>
      <c r="AZ30" s="729"/>
      <c r="BA30" s="729"/>
      <c r="BB30" s="729"/>
      <c r="BC30" s="729"/>
      <c r="BD30" s="729"/>
      <c r="BE30" s="729"/>
      <c r="BF30" s="729"/>
      <c r="BG30" s="729"/>
      <c r="BH30" s="729"/>
      <c r="BI30" s="729"/>
      <c r="BJ30" s="729"/>
    </row>
    <row r="31" spans="1:62" s="729" customFormat="1" x14ac:dyDescent="0.25">
      <c r="A31" s="637">
        <v>25</v>
      </c>
      <c r="B31" s="639" t="s">
        <v>208</v>
      </c>
      <c r="C31" s="715" t="s">
        <v>214</v>
      </c>
      <c r="D31" s="640">
        <f>[1]Sheet1!$F$42</f>
        <v>700</v>
      </c>
      <c r="E31" s="640">
        <f>[1]Sheet1!$K$42</f>
        <v>100</v>
      </c>
      <c r="F31" s="641"/>
      <c r="G31" s="644">
        <f>[1]Sheet1!$H$42</f>
        <v>925</v>
      </c>
      <c r="H31" s="727">
        <f>[1]Sheet1!$L$42</f>
        <v>187</v>
      </c>
      <c r="I31" s="728"/>
      <c r="J31" s="690">
        <f>SUM(G31/D31*100)</f>
        <v>132.14285714285714</v>
      </c>
      <c r="K31" s="640">
        <f t="shared" si="15"/>
        <v>187</v>
      </c>
      <c r="L31" s="645">
        <f>[2]Sheet1!$F$33</f>
        <v>875303.65</v>
      </c>
      <c r="M31" s="691">
        <f t="shared" si="13"/>
        <v>17506.073</v>
      </c>
      <c r="N31" s="646"/>
      <c r="O31" s="640"/>
      <c r="P31" s="645"/>
      <c r="Q31" s="645"/>
      <c r="R31" s="645"/>
      <c r="S31" s="645">
        <f>M31</f>
        <v>17506.073</v>
      </c>
      <c r="T31" s="645"/>
      <c r="U31" s="637" t="s">
        <v>299</v>
      </c>
      <c r="V31" s="637"/>
      <c r="W31" s="660">
        <f>S31</f>
        <v>17506.073</v>
      </c>
      <c r="X31" s="648"/>
    </row>
    <row r="32" spans="1:62" s="729" customFormat="1" ht="17.25" thickBot="1" x14ac:dyDescent="0.3">
      <c r="A32" s="703">
        <v>26</v>
      </c>
      <c r="B32" s="720" t="s">
        <v>9</v>
      </c>
      <c r="C32" s="721" t="s">
        <v>333</v>
      </c>
      <c r="D32" s="722">
        <f>[1]Sheet1!$F$38</f>
        <v>700</v>
      </c>
      <c r="E32" s="722">
        <f>[1]Sheet1!$K$38</f>
        <v>150</v>
      </c>
      <c r="F32" s="641"/>
      <c r="G32" s="731">
        <f>[1]Sheet1!$H$38</f>
        <v>755</v>
      </c>
      <c r="H32" s="732">
        <f>[1]Sheet1!$L$38</f>
        <v>155</v>
      </c>
      <c r="I32" s="728"/>
      <c r="J32" s="690">
        <f>SUM(G32/D32*100)</f>
        <v>107.85714285714285</v>
      </c>
      <c r="K32" s="640">
        <f t="shared" ref="K32" si="16">H32/E32*100</f>
        <v>103.33333333333334</v>
      </c>
      <c r="L32" s="723">
        <f>[2]Sheet1!$F$39</f>
        <v>720217.34</v>
      </c>
      <c r="M32" s="691">
        <f t="shared" si="13"/>
        <v>14404.346799999999</v>
      </c>
      <c r="N32" s="733"/>
      <c r="O32" s="722"/>
      <c r="P32" s="723"/>
      <c r="Q32" s="723"/>
      <c r="R32" s="723"/>
      <c r="S32" s="645">
        <f>M32</f>
        <v>14404.346799999999</v>
      </c>
      <c r="T32" s="723"/>
      <c r="U32" s="637" t="s">
        <v>299</v>
      </c>
      <c r="V32" s="637"/>
      <c r="W32" s="660">
        <f>S32</f>
        <v>14404.346799999999</v>
      </c>
      <c r="X32" s="674"/>
    </row>
    <row r="33" spans="1:24" s="557" customFormat="1" ht="18" thickTop="1" thickBot="1" x14ac:dyDescent="0.3">
      <c r="A33" s="1032" t="s">
        <v>318</v>
      </c>
      <c r="B33" s="1033"/>
      <c r="C33" s="705"/>
      <c r="D33" s="499">
        <f>SUM(D25:D32)</f>
        <v>6000</v>
      </c>
      <c r="E33" s="499">
        <f>SUM(E25:E32)</f>
        <v>1300</v>
      </c>
      <c r="F33" s="498"/>
      <c r="G33" s="499">
        <f>SUM(G25:G32)</f>
        <v>9313</v>
      </c>
      <c r="H33" s="499">
        <f>SUM(H25:H32)</f>
        <v>2068</v>
      </c>
      <c r="I33" s="498"/>
      <c r="J33" s="499">
        <f>G33/D33*100</f>
        <v>155.21666666666667</v>
      </c>
      <c r="K33" s="499">
        <f>H33/E33*100</f>
        <v>159.07692307692307</v>
      </c>
      <c r="L33" s="501"/>
      <c r="M33" s="554"/>
      <c r="N33" s="499">
        <f>G33-D33</f>
        <v>3313</v>
      </c>
      <c r="O33" s="501">
        <f>N33*10</f>
        <v>33130</v>
      </c>
      <c r="P33" s="501">
        <v>16000</v>
      </c>
      <c r="Q33" s="501">
        <v>5000</v>
      </c>
      <c r="R33" s="501">
        <f>SUM(O33:Q33)</f>
        <v>54130</v>
      </c>
      <c r="S33" s="501"/>
      <c r="T33" s="501"/>
      <c r="U33" s="502"/>
      <c r="V33" s="502"/>
      <c r="W33" s="505">
        <f>R33</f>
        <v>54130</v>
      </c>
      <c r="X33" s="507"/>
    </row>
    <row r="34" spans="1:24" s="649" customFormat="1" ht="17.25" thickTop="1" x14ac:dyDescent="0.25">
      <c r="A34" s="675">
        <v>27</v>
      </c>
      <c r="B34" s="734" t="s">
        <v>167</v>
      </c>
      <c r="C34" s="677" t="s">
        <v>168</v>
      </c>
      <c r="D34" s="678">
        <f>[1]Sheet1!$F$45</f>
        <v>1250</v>
      </c>
      <c r="E34" s="678">
        <f>[1]Sheet1!$K$45</f>
        <v>1000</v>
      </c>
      <c r="F34" s="641"/>
      <c r="G34" s="735">
        <f>[1]Sheet1!$H$45</f>
        <v>1440</v>
      </c>
      <c r="H34" s="736">
        <f>[1]Sheet1!$L$45</f>
        <v>1450</v>
      </c>
      <c r="I34" s="737"/>
      <c r="J34" s="738">
        <f>G34/D34*100</f>
        <v>115.19999999999999</v>
      </c>
      <c r="K34" s="708">
        <f t="shared" si="15"/>
        <v>145</v>
      </c>
      <c r="L34" s="739">
        <f>[2]Sheet1!$F$56</f>
        <v>1390887.3800000001</v>
      </c>
      <c r="M34" s="683">
        <f>L34/100*2</f>
        <v>27817.747600000002</v>
      </c>
      <c r="N34" s="740"/>
      <c r="O34" s="708"/>
      <c r="P34" s="741"/>
      <c r="Q34" s="741"/>
      <c r="R34" s="741"/>
      <c r="S34" s="645">
        <f>M34</f>
        <v>27817.747600000002</v>
      </c>
      <c r="T34" s="741"/>
      <c r="U34" s="637" t="s">
        <v>299</v>
      </c>
      <c r="V34" s="742"/>
      <c r="W34" s="743">
        <f>S34</f>
        <v>27817.747600000002</v>
      </c>
      <c r="X34" s="686" t="s">
        <v>269</v>
      </c>
    </row>
    <row r="35" spans="1:24" s="649" customFormat="1" x14ac:dyDescent="0.25">
      <c r="A35" s="637">
        <v>28</v>
      </c>
      <c r="B35" s="638" t="s">
        <v>330</v>
      </c>
      <c r="C35" s="715" t="s">
        <v>331</v>
      </c>
      <c r="D35" s="640">
        <f>[1]Sheet1!$F$46</f>
        <v>750</v>
      </c>
      <c r="E35" s="640">
        <f>[1]Sheet1!$K$46</f>
        <v>300</v>
      </c>
      <c r="F35" s="641"/>
      <c r="G35" s="644">
        <f>[1]Sheet1!$H$46</f>
        <v>760</v>
      </c>
      <c r="H35" s="644">
        <f>[1]Sheet1!$L$46</f>
        <v>390</v>
      </c>
      <c r="I35" s="744"/>
      <c r="J35" s="690">
        <f>SUM(G35/D35*100)</f>
        <v>101.33333333333334</v>
      </c>
      <c r="K35" s="640">
        <f t="shared" si="15"/>
        <v>130</v>
      </c>
      <c r="L35" s="645">
        <f>[2]Sheet1!$F$60</f>
        <v>787810.11</v>
      </c>
      <c r="M35" s="691">
        <f>L35/100*2</f>
        <v>15756.2022</v>
      </c>
      <c r="N35" s="646"/>
      <c r="O35" s="640"/>
      <c r="P35" s="645"/>
      <c r="Q35" s="645"/>
      <c r="R35" s="645"/>
      <c r="S35" s="645">
        <f>M35</f>
        <v>15756.2022</v>
      </c>
      <c r="T35" s="645"/>
      <c r="U35" s="637" t="s">
        <v>299</v>
      </c>
      <c r="V35" s="637"/>
      <c r="W35" s="660">
        <f>S35</f>
        <v>15756.2022</v>
      </c>
      <c r="X35" s="648"/>
    </row>
    <row r="36" spans="1:24" s="404" customFormat="1" ht="17.25" thickBot="1" x14ac:dyDescent="0.3">
      <c r="A36" s="400">
        <v>29</v>
      </c>
      <c r="B36" s="605" t="s">
        <v>57</v>
      </c>
      <c r="C36" s="401" t="s">
        <v>300</v>
      </c>
      <c r="D36" s="603">
        <f>[1]Sheet1!$F$47</f>
        <v>300</v>
      </c>
      <c r="E36" s="603">
        <f>[1]Sheet1!$K$47</f>
        <v>100</v>
      </c>
      <c r="F36" s="402"/>
      <c r="G36" s="411">
        <f>[1]Sheet1!$H$47</f>
        <v>100</v>
      </c>
      <c r="H36" s="411">
        <v>0</v>
      </c>
      <c r="I36" s="606"/>
      <c r="J36" s="522">
        <f>SUM(G36/D36*100)</f>
        <v>33.333333333333329</v>
      </c>
      <c r="K36" s="403">
        <v>0</v>
      </c>
      <c r="L36" s="607">
        <f>[2]Sheet1!$F$58</f>
        <v>102386.99</v>
      </c>
      <c r="M36" s="413">
        <f>L36/100*2</f>
        <v>2047.7398000000001</v>
      </c>
      <c r="N36" s="604"/>
      <c r="O36" s="403"/>
      <c r="P36" s="407"/>
      <c r="Q36" s="407"/>
      <c r="R36" s="407"/>
      <c r="S36" s="407"/>
      <c r="T36" s="407"/>
      <c r="U36" s="400"/>
      <c r="V36" s="400"/>
      <c r="W36" s="450"/>
      <c r="X36" s="417"/>
    </row>
    <row r="37" spans="1:24" s="557" customFormat="1" ht="18.75" customHeight="1" thickTop="1" thickBot="1" x14ac:dyDescent="0.3">
      <c r="A37" s="1027"/>
      <c r="B37" s="1027"/>
      <c r="C37" s="577"/>
      <c r="D37" s="497">
        <f>SUM(D34:D36)</f>
        <v>2300</v>
      </c>
      <c r="E37" s="497">
        <f>SUM(E34:E36)</f>
        <v>1400</v>
      </c>
      <c r="F37" s="498"/>
      <c r="G37" s="564">
        <f>SUM(G34:G36)</f>
        <v>2300</v>
      </c>
      <c r="H37" s="564">
        <f>SUM(H34:H36)</f>
        <v>1840</v>
      </c>
      <c r="I37" s="565"/>
      <c r="J37" s="552">
        <f>G37/D37*100</f>
        <v>100</v>
      </c>
      <c r="K37" s="553">
        <f>H37/E37*100</f>
        <v>131.42857142857142</v>
      </c>
      <c r="L37" s="501"/>
      <c r="M37" s="554"/>
      <c r="N37" s="499"/>
      <c r="O37" s="501"/>
      <c r="P37" s="501"/>
      <c r="Q37" s="501"/>
      <c r="R37" s="501"/>
      <c r="S37" s="501"/>
      <c r="T37" s="501"/>
      <c r="U37" s="502"/>
      <c r="V37" s="502"/>
      <c r="W37" s="505"/>
      <c r="X37" s="505"/>
    </row>
    <row r="38" spans="1:24" s="649" customFormat="1" ht="18.75" customHeight="1" thickTop="1" x14ac:dyDescent="0.25">
      <c r="A38" s="675">
        <v>30</v>
      </c>
      <c r="B38" s="676" t="s">
        <v>26</v>
      </c>
      <c r="C38" s="745" t="s">
        <v>173</v>
      </c>
      <c r="D38" s="678">
        <f>[1]Sheet1!$F$53</f>
        <v>1300</v>
      </c>
      <c r="E38" s="678">
        <f>[1]Sheet1!$K$53</f>
        <v>75</v>
      </c>
      <c r="F38" s="746"/>
      <c r="G38" s="678">
        <f>[1]Sheet1!$H$53</f>
        <v>1300</v>
      </c>
      <c r="H38" s="747">
        <f>[1]Sheet1!$L$53</f>
        <v>60</v>
      </c>
      <c r="I38" s="669"/>
      <c r="J38" s="681">
        <f t="shared" ref="J38:J62" si="17">SUM(G38/D38*100)</f>
        <v>100</v>
      </c>
      <c r="K38" s="748">
        <f>H38/E38*100</f>
        <v>80</v>
      </c>
      <c r="L38" s="682">
        <f>[2]Sheet1!$F$72</f>
        <v>1244598.98</v>
      </c>
      <c r="M38" s="683">
        <f t="shared" ref="M38:M46" si="18">L38/100*2</f>
        <v>24891.979599999999</v>
      </c>
      <c r="N38" s="684"/>
      <c r="O38" s="678"/>
      <c r="P38" s="682"/>
      <c r="Q38" s="682"/>
      <c r="R38" s="682"/>
      <c r="S38" s="645">
        <f t="shared" ref="S38:S46" si="19">M38</f>
        <v>24891.979599999999</v>
      </c>
      <c r="T38" s="712"/>
      <c r="U38" s="637" t="s">
        <v>299</v>
      </c>
      <c r="V38" s="712"/>
      <c r="W38" s="749">
        <f>S38</f>
        <v>24891.979599999999</v>
      </c>
      <c r="X38" s="686"/>
    </row>
    <row r="39" spans="1:24" s="649" customFormat="1" x14ac:dyDescent="0.25">
      <c r="A39" s="637">
        <v>31</v>
      </c>
      <c r="B39" s="638" t="s">
        <v>25</v>
      </c>
      <c r="C39" s="715" t="s">
        <v>217</v>
      </c>
      <c r="D39" s="640">
        <f>[1]Sheet1!$F$54</f>
        <v>1300</v>
      </c>
      <c r="E39" s="640">
        <f>[1]Sheet1!$K$54</f>
        <v>75</v>
      </c>
      <c r="F39" s="641"/>
      <c r="G39" s="640">
        <f>[1]Sheet1!$H$54</f>
        <v>1300</v>
      </c>
      <c r="H39" s="750">
        <f>[1]Sheet1!$L$54</f>
        <v>125</v>
      </c>
      <c r="I39" s="751"/>
      <c r="J39" s="690">
        <f t="shared" si="17"/>
        <v>100</v>
      </c>
      <c r="K39" s="640">
        <f t="shared" ref="K39:K44" si="20">H39/E39*100</f>
        <v>166.66666666666669</v>
      </c>
      <c r="L39" s="645">
        <f>[2]Sheet1!$F$76</f>
        <v>1234959.7</v>
      </c>
      <c r="M39" s="691">
        <f t="shared" si="18"/>
        <v>24699.194</v>
      </c>
      <c r="N39" s="646"/>
      <c r="O39" s="640"/>
      <c r="P39" s="645"/>
      <c r="Q39" s="645"/>
      <c r="R39" s="645"/>
      <c r="S39" s="645">
        <f t="shared" si="19"/>
        <v>24699.194</v>
      </c>
      <c r="T39" s="645"/>
      <c r="U39" s="637" t="s">
        <v>299</v>
      </c>
      <c r="V39" s="637"/>
      <c r="W39" s="647">
        <f>S39</f>
        <v>24699.194</v>
      </c>
      <c r="X39" s="648"/>
    </row>
    <row r="40" spans="1:24" s="649" customFormat="1" x14ac:dyDescent="0.25">
      <c r="A40" s="637">
        <v>32</v>
      </c>
      <c r="B40" s="638" t="s">
        <v>29</v>
      </c>
      <c r="C40" s="752" t="s">
        <v>174</v>
      </c>
      <c r="D40" s="655">
        <f>[1]Sheet1!$F$55</f>
        <v>1300</v>
      </c>
      <c r="E40" s="655">
        <f>[1]Sheet1!$K$55</f>
        <v>50</v>
      </c>
      <c r="F40" s="641"/>
      <c r="G40" s="655">
        <f>[1]Sheet1!$H$55</f>
        <v>1301</v>
      </c>
      <c r="H40" s="644">
        <f>[1]Sheet1!$L$55</f>
        <v>60</v>
      </c>
      <c r="I40" s="753"/>
      <c r="J40" s="690">
        <f t="shared" si="17"/>
        <v>100.07692307692308</v>
      </c>
      <c r="K40" s="640">
        <f t="shared" si="20"/>
        <v>120</v>
      </c>
      <c r="L40" s="645">
        <f>[2]Sheet1!$F$62</f>
        <v>1244710.8500000001</v>
      </c>
      <c r="M40" s="691">
        <f t="shared" si="18"/>
        <v>24894.217000000001</v>
      </c>
      <c r="N40" s="754"/>
      <c r="O40" s="640"/>
      <c r="P40" s="645"/>
      <c r="Q40" s="645"/>
      <c r="R40" s="645"/>
      <c r="S40" s="645">
        <f t="shared" si="19"/>
        <v>24894.217000000001</v>
      </c>
      <c r="T40" s="645"/>
      <c r="U40" s="637" t="s">
        <v>299</v>
      </c>
      <c r="V40" s="637"/>
      <c r="W40" s="647">
        <f>S40</f>
        <v>24894.217000000001</v>
      </c>
      <c r="X40" s="660"/>
    </row>
    <row r="41" spans="1:24" s="649" customFormat="1" x14ac:dyDescent="0.25">
      <c r="A41" s="637">
        <v>33</v>
      </c>
      <c r="B41" s="638" t="s">
        <v>216</v>
      </c>
      <c r="C41" s="755" t="s">
        <v>193</v>
      </c>
      <c r="D41" s="640">
        <f>[1]Sheet1!$F$57</f>
        <v>2100</v>
      </c>
      <c r="E41" s="640">
        <f>[1]Sheet1!$K$57</f>
        <v>50</v>
      </c>
      <c r="F41" s="641"/>
      <c r="G41" s="640">
        <f>[1]Sheet1!$H$57</f>
        <v>2216</v>
      </c>
      <c r="H41" s="756">
        <f>[1]Sheet1!$L$57</f>
        <v>125</v>
      </c>
      <c r="I41" s="757">
        <v>0</v>
      </c>
      <c r="J41" s="644">
        <f t="shared" si="17"/>
        <v>105.52380952380953</v>
      </c>
      <c r="K41" s="640">
        <f t="shared" si="20"/>
        <v>250</v>
      </c>
      <c r="L41" s="645">
        <f>[2]Sheet1!$F$74</f>
        <v>2124591.75</v>
      </c>
      <c r="M41" s="645">
        <f t="shared" si="18"/>
        <v>42491.834999999999</v>
      </c>
      <c r="N41" s="646"/>
      <c r="O41" s="640"/>
      <c r="P41" s="645"/>
      <c r="Q41" s="645"/>
      <c r="R41" s="658"/>
      <c r="S41" s="645">
        <f>M41</f>
        <v>42491.834999999999</v>
      </c>
      <c r="T41" s="645"/>
      <c r="U41" s="637" t="s">
        <v>299</v>
      </c>
      <c r="V41" s="658"/>
      <c r="W41" s="647">
        <f>S41</f>
        <v>42491.834999999999</v>
      </c>
      <c r="X41" s="660"/>
    </row>
    <row r="42" spans="1:24" s="649" customFormat="1" x14ac:dyDescent="0.25">
      <c r="A42" s="637">
        <v>34</v>
      </c>
      <c r="B42" s="638" t="s">
        <v>27</v>
      </c>
      <c r="C42" s="715" t="str">
        <f>[4]October!$B$28</f>
        <v>Mr.K.D.S.Feranando</v>
      </c>
      <c r="D42" s="640">
        <f>[1]Sheet1!$F$58</f>
        <v>1400</v>
      </c>
      <c r="E42" s="640">
        <f>[1]Sheet1!$K$58</f>
        <v>75</v>
      </c>
      <c r="F42" s="641"/>
      <c r="G42" s="640">
        <f>[1]Sheet1!$H$58</f>
        <v>1500</v>
      </c>
      <c r="H42" s="747">
        <f>[1]Sheet1!$L$58</f>
        <v>280</v>
      </c>
      <c r="I42" s="669"/>
      <c r="J42" s="690">
        <f t="shared" si="17"/>
        <v>107.14285714285714</v>
      </c>
      <c r="K42" s="640">
        <f t="shared" si="20"/>
        <v>373.33333333333331</v>
      </c>
      <c r="L42" s="645">
        <f>[2]Sheet1!$F$78</f>
        <v>1444025.3800000001</v>
      </c>
      <c r="M42" s="691">
        <f t="shared" si="18"/>
        <v>28880.507600000001</v>
      </c>
      <c r="N42" s="646"/>
      <c r="O42" s="640"/>
      <c r="P42" s="645"/>
      <c r="Q42" s="645"/>
      <c r="R42" s="658"/>
      <c r="S42" s="645">
        <f t="shared" si="19"/>
        <v>28880.507600000001</v>
      </c>
      <c r="T42" s="645"/>
      <c r="U42" s="637" t="s">
        <v>299</v>
      </c>
      <c r="V42" s="697"/>
      <c r="W42" s="647">
        <f t="shared" ref="W42:W44" si="21">S42</f>
        <v>28880.507600000001</v>
      </c>
      <c r="X42" s="660"/>
    </row>
    <row r="43" spans="1:24" s="649" customFormat="1" x14ac:dyDescent="0.25">
      <c r="A43" s="637">
        <v>35</v>
      </c>
      <c r="B43" s="638" t="s">
        <v>31</v>
      </c>
      <c r="C43" s="721" t="s">
        <v>328</v>
      </c>
      <c r="D43" s="640">
        <f>[1]Sheet1!$F$60</f>
        <v>1250</v>
      </c>
      <c r="E43" s="640">
        <f>[1]Sheet1!$K$60</f>
        <v>100</v>
      </c>
      <c r="F43" s="641"/>
      <c r="G43" s="640">
        <f>[1]Sheet1!$H$60</f>
        <v>1290</v>
      </c>
      <c r="H43" s="758">
        <f>[1]Sheet1!$L$60</f>
        <v>100</v>
      </c>
      <c r="I43" s="759"/>
      <c r="J43" s="690">
        <f t="shared" si="17"/>
        <v>103.2</v>
      </c>
      <c r="K43" s="640">
        <f t="shared" si="20"/>
        <v>100</v>
      </c>
      <c r="L43" s="645">
        <f>[2]Sheet1!$F$70</f>
        <v>1274707.49</v>
      </c>
      <c r="M43" s="691">
        <f>L43/100*2</f>
        <v>25494.149799999999</v>
      </c>
      <c r="N43" s="646"/>
      <c r="O43" s="640"/>
      <c r="P43" s="645"/>
      <c r="Q43" s="645"/>
      <c r="R43" s="645"/>
      <c r="S43" s="645">
        <f t="shared" si="19"/>
        <v>25494.149799999999</v>
      </c>
      <c r="T43" s="645"/>
      <c r="U43" s="637" t="s">
        <v>299</v>
      </c>
      <c r="V43" s="663" t="s">
        <v>341</v>
      </c>
      <c r="W43" s="647"/>
      <c r="X43" s="660"/>
    </row>
    <row r="44" spans="1:24" s="649" customFormat="1" x14ac:dyDescent="0.25">
      <c r="A44" s="637">
        <v>36</v>
      </c>
      <c r="B44" s="638" t="s">
        <v>32</v>
      </c>
      <c r="C44" s="715" t="s">
        <v>175</v>
      </c>
      <c r="D44" s="640">
        <f>[1]Sheet1!$F$61</f>
        <v>1950</v>
      </c>
      <c r="E44" s="640">
        <f>[1]Sheet1!$K$61</f>
        <v>50</v>
      </c>
      <c r="F44" s="641"/>
      <c r="G44" s="640">
        <f>[1]Sheet1!$H$61</f>
        <v>2145</v>
      </c>
      <c r="H44" s="760">
        <f>[1]Sheet1!$L$61</f>
        <v>40</v>
      </c>
      <c r="I44" s="761"/>
      <c r="J44" s="690">
        <f>SUM(G44/D44*100)</f>
        <v>110.00000000000001</v>
      </c>
      <c r="K44" s="640">
        <f t="shared" si="20"/>
        <v>80</v>
      </c>
      <c r="L44" s="645">
        <f>[2]Sheet1!$F$64</f>
        <v>2036058.32</v>
      </c>
      <c r="M44" s="691">
        <f t="shared" si="18"/>
        <v>40721.166400000002</v>
      </c>
      <c r="N44" s="646"/>
      <c r="O44" s="640"/>
      <c r="P44" s="645"/>
      <c r="Q44" s="645"/>
      <c r="R44" s="645"/>
      <c r="S44" s="723">
        <f>M44</f>
        <v>40721.166400000002</v>
      </c>
      <c r="T44" s="645"/>
      <c r="U44" s="637" t="s">
        <v>299</v>
      </c>
      <c r="V44" s="663"/>
      <c r="W44" s="647">
        <f t="shared" si="21"/>
        <v>40721.166400000002</v>
      </c>
      <c r="X44" s="660"/>
    </row>
    <row r="45" spans="1:24" s="649" customFormat="1" x14ac:dyDescent="0.25">
      <c r="A45" s="703">
        <v>37</v>
      </c>
      <c r="B45" s="762" t="s">
        <v>313</v>
      </c>
      <c r="C45" s="721" t="s">
        <v>329</v>
      </c>
      <c r="D45" s="722">
        <f>[1]Sheet1!$F$59</f>
        <v>1050</v>
      </c>
      <c r="E45" s="722">
        <f>[1]Sheet1!$K$59</f>
        <v>50</v>
      </c>
      <c r="F45" s="641"/>
      <c r="G45" s="722">
        <f>[1]Sheet1!$H$59</f>
        <v>1176</v>
      </c>
      <c r="H45" s="763">
        <f>[1]Sheet1!$L$59</f>
        <v>40</v>
      </c>
      <c r="I45" s="761"/>
      <c r="J45" s="690">
        <f>SUM(G45/D45*100)</f>
        <v>112.00000000000001</v>
      </c>
      <c r="K45" s="640">
        <f t="shared" ref="K45" si="22">H45/E45*100</f>
        <v>80</v>
      </c>
      <c r="L45" s="723">
        <f>[2]Sheet1!$F$68</f>
        <v>1133572.67</v>
      </c>
      <c r="M45" s="691">
        <f t="shared" si="18"/>
        <v>22671.453399999999</v>
      </c>
      <c r="N45" s="733"/>
      <c r="O45" s="722"/>
      <c r="P45" s="723"/>
      <c r="Q45" s="723"/>
      <c r="R45" s="723"/>
      <c r="S45" s="723">
        <f>M45</f>
        <v>22671.453399999999</v>
      </c>
      <c r="T45" s="723"/>
      <c r="U45" s="637" t="s">
        <v>299</v>
      </c>
      <c r="V45" s="663"/>
      <c r="W45" s="647">
        <f>S45</f>
        <v>22671.453399999999</v>
      </c>
      <c r="X45" s="764"/>
    </row>
    <row r="46" spans="1:24" s="649" customFormat="1" ht="17.25" thickBot="1" x14ac:dyDescent="0.3">
      <c r="A46" s="664">
        <v>38</v>
      </c>
      <c r="B46" s="665" t="s">
        <v>30</v>
      </c>
      <c r="C46" s="765" t="s">
        <v>209</v>
      </c>
      <c r="D46" s="667">
        <f>[1]Sheet1!$F$62</f>
        <v>1850</v>
      </c>
      <c r="E46" s="667">
        <f>[1]Sheet1!$K$62</f>
        <v>75</v>
      </c>
      <c r="F46" s="641"/>
      <c r="G46" s="667">
        <f>[1]Sheet1!$H$62</f>
        <v>1864</v>
      </c>
      <c r="H46" s="668">
        <f>[1]Sheet1!$L$62</f>
        <v>70</v>
      </c>
      <c r="I46" s="669"/>
      <c r="J46" s="670">
        <f t="shared" si="17"/>
        <v>100.75675675675674</v>
      </c>
      <c r="K46" s="708">
        <f>H46/E46*100</f>
        <v>93.333333333333329</v>
      </c>
      <c r="L46" s="671">
        <f>[2]Sheet1!$F$66</f>
        <v>1803397.72</v>
      </c>
      <c r="M46" s="672">
        <f t="shared" si="18"/>
        <v>36067.954400000002</v>
      </c>
      <c r="N46" s="673"/>
      <c r="O46" s="667"/>
      <c r="P46" s="671"/>
      <c r="Q46" s="671"/>
      <c r="R46" s="671"/>
      <c r="S46" s="671">
        <f t="shared" si="19"/>
        <v>36067.954400000002</v>
      </c>
      <c r="T46" s="671"/>
      <c r="U46" s="637" t="s">
        <v>299</v>
      </c>
      <c r="V46" s="658"/>
      <c r="W46" s="647">
        <f>S46</f>
        <v>36067.954400000002</v>
      </c>
      <c r="X46" s="674"/>
    </row>
    <row r="47" spans="1:24" s="557" customFormat="1" ht="17.25" customHeight="1" thickTop="1" thickBot="1" x14ac:dyDescent="0.3">
      <c r="A47" s="1030" t="s">
        <v>323</v>
      </c>
      <c r="B47" s="1031"/>
      <c r="C47" s="545"/>
      <c r="D47" s="497">
        <f>SUM(D38:D46)</f>
        <v>13500</v>
      </c>
      <c r="E47" s="497">
        <f>SUM(E38:E46)</f>
        <v>600</v>
      </c>
      <c r="F47" s="498"/>
      <c r="G47" s="564">
        <f>SUM(G38:G46)</f>
        <v>14092</v>
      </c>
      <c r="H47" s="564">
        <f>SUM(H38:H46)</f>
        <v>900</v>
      </c>
      <c r="I47" s="565"/>
      <c r="J47" s="566">
        <f t="shared" si="17"/>
        <v>104.38518518518518</v>
      </c>
      <c r="K47" s="499">
        <f>H47/E47*100</f>
        <v>150</v>
      </c>
      <c r="L47" s="501"/>
      <c r="M47" s="554"/>
      <c r="N47" s="555">
        <f>G47-D47</f>
        <v>592</v>
      </c>
      <c r="O47" s="501">
        <f>N47*10</f>
        <v>5920</v>
      </c>
      <c r="P47" s="501">
        <v>16000</v>
      </c>
      <c r="Q47" s="501">
        <v>5000</v>
      </c>
      <c r="R47" s="501">
        <f>SUM(O47:Q47)</f>
        <v>26920</v>
      </c>
      <c r="S47" s="501"/>
      <c r="T47" s="501"/>
      <c r="U47" s="502"/>
      <c r="V47" s="502"/>
      <c r="W47" s="556">
        <f>R47</f>
        <v>26920</v>
      </c>
      <c r="X47" s="507"/>
    </row>
    <row r="48" spans="1:24" s="649" customFormat="1" ht="17.25" thickTop="1" x14ac:dyDescent="0.25">
      <c r="A48" s="675">
        <v>39</v>
      </c>
      <c r="B48" s="734" t="s">
        <v>277</v>
      </c>
      <c r="C48" s="745" t="s">
        <v>305</v>
      </c>
      <c r="D48" s="707">
        <f>[1]Sheet1!$F$66</f>
        <v>600</v>
      </c>
      <c r="E48" s="707">
        <f>[1]Sheet1!$K$66</f>
        <v>200</v>
      </c>
      <c r="F48" s="641"/>
      <c r="G48" s="707">
        <f>[1]Sheet1!$H$66</f>
        <v>760</v>
      </c>
      <c r="H48" s="774">
        <f>[1]Sheet1!$L$66</f>
        <v>165</v>
      </c>
      <c r="I48" s="775"/>
      <c r="J48" s="681">
        <f t="shared" si="17"/>
        <v>126.66666666666666</v>
      </c>
      <c r="K48" s="708">
        <f>H48/E48*100</f>
        <v>82.5</v>
      </c>
      <c r="L48" s="712">
        <f>[2]Sheet1!$F$90</f>
        <v>816592.04</v>
      </c>
      <c r="M48" s="645">
        <f t="shared" ref="M48:M54" si="23">L48/100*2</f>
        <v>16331.8408</v>
      </c>
      <c r="N48" s="776"/>
      <c r="O48" s="678"/>
      <c r="P48" s="712"/>
      <c r="Q48" s="712"/>
      <c r="R48" s="712"/>
      <c r="S48" s="819">
        <f t="shared" ref="S48:S52" si="24">M48</f>
        <v>16331.8408</v>
      </c>
      <c r="T48" s="712"/>
      <c r="U48" s="637" t="s">
        <v>299</v>
      </c>
      <c r="V48" s="675"/>
      <c r="W48" s="777">
        <f>S48</f>
        <v>16331.8408</v>
      </c>
      <c r="X48" s="686"/>
    </row>
    <row r="49" spans="1:24" s="649" customFormat="1" x14ac:dyDescent="0.25">
      <c r="A49" s="742">
        <v>40</v>
      </c>
      <c r="B49" s="778" t="s">
        <v>273</v>
      </c>
      <c r="C49" s="779" t="s">
        <v>274</v>
      </c>
      <c r="D49" s="735">
        <f>[1]Sheet1!$F$69</f>
        <v>600</v>
      </c>
      <c r="E49" s="735">
        <f>[1]Sheet1!$K$69</f>
        <v>100</v>
      </c>
      <c r="F49" s="641"/>
      <c r="G49" s="735">
        <f>[1]Sheet1!$H$69</f>
        <v>753</v>
      </c>
      <c r="H49" s="780">
        <f>[1]Sheet1!$L$69</f>
        <v>169</v>
      </c>
      <c r="I49" s="781"/>
      <c r="J49" s="644">
        <f t="shared" si="17"/>
        <v>125.49999999999999</v>
      </c>
      <c r="K49" s="708">
        <f>H49/E49*100</f>
        <v>169</v>
      </c>
      <c r="L49" s="741">
        <f>[2]Sheet1!$F$86</f>
        <v>768884.92</v>
      </c>
      <c r="M49" s="645">
        <f t="shared" si="23"/>
        <v>15377.698400000001</v>
      </c>
      <c r="N49" s="782"/>
      <c r="O49" s="708"/>
      <c r="P49" s="741"/>
      <c r="Q49" s="741"/>
      <c r="R49" s="741"/>
      <c r="S49" s="658">
        <f t="shared" si="24"/>
        <v>15377.698400000001</v>
      </c>
      <c r="T49" s="741"/>
      <c r="U49" s="637" t="s">
        <v>299</v>
      </c>
      <c r="V49" s="637"/>
      <c r="W49" s="783">
        <f>S49</f>
        <v>15377.698400000001</v>
      </c>
      <c r="X49" s="686"/>
    </row>
    <row r="50" spans="1:24" s="649" customFormat="1" x14ac:dyDescent="0.25">
      <c r="A50" s="637">
        <v>41</v>
      </c>
      <c r="B50" s="638" t="s">
        <v>163</v>
      </c>
      <c r="C50" s="687" t="s">
        <v>301</v>
      </c>
      <c r="D50" s="640">
        <f>[1]Sheet1!$F$70</f>
        <v>600</v>
      </c>
      <c r="E50" s="640">
        <f>[1]Sheet1!$K$70</f>
        <v>100</v>
      </c>
      <c r="F50" s="641"/>
      <c r="G50" s="640">
        <f>[1]Sheet1!$H$70</f>
        <v>755</v>
      </c>
      <c r="H50" s="784">
        <f>[1]Sheet1!$L$70</f>
        <v>75</v>
      </c>
      <c r="I50" s="785"/>
      <c r="J50" s="690">
        <f t="shared" si="17"/>
        <v>125.83333333333333</v>
      </c>
      <c r="K50" s="708">
        <f>H50/E50*100</f>
        <v>75</v>
      </c>
      <c r="L50" s="658">
        <f>[2]Sheet1!$F$88</f>
        <v>775841.4</v>
      </c>
      <c r="M50" s="691">
        <f t="shared" si="23"/>
        <v>15516.828000000001</v>
      </c>
      <c r="N50" s="646"/>
      <c r="O50" s="640"/>
      <c r="P50" s="658"/>
      <c r="Q50" s="658"/>
      <c r="R50" s="658"/>
      <c r="S50" s="741">
        <f t="shared" si="24"/>
        <v>15516.828000000001</v>
      </c>
      <c r="T50" s="658"/>
      <c r="U50" s="637" t="s">
        <v>299</v>
      </c>
      <c r="V50" s="658"/>
      <c r="W50" s="783">
        <f>S50</f>
        <v>15516.828000000001</v>
      </c>
      <c r="X50" s="648"/>
    </row>
    <row r="51" spans="1:24" s="649" customFormat="1" x14ac:dyDescent="0.25">
      <c r="A51" s="637">
        <v>42</v>
      </c>
      <c r="B51" s="638" t="s">
        <v>215</v>
      </c>
      <c r="C51" s="715" t="s">
        <v>172</v>
      </c>
      <c r="D51" s="640">
        <f>[1]Sheet1!$F$71</f>
        <v>400</v>
      </c>
      <c r="E51" s="640">
        <f>[1]Sheet1!$K$71</f>
        <v>75</v>
      </c>
      <c r="F51" s="641"/>
      <c r="G51" s="640">
        <f>[1]Sheet1!$H$71</f>
        <v>600</v>
      </c>
      <c r="H51" s="786">
        <f>[1]Sheet1!$L$71</f>
        <v>40</v>
      </c>
      <c r="I51" s="787"/>
      <c r="J51" s="690">
        <f t="shared" si="17"/>
        <v>150</v>
      </c>
      <c r="K51" s="708">
        <f t="shared" ref="K51:K54" si="25">H51/E51*100</f>
        <v>53.333333333333336</v>
      </c>
      <c r="L51" s="645">
        <f>[2]Sheet1!$F$80</f>
        <v>591043.37</v>
      </c>
      <c r="M51" s="691">
        <f t="shared" si="23"/>
        <v>11820.867399999999</v>
      </c>
      <c r="N51" s="646"/>
      <c r="O51" s="640"/>
      <c r="P51" s="645"/>
      <c r="Q51" s="645"/>
      <c r="R51" s="645"/>
      <c r="S51" s="741">
        <f t="shared" si="24"/>
        <v>11820.867399999999</v>
      </c>
      <c r="T51" s="645"/>
      <c r="U51" s="637" t="s">
        <v>299</v>
      </c>
      <c r="V51" s="742"/>
      <c r="W51" s="783">
        <f t="shared" ref="W51:W53" si="26">S51</f>
        <v>11820.867399999999</v>
      </c>
      <c r="X51" s="648"/>
    </row>
    <row r="52" spans="1:24" s="649" customFormat="1" x14ac:dyDescent="0.25">
      <c r="A52" s="637">
        <v>43</v>
      </c>
      <c r="B52" s="638" t="s">
        <v>22</v>
      </c>
      <c r="C52" s="715" t="s">
        <v>344</v>
      </c>
      <c r="D52" s="640">
        <f>[1]Sheet1!$F$72</f>
        <v>500</v>
      </c>
      <c r="E52" s="640">
        <f>[1]Sheet1!$K$72</f>
        <v>25</v>
      </c>
      <c r="F52" s="641"/>
      <c r="G52" s="640">
        <f>[1]Sheet1!$H$72</f>
        <v>800</v>
      </c>
      <c r="H52" s="788">
        <f>[1]Sheet1!$L$72</f>
        <v>24</v>
      </c>
      <c r="I52" s="789"/>
      <c r="J52" s="690">
        <f t="shared" si="17"/>
        <v>160</v>
      </c>
      <c r="K52" s="708">
        <f t="shared" si="25"/>
        <v>96</v>
      </c>
      <c r="L52" s="645">
        <f>[2]Sheet1!$F$94</f>
        <v>767829.33</v>
      </c>
      <c r="M52" s="691">
        <f t="shared" si="23"/>
        <v>15356.586599999999</v>
      </c>
      <c r="N52" s="646"/>
      <c r="O52" s="640"/>
      <c r="P52" s="645"/>
      <c r="Q52" s="645"/>
      <c r="R52" s="645"/>
      <c r="S52" s="741">
        <f t="shared" si="24"/>
        <v>15356.586599999999</v>
      </c>
      <c r="T52" s="645"/>
      <c r="U52" s="637" t="s">
        <v>299</v>
      </c>
      <c r="V52" s="637"/>
      <c r="W52" s="783">
        <f t="shared" si="26"/>
        <v>15356.586599999999</v>
      </c>
      <c r="X52" s="648"/>
    </row>
    <row r="53" spans="1:24" s="404" customFormat="1" x14ac:dyDescent="0.25">
      <c r="A53" s="400">
        <v>44</v>
      </c>
      <c r="B53" s="412" t="s">
        <v>20</v>
      </c>
      <c r="C53" s="401" t="s">
        <v>311</v>
      </c>
      <c r="D53" s="403">
        <f>[1]Sheet1!$F$68</f>
        <v>350</v>
      </c>
      <c r="E53" s="403">
        <f>[1]Sheet1!$K$68</f>
        <v>50</v>
      </c>
      <c r="F53" s="402"/>
      <c r="G53" s="403">
        <f>[1]Sheet1!$H$68</f>
        <v>560</v>
      </c>
      <c r="H53" s="584">
        <f>[1]Sheet1!$L$68</f>
        <v>230</v>
      </c>
      <c r="I53" s="585"/>
      <c r="J53" s="522">
        <f t="shared" si="17"/>
        <v>160</v>
      </c>
      <c r="K53" s="582">
        <f>H53/E53*100</f>
        <v>459.99999999999994</v>
      </c>
      <c r="L53" s="407">
        <f>[2]Sheet1!$F$92</f>
        <v>570022.78</v>
      </c>
      <c r="M53" s="506">
        <f>L53/100*2</f>
        <v>11400.455600000001</v>
      </c>
      <c r="N53" s="406"/>
      <c r="O53" s="403"/>
      <c r="P53" s="407"/>
      <c r="Q53" s="407"/>
      <c r="R53" s="407"/>
      <c r="S53" s="407"/>
      <c r="T53" s="407"/>
      <c r="U53" s="400"/>
      <c r="V53" s="626"/>
      <c r="W53" s="583">
        <f t="shared" si="26"/>
        <v>0</v>
      </c>
      <c r="X53" s="417"/>
    </row>
    <row r="54" spans="1:24" s="404" customFormat="1" ht="17.25" thickBot="1" x14ac:dyDescent="0.3">
      <c r="A54" s="400">
        <v>45</v>
      </c>
      <c r="B54" s="605" t="s">
        <v>112</v>
      </c>
      <c r="C54" s="401" t="s">
        <v>197</v>
      </c>
      <c r="D54" s="603">
        <f>[1]Sheet1!$F$73</f>
        <v>450</v>
      </c>
      <c r="E54" s="603">
        <f>[1]Sheet1!$K$73</f>
        <v>50</v>
      </c>
      <c r="F54" s="402"/>
      <c r="G54" s="603">
        <f>[1]Sheet1!$H$73</f>
        <v>260</v>
      </c>
      <c r="H54" s="618">
        <f>[1]Sheet1!$L$73</f>
        <v>0</v>
      </c>
      <c r="I54" s="619"/>
      <c r="J54" s="522">
        <f t="shared" si="17"/>
        <v>57.777777777777771</v>
      </c>
      <c r="K54" s="582">
        <f t="shared" si="25"/>
        <v>0</v>
      </c>
      <c r="L54" s="612">
        <f>[2]Sheet1!$F$84</f>
        <v>252432.23</v>
      </c>
      <c r="M54" s="506">
        <f t="shared" si="23"/>
        <v>5048.6446000000005</v>
      </c>
      <c r="N54" s="604"/>
      <c r="O54" s="403"/>
      <c r="P54" s="612"/>
      <c r="Q54" s="612"/>
      <c r="R54" s="612"/>
      <c r="S54" s="407"/>
      <c r="T54" s="612"/>
      <c r="U54" s="400"/>
      <c r="V54" s="617"/>
      <c r="W54" s="583">
        <f>S54</f>
        <v>0</v>
      </c>
      <c r="X54" s="417"/>
    </row>
    <row r="55" spans="1:24" s="557" customFormat="1" ht="18" thickTop="1" thickBot="1" x14ac:dyDescent="0.3">
      <c r="A55" s="1026" t="s">
        <v>320</v>
      </c>
      <c r="B55" s="1027"/>
      <c r="C55" s="545"/>
      <c r="D55" s="497">
        <f>SUM(D48:D54)</f>
        <v>3500</v>
      </c>
      <c r="E55" s="497">
        <f>SUM(E48:E54)</f>
        <v>600</v>
      </c>
      <c r="F55" s="498"/>
      <c r="G55" s="564">
        <f>SUM(G48:G54)</f>
        <v>4488</v>
      </c>
      <c r="H55" s="564">
        <f>SUM(H48:H54)</f>
        <v>703</v>
      </c>
      <c r="I55" s="565"/>
      <c r="J55" s="566">
        <f t="shared" si="17"/>
        <v>128.22857142857143</v>
      </c>
      <c r="K55" s="499">
        <f>H55/E55*100</f>
        <v>117.16666666666666</v>
      </c>
      <c r="L55" s="501"/>
      <c r="M55" s="554"/>
      <c r="N55" s="555">
        <f>G55-D55</f>
        <v>988</v>
      </c>
      <c r="O55" s="501">
        <f>N55*10</f>
        <v>9880</v>
      </c>
      <c r="P55" s="501">
        <v>16000</v>
      </c>
      <c r="Q55" s="501">
        <v>5000</v>
      </c>
      <c r="R55" s="501">
        <f>SUM(O55:Q55)</f>
        <v>30880</v>
      </c>
      <c r="S55" s="501"/>
      <c r="T55" s="501"/>
      <c r="U55" s="502"/>
      <c r="V55" s="502"/>
      <c r="W55" s="556">
        <f>R55</f>
        <v>30880</v>
      </c>
      <c r="X55" s="507"/>
    </row>
    <row r="56" spans="1:24" s="649" customFormat="1" ht="17.25" thickTop="1" x14ac:dyDescent="0.25">
      <c r="A56" s="675">
        <v>46</v>
      </c>
      <c r="B56" s="676" t="s">
        <v>46</v>
      </c>
      <c r="C56" s="745" t="s">
        <v>194</v>
      </c>
      <c r="D56" s="678">
        <f>[1]Sheet1!$F$77</f>
        <v>1150</v>
      </c>
      <c r="E56" s="678">
        <f>[1]Sheet1!$K$77</f>
        <v>125</v>
      </c>
      <c r="F56" s="641"/>
      <c r="G56" s="708">
        <f>[1]Sheet1!$H$77</f>
        <v>1310</v>
      </c>
      <c r="H56" s="790">
        <f>[1]Sheet1!$L$77</f>
        <v>200</v>
      </c>
      <c r="I56" s="791"/>
      <c r="J56" s="792">
        <f t="shared" si="17"/>
        <v>113.91304347826087</v>
      </c>
      <c r="K56" s="793">
        <f>H56/E56*100</f>
        <v>160</v>
      </c>
      <c r="L56" s="682">
        <f>[2]Sheet1!$F$96</f>
        <v>1262634.21</v>
      </c>
      <c r="M56" s="683">
        <f t="shared" ref="M56:M61" si="27">L56/100*2</f>
        <v>25252.6842</v>
      </c>
      <c r="N56" s="684"/>
      <c r="O56" s="678"/>
      <c r="P56" s="682"/>
      <c r="Q56" s="682"/>
      <c r="R56" s="682"/>
      <c r="S56" s="682">
        <f t="shared" ref="S56:S61" si="28">M56</f>
        <v>25252.6842</v>
      </c>
      <c r="T56" s="682"/>
      <c r="U56" s="637" t="s">
        <v>299</v>
      </c>
      <c r="V56" s="675"/>
      <c r="W56" s="713">
        <f>S56</f>
        <v>25252.6842</v>
      </c>
      <c r="X56" s="686"/>
    </row>
    <row r="57" spans="1:24" s="649" customFormat="1" x14ac:dyDescent="0.25">
      <c r="A57" s="637">
        <v>47</v>
      </c>
      <c r="B57" s="638" t="s">
        <v>336</v>
      </c>
      <c r="C57" s="715" t="s">
        <v>334</v>
      </c>
      <c r="D57" s="644">
        <f>[1]Sheet1!$F$78</f>
        <v>1650</v>
      </c>
      <c r="E57" s="655">
        <f>[1]Sheet1!$K$78</f>
        <v>250</v>
      </c>
      <c r="F57" s="641"/>
      <c r="G57" s="644">
        <f>[1]Sheet1!$H$78</f>
        <v>1666</v>
      </c>
      <c r="H57" s="794">
        <f>[1]Sheet1!$L$78</f>
        <v>330</v>
      </c>
      <c r="I57" s="795"/>
      <c r="J57" s="690">
        <f t="shared" si="17"/>
        <v>100.96969696969697</v>
      </c>
      <c r="K57" s="644">
        <f>H57/E57*100</f>
        <v>132</v>
      </c>
      <c r="L57" s="796">
        <f>[2]Sheet1!$F$107</f>
        <v>1604117.26</v>
      </c>
      <c r="M57" s="691">
        <f t="shared" si="27"/>
        <v>32082.3452</v>
      </c>
      <c r="N57" s="659"/>
      <c r="O57" s="640"/>
      <c r="P57" s="658"/>
      <c r="Q57" s="658"/>
      <c r="R57" s="658"/>
      <c r="S57" s="658">
        <f>M57</f>
        <v>32082.3452</v>
      </c>
      <c r="T57" s="658"/>
      <c r="U57" s="637" t="s">
        <v>299</v>
      </c>
      <c r="V57" s="663"/>
      <c r="W57" s="660">
        <f>S57</f>
        <v>32082.3452</v>
      </c>
      <c r="X57" s="648"/>
    </row>
    <row r="58" spans="1:24" s="649" customFormat="1" x14ac:dyDescent="0.25">
      <c r="A58" s="637">
        <v>48</v>
      </c>
      <c r="B58" s="638" t="s">
        <v>49</v>
      </c>
      <c r="C58" s="715" t="s">
        <v>309</v>
      </c>
      <c r="D58" s="640">
        <f>[1]Sheet1!$F$79</f>
        <v>900</v>
      </c>
      <c r="E58" s="640">
        <f>[1]Sheet1!$K$79</f>
        <v>100</v>
      </c>
      <c r="F58" s="641"/>
      <c r="G58" s="640">
        <f>[1]Sheet1!$H$79</f>
        <v>1000</v>
      </c>
      <c r="H58" s="797">
        <f>[1]Sheet1!$L$79</f>
        <v>100</v>
      </c>
      <c r="I58" s="798"/>
      <c r="J58" s="690">
        <f t="shared" si="17"/>
        <v>111.11111111111111</v>
      </c>
      <c r="K58" s="799">
        <f t="shared" ref="K58:K60" si="29">H58/E58*100</f>
        <v>100</v>
      </c>
      <c r="L58" s="658">
        <f>[2]Sheet1!$F$105</f>
        <v>987994.23</v>
      </c>
      <c r="M58" s="691">
        <f t="shared" si="27"/>
        <v>19759.884600000001</v>
      </c>
      <c r="N58" s="648"/>
      <c r="O58" s="648"/>
      <c r="P58" s="648"/>
      <c r="Q58" s="648"/>
      <c r="R58" s="648"/>
      <c r="S58" s="660">
        <f t="shared" si="28"/>
        <v>19759.884600000001</v>
      </c>
      <c r="T58" s="648"/>
      <c r="U58" s="637" t="s">
        <v>299</v>
      </c>
      <c r="V58" s="663"/>
      <c r="W58" s="660">
        <f t="shared" ref="W58" si="30">S58</f>
        <v>19759.884600000001</v>
      </c>
      <c r="X58" s="648"/>
    </row>
    <row r="59" spans="1:24" s="649" customFormat="1" x14ac:dyDescent="0.25">
      <c r="A59" s="637">
        <v>49</v>
      </c>
      <c r="B59" s="638" t="s">
        <v>45</v>
      </c>
      <c r="C59" s="715" t="s">
        <v>202</v>
      </c>
      <c r="D59" s="640">
        <f>[1]Sheet1!$F$80</f>
        <v>1400</v>
      </c>
      <c r="E59" s="640">
        <f>[1]Sheet1!$K$80</f>
        <v>150</v>
      </c>
      <c r="F59" s="641"/>
      <c r="G59" s="640">
        <f>[1]Sheet1!$H$80</f>
        <v>1530</v>
      </c>
      <c r="H59" s="797">
        <f>[1]Sheet1!$L$80</f>
        <v>200</v>
      </c>
      <c r="I59" s="798"/>
      <c r="J59" s="690">
        <f t="shared" si="17"/>
        <v>109.28571428571428</v>
      </c>
      <c r="K59" s="799">
        <f t="shared" si="29"/>
        <v>133.33333333333331</v>
      </c>
      <c r="L59" s="645">
        <f>[2]Sheet1!$F$103</f>
        <v>1455987.51</v>
      </c>
      <c r="M59" s="691">
        <f t="shared" si="27"/>
        <v>29119.750199999999</v>
      </c>
      <c r="N59" s="646"/>
      <c r="O59" s="640"/>
      <c r="P59" s="645"/>
      <c r="Q59" s="645"/>
      <c r="R59" s="645"/>
      <c r="S59" s="645">
        <f t="shared" si="28"/>
        <v>29119.750199999999</v>
      </c>
      <c r="T59" s="645"/>
      <c r="U59" s="637" t="s">
        <v>299</v>
      </c>
      <c r="V59" s="637"/>
      <c r="W59" s="647">
        <f>S59</f>
        <v>29119.750199999999</v>
      </c>
      <c r="X59" s="648"/>
    </row>
    <row r="60" spans="1:24" s="649" customFormat="1" x14ac:dyDescent="0.25">
      <c r="A60" s="637">
        <v>50</v>
      </c>
      <c r="B60" s="638" t="s">
        <v>166</v>
      </c>
      <c r="C60" s="715" t="s">
        <v>228</v>
      </c>
      <c r="D60" s="640">
        <f>[1]Sheet1!$F$81</f>
        <v>1400</v>
      </c>
      <c r="E60" s="640">
        <f>[1]Sheet1!$K$81</f>
        <v>75</v>
      </c>
      <c r="F60" s="641"/>
      <c r="G60" s="640">
        <f>[1]Sheet1!$H$81</f>
        <v>1550</v>
      </c>
      <c r="H60" s="800">
        <f>[1]Sheet1!$L$81</f>
        <v>154</v>
      </c>
      <c r="I60" s="801"/>
      <c r="J60" s="690">
        <f t="shared" si="17"/>
        <v>110.71428571428572</v>
      </c>
      <c r="K60" s="799">
        <f t="shared" si="29"/>
        <v>205.33333333333331</v>
      </c>
      <c r="L60" s="645">
        <f>[2]Sheet1!$F$101</f>
        <v>1517198.1500000001</v>
      </c>
      <c r="M60" s="691">
        <f t="shared" si="27"/>
        <v>30343.963000000003</v>
      </c>
      <c r="N60" s="646"/>
      <c r="O60" s="640"/>
      <c r="P60" s="645"/>
      <c r="Q60" s="645"/>
      <c r="R60" s="645"/>
      <c r="S60" s="645">
        <f t="shared" si="28"/>
        <v>30343.963000000003</v>
      </c>
      <c r="T60" s="645"/>
      <c r="U60" s="637" t="s">
        <v>299</v>
      </c>
      <c r="V60" s="637"/>
      <c r="W60" s="647">
        <f>S60</f>
        <v>30343.963000000003</v>
      </c>
      <c r="X60" s="648"/>
    </row>
    <row r="61" spans="1:24" s="649" customFormat="1" ht="17.25" thickBot="1" x14ac:dyDescent="0.3">
      <c r="A61" s="664">
        <v>51</v>
      </c>
      <c r="B61" s="665" t="s">
        <v>332</v>
      </c>
      <c r="C61" s="802" t="s">
        <v>187</v>
      </c>
      <c r="D61" s="667">
        <f>[1]Sheet1!$F$83</f>
        <v>900</v>
      </c>
      <c r="E61" s="667">
        <f>[1]Sheet1!$K$83</f>
        <v>100</v>
      </c>
      <c r="F61" s="641"/>
      <c r="G61" s="667">
        <f>[1]Sheet1!$H$83</f>
        <v>950</v>
      </c>
      <c r="H61" s="803">
        <f>[1]Sheet1!$L$83</f>
        <v>70</v>
      </c>
      <c r="I61" s="804"/>
      <c r="J61" s="670">
        <f t="shared" si="17"/>
        <v>105.55555555555556</v>
      </c>
      <c r="K61" s="799">
        <f>H61/E61*100</f>
        <v>70</v>
      </c>
      <c r="L61" s="704">
        <f>[2]Sheet1!$F$99</f>
        <v>929392.72</v>
      </c>
      <c r="M61" s="691">
        <f t="shared" si="27"/>
        <v>18587.8544</v>
      </c>
      <c r="N61" s="673"/>
      <c r="O61" s="667"/>
      <c r="P61" s="704"/>
      <c r="Q61" s="704"/>
      <c r="R61" s="704"/>
      <c r="S61" s="704">
        <f t="shared" si="28"/>
        <v>18587.8544</v>
      </c>
      <c r="T61" s="704"/>
      <c r="U61" s="637" t="s">
        <v>299</v>
      </c>
      <c r="V61" s="664"/>
      <c r="W61" s="805">
        <f>S61</f>
        <v>18587.8544</v>
      </c>
      <c r="X61" s="674"/>
    </row>
    <row r="62" spans="1:24" s="557" customFormat="1" ht="18" thickTop="1" thickBot="1" x14ac:dyDescent="0.3">
      <c r="A62" s="1028" t="s">
        <v>326</v>
      </c>
      <c r="B62" s="1029"/>
      <c r="C62" s="545"/>
      <c r="D62" s="497">
        <f>SUM(D56:D61)</f>
        <v>7400</v>
      </c>
      <c r="E62" s="497">
        <f>SUM(E56:E61)</f>
        <v>800</v>
      </c>
      <c r="F62" s="498"/>
      <c r="G62" s="499">
        <f>SUM(G56:G61)</f>
        <v>8006</v>
      </c>
      <c r="H62" s="499">
        <f>SUM(H56:H61)</f>
        <v>1054</v>
      </c>
      <c r="I62" s="500"/>
      <c r="J62" s="567">
        <f t="shared" si="17"/>
        <v>108.18918918918918</v>
      </c>
      <c r="K62" s="568">
        <f>H62/E62*100</f>
        <v>131.75</v>
      </c>
      <c r="L62" s="501"/>
      <c r="M62" s="501"/>
      <c r="N62" s="555">
        <f>G62-D62</f>
        <v>606</v>
      </c>
      <c r="O62" s="501">
        <f>N62*10</f>
        <v>6060</v>
      </c>
      <c r="P62" s="501">
        <v>16000</v>
      </c>
      <c r="Q62" s="501">
        <v>5000</v>
      </c>
      <c r="R62" s="501">
        <f>SUM(O62:Q62)</f>
        <v>27060</v>
      </c>
      <c r="S62" s="501"/>
      <c r="T62" s="501"/>
      <c r="U62" s="502"/>
      <c r="V62" s="502"/>
      <c r="W62" s="556">
        <f>R62</f>
        <v>27060</v>
      </c>
      <c r="X62" s="507"/>
    </row>
    <row r="63" spans="1:24" s="557" customFormat="1" ht="18" thickTop="1" thickBot="1" x14ac:dyDescent="0.3">
      <c r="A63" s="1028" t="s">
        <v>257</v>
      </c>
      <c r="B63" s="1029"/>
      <c r="C63" s="558"/>
      <c r="D63" s="569">
        <f>D62+D55+D47+D37+D33+D24+D15</f>
        <v>50000</v>
      </c>
      <c r="E63" s="569">
        <f>E62+E55+E47+E37+E33+E24+E15</f>
        <v>6000</v>
      </c>
      <c r="F63" s="498"/>
      <c r="G63" s="570">
        <f>G62+G55+G47+G37+G33+G24+G15</f>
        <v>56667</v>
      </c>
      <c r="H63" s="570">
        <f>H62+H55+H47+H37+H33+H24+H15</f>
        <v>8444</v>
      </c>
      <c r="I63" s="571"/>
      <c r="J63" s="569">
        <f>G63/D63*100</f>
        <v>113.334</v>
      </c>
      <c r="K63" s="570">
        <f>H63/E63*100</f>
        <v>140.73333333333332</v>
      </c>
      <c r="L63" s="561"/>
      <c r="M63" s="561"/>
      <c r="N63" s="497"/>
      <c r="O63" s="499"/>
      <c r="P63" s="561"/>
      <c r="Q63" s="561"/>
      <c r="R63" s="561"/>
      <c r="S63" s="561"/>
      <c r="T63" s="561"/>
      <c r="U63" s="562"/>
      <c r="V63" s="562"/>
      <c r="W63" s="563">
        <v>12000</v>
      </c>
      <c r="X63" s="507"/>
    </row>
    <row r="64" spans="1:24" s="478" customFormat="1" ht="18" thickTop="1" thickBot="1" x14ac:dyDescent="0.3">
      <c r="A64" s="1034" t="s">
        <v>81</v>
      </c>
      <c r="B64" s="1035"/>
      <c r="C64" s="529"/>
      <c r="D64" s="422">
        <f>D63</f>
        <v>50000</v>
      </c>
      <c r="E64" s="422">
        <f t="shared" ref="E64" si="31">E63</f>
        <v>6000</v>
      </c>
      <c r="F64" s="423"/>
      <c r="G64" s="475">
        <f>G63</f>
        <v>56667</v>
      </c>
      <c r="H64" s="476">
        <f>H63</f>
        <v>8444</v>
      </c>
      <c r="I64" s="423"/>
      <c r="J64" s="424">
        <f>G64/D64*100</f>
        <v>113.334</v>
      </c>
      <c r="K64" s="477">
        <f>K63</f>
        <v>140.73333333333332</v>
      </c>
      <c r="L64" s="419">
        <f>SUM(L5:L63)</f>
        <v>55836151.98999998</v>
      </c>
      <c r="M64" s="419">
        <f>SUM(M5:M63)</f>
        <v>1116723.0397999999</v>
      </c>
      <c r="N64" s="409">
        <f>SUM(N5:N63)</f>
        <v>6667</v>
      </c>
      <c r="O64" s="419">
        <f>SUM(O5:O63)</f>
        <v>66670</v>
      </c>
      <c r="P64" s="419">
        <f t="shared" ref="P64" si="32">SUM(P5:P63)</f>
        <v>96000</v>
      </c>
      <c r="Q64" s="419">
        <f>SUM(Q5:Q63)</f>
        <v>30000</v>
      </c>
      <c r="R64" s="419">
        <f>SUM(R5:R63)</f>
        <v>192670</v>
      </c>
      <c r="S64" s="419">
        <f>SUM(S5:S62)</f>
        <v>1010358.1871999999</v>
      </c>
      <c r="T64" s="419">
        <f>SUM(T5:T61)</f>
        <v>0</v>
      </c>
      <c r="U64" s="474"/>
      <c r="V64" s="474"/>
      <c r="W64" s="419">
        <f>SUM(W5:W63)</f>
        <v>1140341.3314</v>
      </c>
      <c r="X64" s="543"/>
    </row>
    <row r="65" spans="1:24" s="478" customFormat="1" ht="17.25" thickTop="1" x14ac:dyDescent="0.25">
      <c r="A65" s="483"/>
      <c r="B65" s="483"/>
      <c r="C65" s="483"/>
      <c r="D65" s="462"/>
      <c r="E65" s="462"/>
      <c r="F65" s="462"/>
      <c r="G65" s="421"/>
      <c r="H65" s="462"/>
      <c r="I65" s="462"/>
      <c r="J65" s="462"/>
      <c r="K65" s="462"/>
      <c r="L65" s="480"/>
      <c r="M65" s="480"/>
      <c r="N65" s="421"/>
      <c r="O65" s="480"/>
      <c r="P65" s="480"/>
      <c r="Q65" s="480"/>
      <c r="R65" s="480"/>
      <c r="S65" s="480"/>
      <c r="T65" s="480"/>
      <c r="U65" s="447"/>
      <c r="V65" s="447"/>
      <c r="W65" s="480"/>
      <c r="X65" s="468"/>
    </row>
    <row r="66" spans="1:24" s="478" customFormat="1" x14ac:dyDescent="0.25">
      <c r="A66" s="483"/>
      <c r="B66" s="483"/>
      <c r="C66" s="483"/>
      <c r="D66" s="462"/>
      <c r="E66" s="462"/>
      <c r="F66" s="462"/>
      <c r="G66" s="421"/>
      <c r="H66" s="462"/>
      <c r="I66" s="462"/>
      <c r="J66" s="462"/>
      <c r="K66" s="462"/>
      <c r="L66" s="480"/>
      <c r="M66" s="480"/>
      <c r="N66" s="421"/>
      <c r="O66" s="480"/>
      <c r="P66" s="480"/>
      <c r="Q66" s="480"/>
      <c r="R66" s="480"/>
      <c r="S66" s="480"/>
      <c r="T66" s="480"/>
      <c r="U66" s="447"/>
      <c r="V66" s="447"/>
      <c r="W66" s="480"/>
      <c r="X66" s="468"/>
    </row>
    <row r="67" spans="1:24" s="478" customFormat="1" x14ac:dyDescent="0.25">
      <c r="F67" s="462"/>
      <c r="G67" s="421"/>
      <c r="H67" s="462"/>
      <c r="I67" s="462"/>
      <c r="J67" s="462"/>
      <c r="K67" s="462"/>
      <c r="L67" s="480"/>
      <c r="M67" s="480"/>
      <c r="N67" s="480"/>
      <c r="O67" s="480"/>
      <c r="P67" s="480"/>
      <c r="Q67" s="480"/>
      <c r="R67" s="480"/>
      <c r="S67" s="480"/>
      <c r="T67" s="480"/>
      <c r="U67" s="447"/>
      <c r="V67" s="447"/>
      <c r="W67" s="480"/>
    </row>
    <row r="68" spans="1:24" s="404" customFormat="1" x14ac:dyDescent="0.25">
      <c r="A68" s="519" t="s">
        <v>204</v>
      </c>
      <c r="B68" s="483" t="s">
        <v>205</v>
      </c>
      <c r="C68" s="518" t="s">
        <v>204</v>
      </c>
      <c r="D68" s="478" t="s">
        <v>258</v>
      </c>
      <c r="K68" s="426"/>
      <c r="L68" s="427"/>
      <c r="M68" s="428"/>
      <c r="N68" s="428"/>
      <c r="O68" s="428"/>
      <c r="P68" s="428"/>
      <c r="Q68" s="428"/>
      <c r="R68" s="428"/>
      <c r="S68" s="428"/>
      <c r="T68" s="428"/>
      <c r="U68" s="432"/>
      <c r="V68" s="432"/>
      <c r="W68" s="478"/>
    </row>
    <row r="69" spans="1:24" s="404" customFormat="1" x14ac:dyDescent="0.25">
      <c r="B69" s="478" t="s">
        <v>206</v>
      </c>
      <c r="C69" s="432"/>
      <c r="D69" s="434" t="s">
        <v>259</v>
      </c>
      <c r="F69" s="462"/>
      <c r="K69" s="426"/>
      <c r="L69" s="427"/>
      <c r="M69" s="428"/>
      <c r="N69" s="428"/>
      <c r="O69" s="428"/>
      <c r="P69" s="428"/>
      <c r="Q69" s="428"/>
      <c r="R69" s="428"/>
      <c r="S69" s="428"/>
      <c r="T69" s="428"/>
      <c r="U69" s="432"/>
      <c r="V69" s="432"/>
      <c r="W69" s="478"/>
    </row>
    <row r="70" spans="1:24" s="404" customFormat="1" x14ac:dyDescent="0.25">
      <c r="B70" s="478" t="s">
        <v>276</v>
      </c>
      <c r="G70" s="478"/>
      <c r="H70" s="478"/>
      <c r="I70" s="478"/>
      <c r="J70" s="478"/>
      <c r="K70" s="468"/>
      <c r="L70" s="480"/>
      <c r="M70" s="428"/>
      <c r="R70" s="428"/>
      <c r="S70" s="428"/>
      <c r="T70" s="428"/>
      <c r="U70" s="432"/>
      <c r="V70" s="432"/>
      <c r="W70" s="478"/>
    </row>
    <row r="71" spans="1:24" s="404" customFormat="1" x14ac:dyDescent="0.25">
      <c r="E71" s="425"/>
      <c r="G71" s="393"/>
      <c r="H71" s="393"/>
      <c r="I71" s="478"/>
      <c r="J71" s="478"/>
      <c r="K71" s="468"/>
      <c r="L71" s="480"/>
      <c r="M71" s="428"/>
      <c r="R71" s="428"/>
      <c r="S71" s="428"/>
      <c r="T71" s="428"/>
      <c r="U71" s="432"/>
      <c r="V71" s="432"/>
      <c r="W71" s="478"/>
    </row>
    <row r="72" spans="1:24" s="404" customFormat="1" x14ac:dyDescent="0.25">
      <c r="E72" s="425"/>
      <c r="G72" s="393"/>
      <c r="H72" s="393"/>
      <c r="I72" s="478"/>
      <c r="J72" s="478"/>
      <c r="K72" s="468"/>
      <c r="L72" s="480"/>
      <c r="M72" s="428"/>
      <c r="R72" s="428"/>
      <c r="S72" s="428"/>
      <c r="T72" s="428"/>
      <c r="U72" s="432"/>
      <c r="V72" s="432"/>
      <c r="W72" s="478"/>
    </row>
    <row r="73" spans="1:24" s="404" customFormat="1" x14ac:dyDescent="0.25">
      <c r="E73" s="425"/>
      <c r="G73" s="393"/>
      <c r="H73" s="393"/>
      <c r="I73" s="478"/>
      <c r="J73" s="478"/>
      <c r="K73" s="468"/>
      <c r="L73" s="480"/>
      <c r="M73" s="428"/>
      <c r="R73" s="428"/>
      <c r="S73" s="428"/>
      <c r="T73" s="428"/>
      <c r="U73" s="432"/>
      <c r="V73" s="432"/>
      <c r="W73" s="478"/>
    </row>
    <row r="74" spans="1:24" s="404" customFormat="1" x14ac:dyDescent="0.25">
      <c r="E74" s="425"/>
      <c r="G74" s="393"/>
      <c r="H74" s="393"/>
      <c r="I74" s="478"/>
      <c r="J74" s="478"/>
      <c r="K74" s="468"/>
      <c r="L74" s="480"/>
      <c r="M74" s="428"/>
      <c r="R74" s="428"/>
      <c r="S74" s="428"/>
      <c r="T74" s="428"/>
      <c r="U74" s="432"/>
      <c r="V74" s="432"/>
      <c r="W74" s="478"/>
    </row>
    <row r="75" spans="1:24" s="404" customFormat="1" x14ac:dyDescent="0.25">
      <c r="E75" s="425"/>
      <c r="G75" s="393"/>
      <c r="H75" s="393"/>
      <c r="I75" s="478"/>
      <c r="J75" s="478"/>
      <c r="K75" s="468"/>
      <c r="L75" s="480"/>
      <c r="M75" s="428"/>
      <c r="R75" s="428"/>
      <c r="S75" s="428"/>
      <c r="T75" s="428"/>
      <c r="U75" s="432"/>
      <c r="V75" s="432"/>
      <c r="W75" s="478"/>
    </row>
    <row r="76" spans="1:24" s="404" customFormat="1" x14ac:dyDescent="0.25">
      <c r="E76" s="425"/>
      <c r="G76" s="393"/>
      <c r="H76" s="393"/>
      <c r="I76" s="478"/>
      <c r="J76" s="478"/>
      <c r="K76" s="468"/>
      <c r="L76" s="480"/>
      <c r="M76" s="428"/>
      <c r="R76" s="428"/>
      <c r="S76" s="428"/>
      <c r="T76" s="428"/>
      <c r="U76" s="432"/>
      <c r="V76" s="432"/>
      <c r="W76" s="478"/>
    </row>
    <row r="77" spans="1:24" s="404" customFormat="1" x14ac:dyDescent="0.25">
      <c r="E77" s="425"/>
      <c r="G77" s="393"/>
      <c r="H77" s="393"/>
      <c r="I77" s="478"/>
      <c r="J77" s="478"/>
      <c r="K77" s="468"/>
      <c r="L77" s="480"/>
      <c r="M77" s="428"/>
      <c r="R77" s="428"/>
      <c r="S77" s="428"/>
      <c r="T77" s="428"/>
      <c r="U77" s="432"/>
      <c r="V77" s="432"/>
      <c r="W77" s="478"/>
    </row>
    <row r="78" spans="1:24" s="404" customFormat="1" x14ac:dyDescent="0.25">
      <c r="E78" s="425"/>
      <c r="G78" s="393"/>
      <c r="H78" s="393"/>
      <c r="I78" s="478"/>
      <c r="J78" s="478"/>
      <c r="K78" s="468"/>
      <c r="L78" s="480"/>
      <c r="M78" s="428"/>
      <c r="R78" s="428"/>
      <c r="S78" s="428"/>
      <c r="T78" s="428"/>
      <c r="U78" s="432"/>
      <c r="V78" s="432"/>
      <c r="W78" s="478"/>
    </row>
    <row r="79" spans="1:24" s="404" customFormat="1" x14ac:dyDescent="0.25">
      <c r="E79" s="425"/>
      <c r="G79" s="393"/>
      <c r="H79" s="393"/>
      <c r="I79" s="478"/>
      <c r="J79" s="478"/>
      <c r="K79" s="468"/>
      <c r="L79" s="480"/>
      <c r="M79" s="428"/>
      <c r="R79" s="428"/>
      <c r="S79" s="428"/>
      <c r="T79" s="428"/>
      <c r="U79" s="432"/>
      <c r="V79" s="432"/>
      <c r="W79" s="478"/>
    </row>
    <row r="80" spans="1:24" s="404" customFormat="1" x14ac:dyDescent="0.25">
      <c r="E80" s="425"/>
      <c r="G80" s="393"/>
      <c r="H80" s="393"/>
      <c r="I80" s="478"/>
      <c r="J80" s="478"/>
      <c r="K80" s="468"/>
      <c r="L80" s="480"/>
      <c r="M80" s="428"/>
      <c r="R80" s="428"/>
      <c r="S80" s="428"/>
      <c r="T80" s="428"/>
      <c r="U80" s="432"/>
      <c r="V80" s="432"/>
      <c r="W80" s="478"/>
    </row>
    <row r="81" spans="1:23" s="404" customFormat="1" x14ac:dyDescent="0.25">
      <c r="E81" s="425"/>
      <c r="G81" s="393"/>
      <c r="H81" s="393"/>
      <c r="I81" s="478"/>
      <c r="J81" s="478"/>
      <c r="K81" s="468"/>
      <c r="L81" s="480"/>
      <c r="M81" s="428"/>
      <c r="R81" s="428"/>
      <c r="S81" s="428"/>
      <c r="T81" s="428"/>
      <c r="U81" s="432"/>
      <c r="V81" s="432"/>
      <c r="W81" s="478"/>
    </row>
    <row r="82" spans="1:23" s="404" customFormat="1" x14ac:dyDescent="0.25">
      <c r="E82" s="425"/>
      <c r="G82" s="393"/>
      <c r="H82" s="393"/>
      <c r="I82" s="478"/>
      <c r="J82" s="478"/>
      <c r="K82" s="468"/>
      <c r="L82" s="480"/>
      <c r="M82" s="428"/>
      <c r="R82" s="428"/>
      <c r="S82" s="428"/>
      <c r="T82" s="428"/>
      <c r="U82" s="432"/>
      <c r="V82" s="432"/>
      <c r="W82" s="478"/>
    </row>
    <row r="83" spans="1:23" s="404" customFormat="1" x14ac:dyDescent="0.25">
      <c r="E83" s="425"/>
      <c r="G83" s="393"/>
      <c r="H83" s="393"/>
      <c r="I83" s="478"/>
      <c r="J83" s="478"/>
      <c r="K83" s="468"/>
      <c r="L83" s="480"/>
      <c r="M83" s="428"/>
      <c r="R83" s="428"/>
      <c r="S83" s="428"/>
      <c r="T83" s="428"/>
      <c r="U83" s="432"/>
      <c r="V83" s="432"/>
      <c r="W83" s="478"/>
    </row>
    <row r="84" spans="1:23" s="404" customFormat="1" x14ac:dyDescent="0.25">
      <c r="E84" s="425"/>
      <c r="G84" s="393"/>
      <c r="H84" s="393"/>
      <c r="I84" s="478"/>
      <c r="J84" s="478"/>
      <c r="K84" s="468"/>
      <c r="L84" s="480"/>
      <c r="M84" s="428"/>
      <c r="R84" s="428"/>
      <c r="S84" s="428"/>
      <c r="T84" s="428"/>
      <c r="U84" s="432"/>
      <c r="V84" s="432"/>
      <c r="W84" s="478"/>
    </row>
    <row r="85" spans="1:23" s="404" customFormat="1" x14ac:dyDescent="0.25">
      <c r="E85" s="425"/>
      <c r="G85" s="393"/>
      <c r="H85" s="393"/>
      <c r="I85" s="478"/>
      <c r="J85" s="478"/>
      <c r="K85" s="468"/>
      <c r="L85" s="480"/>
      <c r="M85" s="428"/>
      <c r="R85" s="428"/>
      <c r="S85" s="428"/>
      <c r="T85" s="428"/>
      <c r="U85" s="432"/>
      <c r="V85" s="432"/>
      <c r="W85" s="478"/>
    </row>
    <row r="86" spans="1:23" s="404" customFormat="1" x14ac:dyDescent="0.25">
      <c r="E86" s="425"/>
      <c r="G86" s="393"/>
      <c r="H86" s="393"/>
      <c r="I86" s="478"/>
      <c r="J86" s="478"/>
      <c r="K86" s="468"/>
      <c r="L86" s="480"/>
      <c r="M86" s="428"/>
      <c r="R86" s="428"/>
      <c r="S86" s="428"/>
      <c r="T86" s="428"/>
      <c r="U86" s="432"/>
      <c r="V86" s="432"/>
      <c r="W86" s="478"/>
    </row>
    <row r="87" spans="1:23" s="404" customFormat="1" x14ac:dyDescent="0.25">
      <c r="E87" s="425"/>
      <c r="G87" s="393"/>
      <c r="H87" s="393"/>
      <c r="I87" s="478"/>
      <c r="J87" s="478"/>
      <c r="K87" s="468"/>
      <c r="L87" s="480"/>
      <c r="M87" s="428"/>
      <c r="R87" s="428"/>
      <c r="S87" s="428"/>
      <c r="T87" s="428"/>
      <c r="U87" s="432"/>
      <c r="V87" s="432"/>
      <c r="W87" s="478"/>
    </row>
    <row r="88" spans="1:23" s="404" customFormat="1" x14ac:dyDescent="0.25">
      <c r="B88" s="405"/>
      <c r="E88" s="425"/>
      <c r="G88" s="394"/>
      <c r="H88" s="394"/>
      <c r="I88" s="478"/>
      <c r="K88" s="405"/>
      <c r="N88" s="425"/>
      <c r="P88" s="394"/>
      <c r="Q88" s="394"/>
      <c r="R88" s="428"/>
      <c r="S88" s="428"/>
      <c r="T88" s="428"/>
      <c r="U88" s="432"/>
      <c r="V88" s="432"/>
      <c r="W88" s="478"/>
    </row>
    <row r="89" spans="1:23" s="404" customFormat="1" x14ac:dyDescent="0.25">
      <c r="B89" s="405"/>
      <c r="E89" s="425"/>
      <c r="G89" s="394"/>
      <c r="H89" s="394"/>
      <c r="I89" s="478"/>
      <c r="K89" s="405"/>
      <c r="N89" s="425"/>
      <c r="P89" s="394"/>
      <c r="Q89" s="394"/>
      <c r="R89" s="428"/>
      <c r="S89" s="428"/>
      <c r="T89" s="428"/>
      <c r="U89" s="432"/>
      <c r="V89" s="432"/>
      <c r="W89" s="478"/>
    </row>
    <row r="90" spans="1:23" x14ac:dyDescent="0.25">
      <c r="A90" s="434"/>
      <c r="C90" s="546"/>
      <c r="D90" s="436"/>
      <c r="E90" s="547"/>
      <c r="F90" s="547"/>
      <c r="G90" s="547"/>
      <c r="H90" s="547"/>
      <c r="I90" s="431"/>
      <c r="J90" s="547"/>
      <c r="K90" s="547"/>
      <c r="L90" s="547"/>
      <c r="M90" s="546"/>
      <c r="N90" s="546"/>
      <c r="O90" s="546"/>
      <c r="P90" s="546"/>
      <c r="Q90" s="546"/>
      <c r="R90" s="436"/>
      <c r="S90" s="436"/>
      <c r="T90" s="436"/>
    </row>
    <row r="91" spans="1:23" s="434" customFormat="1" x14ac:dyDescent="0.25">
      <c r="B91" s="1013" t="s">
        <v>157</v>
      </c>
      <c r="C91" s="1013"/>
      <c r="D91" s="1010" t="s">
        <v>207</v>
      </c>
      <c r="E91" s="1010"/>
      <c r="F91" s="1010"/>
      <c r="G91" s="1010"/>
      <c r="H91" s="1010"/>
      <c r="I91" s="433"/>
      <c r="J91" s="1013" t="s">
        <v>279</v>
      </c>
      <c r="K91" s="1013"/>
      <c r="L91" s="1013"/>
      <c r="M91" s="1013"/>
      <c r="N91" s="1010" t="s">
        <v>144</v>
      </c>
      <c r="O91" s="1010"/>
      <c r="P91" s="1010"/>
      <c r="Q91" s="1010"/>
      <c r="R91" s="1010"/>
      <c r="S91" s="1010"/>
      <c r="T91" s="1010"/>
      <c r="U91" s="574"/>
      <c r="V91" s="574"/>
    </row>
    <row r="92" spans="1:23" s="434" customFormat="1" x14ac:dyDescent="0.25">
      <c r="B92" s="1013"/>
      <c r="C92" s="1013"/>
      <c r="D92" s="1010"/>
      <c r="E92" s="1010"/>
      <c r="F92" s="1010"/>
      <c r="G92" s="1010"/>
      <c r="H92" s="1010"/>
      <c r="I92" s="433"/>
      <c r="J92" s="1013"/>
      <c r="K92" s="1013"/>
      <c r="L92" s="1013"/>
      <c r="M92" s="1013"/>
      <c r="N92" s="1010"/>
      <c r="O92" s="1010"/>
      <c r="P92" s="1010"/>
      <c r="Q92" s="1010"/>
      <c r="R92" s="1010"/>
      <c r="S92" s="1010"/>
      <c r="T92" s="1010"/>
      <c r="U92" s="574"/>
      <c r="V92" s="574"/>
    </row>
    <row r="93" spans="1:23" s="434" customFormat="1" x14ac:dyDescent="0.25">
      <c r="B93" s="1013"/>
      <c r="C93" s="1013"/>
      <c r="D93" s="1010"/>
      <c r="E93" s="1010"/>
      <c r="F93" s="1010"/>
      <c r="G93" s="1010"/>
      <c r="H93" s="1010"/>
      <c r="I93" s="495"/>
      <c r="J93" s="1013"/>
      <c r="K93" s="1013"/>
      <c r="L93" s="1013"/>
      <c r="M93" s="1013"/>
      <c r="N93" s="1010"/>
      <c r="O93" s="1010"/>
      <c r="P93" s="1010"/>
      <c r="Q93" s="1010"/>
      <c r="R93" s="1010"/>
      <c r="S93" s="1010"/>
      <c r="T93" s="1010"/>
      <c r="U93" s="574"/>
      <c r="V93" s="485"/>
      <c r="W93" s="485"/>
    </row>
    <row r="94" spans="1:23" s="434" customFormat="1" x14ac:dyDescent="0.25">
      <c r="B94" s="435"/>
      <c r="C94" s="435"/>
      <c r="D94" s="433"/>
      <c r="E94" s="433"/>
      <c r="F94" s="433"/>
      <c r="G94" s="433"/>
      <c r="H94" s="433"/>
      <c r="I94" s="433"/>
      <c r="J94" s="433"/>
      <c r="K94" s="435"/>
      <c r="L94" s="435"/>
      <c r="M94" s="435"/>
      <c r="N94" s="433"/>
      <c r="O94" s="433"/>
      <c r="P94" s="433"/>
      <c r="Q94" s="433"/>
      <c r="R94" s="433"/>
      <c r="S94" s="433"/>
      <c r="T94" s="433"/>
      <c r="U94" s="485"/>
      <c r="V94" s="485"/>
      <c r="W94" s="485"/>
    </row>
    <row r="95" spans="1:23" s="434" customFormat="1" x14ac:dyDescent="0.25">
      <c r="B95" s="435"/>
      <c r="C95" s="435"/>
      <c r="D95" s="433"/>
      <c r="E95" s="1010"/>
      <c r="F95" s="1010"/>
      <c r="G95" s="1010"/>
      <c r="H95" s="433"/>
      <c r="I95" s="433"/>
      <c r="J95" s="433"/>
      <c r="K95" s="575"/>
      <c r="L95" s="435"/>
      <c r="M95" s="435"/>
      <c r="N95" s="435"/>
      <c r="O95" s="435"/>
      <c r="P95" s="435"/>
      <c r="Q95" s="435"/>
      <c r="R95" s="485"/>
      <c r="S95" s="485"/>
      <c r="T95" s="485"/>
      <c r="U95" s="485"/>
      <c r="V95" s="482"/>
    </row>
    <row r="96" spans="1:23" s="434" customFormat="1" ht="16.5" customHeight="1" x14ac:dyDescent="0.25">
      <c r="B96" s="1013" t="s">
        <v>142</v>
      </c>
      <c r="C96" s="1013"/>
      <c r="D96" s="1010" t="s">
        <v>143</v>
      </c>
      <c r="E96" s="1010"/>
      <c r="F96" s="1010"/>
      <c r="G96" s="1010"/>
      <c r="H96" s="1010"/>
      <c r="I96" s="495"/>
      <c r="J96" s="1010" t="s">
        <v>298</v>
      </c>
      <c r="K96" s="1010"/>
      <c r="L96" s="1010"/>
      <c r="M96" s="1010"/>
      <c r="N96" s="1024" t="s">
        <v>140</v>
      </c>
      <c r="O96" s="1024"/>
      <c r="P96" s="1024"/>
      <c r="Q96" s="1024"/>
      <c r="R96" s="1024"/>
      <c r="S96" s="1024"/>
      <c r="T96" s="1024"/>
      <c r="U96" s="482"/>
      <c r="V96" s="482"/>
    </row>
    <row r="97" spans="2:22" s="434" customFormat="1" x14ac:dyDescent="0.25">
      <c r="D97" s="460"/>
      <c r="K97" s="495"/>
      <c r="L97" s="576"/>
      <c r="M97" s="399"/>
      <c r="N97" s="399"/>
      <c r="O97" s="399"/>
      <c r="P97" s="399"/>
      <c r="Q97" s="399"/>
      <c r="R97" s="399"/>
      <c r="S97" s="399"/>
      <c r="T97" s="399"/>
      <c r="U97" s="574"/>
      <c r="V97" s="574"/>
    </row>
    <row r="98" spans="2:22" s="434" customFormat="1" x14ac:dyDescent="0.25">
      <c r="D98" s="460"/>
      <c r="K98" s="495"/>
      <c r="L98" s="576"/>
      <c r="M98" s="399"/>
      <c r="N98" s="399"/>
      <c r="O98" s="399"/>
      <c r="P98" s="399"/>
      <c r="Q98" s="399"/>
      <c r="R98" s="399"/>
      <c r="S98" s="399"/>
      <c r="T98" s="399"/>
      <c r="U98" s="574"/>
      <c r="V98" s="574"/>
    </row>
    <row r="99" spans="2:22" x14ac:dyDescent="0.25">
      <c r="K99" s="397"/>
    </row>
    <row r="100" spans="2:22" x14ac:dyDescent="0.25">
      <c r="K100" s="397"/>
    </row>
    <row r="101" spans="2:22" x14ac:dyDescent="0.25">
      <c r="K101" s="397"/>
    </row>
    <row r="102" spans="2:22" x14ac:dyDescent="0.25">
      <c r="K102" s="397"/>
    </row>
    <row r="103" spans="2:22" x14ac:dyDescent="0.25">
      <c r="K103" s="397"/>
    </row>
    <row r="104" spans="2:22" x14ac:dyDescent="0.25">
      <c r="B104" s="397"/>
      <c r="C104" s="397"/>
      <c r="G104" s="397"/>
      <c r="H104" s="397"/>
      <c r="I104" s="397"/>
      <c r="J104" s="397"/>
      <c r="K104" s="397"/>
      <c r="L104" s="442"/>
      <c r="M104" s="399"/>
      <c r="N104" s="393"/>
      <c r="O104" s="393"/>
      <c r="P104" s="393"/>
      <c r="Q104" s="393"/>
      <c r="R104" s="393"/>
      <c r="S104" s="393"/>
      <c r="T104" s="393"/>
    </row>
    <row r="105" spans="2:22" x14ac:dyDescent="0.25">
      <c r="B105" s="443"/>
      <c r="K105" s="397"/>
      <c r="L105" s="430"/>
    </row>
    <row r="106" spans="2:22" x14ac:dyDescent="0.25">
      <c r="K106" s="397"/>
      <c r="L106" s="430"/>
    </row>
    <row r="107" spans="2:22" x14ac:dyDescent="0.25">
      <c r="K107" s="397"/>
      <c r="L107" s="430"/>
    </row>
    <row r="108" spans="2:22" x14ac:dyDescent="0.25">
      <c r="K108" s="397"/>
      <c r="L108" s="430"/>
    </row>
    <row r="109" spans="2:22" x14ac:dyDescent="0.25">
      <c r="K109" s="397"/>
      <c r="L109" s="430"/>
    </row>
    <row r="110" spans="2:22" x14ac:dyDescent="0.25">
      <c r="K110" s="397"/>
      <c r="L110" s="430"/>
    </row>
    <row r="111" spans="2:22" x14ac:dyDescent="0.25">
      <c r="K111" s="397"/>
      <c r="L111" s="430"/>
    </row>
    <row r="112" spans="2:22" x14ac:dyDescent="0.25">
      <c r="K112" s="397"/>
      <c r="L112" s="430"/>
    </row>
    <row r="113" spans="11:12" x14ac:dyDescent="0.25">
      <c r="K113" s="397"/>
      <c r="L113" s="430"/>
    </row>
    <row r="114" spans="11:12" x14ac:dyDescent="0.25">
      <c r="K114" s="397"/>
      <c r="L114" s="430"/>
    </row>
    <row r="115" spans="11:12" x14ac:dyDescent="0.25">
      <c r="K115" s="397"/>
      <c r="L115" s="430"/>
    </row>
    <row r="116" spans="11:12" x14ac:dyDescent="0.25">
      <c r="K116" s="397"/>
      <c r="L116" s="430"/>
    </row>
    <row r="117" spans="11:12" x14ac:dyDescent="0.25">
      <c r="K117" s="397"/>
      <c r="L117" s="430"/>
    </row>
    <row r="118" spans="11:12" x14ac:dyDescent="0.25">
      <c r="K118" s="397"/>
      <c r="L118" s="430"/>
    </row>
    <row r="119" spans="11:12" x14ac:dyDescent="0.25">
      <c r="K119" s="397"/>
      <c r="L119" s="430"/>
    </row>
    <row r="120" spans="11:12" x14ac:dyDescent="0.25">
      <c r="K120" s="397"/>
      <c r="L120" s="430"/>
    </row>
    <row r="121" spans="11:12" x14ac:dyDescent="0.25">
      <c r="K121" s="397"/>
      <c r="L121" s="430"/>
    </row>
    <row r="122" spans="11:12" x14ac:dyDescent="0.25">
      <c r="K122" s="397"/>
      <c r="L122" s="430"/>
    </row>
    <row r="123" spans="11:12" x14ac:dyDescent="0.25">
      <c r="K123" s="397"/>
      <c r="L123" s="430"/>
    </row>
    <row r="124" spans="11:12" x14ac:dyDescent="0.25">
      <c r="K124" s="397"/>
      <c r="L124" s="430"/>
    </row>
    <row r="125" spans="11:12" x14ac:dyDescent="0.25">
      <c r="K125" s="397"/>
      <c r="L125" s="430"/>
    </row>
    <row r="126" spans="11:12" x14ac:dyDescent="0.25">
      <c r="K126" s="397"/>
      <c r="L126" s="430"/>
    </row>
    <row r="127" spans="11:12" x14ac:dyDescent="0.25">
      <c r="K127" s="397"/>
      <c r="L127" s="430"/>
    </row>
    <row r="128" spans="11:12" x14ac:dyDescent="0.25">
      <c r="K128" s="397"/>
      <c r="L128" s="430"/>
    </row>
    <row r="129" spans="11:12" x14ac:dyDescent="0.25">
      <c r="K129" s="397"/>
      <c r="L129" s="430"/>
    </row>
    <row r="130" spans="11:12" x14ac:dyDescent="0.25">
      <c r="K130" s="397"/>
      <c r="L130" s="430"/>
    </row>
    <row r="131" spans="11:12" x14ac:dyDescent="0.25">
      <c r="K131" s="397"/>
      <c r="L131" s="430"/>
    </row>
    <row r="132" spans="11:12" x14ac:dyDescent="0.25">
      <c r="K132" s="397"/>
      <c r="L132" s="430"/>
    </row>
    <row r="133" spans="11:12" x14ac:dyDescent="0.25">
      <c r="K133" s="397"/>
      <c r="L133" s="430"/>
    </row>
    <row r="134" spans="11:12" x14ac:dyDescent="0.25">
      <c r="K134" s="397"/>
      <c r="L134" s="430"/>
    </row>
    <row r="135" spans="11:12" x14ac:dyDescent="0.25">
      <c r="K135" s="397"/>
      <c r="L135" s="430"/>
    </row>
    <row r="136" spans="11:12" x14ac:dyDescent="0.25">
      <c r="K136" s="397"/>
      <c r="L136" s="430"/>
    </row>
    <row r="137" spans="11:12" x14ac:dyDescent="0.25">
      <c r="K137" s="397"/>
      <c r="L137" s="430"/>
    </row>
    <row r="138" spans="11:12" x14ac:dyDescent="0.25">
      <c r="K138" s="397"/>
      <c r="L138" s="430"/>
    </row>
    <row r="139" spans="11:12" x14ac:dyDescent="0.25">
      <c r="K139" s="397"/>
      <c r="L139" s="430"/>
    </row>
    <row r="140" spans="11:12" x14ac:dyDescent="0.25">
      <c r="K140" s="397"/>
      <c r="L140" s="430"/>
    </row>
    <row r="141" spans="11:12" x14ac:dyDescent="0.25">
      <c r="K141" s="397"/>
      <c r="L141" s="430"/>
    </row>
    <row r="142" spans="11:12" x14ac:dyDescent="0.25">
      <c r="K142" s="397"/>
      <c r="L142" s="430"/>
    </row>
    <row r="143" spans="11:12" x14ac:dyDescent="0.25">
      <c r="K143" s="397"/>
      <c r="L143" s="430"/>
    </row>
    <row r="144" spans="11:12" x14ac:dyDescent="0.25">
      <c r="K144" s="397"/>
      <c r="L144" s="430"/>
    </row>
    <row r="145" spans="11:12" x14ac:dyDescent="0.25">
      <c r="K145" s="397"/>
      <c r="L145" s="430"/>
    </row>
    <row r="146" spans="11:12" x14ac:dyDescent="0.25">
      <c r="K146" s="397"/>
      <c r="L146" s="430"/>
    </row>
    <row r="147" spans="11:12" x14ac:dyDescent="0.25">
      <c r="K147" s="397"/>
      <c r="L147" s="430"/>
    </row>
    <row r="148" spans="11:12" x14ac:dyDescent="0.25">
      <c r="K148" s="397"/>
      <c r="L148" s="430"/>
    </row>
    <row r="149" spans="11:12" x14ac:dyDescent="0.25">
      <c r="K149" s="397"/>
      <c r="L149" s="430"/>
    </row>
    <row r="150" spans="11:12" x14ac:dyDescent="0.25">
      <c r="K150" s="397"/>
      <c r="L150" s="430"/>
    </row>
    <row r="151" spans="11:12" x14ac:dyDescent="0.25">
      <c r="K151" s="397"/>
      <c r="L151" s="430"/>
    </row>
    <row r="152" spans="11:12" x14ac:dyDescent="0.25">
      <c r="K152" s="397"/>
      <c r="L152" s="430"/>
    </row>
    <row r="153" spans="11:12" x14ac:dyDescent="0.25">
      <c r="K153" s="397"/>
      <c r="L153" s="430"/>
    </row>
    <row r="154" spans="11:12" x14ac:dyDescent="0.25">
      <c r="K154" s="397"/>
      <c r="L154" s="430"/>
    </row>
    <row r="155" spans="11:12" x14ac:dyDescent="0.25">
      <c r="K155" s="397"/>
      <c r="L155" s="430"/>
    </row>
    <row r="156" spans="11:12" x14ac:dyDescent="0.25">
      <c r="K156" s="397"/>
      <c r="L156" s="430"/>
    </row>
    <row r="157" spans="11:12" x14ac:dyDescent="0.25">
      <c r="K157" s="397"/>
      <c r="L157" s="430"/>
    </row>
    <row r="158" spans="11:12" x14ac:dyDescent="0.25">
      <c r="K158" s="397"/>
      <c r="L158" s="430"/>
    </row>
    <row r="159" spans="11:12" x14ac:dyDescent="0.25">
      <c r="K159" s="397"/>
      <c r="L159" s="430"/>
    </row>
    <row r="160" spans="11:12" x14ac:dyDescent="0.25">
      <c r="K160" s="397"/>
      <c r="L160" s="430"/>
    </row>
    <row r="161" spans="11:12" x14ac:dyDescent="0.25">
      <c r="K161" s="397"/>
      <c r="L161" s="430"/>
    </row>
    <row r="162" spans="11:12" x14ac:dyDescent="0.25">
      <c r="K162" s="397"/>
      <c r="L162" s="430"/>
    </row>
    <row r="163" spans="11:12" x14ac:dyDescent="0.25">
      <c r="K163" s="397"/>
      <c r="L163" s="430"/>
    </row>
    <row r="164" spans="11:12" x14ac:dyDescent="0.25">
      <c r="K164" s="397"/>
      <c r="L164" s="430"/>
    </row>
    <row r="165" spans="11:12" x14ac:dyDescent="0.25">
      <c r="K165" s="397"/>
      <c r="L165" s="430"/>
    </row>
    <row r="166" spans="11:12" x14ac:dyDescent="0.25">
      <c r="K166" s="397"/>
      <c r="L166" s="430"/>
    </row>
    <row r="167" spans="11:12" x14ac:dyDescent="0.25">
      <c r="K167" s="397"/>
      <c r="L167" s="430"/>
    </row>
    <row r="168" spans="11:12" x14ac:dyDescent="0.25">
      <c r="K168" s="397"/>
      <c r="L168" s="430"/>
    </row>
    <row r="169" spans="11:12" x14ac:dyDescent="0.25">
      <c r="K169" s="397"/>
      <c r="L169" s="430"/>
    </row>
    <row r="170" spans="11:12" x14ac:dyDescent="0.25">
      <c r="K170" s="397"/>
      <c r="L170" s="430"/>
    </row>
    <row r="171" spans="11:12" x14ac:dyDescent="0.25">
      <c r="K171" s="397"/>
      <c r="L171" s="430"/>
    </row>
    <row r="172" spans="11:12" x14ac:dyDescent="0.25">
      <c r="K172" s="397"/>
      <c r="L172" s="430"/>
    </row>
    <row r="173" spans="11:12" x14ac:dyDescent="0.25">
      <c r="K173" s="397"/>
      <c r="L173" s="430"/>
    </row>
    <row r="174" spans="11:12" x14ac:dyDescent="0.25">
      <c r="K174" s="397"/>
      <c r="L174" s="430"/>
    </row>
    <row r="175" spans="11:12" x14ac:dyDescent="0.25">
      <c r="K175" s="397"/>
      <c r="L175" s="430"/>
    </row>
    <row r="176" spans="11:12" x14ac:dyDescent="0.25">
      <c r="K176" s="397"/>
      <c r="L176" s="430"/>
    </row>
    <row r="177" spans="11:12" x14ac:dyDescent="0.25">
      <c r="K177" s="397"/>
      <c r="L177" s="430"/>
    </row>
    <row r="178" spans="11:12" x14ac:dyDescent="0.25">
      <c r="K178" s="397"/>
      <c r="L178" s="430"/>
    </row>
    <row r="179" spans="11:12" x14ac:dyDescent="0.25">
      <c r="K179" s="397"/>
      <c r="L179" s="430"/>
    </row>
    <row r="180" spans="11:12" x14ac:dyDescent="0.25">
      <c r="K180" s="397"/>
      <c r="L180" s="430"/>
    </row>
    <row r="181" spans="11:12" x14ac:dyDescent="0.25">
      <c r="K181" s="397"/>
      <c r="L181" s="430"/>
    </row>
    <row r="182" spans="11:12" x14ac:dyDescent="0.25">
      <c r="K182" s="397"/>
      <c r="L182" s="430"/>
    </row>
    <row r="183" spans="11:12" x14ac:dyDescent="0.25">
      <c r="K183" s="397"/>
      <c r="L183" s="430"/>
    </row>
    <row r="184" spans="11:12" x14ac:dyDescent="0.25">
      <c r="K184" s="397"/>
      <c r="L184" s="430"/>
    </row>
    <row r="185" spans="11:12" x14ac:dyDescent="0.25">
      <c r="K185" s="397"/>
    </row>
    <row r="186" spans="11:12" x14ac:dyDescent="0.25">
      <c r="K186" s="397"/>
    </row>
    <row r="187" spans="11:12" x14ac:dyDescent="0.25">
      <c r="K187" s="397"/>
    </row>
    <row r="188" spans="11:12" x14ac:dyDescent="0.25">
      <c r="K188" s="397"/>
    </row>
    <row r="189" spans="11:12" x14ac:dyDescent="0.25">
      <c r="K189" s="397"/>
    </row>
    <row r="190" spans="11:12" x14ac:dyDescent="0.25">
      <c r="K190" s="397"/>
    </row>
    <row r="191" spans="11:12" x14ac:dyDescent="0.25">
      <c r="K191" s="397"/>
    </row>
    <row r="192" spans="11:12" x14ac:dyDescent="0.25">
      <c r="K192" s="397"/>
    </row>
    <row r="193" spans="11:11" x14ac:dyDescent="0.25">
      <c r="K193" s="397"/>
    </row>
    <row r="194" spans="11:11" x14ac:dyDescent="0.25">
      <c r="K194" s="397"/>
    </row>
    <row r="195" spans="11:11" x14ac:dyDescent="0.25">
      <c r="K195" s="397"/>
    </row>
    <row r="196" spans="11:11" x14ac:dyDescent="0.25">
      <c r="K196" s="397"/>
    </row>
    <row r="197" spans="11:11" x14ac:dyDescent="0.25">
      <c r="K197" s="397"/>
    </row>
    <row r="198" spans="11:11" x14ac:dyDescent="0.25">
      <c r="K198" s="397"/>
    </row>
    <row r="199" spans="11:11" x14ac:dyDescent="0.25">
      <c r="K199" s="397"/>
    </row>
    <row r="200" spans="11:11" x14ac:dyDescent="0.25">
      <c r="K200" s="397"/>
    </row>
    <row r="201" spans="11:11" x14ac:dyDescent="0.25">
      <c r="K201" s="397"/>
    </row>
    <row r="202" spans="11:11" x14ac:dyDescent="0.25">
      <c r="K202" s="397"/>
    </row>
    <row r="203" spans="11:11" x14ac:dyDescent="0.25">
      <c r="K203" s="397"/>
    </row>
    <row r="204" spans="11:11" x14ac:dyDescent="0.25">
      <c r="K204" s="397"/>
    </row>
    <row r="205" spans="11:11" x14ac:dyDescent="0.25">
      <c r="K205" s="397"/>
    </row>
    <row r="206" spans="11:11" x14ac:dyDescent="0.25">
      <c r="K206" s="397"/>
    </row>
    <row r="207" spans="11:11" x14ac:dyDescent="0.25">
      <c r="K207" s="397"/>
    </row>
    <row r="208" spans="11:11" x14ac:dyDescent="0.25">
      <c r="K208" s="397"/>
    </row>
    <row r="209" spans="11:11" x14ac:dyDescent="0.25">
      <c r="K209" s="397"/>
    </row>
    <row r="210" spans="11:11" x14ac:dyDescent="0.25">
      <c r="K210" s="397"/>
    </row>
    <row r="211" spans="11:11" x14ac:dyDescent="0.25">
      <c r="K211" s="397"/>
    </row>
    <row r="212" spans="11:11" x14ac:dyDescent="0.25">
      <c r="K212" s="397"/>
    </row>
    <row r="213" spans="11:11" x14ac:dyDescent="0.25">
      <c r="K213" s="397"/>
    </row>
    <row r="214" spans="11:11" x14ac:dyDescent="0.25">
      <c r="K214" s="397"/>
    </row>
    <row r="215" spans="11:11" x14ac:dyDescent="0.25">
      <c r="K215" s="397"/>
    </row>
    <row r="216" spans="11:11" x14ac:dyDescent="0.25">
      <c r="K216" s="397"/>
    </row>
    <row r="217" spans="11:11" x14ac:dyDescent="0.25">
      <c r="K217" s="397"/>
    </row>
    <row r="218" spans="11:11" x14ac:dyDescent="0.25">
      <c r="K218" s="397"/>
    </row>
    <row r="219" spans="11:11" x14ac:dyDescent="0.25">
      <c r="K219" s="397"/>
    </row>
    <row r="220" spans="11:11" x14ac:dyDescent="0.25">
      <c r="K220" s="397"/>
    </row>
    <row r="221" spans="11:11" x14ac:dyDescent="0.25">
      <c r="K221" s="397"/>
    </row>
    <row r="222" spans="11:11" x14ac:dyDescent="0.25">
      <c r="K222" s="397"/>
    </row>
    <row r="223" spans="11:11" x14ac:dyDescent="0.25">
      <c r="K223" s="397"/>
    </row>
    <row r="224" spans="11:11" x14ac:dyDescent="0.25">
      <c r="K224" s="397"/>
    </row>
    <row r="225" spans="11:11" x14ac:dyDescent="0.25">
      <c r="K225" s="397"/>
    </row>
    <row r="226" spans="11:11" x14ac:dyDescent="0.25">
      <c r="K226" s="397"/>
    </row>
    <row r="227" spans="11:11" x14ac:dyDescent="0.25">
      <c r="K227" s="397"/>
    </row>
    <row r="228" spans="11:11" x14ac:dyDescent="0.25">
      <c r="K228" s="397"/>
    </row>
    <row r="229" spans="11:11" x14ac:dyDescent="0.25">
      <c r="K229" s="397"/>
    </row>
    <row r="230" spans="11:11" x14ac:dyDescent="0.25">
      <c r="K230" s="397"/>
    </row>
    <row r="231" spans="11:11" x14ac:dyDescent="0.25">
      <c r="K231" s="397"/>
    </row>
    <row r="232" spans="11:11" x14ac:dyDescent="0.25">
      <c r="K232" s="397"/>
    </row>
    <row r="233" spans="11:11" x14ac:dyDescent="0.25">
      <c r="K233" s="397"/>
    </row>
    <row r="234" spans="11:11" x14ac:dyDescent="0.25">
      <c r="K234" s="397"/>
    </row>
    <row r="235" spans="11:11" x14ac:dyDescent="0.25">
      <c r="K235" s="397"/>
    </row>
    <row r="236" spans="11:11" x14ac:dyDescent="0.25">
      <c r="K236" s="397"/>
    </row>
    <row r="237" spans="11:11" x14ac:dyDescent="0.25">
      <c r="K237" s="397"/>
    </row>
    <row r="238" spans="11:11" x14ac:dyDescent="0.25">
      <c r="K238" s="397"/>
    </row>
    <row r="239" spans="11:11" x14ac:dyDescent="0.25">
      <c r="K239" s="397"/>
    </row>
    <row r="240" spans="11:11" x14ac:dyDescent="0.25">
      <c r="K240" s="397"/>
    </row>
    <row r="241" spans="11:11" x14ac:dyDescent="0.25">
      <c r="K241" s="397"/>
    </row>
    <row r="242" spans="11:11" x14ac:dyDescent="0.25">
      <c r="K242" s="397"/>
    </row>
    <row r="243" spans="11:11" x14ac:dyDescent="0.25">
      <c r="K243" s="397"/>
    </row>
    <row r="244" spans="11:11" x14ac:dyDescent="0.25">
      <c r="K244" s="397"/>
    </row>
    <row r="245" spans="11:11" x14ac:dyDescent="0.25">
      <c r="K245" s="397"/>
    </row>
    <row r="246" spans="11:11" x14ac:dyDescent="0.25">
      <c r="K246" s="397"/>
    </row>
    <row r="247" spans="11:11" x14ac:dyDescent="0.25">
      <c r="K247" s="397"/>
    </row>
    <row r="248" spans="11:11" x14ac:dyDescent="0.25">
      <c r="K248" s="397"/>
    </row>
    <row r="249" spans="11:11" x14ac:dyDescent="0.25">
      <c r="K249" s="397"/>
    </row>
    <row r="250" spans="11:11" x14ac:dyDescent="0.25">
      <c r="K250" s="397"/>
    </row>
    <row r="251" spans="11:11" x14ac:dyDescent="0.25">
      <c r="K251" s="397"/>
    </row>
    <row r="252" spans="11:11" x14ac:dyDescent="0.25">
      <c r="K252" s="397"/>
    </row>
    <row r="253" spans="11:11" x14ac:dyDescent="0.25">
      <c r="K253" s="397"/>
    </row>
    <row r="254" spans="11:11" x14ac:dyDescent="0.25">
      <c r="K254" s="397"/>
    </row>
    <row r="255" spans="11:11" x14ac:dyDescent="0.25">
      <c r="K255" s="397"/>
    </row>
    <row r="256" spans="11:11" x14ac:dyDescent="0.25">
      <c r="K256" s="397"/>
    </row>
    <row r="257" spans="11:11" x14ac:dyDescent="0.25">
      <c r="K257" s="397"/>
    </row>
    <row r="258" spans="11:11" x14ac:dyDescent="0.25">
      <c r="K258" s="397"/>
    </row>
    <row r="259" spans="11:11" x14ac:dyDescent="0.25">
      <c r="K259" s="397"/>
    </row>
    <row r="260" spans="11:11" x14ac:dyDescent="0.25">
      <c r="K260" s="397"/>
    </row>
    <row r="261" spans="11:11" x14ac:dyDescent="0.25">
      <c r="K261" s="397"/>
    </row>
    <row r="262" spans="11:11" x14ac:dyDescent="0.25">
      <c r="K262" s="397"/>
    </row>
    <row r="263" spans="11:11" x14ac:dyDescent="0.25">
      <c r="K263" s="397"/>
    </row>
    <row r="264" spans="11:11" x14ac:dyDescent="0.25">
      <c r="K264" s="397"/>
    </row>
    <row r="265" spans="11:11" x14ac:dyDescent="0.25">
      <c r="K265" s="397"/>
    </row>
    <row r="266" spans="11:11" x14ac:dyDescent="0.25">
      <c r="K266" s="397"/>
    </row>
    <row r="267" spans="11:11" x14ac:dyDescent="0.25">
      <c r="K267" s="397"/>
    </row>
    <row r="268" spans="11:11" x14ac:dyDescent="0.25">
      <c r="K268" s="397"/>
    </row>
    <row r="269" spans="11:11" x14ac:dyDescent="0.25">
      <c r="K269" s="397"/>
    </row>
    <row r="270" spans="11:11" x14ac:dyDescent="0.25">
      <c r="K270" s="397"/>
    </row>
    <row r="271" spans="11:11" x14ac:dyDescent="0.25">
      <c r="K271" s="397"/>
    </row>
    <row r="272" spans="11:11" x14ac:dyDescent="0.25">
      <c r="K272" s="397"/>
    </row>
    <row r="273" spans="11:11" x14ac:dyDescent="0.25">
      <c r="K273" s="397"/>
    </row>
    <row r="274" spans="11:11" x14ac:dyDescent="0.25">
      <c r="K274" s="397"/>
    </row>
    <row r="275" spans="11:11" x14ac:dyDescent="0.25">
      <c r="K275" s="397"/>
    </row>
    <row r="276" spans="11:11" x14ac:dyDescent="0.25">
      <c r="K276" s="397"/>
    </row>
    <row r="277" spans="11:11" x14ac:dyDescent="0.25">
      <c r="K277" s="397"/>
    </row>
    <row r="278" spans="11:11" x14ac:dyDescent="0.25">
      <c r="K278" s="397"/>
    </row>
    <row r="279" spans="11:11" x14ac:dyDescent="0.25">
      <c r="K279" s="397"/>
    </row>
    <row r="280" spans="11:11" x14ac:dyDescent="0.25">
      <c r="K280" s="397"/>
    </row>
    <row r="281" spans="11:11" x14ac:dyDescent="0.25">
      <c r="K281" s="397"/>
    </row>
    <row r="282" spans="11:11" x14ac:dyDescent="0.25">
      <c r="K282" s="397"/>
    </row>
    <row r="283" spans="11:11" x14ac:dyDescent="0.25">
      <c r="K283" s="397"/>
    </row>
    <row r="284" spans="11:11" x14ac:dyDescent="0.25">
      <c r="K284" s="397"/>
    </row>
    <row r="285" spans="11:11" x14ac:dyDescent="0.25">
      <c r="K285" s="397"/>
    </row>
    <row r="286" spans="11:11" x14ac:dyDescent="0.25">
      <c r="K286" s="397"/>
    </row>
    <row r="287" spans="11:11" x14ac:dyDescent="0.25">
      <c r="K287" s="397"/>
    </row>
    <row r="288" spans="11:11" x14ac:dyDescent="0.25">
      <c r="K288" s="397"/>
    </row>
    <row r="289" spans="11:11" x14ac:dyDescent="0.25">
      <c r="K289" s="397"/>
    </row>
    <row r="290" spans="11:11" x14ac:dyDescent="0.25">
      <c r="K290" s="397"/>
    </row>
    <row r="291" spans="11:11" x14ac:dyDescent="0.25">
      <c r="K291" s="397"/>
    </row>
    <row r="292" spans="11:11" x14ac:dyDescent="0.25">
      <c r="K292" s="397"/>
    </row>
    <row r="293" spans="11:11" x14ac:dyDescent="0.25">
      <c r="K293" s="397"/>
    </row>
    <row r="294" spans="11:11" x14ac:dyDescent="0.25">
      <c r="K294" s="397"/>
    </row>
    <row r="295" spans="11:11" x14ac:dyDescent="0.25">
      <c r="K295" s="397"/>
    </row>
    <row r="296" spans="11:11" x14ac:dyDescent="0.25">
      <c r="K296" s="397"/>
    </row>
    <row r="297" spans="11:11" x14ac:dyDescent="0.25">
      <c r="K297" s="397"/>
    </row>
    <row r="298" spans="11:11" x14ac:dyDescent="0.25">
      <c r="K298" s="397"/>
    </row>
    <row r="299" spans="11:11" x14ac:dyDescent="0.25">
      <c r="K299" s="397"/>
    </row>
    <row r="300" spans="11:11" x14ac:dyDescent="0.25">
      <c r="K300" s="397"/>
    </row>
    <row r="301" spans="11:11" x14ac:dyDescent="0.25">
      <c r="K301" s="397"/>
    </row>
    <row r="302" spans="11:11" x14ac:dyDescent="0.25">
      <c r="K302" s="397"/>
    </row>
    <row r="303" spans="11:11" x14ac:dyDescent="0.25">
      <c r="K303" s="397"/>
    </row>
    <row r="304" spans="11:11" x14ac:dyDescent="0.25">
      <c r="K304" s="397"/>
    </row>
    <row r="305" spans="11:11" x14ac:dyDescent="0.25">
      <c r="K305" s="397"/>
    </row>
    <row r="306" spans="11:11" x14ac:dyDescent="0.25">
      <c r="K306" s="397"/>
    </row>
    <row r="307" spans="11:11" x14ac:dyDescent="0.25">
      <c r="K307" s="397"/>
    </row>
    <row r="308" spans="11:11" x14ac:dyDescent="0.25">
      <c r="K308" s="397"/>
    </row>
    <row r="309" spans="11:11" x14ac:dyDescent="0.25">
      <c r="K309" s="397"/>
    </row>
    <row r="310" spans="11:11" x14ac:dyDescent="0.25">
      <c r="K310" s="397"/>
    </row>
    <row r="311" spans="11:11" x14ac:dyDescent="0.25">
      <c r="K311" s="397"/>
    </row>
    <row r="312" spans="11:11" x14ac:dyDescent="0.25">
      <c r="K312" s="397"/>
    </row>
    <row r="313" spans="11:11" x14ac:dyDescent="0.25">
      <c r="K313" s="397"/>
    </row>
    <row r="314" spans="11:11" x14ac:dyDescent="0.25">
      <c r="K314" s="397"/>
    </row>
    <row r="315" spans="11:11" x14ac:dyDescent="0.25">
      <c r="K315" s="397"/>
    </row>
    <row r="316" spans="11:11" x14ac:dyDescent="0.25">
      <c r="K316" s="397"/>
    </row>
    <row r="317" spans="11:11" x14ac:dyDescent="0.25">
      <c r="K317" s="397"/>
    </row>
    <row r="318" spans="11:11" x14ac:dyDescent="0.25">
      <c r="K318" s="397"/>
    </row>
    <row r="319" spans="11:11" x14ac:dyDescent="0.25">
      <c r="K319" s="397"/>
    </row>
    <row r="320" spans="11:11" x14ac:dyDescent="0.25">
      <c r="K320" s="397"/>
    </row>
    <row r="321" spans="11:11" x14ac:dyDescent="0.25">
      <c r="K321" s="397"/>
    </row>
    <row r="322" spans="11:11" x14ac:dyDescent="0.25">
      <c r="K322" s="397"/>
    </row>
    <row r="323" spans="11:11" x14ac:dyDescent="0.25">
      <c r="K323" s="397"/>
    </row>
    <row r="324" spans="11:11" x14ac:dyDescent="0.25">
      <c r="K324" s="397"/>
    </row>
    <row r="325" spans="11:11" x14ac:dyDescent="0.25">
      <c r="K325" s="397"/>
    </row>
    <row r="326" spans="11:11" x14ac:dyDescent="0.25">
      <c r="K326" s="397"/>
    </row>
    <row r="327" spans="11:11" x14ac:dyDescent="0.25">
      <c r="K327" s="397"/>
    </row>
    <row r="328" spans="11:11" x14ac:dyDescent="0.25">
      <c r="K328" s="397"/>
    </row>
    <row r="329" spans="11:11" x14ac:dyDescent="0.25">
      <c r="K329" s="397"/>
    </row>
    <row r="330" spans="11:11" x14ac:dyDescent="0.25">
      <c r="K330" s="397"/>
    </row>
    <row r="331" spans="11:11" x14ac:dyDescent="0.25">
      <c r="K331" s="397"/>
    </row>
    <row r="332" spans="11:11" x14ac:dyDescent="0.25">
      <c r="K332" s="397"/>
    </row>
    <row r="333" spans="11:11" x14ac:dyDescent="0.25">
      <c r="K333" s="397"/>
    </row>
    <row r="334" spans="11:11" x14ac:dyDescent="0.25">
      <c r="K334" s="397"/>
    </row>
    <row r="335" spans="11:11" x14ac:dyDescent="0.25">
      <c r="K335" s="397"/>
    </row>
    <row r="336" spans="11:11" x14ac:dyDescent="0.25">
      <c r="K336" s="397"/>
    </row>
    <row r="337" spans="11:11" x14ac:dyDescent="0.25">
      <c r="K337" s="397"/>
    </row>
    <row r="338" spans="11:11" x14ac:dyDescent="0.25">
      <c r="K338" s="397"/>
    </row>
    <row r="339" spans="11:11" x14ac:dyDescent="0.25">
      <c r="K339" s="397"/>
    </row>
    <row r="340" spans="11:11" x14ac:dyDescent="0.25">
      <c r="K340" s="397"/>
    </row>
    <row r="341" spans="11:11" x14ac:dyDescent="0.25">
      <c r="K341" s="397"/>
    </row>
    <row r="342" spans="11:11" x14ac:dyDescent="0.25">
      <c r="K342" s="397"/>
    </row>
    <row r="343" spans="11:11" x14ac:dyDescent="0.25">
      <c r="K343" s="397"/>
    </row>
    <row r="344" spans="11:11" x14ac:dyDescent="0.25">
      <c r="K344" s="397"/>
    </row>
    <row r="345" spans="11:11" x14ac:dyDescent="0.25">
      <c r="K345" s="397"/>
    </row>
    <row r="346" spans="11:11" x14ac:dyDescent="0.25">
      <c r="K346" s="397"/>
    </row>
    <row r="347" spans="11:11" x14ac:dyDescent="0.25">
      <c r="K347" s="397"/>
    </row>
    <row r="348" spans="11:11" x14ac:dyDescent="0.25">
      <c r="K348" s="397"/>
    </row>
    <row r="349" spans="11:11" x14ac:dyDescent="0.25">
      <c r="K349" s="397"/>
    </row>
    <row r="350" spans="11:11" x14ac:dyDescent="0.25">
      <c r="K350" s="397"/>
    </row>
    <row r="351" spans="11:11" x14ac:dyDescent="0.25">
      <c r="K351" s="397"/>
    </row>
    <row r="352" spans="11:11" x14ac:dyDescent="0.25">
      <c r="K352" s="397"/>
    </row>
    <row r="353" spans="11:11" x14ac:dyDescent="0.25">
      <c r="K353" s="397"/>
    </row>
    <row r="354" spans="11:11" x14ac:dyDescent="0.25">
      <c r="K354" s="397"/>
    </row>
    <row r="355" spans="11:11" x14ac:dyDescent="0.25">
      <c r="K355" s="397"/>
    </row>
    <row r="356" spans="11:11" x14ac:dyDescent="0.25">
      <c r="K356" s="397"/>
    </row>
    <row r="357" spans="11:11" x14ac:dyDescent="0.25">
      <c r="K357" s="397"/>
    </row>
    <row r="358" spans="11:11" x14ac:dyDescent="0.25">
      <c r="K358" s="397"/>
    </row>
    <row r="359" spans="11:11" x14ac:dyDescent="0.25">
      <c r="K359" s="397"/>
    </row>
    <row r="360" spans="11:11" x14ac:dyDescent="0.25">
      <c r="K360" s="397"/>
    </row>
    <row r="361" spans="11:11" x14ac:dyDescent="0.25">
      <c r="K361" s="397"/>
    </row>
    <row r="362" spans="11:11" x14ac:dyDescent="0.25">
      <c r="K362" s="397"/>
    </row>
    <row r="363" spans="11:11" x14ac:dyDescent="0.25">
      <c r="K363" s="397"/>
    </row>
    <row r="364" spans="11:11" x14ac:dyDescent="0.25">
      <c r="K364" s="397"/>
    </row>
    <row r="365" spans="11:11" x14ac:dyDescent="0.25">
      <c r="K365" s="397"/>
    </row>
    <row r="366" spans="11:11" x14ac:dyDescent="0.25">
      <c r="K366" s="397"/>
    </row>
    <row r="367" spans="11:11" x14ac:dyDescent="0.25">
      <c r="K367" s="397"/>
    </row>
    <row r="368" spans="11:11" x14ac:dyDescent="0.25">
      <c r="K368" s="397"/>
    </row>
    <row r="369" spans="11:11" x14ac:dyDescent="0.25">
      <c r="K369" s="397"/>
    </row>
    <row r="370" spans="11:11" x14ac:dyDescent="0.25">
      <c r="K370" s="397"/>
    </row>
    <row r="371" spans="11:11" x14ac:dyDescent="0.25">
      <c r="K371" s="397"/>
    </row>
    <row r="372" spans="11:11" x14ac:dyDescent="0.25">
      <c r="K372" s="397"/>
    </row>
    <row r="373" spans="11:11" x14ac:dyDescent="0.25">
      <c r="K373" s="397"/>
    </row>
    <row r="374" spans="11:11" x14ac:dyDescent="0.25">
      <c r="K374" s="397"/>
    </row>
    <row r="375" spans="11:11" x14ac:dyDescent="0.25">
      <c r="K375" s="397"/>
    </row>
    <row r="376" spans="11:11" x14ac:dyDescent="0.25">
      <c r="K376" s="397"/>
    </row>
    <row r="377" spans="11:11" x14ac:dyDescent="0.25">
      <c r="K377" s="397"/>
    </row>
    <row r="378" spans="11:11" x14ac:dyDescent="0.25">
      <c r="K378" s="397"/>
    </row>
    <row r="379" spans="11:11" x14ac:dyDescent="0.25">
      <c r="K379" s="397"/>
    </row>
    <row r="380" spans="11:11" x14ac:dyDescent="0.25">
      <c r="K380" s="397"/>
    </row>
    <row r="381" spans="11:11" x14ac:dyDescent="0.25">
      <c r="K381" s="397"/>
    </row>
    <row r="382" spans="11:11" x14ac:dyDescent="0.25">
      <c r="K382" s="397"/>
    </row>
    <row r="383" spans="11:11" x14ac:dyDescent="0.25">
      <c r="K383" s="397"/>
    </row>
    <row r="384" spans="11:11" x14ac:dyDescent="0.25">
      <c r="K384" s="397"/>
    </row>
    <row r="385" spans="11:11" x14ac:dyDescent="0.25">
      <c r="K385" s="397"/>
    </row>
    <row r="386" spans="11:11" x14ac:dyDescent="0.25">
      <c r="K386" s="397"/>
    </row>
    <row r="387" spans="11:11" x14ac:dyDescent="0.25">
      <c r="K387" s="397"/>
    </row>
    <row r="388" spans="11:11" x14ac:dyDescent="0.25">
      <c r="K388" s="397"/>
    </row>
    <row r="389" spans="11:11" x14ac:dyDescent="0.25">
      <c r="K389" s="397"/>
    </row>
    <row r="390" spans="11:11" x14ac:dyDescent="0.25">
      <c r="K390" s="397"/>
    </row>
    <row r="391" spans="11:11" x14ac:dyDescent="0.25">
      <c r="K391" s="397"/>
    </row>
    <row r="392" spans="11:11" x14ac:dyDescent="0.25">
      <c r="K392" s="397"/>
    </row>
    <row r="393" spans="11:11" x14ac:dyDescent="0.25">
      <c r="K393" s="397"/>
    </row>
    <row r="394" spans="11:11" x14ac:dyDescent="0.25">
      <c r="K394" s="397"/>
    </row>
    <row r="395" spans="11:11" x14ac:dyDescent="0.25">
      <c r="K395" s="397"/>
    </row>
    <row r="396" spans="11:11" x14ac:dyDescent="0.25">
      <c r="K396" s="397"/>
    </row>
    <row r="397" spans="11:11" x14ac:dyDescent="0.25">
      <c r="K397" s="397"/>
    </row>
    <row r="398" spans="11:11" x14ac:dyDescent="0.25">
      <c r="K398" s="397"/>
    </row>
    <row r="399" spans="11:11" x14ac:dyDescent="0.25">
      <c r="K399" s="397"/>
    </row>
    <row r="400" spans="11:11" x14ac:dyDescent="0.25">
      <c r="K400" s="397"/>
    </row>
    <row r="401" spans="11:11" x14ac:dyDescent="0.25">
      <c r="K401" s="397"/>
    </row>
    <row r="402" spans="11:11" x14ac:dyDescent="0.25">
      <c r="K402" s="397"/>
    </row>
    <row r="403" spans="11:11" x14ac:dyDescent="0.25">
      <c r="K403" s="397"/>
    </row>
    <row r="404" spans="11:11" x14ac:dyDescent="0.25">
      <c r="K404" s="397"/>
    </row>
    <row r="405" spans="11:11" x14ac:dyDescent="0.25">
      <c r="K405" s="397"/>
    </row>
    <row r="406" spans="11:11" x14ac:dyDescent="0.25">
      <c r="K406" s="397"/>
    </row>
    <row r="407" spans="11:11" x14ac:dyDescent="0.25">
      <c r="K407" s="397"/>
    </row>
  </sheetData>
  <mergeCells count="29">
    <mergeCell ref="N96:T96"/>
    <mergeCell ref="A1:X1"/>
    <mergeCell ref="X3:X4"/>
    <mergeCell ref="A55:B55"/>
    <mergeCell ref="A62:B62"/>
    <mergeCell ref="A15:B15"/>
    <mergeCell ref="A37:B37"/>
    <mergeCell ref="A47:B47"/>
    <mergeCell ref="A33:B33"/>
    <mergeCell ref="D91:H93"/>
    <mergeCell ref="J91:M93"/>
    <mergeCell ref="A63:B63"/>
    <mergeCell ref="A64:B64"/>
    <mergeCell ref="N91:T93"/>
    <mergeCell ref="B96:C96"/>
    <mergeCell ref="D96:H96"/>
    <mergeCell ref="J96:M96"/>
    <mergeCell ref="A3:A4"/>
    <mergeCell ref="B3:B4"/>
    <mergeCell ref="C3:C4"/>
    <mergeCell ref="D3:E3"/>
    <mergeCell ref="G3:H3"/>
    <mergeCell ref="J3:K3"/>
    <mergeCell ref="L3:L4"/>
    <mergeCell ref="O3:O4"/>
    <mergeCell ref="P3:R3"/>
    <mergeCell ref="E95:G95"/>
    <mergeCell ref="A24:B24"/>
    <mergeCell ref="B91:C93"/>
  </mergeCells>
  <pageMargins left="0.196850393700787" right="0.15748031496063" top="0.196850393700787" bottom="0.118110236220472" header="0.196850393700787" footer="0.118110236220472"/>
  <pageSetup paperSize="5" scale="55" orientation="landscape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I679"/>
  <sheetViews>
    <sheetView tabSelected="1" workbookViewId="0">
      <pane xSplit="2" ySplit="6" topLeftCell="N7" activePane="bottomRight" state="frozen"/>
      <selection pane="topRight" activeCell="C1" sqref="C1"/>
      <selection pane="bottomLeft" activeCell="A8" sqref="A8"/>
      <selection pane="bottomRight" activeCell="R75" sqref="R75"/>
    </sheetView>
  </sheetViews>
  <sheetFormatPr defaultColWidth="9.140625" defaultRowHeight="15.75" x14ac:dyDescent="0.25"/>
  <cols>
    <col min="1" max="1" width="5.42578125" style="394" bestFit="1" customWidth="1"/>
    <col min="2" max="2" width="37" style="394" customWidth="1"/>
    <col min="3" max="3" width="36.28515625" style="471" customWidth="1"/>
    <col min="4" max="4" width="10" style="471" bestFit="1" customWidth="1"/>
    <col min="5" max="5" width="8.7109375" style="439" bestFit="1" customWidth="1"/>
    <col min="6" max="6" width="2" style="440" customWidth="1"/>
    <col min="7" max="7" width="9.85546875" style="440" customWidth="1"/>
    <col min="8" max="8" width="8.7109375" style="394" bestFit="1" customWidth="1"/>
    <col min="9" max="9" width="1" style="441" customWidth="1"/>
    <col min="10" max="10" width="8.42578125" style="525" bestFit="1" customWidth="1"/>
    <col min="11" max="11" width="8.42578125" style="542" bestFit="1" customWidth="1"/>
    <col min="12" max="12" width="1.7109375" style="440" customWidth="1"/>
    <col min="13" max="13" width="18.28515625" style="394" bestFit="1" customWidth="1"/>
    <col min="14" max="14" width="15.42578125" style="394" bestFit="1" customWidth="1"/>
    <col min="15" max="15" width="1.5703125" style="441" customWidth="1"/>
    <col min="16" max="16" width="14.5703125" style="394" bestFit="1" customWidth="1"/>
    <col min="17" max="17" width="13.140625" style="394" bestFit="1" customWidth="1"/>
    <col min="18" max="18" width="14.5703125" style="394" bestFit="1" customWidth="1"/>
    <col min="19" max="19" width="17.7109375" style="437" bestFit="1" customWidth="1"/>
    <col min="20" max="20" width="14.5703125" style="438" bestFit="1" customWidth="1"/>
    <col min="21" max="21" width="6.42578125" style="438" bestFit="1" customWidth="1"/>
    <col min="22" max="22" width="14.5703125" style="394" bestFit="1" customWidth="1"/>
    <col min="23" max="23" width="9.140625" style="394" customWidth="1"/>
    <col min="24" max="24" width="11.5703125" style="394" bestFit="1" customWidth="1"/>
    <col min="25" max="16384" width="9.140625" style="394"/>
  </cols>
  <sheetData>
    <row r="1" spans="1:35" ht="0.75" customHeight="1" x14ac:dyDescent="0.25">
      <c r="I1" s="440"/>
      <c r="J1" s="1025" t="s">
        <v>148</v>
      </c>
      <c r="K1" s="1025"/>
      <c r="L1" s="1025"/>
      <c r="M1" s="1025"/>
      <c r="N1" s="1025"/>
      <c r="O1" s="1025"/>
      <c r="P1" s="1025"/>
      <c r="Q1" s="1025"/>
      <c r="R1" s="1025"/>
      <c r="S1" s="1025"/>
      <c r="T1" s="1025"/>
      <c r="U1" s="1025"/>
      <c r="V1" s="1025"/>
      <c r="W1" s="1025"/>
      <c r="X1" s="1025"/>
      <c r="Y1" s="1025"/>
      <c r="Z1" s="1025"/>
      <c r="AA1" s="1025"/>
      <c r="AB1" s="1025"/>
      <c r="AC1" s="1025"/>
      <c r="AD1" s="1025"/>
      <c r="AE1" s="1025"/>
      <c r="AF1" s="1025"/>
      <c r="AG1" s="1025"/>
      <c r="AH1" s="1025"/>
      <c r="AI1" s="1025"/>
    </row>
    <row r="2" spans="1:35" ht="21" customHeight="1" x14ac:dyDescent="0.25">
      <c r="A2" s="1025" t="s">
        <v>348</v>
      </c>
      <c r="B2" s="1025"/>
      <c r="C2" s="1025"/>
      <c r="D2" s="1025"/>
      <c r="E2" s="1025"/>
      <c r="F2" s="1025"/>
      <c r="G2" s="1025"/>
      <c r="H2" s="1025"/>
      <c r="I2" s="1025"/>
      <c r="J2" s="1025"/>
      <c r="K2" s="1025"/>
      <c r="L2" s="1025"/>
      <c r="M2" s="1025"/>
      <c r="N2" s="1025"/>
      <c r="O2" s="1025"/>
      <c r="P2" s="1025"/>
      <c r="Q2" s="1025"/>
      <c r="R2" s="1025"/>
      <c r="S2" s="1025"/>
      <c r="T2" s="1025"/>
      <c r="U2" s="530"/>
    </row>
    <row r="3" spans="1:35" ht="3" customHeight="1" x14ac:dyDescent="0.25">
      <c r="A3" s="395"/>
      <c r="B3" s="393"/>
      <c r="C3" s="434"/>
      <c r="D3" s="434"/>
      <c r="E3" s="396"/>
      <c r="F3" s="397"/>
      <c r="G3" s="397"/>
      <c r="H3" s="393"/>
      <c r="I3" s="397"/>
      <c r="J3" s="524"/>
      <c r="K3" s="547"/>
      <c r="L3" s="397"/>
      <c r="M3" s="393"/>
      <c r="N3" s="393"/>
      <c r="O3" s="397"/>
      <c r="P3" s="393"/>
      <c r="Q3" s="393"/>
      <c r="R3" s="393"/>
      <c r="S3" s="398"/>
      <c r="T3" s="399"/>
      <c r="U3" s="399"/>
    </row>
    <row r="4" spans="1:35" ht="15" customHeight="1" x14ac:dyDescent="0.25">
      <c r="A4" s="395"/>
      <c r="B4" s="393"/>
      <c r="C4" s="434"/>
      <c r="D4" s="434"/>
      <c r="E4" s="396"/>
      <c r="F4" s="397"/>
      <c r="G4" s="397"/>
      <c r="H4" s="393"/>
      <c r="I4" s="397"/>
      <c r="J4" s="524"/>
      <c r="K4" s="547"/>
      <c r="L4" s="397"/>
      <c r="M4" s="393"/>
      <c r="N4" s="393"/>
      <c r="O4" s="397"/>
      <c r="P4" s="393"/>
      <c r="Q4" s="393"/>
      <c r="R4" s="393"/>
      <c r="S4" s="398"/>
      <c r="T4" s="399"/>
      <c r="U4" s="399"/>
    </row>
    <row r="5" spans="1:35" ht="15.75" customHeight="1" x14ac:dyDescent="0.25">
      <c r="A5" s="1018" t="s">
        <v>132</v>
      </c>
      <c r="B5" s="1018" t="s">
        <v>83</v>
      </c>
      <c r="C5" s="1036" t="s">
        <v>270</v>
      </c>
      <c r="D5" s="1038" t="s">
        <v>343</v>
      </c>
      <c r="E5" s="1039"/>
      <c r="F5" s="490"/>
      <c r="G5" s="1019" t="s">
        <v>346</v>
      </c>
      <c r="H5" s="1020"/>
      <c r="I5" s="445"/>
      <c r="J5" s="496" t="s">
        <v>195</v>
      </c>
      <c r="K5" s="496" t="s">
        <v>195</v>
      </c>
      <c r="L5" s="490"/>
      <c r="M5" s="467" t="s">
        <v>347</v>
      </c>
      <c r="N5" s="467" t="s">
        <v>316</v>
      </c>
      <c r="O5" s="470"/>
      <c r="P5" s="523" t="s">
        <v>351</v>
      </c>
      <c r="Q5" s="766" t="s">
        <v>352</v>
      </c>
      <c r="R5" s="523" t="s">
        <v>198</v>
      </c>
      <c r="S5" s="446" t="s">
        <v>152</v>
      </c>
      <c r="T5" s="531" t="s">
        <v>139</v>
      </c>
      <c r="U5" s="479">
        <v>0.85</v>
      </c>
      <c r="V5" s="523" t="s">
        <v>150</v>
      </c>
    </row>
    <row r="6" spans="1:35" ht="18" customHeight="1" x14ac:dyDescent="0.25">
      <c r="A6" s="1007"/>
      <c r="B6" s="1007"/>
      <c r="C6" s="1037"/>
      <c r="D6" s="769" t="s">
        <v>137</v>
      </c>
      <c r="E6" s="769" t="s">
        <v>138</v>
      </c>
      <c r="F6" s="447"/>
      <c r="G6" s="488" t="s">
        <v>137</v>
      </c>
      <c r="H6" s="488" t="s">
        <v>138</v>
      </c>
      <c r="I6" s="490"/>
      <c r="J6" s="771" t="s">
        <v>137</v>
      </c>
      <c r="K6" s="770" t="s">
        <v>138</v>
      </c>
      <c r="L6" s="490"/>
      <c r="M6" s="490" t="s">
        <v>315</v>
      </c>
      <c r="N6" s="834"/>
      <c r="O6" s="445"/>
      <c r="P6" s="489">
        <v>1</v>
      </c>
      <c r="Q6" s="489">
        <v>1</v>
      </c>
      <c r="R6" s="488" t="s">
        <v>145</v>
      </c>
      <c r="S6" s="448" t="s">
        <v>137</v>
      </c>
      <c r="T6" s="449"/>
      <c r="U6" s="449" t="s">
        <v>137</v>
      </c>
      <c r="V6" s="481" t="s">
        <v>147</v>
      </c>
    </row>
    <row r="7" spans="1:35" s="843" customFormat="1" ht="15.75" customHeight="1" x14ac:dyDescent="0.25">
      <c r="A7" s="941">
        <v>1</v>
      </c>
      <c r="B7" s="836" t="s">
        <v>200</v>
      </c>
      <c r="C7" s="942" t="s">
        <v>252</v>
      </c>
      <c r="D7" s="837">
        <f>[5]Summary!$C$6</f>
        <v>700</v>
      </c>
      <c r="E7" s="837">
        <v>200</v>
      </c>
      <c r="F7" s="838"/>
      <c r="G7" s="837">
        <f>[6]Sheet2!$H$4</f>
        <v>1230</v>
      </c>
      <c r="H7" s="837">
        <f>[6]Sheet2!$M$4</f>
        <v>405</v>
      </c>
      <c r="I7" s="839"/>
      <c r="J7" s="943">
        <f>G7/D7*100</f>
        <v>175.71428571428572</v>
      </c>
      <c r="K7" s="943">
        <f>H7/E7*100</f>
        <v>202.5</v>
      </c>
      <c r="L7" s="840"/>
      <c r="M7" s="837">
        <f>G7-750</f>
        <v>480</v>
      </c>
      <c r="N7" s="841">
        <f t="shared" ref="N7:N12" si="0">M7*10</f>
        <v>4800</v>
      </c>
      <c r="O7" s="842"/>
      <c r="P7" s="944">
        <v>12000</v>
      </c>
      <c r="Q7" s="944">
        <v>3000</v>
      </c>
      <c r="R7" s="944">
        <f>P7+N7+Q7</f>
        <v>19800</v>
      </c>
      <c r="S7" s="945"/>
      <c r="T7" s="841">
        <f>R7</f>
        <v>19800</v>
      </c>
      <c r="U7" s="841"/>
      <c r="V7" s="946">
        <f>T7-U7</f>
        <v>19800</v>
      </c>
    </row>
    <row r="8" spans="1:35" s="843" customFormat="1" x14ac:dyDescent="0.25">
      <c r="A8" s="844">
        <v>2</v>
      </c>
      <c r="B8" s="845" t="s">
        <v>201</v>
      </c>
      <c r="C8" s="846" t="s">
        <v>253</v>
      </c>
      <c r="D8" s="847">
        <f>[5]Summary!$C$7</f>
        <v>650</v>
      </c>
      <c r="E8" s="847">
        <v>200</v>
      </c>
      <c r="F8" s="838"/>
      <c r="G8" s="847">
        <f>[6]Sheet2!$H$5</f>
        <v>1127</v>
      </c>
      <c r="H8" s="847">
        <f>[6]Sheet2!$M$5</f>
        <v>308</v>
      </c>
      <c r="I8" s="839"/>
      <c r="J8" s="848">
        <f t="shared" ref="J8:J71" si="1">G8/D8*100</f>
        <v>173.38461538461539</v>
      </c>
      <c r="K8" s="848">
        <f t="shared" ref="K8:K71" si="2">H8/E8*100</f>
        <v>154</v>
      </c>
      <c r="L8" s="840"/>
      <c r="M8" s="847">
        <f t="shared" ref="M8:M70" si="3">G8-750</f>
        <v>377</v>
      </c>
      <c r="N8" s="849">
        <f t="shared" si="0"/>
        <v>3770</v>
      </c>
      <c r="O8" s="842"/>
      <c r="P8" s="850">
        <v>12000</v>
      </c>
      <c r="Q8" s="850">
        <v>3000</v>
      </c>
      <c r="R8" s="850">
        <f>P8+N8+Q8</f>
        <v>18770</v>
      </c>
      <c r="S8" s="851"/>
      <c r="T8" s="849">
        <f>R8</f>
        <v>18770</v>
      </c>
      <c r="U8" s="849"/>
      <c r="V8" s="852">
        <f>T8</f>
        <v>18770</v>
      </c>
    </row>
    <row r="9" spans="1:35" s="843" customFormat="1" x14ac:dyDescent="0.25">
      <c r="A9" s="844">
        <v>3</v>
      </c>
      <c r="B9" s="845" t="s">
        <v>149</v>
      </c>
      <c r="C9" s="846" t="s">
        <v>254</v>
      </c>
      <c r="D9" s="847">
        <f>[5]Summary!$C$8</f>
        <v>700</v>
      </c>
      <c r="E9" s="847">
        <v>200</v>
      </c>
      <c r="F9" s="840"/>
      <c r="G9" s="847">
        <v>1379</v>
      </c>
      <c r="H9" s="847">
        <f>[6]Sheet2!$M$6</f>
        <v>475</v>
      </c>
      <c r="I9" s="839"/>
      <c r="J9" s="848">
        <f t="shared" si="1"/>
        <v>197</v>
      </c>
      <c r="K9" s="848">
        <f t="shared" si="2"/>
        <v>237.5</v>
      </c>
      <c r="L9" s="840"/>
      <c r="M9" s="847">
        <f t="shared" si="3"/>
        <v>629</v>
      </c>
      <c r="N9" s="849">
        <f t="shared" si="0"/>
        <v>6290</v>
      </c>
      <c r="O9" s="853"/>
      <c r="P9" s="850">
        <v>12000</v>
      </c>
      <c r="Q9" s="850">
        <v>3000</v>
      </c>
      <c r="R9" s="849">
        <f>P9+N9+Q9</f>
        <v>21290</v>
      </c>
      <c r="S9" s="854"/>
      <c r="T9" s="849">
        <f>R9</f>
        <v>21290</v>
      </c>
      <c r="U9" s="849"/>
      <c r="V9" s="852">
        <f>SUM(T9)</f>
        <v>21290</v>
      </c>
    </row>
    <row r="10" spans="1:35" s="843" customFormat="1" ht="15" customHeight="1" x14ac:dyDescent="0.25">
      <c r="A10" s="844">
        <v>4</v>
      </c>
      <c r="B10" s="845" t="s">
        <v>3</v>
      </c>
      <c r="C10" s="855" t="s">
        <v>255</v>
      </c>
      <c r="D10" s="847">
        <f>[5]Summary!$C$9</f>
        <v>700</v>
      </c>
      <c r="E10" s="847">
        <v>100</v>
      </c>
      <c r="F10" s="856"/>
      <c r="G10" s="847">
        <f>[6]Sheet2!$H$7</f>
        <v>1077</v>
      </c>
      <c r="H10" s="847">
        <f>[6]Sheet2!$M$7</f>
        <v>150</v>
      </c>
      <c r="I10" s="839"/>
      <c r="J10" s="848">
        <f t="shared" si="1"/>
        <v>153.85714285714286</v>
      </c>
      <c r="K10" s="848">
        <f t="shared" si="2"/>
        <v>150</v>
      </c>
      <c r="L10" s="840"/>
      <c r="M10" s="847">
        <f t="shared" si="3"/>
        <v>327</v>
      </c>
      <c r="N10" s="849">
        <f t="shared" si="0"/>
        <v>3270</v>
      </c>
      <c r="O10" s="853"/>
      <c r="P10" s="849">
        <v>12000</v>
      </c>
      <c r="Q10" s="849"/>
      <c r="R10" s="849">
        <f>P10+N10</f>
        <v>15270</v>
      </c>
      <c r="S10" s="854"/>
      <c r="T10" s="849">
        <f>R10</f>
        <v>15270</v>
      </c>
      <c r="U10" s="849"/>
      <c r="V10" s="857">
        <f>T10</f>
        <v>15270</v>
      </c>
    </row>
    <row r="11" spans="1:35" s="405" customFormat="1" ht="15" customHeight="1" thickBot="1" x14ac:dyDescent="0.3">
      <c r="A11" s="464">
        <v>5</v>
      </c>
      <c r="B11" s="822" t="s">
        <v>304</v>
      </c>
      <c r="C11" s="465" t="s">
        <v>308</v>
      </c>
      <c r="D11" s="466">
        <f>[5]Summary!$C$10</f>
        <v>250</v>
      </c>
      <c r="E11" s="466">
        <v>100</v>
      </c>
      <c r="F11" s="821"/>
      <c r="G11" s="466">
        <f>[6]Sheet2!$H$8</f>
        <v>440</v>
      </c>
      <c r="H11" s="466">
        <f>[6]Sheet2!$M$8</f>
        <v>58</v>
      </c>
      <c r="I11" s="461"/>
      <c r="J11" s="826">
        <f t="shared" si="1"/>
        <v>176</v>
      </c>
      <c r="K11" s="826">
        <f t="shared" si="2"/>
        <v>57.999999999999993</v>
      </c>
      <c r="L11" s="416"/>
      <c r="M11" s="541"/>
      <c r="N11" s="823">
        <f t="shared" si="0"/>
        <v>0</v>
      </c>
      <c r="O11" s="581"/>
      <c r="P11" s="580"/>
      <c r="Q11" s="580"/>
      <c r="R11" s="580">
        <f>P11+N11</f>
        <v>0</v>
      </c>
      <c r="S11" s="493"/>
      <c r="T11" s="580">
        <f>R11</f>
        <v>0</v>
      </c>
      <c r="U11" s="824"/>
      <c r="V11" s="620">
        <f>T11</f>
        <v>0</v>
      </c>
    </row>
    <row r="12" spans="1:35" s="939" customFormat="1" ht="18" thickTop="1" thickBot="1" x14ac:dyDescent="0.3">
      <c r="A12" s="947"/>
      <c r="B12" s="597" t="s">
        <v>317</v>
      </c>
      <c r="C12" s="948"/>
      <c r="D12" s="499">
        <f>SUM(D7:D11)</f>
        <v>3000</v>
      </c>
      <c r="E12" s="499">
        <f>SUM(E7:E11)</f>
        <v>800</v>
      </c>
      <c r="F12" s="514"/>
      <c r="G12" s="499">
        <f>SUM(G7:G11)</f>
        <v>5253</v>
      </c>
      <c r="H12" s="499">
        <f>SUM(H7:H11)</f>
        <v>1396</v>
      </c>
      <c r="I12" s="504"/>
      <c r="J12" s="858">
        <f t="shared" si="1"/>
        <v>175.1</v>
      </c>
      <c r="K12" s="858">
        <f t="shared" si="2"/>
        <v>174.5</v>
      </c>
      <c r="L12" s="498"/>
      <c r="M12" s="859">
        <f>G12-D12</f>
        <v>2253</v>
      </c>
      <c r="N12" s="501">
        <f t="shared" si="0"/>
        <v>22530</v>
      </c>
      <c r="O12" s="500"/>
      <c r="P12" s="949">
        <v>14000</v>
      </c>
      <c r="Q12" s="949">
        <v>4000</v>
      </c>
      <c r="R12" s="501"/>
      <c r="S12" s="950">
        <f>P12+N12+Q12</f>
        <v>40530</v>
      </c>
      <c r="T12" s="501">
        <f>S12</f>
        <v>40530</v>
      </c>
      <c r="U12" s="501"/>
      <c r="V12" s="505">
        <f>T12</f>
        <v>40530</v>
      </c>
    </row>
    <row r="13" spans="1:35" s="843" customFormat="1" ht="16.5" thickTop="1" x14ac:dyDescent="0.25">
      <c r="A13" s="860">
        <v>6</v>
      </c>
      <c r="B13" s="861" t="s">
        <v>338</v>
      </c>
      <c r="C13" s="862" t="s">
        <v>297</v>
      </c>
      <c r="D13" s="863">
        <f>[5]Summary!$C$16</f>
        <v>700</v>
      </c>
      <c r="E13" s="864">
        <v>150</v>
      </c>
      <c r="F13" s="840"/>
      <c r="G13" s="865">
        <f>[6]Sheet2!$H$12</f>
        <v>1235</v>
      </c>
      <c r="H13" s="865">
        <f>[6]Sheet2!$M$12</f>
        <v>90</v>
      </c>
      <c r="I13" s="839"/>
      <c r="J13" s="866">
        <f t="shared" si="1"/>
        <v>176.42857142857142</v>
      </c>
      <c r="K13" s="866">
        <f t="shared" si="2"/>
        <v>60</v>
      </c>
      <c r="L13" s="840"/>
      <c r="M13" s="865">
        <f t="shared" si="3"/>
        <v>485</v>
      </c>
      <c r="N13" s="867">
        <f>M13*10</f>
        <v>4850</v>
      </c>
      <c r="O13" s="853"/>
      <c r="P13" s="868">
        <v>12000</v>
      </c>
      <c r="Q13" s="868"/>
      <c r="R13" s="868">
        <f>SUM(N13:P13)</f>
        <v>16850</v>
      </c>
      <c r="S13" s="869"/>
      <c r="T13" s="870">
        <f>R13</f>
        <v>16850</v>
      </c>
      <c r="U13" s="870"/>
      <c r="V13" s="870">
        <f>T13</f>
        <v>16850</v>
      </c>
    </row>
    <row r="14" spans="1:35" s="843" customFormat="1" x14ac:dyDescent="0.25">
      <c r="A14" s="871">
        <v>7</v>
      </c>
      <c r="B14" s="872" t="s">
        <v>339</v>
      </c>
      <c r="C14" s="873" t="s">
        <v>340</v>
      </c>
      <c r="D14" s="874">
        <f>[5]Summary!$C$17</f>
        <v>200</v>
      </c>
      <c r="E14" s="847">
        <v>50</v>
      </c>
      <c r="F14" s="840"/>
      <c r="G14" s="865">
        <f>[6]Sheet2!$H$13</f>
        <v>829</v>
      </c>
      <c r="H14" s="865">
        <f>[6]Sheet2!$M$13</f>
        <v>81</v>
      </c>
      <c r="I14" s="839"/>
      <c r="J14" s="848">
        <f t="shared" si="1"/>
        <v>414.49999999999994</v>
      </c>
      <c r="K14" s="848">
        <f t="shared" si="2"/>
        <v>162</v>
      </c>
      <c r="L14" s="840"/>
      <c r="M14" s="847">
        <f t="shared" si="3"/>
        <v>79</v>
      </c>
      <c r="N14" s="867">
        <f>M14*10</f>
        <v>790</v>
      </c>
      <c r="O14" s="853"/>
      <c r="P14" s="850">
        <v>12000</v>
      </c>
      <c r="Q14" s="850"/>
      <c r="R14" s="850">
        <f>SUM(N14:P14)</f>
        <v>12790</v>
      </c>
      <c r="S14" s="851"/>
      <c r="T14" s="849">
        <f>R14</f>
        <v>12790</v>
      </c>
      <c r="U14" s="849"/>
      <c r="V14" s="849">
        <f>T14</f>
        <v>12790</v>
      </c>
    </row>
    <row r="15" spans="1:35" s="843" customFormat="1" x14ac:dyDescent="0.25">
      <c r="A15" s="844">
        <v>8</v>
      </c>
      <c r="B15" s="845" t="s">
        <v>86</v>
      </c>
      <c r="C15" s="875" t="s">
        <v>211</v>
      </c>
      <c r="D15" s="874">
        <f>[5]Summary!$C$15</f>
        <v>700</v>
      </c>
      <c r="E15" s="847">
        <v>50</v>
      </c>
      <c r="F15" s="840"/>
      <c r="G15" s="847">
        <f>[6]Sheet2!$H$10</f>
        <v>1070</v>
      </c>
      <c r="H15" s="847">
        <f>[6]Sheet2!$M$10</f>
        <v>14</v>
      </c>
      <c r="I15" s="839"/>
      <c r="J15" s="848">
        <f t="shared" si="1"/>
        <v>152.85714285714283</v>
      </c>
      <c r="K15" s="848">
        <f t="shared" si="2"/>
        <v>28.000000000000004</v>
      </c>
      <c r="L15" s="840"/>
      <c r="M15" s="847">
        <f t="shared" si="3"/>
        <v>320</v>
      </c>
      <c r="N15" s="849">
        <f>M15*10</f>
        <v>3200</v>
      </c>
      <c r="O15" s="842"/>
      <c r="P15" s="850">
        <v>12000</v>
      </c>
      <c r="Q15" s="850"/>
      <c r="R15" s="850">
        <f>P15+N15</f>
        <v>15200</v>
      </c>
      <c r="S15" s="854"/>
      <c r="T15" s="849">
        <f>R15</f>
        <v>15200</v>
      </c>
      <c r="U15" s="849"/>
      <c r="V15" s="852">
        <f>T15-U15</f>
        <v>15200</v>
      </c>
    </row>
    <row r="16" spans="1:35" s="843" customFormat="1" x14ac:dyDescent="0.25">
      <c r="A16" s="844">
        <v>9</v>
      </c>
      <c r="B16" s="845" t="s">
        <v>72</v>
      </c>
      <c r="C16" s="873" t="s">
        <v>292</v>
      </c>
      <c r="D16" s="876">
        <f>[5]Summary!$C$19</f>
        <v>700</v>
      </c>
      <c r="E16" s="847">
        <v>150</v>
      </c>
      <c r="F16" s="838"/>
      <c r="G16" s="847">
        <f>[6]Sheet2!$H$11</f>
        <v>1210</v>
      </c>
      <c r="H16" s="847">
        <f>[6]Sheet2!$M$11</f>
        <v>54</v>
      </c>
      <c r="I16" s="839"/>
      <c r="J16" s="848">
        <f t="shared" si="1"/>
        <v>172.85714285714286</v>
      </c>
      <c r="K16" s="848">
        <f t="shared" si="2"/>
        <v>36</v>
      </c>
      <c r="L16" s="840"/>
      <c r="M16" s="847">
        <f t="shared" si="3"/>
        <v>460</v>
      </c>
      <c r="N16" s="849">
        <f t="shared" ref="N16:N18" si="4">M16*10</f>
        <v>4600</v>
      </c>
      <c r="O16" s="842"/>
      <c r="P16" s="850">
        <v>12000</v>
      </c>
      <c r="Q16" s="850"/>
      <c r="R16" s="850">
        <f>P16+N16</f>
        <v>16600</v>
      </c>
      <c r="S16" s="851"/>
      <c r="T16" s="849">
        <f>R16</f>
        <v>16600</v>
      </c>
      <c r="U16" s="849"/>
      <c r="V16" s="852">
        <f>T16-U16</f>
        <v>16600</v>
      </c>
    </row>
    <row r="17" spans="1:24" s="881" customFormat="1" ht="16.5" thickBot="1" x14ac:dyDescent="0.3">
      <c r="A17" s="951">
        <v>10</v>
      </c>
      <c r="B17" s="952" t="s">
        <v>208</v>
      </c>
      <c r="C17" s="846" t="s">
        <v>261</v>
      </c>
      <c r="D17" s="953">
        <f>[5]Summary!$C$18</f>
        <v>700</v>
      </c>
      <c r="E17" s="954">
        <v>100</v>
      </c>
      <c r="F17" s="955"/>
      <c r="G17" s="956">
        <f>[6]Sheet2!$H$14</f>
        <v>1080</v>
      </c>
      <c r="H17" s="956">
        <f>[6]Sheet2!$M$14</f>
        <v>334</v>
      </c>
      <c r="I17" s="877"/>
      <c r="J17" s="878">
        <f t="shared" si="1"/>
        <v>154.28571428571431</v>
      </c>
      <c r="K17" s="878">
        <f t="shared" si="2"/>
        <v>334</v>
      </c>
      <c r="L17" s="879"/>
      <c r="M17" s="880">
        <f t="shared" si="3"/>
        <v>330</v>
      </c>
      <c r="N17" s="849">
        <f t="shared" si="4"/>
        <v>3300</v>
      </c>
      <c r="O17" s="957"/>
      <c r="P17" s="958">
        <v>12000</v>
      </c>
      <c r="Q17" s="958">
        <v>3000</v>
      </c>
      <c r="R17" s="958">
        <f>P17+N17+Q17</f>
        <v>18300</v>
      </c>
      <c r="S17" s="959"/>
      <c r="T17" s="960">
        <f>R17</f>
        <v>18300</v>
      </c>
      <c r="U17" s="960"/>
      <c r="V17" s="961">
        <f>T17-U17</f>
        <v>18300</v>
      </c>
    </row>
    <row r="18" spans="1:24" s="939" customFormat="1" ht="15" customHeight="1" thickTop="1" thickBot="1" x14ac:dyDescent="0.3">
      <c r="A18" s="507"/>
      <c r="B18" s="597" t="s">
        <v>319</v>
      </c>
      <c r="C18" s="962"/>
      <c r="D18" s="533">
        <f>SUM(D13:D17)</f>
        <v>3000</v>
      </c>
      <c r="E18" s="533">
        <f>SUM(E13:E17)</f>
        <v>500</v>
      </c>
      <c r="F18" s="498"/>
      <c r="G18" s="499">
        <f>SUM(G13:G17)</f>
        <v>5424</v>
      </c>
      <c r="H18" s="499">
        <f>SUM(H13:H17)</f>
        <v>573</v>
      </c>
      <c r="I18" s="500"/>
      <c r="J18" s="858">
        <f t="shared" si="1"/>
        <v>180.8</v>
      </c>
      <c r="K18" s="858">
        <f t="shared" si="2"/>
        <v>114.6</v>
      </c>
      <c r="L18" s="498"/>
      <c r="M18" s="859">
        <f>G18-D18</f>
        <v>2424</v>
      </c>
      <c r="N18" s="501">
        <f t="shared" si="4"/>
        <v>24240</v>
      </c>
      <c r="O18" s="500"/>
      <c r="P18" s="515">
        <v>14000</v>
      </c>
      <c r="Q18" s="515">
        <v>4000</v>
      </c>
      <c r="R18" s="963"/>
      <c r="S18" s="501">
        <f>SUM(N18:Q18)</f>
        <v>42240</v>
      </c>
      <c r="T18" s="501">
        <f>S18</f>
        <v>42240</v>
      </c>
      <c r="U18" s="501"/>
      <c r="V18" s="505">
        <f>T18</f>
        <v>42240</v>
      </c>
      <c r="X18" s="964"/>
    </row>
    <row r="19" spans="1:24" s="410" customFormat="1" ht="15" hidden="1" customHeight="1" x14ac:dyDescent="0.25">
      <c r="A19" s="453"/>
      <c r="B19" s="601"/>
      <c r="C19" s="454"/>
      <c r="D19" s="454"/>
      <c r="E19" s="408"/>
      <c r="F19" s="408"/>
      <c r="G19" s="520"/>
      <c r="H19" s="520"/>
      <c r="I19" s="418"/>
      <c r="J19" s="825" t="e">
        <f t="shared" si="1"/>
        <v>#DIV/0!</v>
      </c>
      <c r="K19" s="825" t="e">
        <f t="shared" si="2"/>
        <v>#DIV/0!</v>
      </c>
      <c r="L19" s="408"/>
      <c r="M19" s="835">
        <f t="shared" si="3"/>
        <v>-750</v>
      </c>
      <c r="N19" s="456"/>
      <c r="O19" s="415"/>
      <c r="P19" s="469"/>
      <c r="Q19" s="829"/>
      <c r="R19" s="451"/>
      <c r="S19" s="455"/>
      <c r="T19" s="456">
        <f t="shared" ref="T19:T33" si="5">SUM(S19)</f>
        <v>0</v>
      </c>
      <c r="U19" s="456"/>
      <c r="V19" s="457"/>
    </row>
    <row r="20" spans="1:24" s="410" customFormat="1" ht="18" customHeight="1" thickTop="1" thickBot="1" x14ac:dyDescent="0.3">
      <c r="A20" s="507"/>
      <c r="B20" s="597" t="s">
        <v>318</v>
      </c>
      <c r="C20" s="532"/>
      <c r="D20" s="499">
        <f>D18+D12</f>
        <v>6000</v>
      </c>
      <c r="E20" s="499">
        <f>E18+E12</f>
        <v>1300</v>
      </c>
      <c r="F20" s="514"/>
      <c r="G20" s="499">
        <f>G18+G12</f>
        <v>10677</v>
      </c>
      <c r="H20" s="499">
        <f>H18+H12</f>
        <v>1969</v>
      </c>
      <c r="I20" s="498"/>
      <c r="J20" s="858">
        <f>G20/D20*100</f>
        <v>177.95000000000002</v>
      </c>
      <c r="K20" s="858">
        <f>H20/E20*100</f>
        <v>151.46153846153848</v>
      </c>
      <c r="L20" s="498"/>
      <c r="M20" s="859"/>
      <c r="N20" s="501"/>
      <c r="O20" s="500"/>
      <c r="P20" s="515"/>
      <c r="Q20" s="515"/>
      <c r="R20" s="499"/>
      <c r="S20" s="501"/>
      <c r="T20" s="501"/>
      <c r="U20" s="501"/>
      <c r="V20" s="507"/>
    </row>
    <row r="21" spans="1:24" s="843" customFormat="1" ht="16.5" thickTop="1" x14ac:dyDescent="0.25">
      <c r="A21" s="882">
        <v>11</v>
      </c>
      <c r="B21" s="883" t="s">
        <v>163</v>
      </c>
      <c r="C21" s="836" t="s">
        <v>229</v>
      </c>
      <c r="D21" s="884">
        <f>[5]Summary!$C$24</f>
        <v>600</v>
      </c>
      <c r="E21" s="865">
        <v>100</v>
      </c>
      <c r="F21" s="840"/>
      <c r="G21" s="865">
        <f>[6]Sheet2!$H$17</f>
        <v>995</v>
      </c>
      <c r="H21" s="865">
        <f>[6]Sheet2!$M$17</f>
        <v>62</v>
      </c>
      <c r="I21" s="839"/>
      <c r="J21" s="848">
        <f>G21/D21*100</f>
        <v>165.83333333333334</v>
      </c>
      <c r="K21" s="848">
        <f t="shared" si="2"/>
        <v>62</v>
      </c>
      <c r="L21" s="840"/>
      <c r="M21" s="865">
        <f t="shared" si="3"/>
        <v>245</v>
      </c>
      <c r="N21" s="841">
        <f>M21*10</f>
        <v>2450</v>
      </c>
      <c r="O21" s="853"/>
      <c r="P21" s="867">
        <v>12000</v>
      </c>
      <c r="Q21" s="867"/>
      <c r="R21" s="867">
        <f>P21+N21</f>
        <v>14450</v>
      </c>
      <c r="S21" s="885"/>
      <c r="T21" s="867">
        <f>R21</f>
        <v>14450</v>
      </c>
      <c r="U21" s="867"/>
      <c r="V21" s="886">
        <f>T21</f>
        <v>14450</v>
      </c>
    </row>
    <row r="22" spans="1:24" s="591" customFormat="1" x14ac:dyDescent="0.25">
      <c r="A22" s="609">
        <v>12</v>
      </c>
      <c r="B22" s="610" t="s">
        <v>215</v>
      </c>
      <c r="C22" s="414" t="s">
        <v>230</v>
      </c>
      <c r="D22" s="830">
        <f>[5]Summary!$C$29</f>
        <v>400</v>
      </c>
      <c r="E22" s="590">
        <v>75</v>
      </c>
      <c r="F22" s="589"/>
      <c r="G22" s="590">
        <f>[6]Sheet2!$H$18</f>
        <v>369</v>
      </c>
      <c r="H22" s="590">
        <f>[6]Sheet2!$M$18</f>
        <v>22</v>
      </c>
      <c r="I22" s="588"/>
      <c r="J22" s="578">
        <f t="shared" si="1"/>
        <v>92.25</v>
      </c>
      <c r="K22" s="578">
        <f t="shared" si="2"/>
        <v>29.333333333333332</v>
      </c>
      <c r="L22" s="589"/>
      <c r="M22" s="487"/>
      <c r="N22" s="592"/>
      <c r="O22" s="611"/>
      <c r="P22" s="592"/>
      <c r="Q22" s="592"/>
      <c r="R22" s="592"/>
      <c r="S22" s="593"/>
      <c r="T22" s="592"/>
      <c r="U22" s="592"/>
      <c r="V22" s="594"/>
    </row>
    <row r="23" spans="1:24" s="881" customFormat="1" ht="17.25" customHeight="1" x14ac:dyDescent="0.25">
      <c r="A23" s="887">
        <v>13</v>
      </c>
      <c r="B23" s="888" t="s">
        <v>22</v>
      </c>
      <c r="C23" s="846" t="s">
        <v>295</v>
      </c>
      <c r="D23" s="874">
        <f>[5]Summary!$C$25</f>
        <v>500</v>
      </c>
      <c r="E23" s="889">
        <v>25</v>
      </c>
      <c r="F23" s="879"/>
      <c r="G23" s="889">
        <f>[6]Sheet2!$H$16</f>
        <v>778</v>
      </c>
      <c r="H23" s="889">
        <f>[6]Sheet2!$M$16</f>
        <v>0</v>
      </c>
      <c r="I23" s="877"/>
      <c r="J23" s="848">
        <f t="shared" si="1"/>
        <v>155.6</v>
      </c>
      <c r="K23" s="893">
        <f t="shared" si="2"/>
        <v>0</v>
      </c>
      <c r="L23" s="879"/>
      <c r="M23" s="847">
        <f t="shared" si="3"/>
        <v>28</v>
      </c>
      <c r="N23" s="890">
        <f>M23*10</f>
        <v>280</v>
      </c>
      <c r="O23" s="894"/>
      <c r="P23" s="890">
        <v>12000</v>
      </c>
      <c r="Q23" s="890"/>
      <c r="R23" s="890">
        <f>P23+N23</f>
        <v>12280</v>
      </c>
      <c r="S23" s="891"/>
      <c r="T23" s="890">
        <f>R23</f>
        <v>12280</v>
      </c>
      <c r="U23" s="890"/>
      <c r="V23" s="892">
        <f>T23</f>
        <v>12280</v>
      </c>
    </row>
    <row r="24" spans="1:24" s="881" customFormat="1" ht="17.25" customHeight="1" x14ac:dyDescent="0.25">
      <c r="A24" s="887">
        <v>14</v>
      </c>
      <c r="B24" s="965" t="s">
        <v>273</v>
      </c>
      <c r="C24" s="846" t="s">
        <v>296</v>
      </c>
      <c r="D24" s="874">
        <f>[5]Summary!$C$28</f>
        <v>600</v>
      </c>
      <c r="E24" s="889">
        <v>100</v>
      </c>
      <c r="F24" s="879"/>
      <c r="G24" s="889">
        <f>[6]Sheet2!$H$19</f>
        <v>786</v>
      </c>
      <c r="H24" s="889">
        <f>[6]Sheet2!$M$19</f>
        <v>329</v>
      </c>
      <c r="I24" s="877"/>
      <c r="J24" s="848">
        <f t="shared" si="1"/>
        <v>131</v>
      </c>
      <c r="K24" s="848">
        <f t="shared" si="2"/>
        <v>329</v>
      </c>
      <c r="L24" s="879"/>
      <c r="M24" s="847">
        <f t="shared" si="3"/>
        <v>36</v>
      </c>
      <c r="N24" s="890">
        <f>M24*10</f>
        <v>360</v>
      </c>
      <c r="O24" s="894"/>
      <c r="P24" s="890">
        <v>12000</v>
      </c>
      <c r="Q24" s="890">
        <v>3000</v>
      </c>
      <c r="R24" s="890">
        <f>P24+N24+Q24</f>
        <v>15360</v>
      </c>
      <c r="S24" s="891"/>
      <c r="T24" s="890">
        <f>R24</f>
        <v>15360</v>
      </c>
      <c r="U24" s="890"/>
      <c r="V24" s="892">
        <f>T24</f>
        <v>15360</v>
      </c>
    </row>
    <row r="25" spans="1:24" s="881" customFormat="1" ht="15" customHeight="1" x14ac:dyDescent="0.25">
      <c r="A25" s="887">
        <v>15</v>
      </c>
      <c r="B25" s="966" t="s">
        <v>284</v>
      </c>
      <c r="C25" s="895" t="s">
        <v>231</v>
      </c>
      <c r="D25" s="896">
        <f>[5]Summary!$C$27</f>
        <v>600</v>
      </c>
      <c r="E25" s="889">
        <v>200</v>
      </c>
      <c r="F25" s="879"/>
      <c r="G25" s="889">
        <v>782</v>
      </c>
      <c r="H25" s="889">
        <f>[6]Sheet2!$M$21</f>
        <v>315</v>
      </c>
      <c r="I25" s="877"/>
      <c r="J25" s="848">
        <f t="shared" si="1"/>
        <v>130.33333333333331</v>
      </c>
      <c r="K25" s="848">
        <f t="shared" si="2"/>
        <v>157.5</v>
      </c>
      <c r="L25" s="879"/>
      <c r="M25" s="847">
        <f t="shared" si="3"/>
        <v>32</v>
      </c>
      <c r="N25" s="890">
        <f>M25*10</f>
        <v>320</v>
      </c>
      <c r="O25" s="894"/>
      <c r="P25" s="890">
        <v>12000</v>
      </c>
      <c r="Q25" s="890">
        <v>3000</v>
      </c>
      <c r="R25" s="890">
        <f>P25+N25+Q25</f>
        <v>15320</v>
      </c>
      <c r="S25" s="891"/>
      <c r="T25" s="890">
        <f>R25</f>
        <v>15320</v>
      </c>
      <c r="U25" s="890"/>
      <c r="V25" s="892">
        <f>T25</f>
        <v>15320</v>
      </c>
    </row>
    <row r="26" spans="1:24" s="881" customFormat="1" ht="15" customHeight="1" x14ac:dyDescent="0.25">
      <c r="A26" s="967">
        <v>16</v>
      </c>
      <c r="B26" s="968" t="s">
        <v>20</v>
      </c>
      <c r="C26" s="895" t="s">
        <v>312</v>
      </c>
      <c r="D26" s="896">
        <f>[5]Summary!$C$33</f>
        <v>350</v>
      </c>
      <c r="E26" s="969">
        <v>50</v>
      </c>
      <c r="F26" s="879"/>
      <c r="G26" s="969">
        <f>[6]Sheet2!$H$20</f>
        <v>567</v>
      </c>
      <c r="H26" s="969">
        <f>[6]Sheet2!$M$20</f>
        <v>313</v>
      </c>
      <c r="I26" s="877"/>
      <c r="J26" s="848">
        <f t="shared" si="1"/>
        <v>162</v>
      </c>
      <c r="K26" s="848">
        <f t="shared" si="2"/>
        <v>626</v>
      </c>
      <c r="L26" s="879"/>
      <c r="M26" s="847"/>
      <c r="N26" s="890"/>
      <c r="O26" s="894"/>
      <c r="P26" s="970"/>
      <c r="Q26" s="970">
        <v>3000</v>
      </c>
      <c r="R26" s="890">
        <f>Q26</f>
        <v>3000</v>
      </c>
      <c r="S26" s="891"/>
      <c r="T26" s="890">
        <f>R26</f>
        <v>3000</v>
      </c>
      <c r="U26" s="890"/>
      <c r="V26" s="892">
        <f>T26</f>
        <v>3000</v>
      </c>
    </row>
    <row r="27" spans="1:24" s="591" customFormat="1" ht="16.5" thickBot="1" x14ac:dyDescent="0.3">
      <c r="A27" s="622">
        <v>17</v>
      </c>
      <c r="B27" s="623" t="s">
        <v>112</v>
      </c>
      <c r="C27" s="624" t="s">
        <v>262</v>
      </c>
      <c r="D27" s="831">
        <f>[5]Summary!$C$26</f>
        <v>450</v>
      </c>
      <c r="E27" s="621">
        <v>50</v>
      </c>
      <c r="F27" s="589"/>
      <c r="G27" s="621">
        <f>[6]Sheet2!$H$22</f>
        <v>396</v>
      </c>
      <c r="H27" s="621">
        <f>[6]Sheet2!$M$22</f>
        <v>0</v>
      </c>
      <c r="I27" s="588"/>
      <c r="J27" s="826">
        <f t="shared" si="1"/>
        <v>88</v>
      </c>
      <c r="K27" s="833">
        <f t="shared" si="2"/>
        <v>0</v>
      </c>
      <c r="L27" s="589"/>
      <c r="M27" s="541"/>
      <c r="N27" s="592"/>
      <c r="O27" s="595"/>
      <c r="P27" s="596"/>
      <c r="Q27" s="596"/>
      <c r="R27" s="592"/>
      <c r="S27" s="593"/>
      <c r="T27" s="592"/>
      <c r="U27" s="592"/>
      <c r="V27" s="594"/>
    </row>
    <row r="28" spans="1:24" s="410" customFormat="1" ht="17.25" customHeight="1" thickTop="1" thickBot="1" x14ac:dyDescent="0.3">
      <c r="A28" s="507"/>
      <c r="B28" s="598" t="s">
        <v>320</v>
      </c>
      <c r="C28" s="773"/>
      <c r="D28" s="497">
        <f>SUM(D21:D27)</f>
        <v>3500</v>
      </c>
      <c r="E28" s="497">
        <f>SUM(E21:E27)</f>
        <v>600</v>
      </c>
      <c r="F28" s="498"/>
      <c r="G28" s="499">
        <f>SUM(G21:G27)</f>
        <v>4673</v>
      </c>
      <c r="H28" s="499">
        <f>SUM(H21:H27)</f>
        <v>1041</v>
      </c>
      <c r="I28" s="500"/>
      <c r="J28" s="858">
        <f t="shared" si="1"/>
        <v>133.51428571428571</v>
      </c>
      <c r="K28" s="858">
        <f t="shared" si="2"/>
        <v>173.5</v>
      </c>
      <c r="L28" s="498"/>
      <c r="M28" s="859"/>
      <c r="N28" s="501"/>
      <c r="O28" s="500"/>
      <c r="P28" s="533"/>
      <c r="Q28" s="533"/>
      <c r="R28" s="499"/>
      <c r="S28" s="501"/>
      <c r="T28" s="625"/>
      <c r="U28" s="501"/>
      <c r="V28" s="507"/>
    </row>
    <row r="29" spans="1:24" s="843" customFormat="1" ht="15" customHeight="1" thickTop="1" x14ac:dyDescent="0.25">
      <c r="A29" s="897">
        <v>18</v>
      </c>
      <c r="B29" s="898" t="s">
        <v>25</v>
      </c>
      <c r="C29" s="899" t="s">
        <v>232</v>
      </c>
      <c r="D29" s="900">
        <f>[5]Summary!$C$35</f>
        <v>1300</v>
      </c>
      <c r="E29" s="864">
        <v>75</v>
      </c>
      <c r="F29" s="840"/>
      <c r="G29" s="865">
        <f>[6]Sheet2!$H$24</f>
        <v>1418</v>
      </c>
      <c r="H29" s="865">
        <f>[6]Sheet2!$M$24</f>
        <v>98</v>
      </c>
      <c r="I29" s="839"/>
      <c r="J29" s="866">
        <f t="shared" si="1"/>
        <v>109.07692307692307</v>
      </c>
      <c r="K29" s="866">
        <f t="shared" si="2"/>
        <v>130.66666666666666</v>
      </c>
      <c r="L29" s="840"/>
      <c r="M29" s="865">
        <f t="shared" si="3"/>
        <v>668</v>
      </c>
      <c r="N29" s="867">
        <f t="shared" ref="N29:N34" si="6">M29*10</f>
        <v>6680</v>
      </c>
      <c r="O29" s="842"/>
      <c r="P29" s="901">
        <v>12000</v>
      </c>
      <c r="Q29" s="901"/>
      <c r="R29" s="901">
        <f>P29+N29</f>
        <v>18680</v>
      </c>
      <c r="S29" s="902"/>
      <c r="T29" s="903">
        <f>R29</f>
        <v>18680</v>
      </c>
      <c r="U29" s="903"/>
      <c r="V29" s="904">
        <f>T29-U29</f>
        <v>18680</v>
      </c>
    </row>
    <row r="30" spans="1:24" s="843" customFormat="1" x14ac:dyDescent="0.25">
      <c r="A30" s="905">
        <v>19</v>
      </c>
      <c r="B30" s="906" t="s">
        <v>212</v>
      </c>
      <c r="C30" s="846" t="s">
        <v>233</v>
      </c>
      <c r="D30" s="874">
        <f>[5]Summary!$C$36</f>
        <v>1300</v>
      </c>
      <c r="E30" s="847">
        <v>75</v>
      </c>
      <c r="F30" s="840"/>
      <c r="G30" s="847">
        <f>[6]Sheet2!$H$25</f>
        <v>1392</v>
      </c>
      <c r="H30" s="847">
        <f>[6]Sheet2!$M$25</f>
        <v>54</v>
      </c>
      <c r="I30" s="839"/>
      <c r="J30" s="848">
        <f t="shared" si="1"/>
        <v>107.07692307692307</v>
      </c>
      <c r="K30" s="848">
        <f t="shared" si="2"/>
        <v>72</v>
      </c>
      <c r="L30" s="840"/>
      <c r="M30" s="847">
        <f t="shared" si="3"/>
        <v>642</v>
      </c>
      <c r="N30" s="867">
        <f t="shared" si="6"/>
        <v>6420</v>
      </c>
      <c r="O30" s="842"/>
      <c r="P30" s="850">
        <v>12000</v>
      </c>
      <c r="Q30" s="850"/>
      <c r="R30" s="850">
        <f>P30+N30</f>
        <v>18420</v>
      </c>
      <c r="S30" s="854"/>
      <c r="T30" s="867">
        <f>R30</f>
        <v>18420</v>
      </c>
      <c r="U30" s="849"/>
      <c r="V30" s="852">
        <f>T30</f>
        <v>18420</v>
      </c>
    </row>
    <row r="31" spans="1:24" s="843" customFormat="1" x14ac:dyDescent="0.25">
      <c r="A31" s="905">
        <v>20</v>
      </c>
      <c r="B31" s="906" t="s">
        <v>27</v>
      </c>
      <c r="C31" s="895" t="s">
        <v>234</v>
      </c>
      <c r="D31" s="896">
        <f>[5]Summary!$C$37</f>
        <v>1400</v>
      </c>
      <c r="E31" s="847">
        <v>75</v>
      </c>
      <c r="F31" s="840"/>
      <c r="G31" s="847">
        <f>[6]Sheet2!$H$26</f>
        <v>1730</v>
      </c>
      <c r="H31" s="847">
        <f>[6]Sheet2!$M$26</f>
        <v>309</v>
      </c>
      <c r="I31" s="839"/>
      <c r="J31" s="848">
        <f t="shared" si="1"/>
        <v>123.57142857142858</v>
      </c>
      <c r="K31" s="848">
        <f t="shared" si="2"/>
        <v>412</v>
      </c>
      <c r="L31" s="840"/>
      <c r="M31" s="847">
        <f t="shared" si="3"/>
        <v>980</v>
      </c>
      <c r="N31" s="849">
        <f t="shared" ref="N31:N32" si="7">M31*10</f>
        <v>9800</v>
      </c>
      <c r="O31" s="853"/>
      <c r="P31" s="850">
        <v>12000</v>
      </c>
      <c r="Q31" s="850">
        <v>3000</v>
      </c>
      <c r="R31" s="849">
        <f>P31+N31+Q31</f>
        <v>24800</v>
      </c>
      <c r="S31" s="854"/>
      <c r="T31" s="849">
        <f>R31</f>
        <v>24800</v>
      </c>
      <c r="U31" s="849"/>
      <c r="V31" s="852">
        <f>T31</f>
        <v>24800</v>
      </c>
    </row>
    <row r="32" spans="1:24" s="843" customFormat="1" ht="16.5" thickBot="1" x14ac:dyDescent="0.3">
      <c r="A32" s="907">
        <v>21</v>
      </c>
      <c r="B32" s="908" t="s">
        <v>28</v>
      </c>
      <c r="C32" s="909" t="s">
        <v>235</v>
      </c>
      <c r="D32" s="910">
        <f>[5]Summary!$C$38</f>
        <v>2100</v>
      </c>
      <c r="E32" s="911">
        <v>50</v>
      </c>
      <c r="F32" s="840"/>
      <c r="G32" s="911">
        <f>[6]Sheet2!$H$27</f>
        <v>2370</v>
      </c>
      <c r="H32" s="911">
        <f>[6]Sheet2!$M$27</f>
        <v>141</v>
      </c>
      <c r="I32" s="839"/>
      <c r="J32" s="878">
        <f t="shared" si="1"/>
        <v>112.85714285714286</v>
      </c>
      <c r="K32" s="878">
        <f t="shared" si="2"/>
        <v>282</v>
      </c>
      <c r="L32" s="840"/>
      <c r="M32" s="880">
        <f t="shared" si="3"/>
        <v>1620</v>
      </c>
      <c r="N32" s="849">
        <f t="shared" si="7"/>
        <v>16200</v>
      </c>
      <c r="O32" s="842"/>
      <c r="P32" s="850">
        <v>12000</v>
      </c>
      <c r="Q32" s="912"/>
      <c r="R32" s="913">
        <f>P32+N32</f>
        <v>28200</v>
      </c>
      <c r="S32" s="914"/>
      <c r="T32" s="913">
        <f>R32</f>
        <v>28200</v>
      </c>
      <c r="U32" s="913"/>
      <c r="V32" s="915">
        <f t="shared" ref="V32:V39" si="8">T32</f>
        <v>28200</v>
      </c>
    </row>
    <row r="33" spans="1:22" s="939" customFormat="1" ht="18" thickTop="1" thickBot="1" x14ac:dyDescent="0.3">
      <c r="A33" s="502"/>
      <c r="B33" s="1028" t="s">
        <v>321</v>
      </c>
      <c r="C33" s="1031"/>
      <c r="D33" s="499">
        <f>SUM(D29:D32)</f>
        <v>6100</v>
      </c>
      <c r="E33" s="499">
        <f>SUM(E29:E32)</f>
        <v>275</v>
      </c>
      <c r="F33" s="498"/>
      <c r="G33" s="499">
        <f>SUM(G29:G32)</f>
        <v>6910</v>
      </c>
      <c r="H33" s="499">
        <f>SUM(H29:H32)</f>
        <v>602</v>
      </c>
      <c r="I33" s="504"/>
      <c r="J33" s="858">
        <f t="shared" si="1"/>
        <v>113.27868852459015</v>
      </c>
      <c r="K33" s="858">
        <f t="shared" si="2"/>
        <v>218.90909090909091</v>
      </c>
      <c r="L33" s="498"/>
      <c r="M33" s="859">
        <f>G33-D33</f>
        <v>810</v>
      </c>
      <c r="N33" s="501">
        <f>M33*10</f>
        <v>8100</v>
      </c>
      <c r="O33" s="500"/>
      <c r="P33" s="515">
        <v>14000</v>
      </c>
      <c r="Q33" s="515">
        <v>4000</v>
      </c>
      <c r="R33" s="501"/>
      <c r="S33" s="950">
        <f>P33+N33+Q33</f>
        <v>26100</v>
      </c>
      <c r="T33" s="501">
        <f t="shared" si="5"/>
        <v>26100</v>
      </c>
      <c r="U33" s="501"/>
      <c r="V33" s="505">
        <f>T33-U33</f>
        <v>26100</v>
      </c>
    </row>
    <row r="34" spans="1:22" s="843" customFormat="1" ht="16.5" thickTop="1" x14ac:dyDescent="0.25">
      <c r="A34" s="897">
        <v>22</v>
      </c>
      <c r="B34" s="898" t="s">
        <v>29</v>
      </c>
      <c r="C34" s="899" t="s">
        <v>236</v>
      </c>
      <c r="D34" s="900">
        <f>[5]Summary!$C$39</f>
        <v>1300</v>
      </c>
      <c r="E34" s="864">
        <v>50</v>
      </c>
      <c r="F34" s="840"/>
      <c r="G34" s="865">
        <f>[6]Sheet2!$H$28</f>
        <v>1572</v>
      </c>
      <c r="H34" s="865">
        <f>[6]Sheet2!$M$28</f>
        <v>54</v>
      </c>
      <c r="I34" s="839"/>
      <c r="J34" s="866">
        <f t="shared" si="1"/>
        <v>120.92307692307693</v>
      </c>
      <c r="K34" s="866">
        <f t="shared" si="2"/>
        <v>108</v>
      </c>
      <c r="L34" s="840"/>
      <c r="M34" s="865">
        <f t="shared" si="3"/>
        <v>822</v>
      </c>
      <c r="N34" s="903">
        <f t="shared" si="6"/>
        <v>8220</v>
      </c>
      <c r="O34" s="842"/>
      <c r="P34" s="850">
        <v>12000</v>
      </c>
      <c r="Q34" s="916"/>
      <c r="R34" s="901">
        <f>P34+N34</f>
        <v>20220</v>
      </c>
      <c r="S34" s="902"/>
      <c r="T34" s="903">
        <f>R34</f>
        <v>20220</v>
      </c>
      <c r="U34" s="903"/>
      <c r="V34" s="904">
        <f t="shared" si="8"/>
        <v>20220</v>
      </c>
    </row>
    <row r="35" spans="1:22" s="843" customFormat="1" x14ac:dyDescent="0.25">
      <c r="A35" s="905">
        <v>23</v>
      </c>
      <c r="B35" s="906" t="s">
        <v>30</v>
      </c>
      <c r="C35" s="846" t="s">
        <v>237</v>
      </c>
      <c r="D35" s="874">
        <f>[5]Summary!$C$40</f>
        <v>1850</v>
      </c>
      <c r="E35" s="847">
        <v>75</v>
      </c>
      <c r="F35" s="840"/>
      <c r="G35" s="847">
        <f>[6]Sheet2!$H$32</f>
        <v>2119</v>
      </c>
      <c r="H35" s="847">
        <f>[6]Sheet2!$M$32</f>
        <v>64</v>
      </c>
      <c r="I35" s="839"/>
      <c r="J35" s="848">
        <f t="shared" si="1"/>
        <v>114.54054054054055</v>
      </c>
      <c r="K35" s="848">
        <f t="shared" si="2"/>
        <v>85.333333333333343</v>
      </c>
      <c r="L35" s="840">
        <v>82</v>
      </c>
      <c r="M35" s="847">
        <f t="shared" si="3"/>
        <v>1369</v>
      </c>
      <c r="N35" s="849">
        <f>M35*10</f>
        <v>13690</v>
      </c>
      <c r="O35" s="842"/>
      <c r="P35" s="850">
        <v>12000</v>
      </c>
      <c r="Q35" s="850"/>
      <c r="R35" s="850">
        <f>P35+N35</f>
        <v>25690</v>
      </c>
      <c r="S35" s="854"/>
      <c r="T35" s="849">
        <f>R35</f>
        <v>25690</v>
      </c>
      <c r="U35" s="849"/>
      <c r="V35" s="852">
        <f t="shared" si="8"/>
        <v>25690</v>
      </c>
    </row>
    <row r="36" spans="1:22" s="843" customFormat="1" x14ac:dyDescent="0.25">
      <c r="A36" s="905">
        <v>24</v>
      </c>
      <c r="B36" s="906" t="s">
        <v>31</v>
      </c>
      <c r="C36" s="846" t="s">
        <v>238</v>
      </c>
      <c r="D36" s="874">
        <f>[5]Summary!$C$41</f>
        <v>1250</v>
      </c>
      <c r="E36" s="847">
        <v>100</v>
      </c>
      <c r="F36" s="840"/>
      <c r="G36" s="847">
        <f>[6]Sheet2!$H$30</f>
        <v>1463</v>
      </c>
      <c r="H36" s="847">
        <f>[6]Sheet2!$M$30</f>
        <v>92</v>
      </c>
      <c r="I36" s="839"/>
      <c r="J36" s="848">
        <f t="shared" si="1"/>
        <v>117.04</v>
      </c>
      <c r="K36" s="848">
        <f t="shared" si="2"/>
        <v>92</v>
      </c>
      <c r="L36" s="840"/>
      <c r="M36" s="847">
        <f t="shared" si="3"/>
        <v>713</v>
      </c>
      <c r="N36" s="849">
        <f>M36*10</f>
        <v>7130</v>
      </c>
      <c r="O36" s="842"/>
      <c r="P36" s="850">
        <v>12000</v>
      </c>
      <c r="Q36" s="850"/>
      <c r="R36" s="850">
        <f>P36+N36</f>
        <v>19130</v>
      </c>
      <c r="S36" s="854"/>
      <c r="T36" s="849">
        <f>R36</f>
        <v>19130</v>
      </c>
      <c r="U36" s="849"/>
      <c r="V36" s="852">
        <f t="shared" si="8"/>
        <v>19130</v>
      </c>
    </row>
    <row r="37" spans="1:22" s="843" customFormat="1" x14ac:dyDescent="0.25">
      <c r="A37" s="917">
        <v>25</v>
      </c>
      <c r="B37" s="918" t="s">
        <v>313</v>
      </c>
      <c r="C37" s="895" t="s">
        <v>314</v>
      </c>
      <c r="D37" s="896">
        <f>[5]Summary!$C$43</f>
        <v>1050</v>
      </c>
      <c r="E37" s="880">
        <v>50</v>
      </c>
      <c r="F37" s="840"/>
      <c r="G37" s="880">
        <v>1247</v>
      </c>
      <c r="H37" s="880">
        <f>[6]Sheet2!$M$29</f>
        <v>36</v>
      </c>
      <c r="I37" s="839"/>
      <c r="J37" s="848">
        <f t="shared" si="1"/>
        <v>118.76190476190476</v>
      </c>
      <c r="K37" s="848">
        <f t="shared" si="2"/>
        <v>72</v>
      </c>
      <c r="L37" s="840"/>
      <c r="M37" s="847">
        <f t="shared" si="3"/>
        <v>497</v>
      </c>
      <c r="N37" s="919">
        <f>M37*10</f>
        <v>4970</v>
      </c>
      <c r="O37" s="842"/>
      <c r="P37" s="912">
        <v>12000</v>
      </c>
      <c r="Q37" s="912"/>
      <c r="R37" s="912">
        <f>P37+N37</f>
        <v>16970</v>
      </c>
      <c r="S37" s="920"/>
      <c r="T37" s="919">
        <f>R37</f>
        <v>16970</v>
      </c>
      <c r="U37" s="919"/>
      <c r="V37" s="921">
        <f>T37</f>
        <v>16970</v>
      </c>
    </row>
    <row r="38" spans="1:22" s="843" customFormat="1" ht="16.5" thickBot="1" x14ac:dyDescent="0.3">
      <c r="A38" s="917">
        <v>26</v>
      </c>
      <c r="B38" s="918" t="s">
        <v>151</v>
      </c>
      <c r="C38" s="895" t="s">
        <v>239</v>
      </c>
      <c r="D38" s="896">
        <f>[5]Summary!$C$42</f>
        <v>1950</v>
      </c>
      <c r="E38" s="880">
        <v>50</v>
      </c>
      <c r="F38" s="840"/>
      <c r="G38" s="911">
        <f>[6]Sheet2!$H$31</f>
        <v>2338</v>
      </c>
      <c r="H38" s="911">
        <f>[6]Sheet2!$M$31</f>
        <v>33</v>
      </c>
      <c r="I38" s="839"/>
      <c r="J38" s="878">
        <f t="shared" si="1"/>
        <v>119.89743589743588</v>
      </c>
      <c r="K38" s="878">
        <f t="shared" si="2"/>
        <v>66</v>
      </c>
      <c r="L38" s="840"/>
      <c r="M38" s="880">
        <f t="shared" si="3"/>
        <v>1588</v>
      </c>
      <c r="N38" s="919">
        <f>M38*10</f>
        <v>15880</v>
      </c>
      <c r="O38" s="842"/>
      <c r="P38" s="922">
        <v>12000</v>
      </c>
      <c r="Q38" s="922"/>
      <c r="R38" s="922">
        <f>P38+N38</f>
        <v>27880</v>
      </c>
      <c r="S38" s="914"/>
      <c r="T38" s="913">
        <f>R38</f>
        <v>27880</v>
      </c>
      <c r="U38" s="913"/>
      <c r="V38" s="915">
        <f t="shared" si="8"/>
        <v>27880</v>
      </c>
    </row>
    <row r="39" spans="1:22" s="410" customFormat="1" ht="18" thickTop="1" thickBot="1" x14ac:dyDescent="0.3">
      <c r="A39" s="507"/>
      <c r="B39" s="572" t="s">
        <v>322</v>
      </c>
      <c r="C39" s="773"/>
      <c r="D39" s="497">
        <f>SUM(D34:D38)</f>
        <v>7400</v>
      </c>
      <c r="E39" s="497">
        <f>SUM(E34:E38)</f>
        <v>325</v>
      </c>
      <c r="F39" s="498"/>
      <c r="G39" s="499">
        <f>SUM(G34:G38)</f>
        <v>8739</v>
      </c>
      <c r="H39" s="499">
        <f>SUM(H34:H38)</f>
        <v>279</v>
      </c>
      <c r="I39" s="500"/>
      <c r="J39" s="858">
        <f t="shared" si="1"/>
        <v>118.0945945945946</v>
      </c>
      <c r="K39" s="858">
        <f t="shared" si="2"/>
        <v>85.846153846153854</v>
      </c>
      <c r="L39" s="498"/>
      <c r="M39" s="859">
        <f>G39-D39</f>
        <v>1339</v>
      </c>
      <c r="N39" s="501">
        <f>M39*10</f>
        <v>13390</v>
      </c>
      <c r="O39" s="500"/>
      <c r="P39" s="515">
        <v>14000</v>
      </c>
      <c r="Q39" s="515"/>
      <c r="R39" s="501"/>
      <c r="S39" s="501">
        <f>P39+N39</f>
        <v>27390</v>
      </c>
      <c r="T39" s="501">
        <f>S39</f>
        <v>27390</v>
      </c>
      <c r="U39" s="501"/>
      <c r="V39" s="505">
        <f t="shared" si="8"/>
        <v>27390</v>
      </c>
    </row>
    <row r="40" spans="1:22" s="410" customFormat="1" ht="17.25" customHeight="1" thickTop="1" thickBot="1" x14ac:dyDescent="0.3">
      <c r="A40" s="507"/>
      <c r="B40" s="573" t="s">
        <v>323</v>
      </c>
      <c r="C40" s="534"/>
      <c r="D40" s="497">
        <f>D39+D33</f>
        <v>13500</v>
      </c>
      <c r="E40" s="497">
        <f>E39+E33</f>
        <v>600</v>
      </c>
      <c r="F40" s="498"/>
      <c r="G40" s="535">
        <f>G39+G33</f>
        <v>15649</v>
      </c>
      <c r="H40" s="535">
        <f>H39+H33</f>
        <v>881</v>
      </c>
      <c r="I40" s="500"/>
      <c r="J40" s="858">
        <f t="shared" si="1"/>
        <v>115.91851851851851</v>
      </c>
      <c r="K40" s="858">
        <f t="shared" si="2"/>
        <v>146.83333333333331</v>
      </c>
      <c r="L40" s="498"/>
      <c r="M40" s="859"/>
      <c r="N40" s="501"/>
      <c r="O40" s="500"/>
      <c r="P40" s="536"/>
      <c r="Q40" s="536"/>
      <c r="R40" s="499"/>
      <c r="S40" s="501"/>
      <c r="T40" s="501"/>
      <c r="U40" s="501"/>
      <c r="V40" s="507"/>
    </row>
    <row r="41" spans="1:22" s="843" customFormat="1" ht="16.5" customHeight="1" thickTop="1" x14ac:dyDescent="0.25">
      <c r="A41" s="897">
        <v>27</v>
      </c>
      <c r="B41" s="898" t="s">
        <v>35</v>
      </c>
      <c r="C41" s="899" t="s">
        <v>240</v>
      </c>
      <c r="D41" s="900">
        <f>[5]Summary!$C$45</f>
        <v>1098</v>
      </c>
      <c r="E41" s="864">
        <v>25</v>
      </c>
      <c r="F41" s="840"/>
      <c r="G41" s="865">
        <f>[6]Sheet2!$H$40</f>
        <v>1328</v>
      </c>
      <c r="H41" s="865">
        <f>[6]Sheet2!$M$40</f>
        <v>30</v>
      </c>
      <c r="I41" s="839"/>
      <c r="J41" s="866">
        <f t="shared" si="1"/>
        <v>120.9471766848816</v>
      </c>
      <c r="K41" s="866">
        <f t="shared" si="2"/>
        <v>120</v>
      </c>
      <c r="L41" s="840"/>
      <c r="M41" s="865">
        <f t="shared" si="3"/>
        <v>578</v>
      </c>
      <c r="N41" s="867">
        <f>M41*10</f>
        <v>5780</v>
      </c>
      <c r="O41" s="842"/>
      <c r="P41" s="901">
        <v>12000</v>
      </c>
      <c r="Q41" s="901"/>
      <c r="R41" s="901">
        <f>P41+N41</f>
        <v>17780</v>
      </c>
      <c r="S41" s="902"/>
      <c r="T41" s="903">
        <f>R41</f>
        <v>17780</v>
      </c>
      <c r="U41" s="903"/>
      <c r="V41" s="904">
        <f>T41-U41</f>
        <v>17780</v>
      </c>
    </row>
    <row r="42" spans="1:22" s="843" customFormat="1" x14ac:dyDescent="0.25">
      <c r="A42" s="905">
        <v>28</v>
      </c>
      <c r="B42" s="906" t="s">
        <v>36</v>
      </c>
      <c r="C42" s="846" t="s">
        <v>241</v>
      </c>
      <c r="D42" s="874">
        <f>[5]Summary!$C$46</f>
        <v>1525</v>
      </c>
      <c r="E42" s="847">
        <v>75</v>
      </c>
      <c r="F42" s="840"/>
      <c r="G42" s="847">
        <f>[6]Sheet2!$H$35</f>
        <v>1793</v>
      </c>
      <c r="H42" s="847">
        <f>[6]Sheet2!$M$35</f>
        <v>371</v>
      </c>
      <c r="I42" s="839"/>
      <c r="J42" s="848">
        <f t="shared" si="1"/>
        <v>117.57377049180329</v>
      </c>
      <c r="K42" s="848">
        <f t="shared" si="2"/>
        <v>494.66666666666663</v>
      </c>
      <c r="L42" s="840"/>
      <c r="M42" s="847">
        <f t="shared" si="3"/>
        <v>1043</v>
      </c>
      <c r="N42" s="849">
        <f>M42*10</f>
        <v>10430</v>
      </c>
      <c r="O42" s="842"/>
      <c r="P42" s="850">
        <v>12000</v>
      </c>
      <c r="Q42" s="850">
        <v>3000</v>
      </c>
      <c r="R42" s="850">
        <f>P42+N42+Q42</f>
        <v>25430</v>
      </c>
      <c r="S42" s="854"/>
      <c r="T42" s="849">
        <f>R42</f>
        <v>25430</v>
      </c>
      <c r="U42" s="849"/>
      <c r="V42" s="923">
        <f>T42</f>
        <v>25430</v>
      </c>
    </row>
    <row r="43" spans="1:22" s="843" customFormat="1" x14ac:dyDescent="0.25">
      <c r="A43" s="905">
        <v>29</v>
      </c>
      <c r="B43" s="906" t="s">
        <v>37</v>
      </c>
      <c r="C43" s="846" t="s">
        <v>242</v>
      </c>
      <c r="D43" s="874">
        <f>[5]Summary!$C$47</f>
        <v>1050</v>
      </c>
      <c r="E43" s="847">
        <v>75</v>
      </c>
      <c r="F43" s="840"/>
      <c r="G43" s="847">
        <f>[6]Sheet2!$H$38</f>
        <v>1293</v>
      </c>
      <c r="H43" s="847">
        <f>[6]Sheet2!$M$38</f>
        <v>91</v>
      </c>
      <c r="I43" s="839"/>
      <c r="J43" s="848">
        <f t="shared" si="1"/>
        <v>123.14285714285715</v>
      </c>
      <c r="K43" s="848">
        <f t="shared" si="2"/>
        <v>121.33333333333334</v>
      </c>
      <c r="L43" s="840"/>
      <c r="M43" s="847">
        <f t="shared" si="3"/>
        <v>543</v>
      </c>
      <c r="N43" s="849">
        <f>M43*10</f>
        <v>5430</v>
      </c>
      <c r="O43" s="842"/>
      <c r="P43" s="850">
        <v>12000</v>
      </c>
      <c r="Q43" s="850"/>
      <c r="R43" s="850">
        <f>P43+N43</f>
        <v>17430</v>
      </c>
      <c r="S43" s="854"/>
      <c r="T43" s="849">
        <f>R43</f>
        <v>17430</v>
      </c>
      <c r="U43" s="849"/>
      <c r="V43" s="923">
        <f>T43</f>
        <v>17430</v>
      </c>
    </row>
    <row r="44" spans="1:22" s="405" customFormat="1" ht="17.25" customHeight="1" x14ac:dyDescent="0.25">
      <c r="A44" s="491">
        <v>30</v>
      </c>
      <c r="B44" s="486" t="s">
        <v>38</v>
      </c>
      <c r="C44" s="579" t="s">
        <v>293</v>
      </c>
      <c r="D44" s="832">
        <f>[5]Summary!$C$48</f>
        <v>1100</v>
      </c>
      <c r="E44" s="487">
        <v>25</v>
      </c>
      <c r="F44" s="416"/>
      <c r="G44" s="487">
        <f>[6]Sheet2!$H$36</f>
        <v>1021</v>
      </c>
      <c r="H44" s="487">
        <f>[6]Sheet2!$M$36</f>
        <v>6</v>
      </c>
      <c r="I44" s="461"/>
      <c r="J44" s="578">
        <f t="shared" si="1"/>
        <v>92.818181818181827</v>
      </c>
      <c r="K44" s="578">
        <f t="shared" si="2"/>
        <v>24</v>
      </c>
      <c r="L44" s="416"/>
      <c r="M44" s="487">
        <v>0</v>
      </c>
      <c r="N44" s="580">
        <f>M44*10</f>
        <v>0</v>
      </c>
      <c r="O44" s="581"/>
      <c r="P44" s="580"/>
      <c r="Q44" s="580"/>
      <c r="R44" s="608">
        <f t="shared" ref="R44" si="9">P44+N44</f>
        <v>0</v>
      </c>
      <c r="S44" s="492"/>
      <c r="T44" s="580">
        <f>R44</f>
        <v>0</v>
      </c>
      <c r="U44" s="580"/>
      <c r="V44" s="827">
        <f>T44</f>
        <v>0</v>
      </c>
    </row>
    <row r="45" spans="1:22" s="843" customFormat="1" x14ac:dyDescent="0.25">
      <c r="A45" s="905">
        <v>31</v>
      </c>
      <c r="B45" s="906" t="s">
        <v>164</v>
      </c>
      <c r="C45" s="846" t="s">
        <v>243</v>
      </c>
      <c r="D45" s="874">
        <f>[5]Summary!$C$49</f>
        <v>1350</v>
      </c>
      <c r="E45" s="847">
        <v>100</v>
      </c>
      <c r="F45" s="840"/>
      <c r="G45" s="847">
        <f>[6]Sheet2!$H$39</f>
        <v>1560</v>
      </c>
      <c r="H45" s="847">
        <f>[6]Sheet2!$M$39</f>
        <v>146</v>
      </c>
      <c r="I45" s="839"/>
      <c r="J45" s="848">
        <f t="shared" si="1"/>
        <v>115.55555555555554</v>
      </c>
      <c r="K45" s="848">
        <f t="shared" si="2"/>
        <v>146</v>
      </c>
      <c r="L45" s="840"/>
      <c r="M45" s="847">
        <f t="shared" si="3"/>
        <v>810</v>
      </c>
      <c r="N45" s="849">
        <f t="shared" ref="N45:N50" si="10">M45*10</f>
        <v>8100</v>
      </c>
      <c r="O45" s="842"/>
      <c r="P45" s="850">
        <v>12000</v>
      </c>
      <c r="Q45" s="850"/>
      <c r="R45" s="850">
        <f t="shared" ref="R45:R50" si="11">P45+N45</f>
        <v>20100</v>
      </c>
      <c r="S45" s="854"/>
      <c r="T45" s="849">
        <f t="shared" ref="T45:T50" si="12">R45</f>
        <v>20100</v>
      </c>
      <c r="U45" s="849"/>
      <c r="V45" s="852">
        <f t="shared" ref="V45:V50" si="13">T45</f>
        <v>20100</v>
      </c>
    </row>
    <row r="46" spans="1:22" s="843" customFormat="1" ht="15" customHeight="1" x14ac:dyDescent="0.25">
      <c r="A46" s="905">
        <v>32</v>
      </c>
      <c r="B46" s="906" t="s">
        <v>40</v>
      </c>
      <c r="C46" s="846" t="s">
        <v>294</v>
      </c>
      <c r="D46" s="874">
        <f>[5]Summary!$C$50</f>
        <v>1100</v>
      </c>
      <c r="E46" s="847">
        <v>25</v>
      </c>
      <c r="F46" s="840"/>
      <c r="G46" s="847">
        <v>1176</v>
      </c>
      <c r="H46" s="847">
        <v>40</v>
      </c>
      <c r="I46" s="839"/>
      <c r="J46" s="848">
        <f t="shared" si="1"/>
        <v>106.90909090909091</v>
      </c>
      <c r="K46" s="848">
        <f t="shared" si="2"/>
        <v>160</v>
      </c>
      <c r="L46" s="840"/>
      <c r="M46" s="847">
        <f t="shared" si="3"/>
        <v>426</v>
      </c>
      <c r="N46" s="849">
        <f t="shared" si="10"/>
        <v>4260</v>
      </c>
      <c r="O46" s="842"/>
      <c r="P46" s="850">
        <v>12000</v>
      </c>
      <c r="Q46" s="850"/>
      <c r="R46" s="850">
        <f t="shared" si="11"/>
        <v>16260</v>
      </c>
      <c r="S46" s="854"/>
      <c r="T46" s="849">
        <f t="shared" si="12"/>
        <v>16260</v>
      </c>
      <c r="U46" s="849"/>
      <c r="V46" s="852">
        <f t="shared" si="13"/>
        <v>16260</v>
      </c>
    </row>
    <row r="47" spans="1:22" s="843" customFormat="1" x14ac:dyDescent="0.25">
      <c r="A47" s="905">
        <v>33</v>
      </c>
      <c r="B47" s="906" t="s">
        <v>285</v>
      </c>
      <c r="C47" s="846" t="s">
        <v>244</v>
      </c>
      <c r="D47" s="874">
        <f>[5]Summary!$C$51</f>
        <v>1100</v>
      </c>
      <c r="E47" s="847">
        <v>50</v>
      </c>
      <c r="F47" s="840"/>
      <c r="G47" s="847">
        <f>[6]Sheet2!$H$42</f>
        <v>1135</v>
      </c>
      <c r="H47" s="847">
        <f>[6]Sheet2!$M$42</f>
        <v>42</v>
      </c>
      <c r="I47" s="839"/>
      <c r="J47" s="848">
        <f t="shared" si="1"/>
        <v>103.18181818181817</v>
      </c>
      <c r="K47" s="848">
        <f t="shared" si="2"/>
        <v>84</v>
      </c>
      <c r="L47" s="840"/>
      <c r="M47" s="847">
        <f t="shared" si="3"/>
        <v>385</v>
      </c>
      <c r="N47" s="849">
        <f t="shared" si="10"/>
        <v>3850</v>
      </c>
      <c r="O47" s="842"/>
      <c r="P47" s="850">
        <v>12000</v>
      </c>
      <c r="Q47" s="850"/>
      <c r="R47" s="850">
        <f t="shared" si="11"/>
        <v>15850</v>
      </c>
      <c r="S47" s="854"/>
      <c r="T47" s="849">
        <f>R47</f>
        <v>15850</v>
      </c>
      <c r="U47" s="849"/>
      <c r="V47" s="857">
        <f t="shared" si="13"/>
        <v>15850</v>
      </c>
    </row>
    <row r="48" spans="1:22" s="843" customFormat="1" x14ac:dyDescent="0.25">
      <c r="A48" s="905">
        <v>34</v>
      </c>
      <c r="B48" s="906" t="s">
        <v>191</v>
      </c>
      <c r="C48" s="846" t="s">
        <v>286</v>
      </c>
      <c r="D48" s="874">
        <f>[5]Summary!$C$52</f>
        <v>1227</v>
      </c>
      <c r="E48" s="847">
        <v>100</v>
      </c>
      <c r="F48" s="840"/>
      <c r="G48" s="847">
        <f>[6]Sheet2!$H$41</f>
        <v>1461</v>
      </c>
      <c r="H48" s="847">
        <f>[6]Sheet2!$M$41</f>
        <v>65</v>
      </c>
      <c r="I48" s="839"/>
      <c r="J48" s="848">
        <f t="shared" si="1"/>
        <v>119.07090464547679</v>
      </c>
      <c r="K48" s="848">
        <f t="shared" si="2"/>
        <v>65</v>
      </c>
      <c r="L48" s="840"/>
      <c r="M48" s="847">
        <f t="shared" si="3"/>
        <v>711</v>
      </c>
      <c r="N48" s="849">
        <f t="shared" si="10"/>
        <v>7110</v>
      </c>
      <c r="O48" s="842"/>
      <c r="P48" s="850">
        <v>12000</v>
      </c>
      <c r="Q48" s="850"/>
      <c r="R48" s="850">
        <f t="shared" si="11"/>
        <v>19110</v>
      </c>
      <c r="S48" s="854"/>
      <c r="T48" s="849">
        <f>R48</f>
        <v>19110</v>
      </c>
      <c r="U48" s="849"/>
      <c r="V48" s="857">
        <f t="shared" si="13"/>
        <v>19110</v>
      </c>
    </row>
    <row r="49" spans="1:26" s="843" customFormat="1" ht="16.5" customHeight="1" x14ac:dyDescent="0.25">
      <c r="A49" s="917">
        <v>35</v>
      </c>
      <c r="B49" s="918" t="s">
        <v>42</v>
      </c>
      <c r="C49" s="895" t="s">
        <v>245</v>
      </c>
      <c r="D49" s="896">
        <f>[5]Summary!$C$53</f>
        <v>750</v>
      </c>
      <c r="E49" s="880">
        <v>75</v>
      </c>
      <c r="F49" s="840"/>
      <c r="G49" s="880">
        <f>[6]Sheet2!$H$43</f>
        <v>1024</v>
      </c>
      <c r="H49" s="880">
        <f>[6]Sheet2!$M$43</f>
        <v>56</v>
      </c>
      <c r="I49" s="839"/>
      <c r="J49" s="848">
        <f t="shared" si="1"/>
        <v>136.53333333333333</v>
      </c>
      <c r="K49" s="848">
        <f t="shared" si="2"/>
        <v>74.666666666666671</v>
      </c>
      <c r="L49" s="840"/>
      <c r="M49" s="847">
        <f t="shared" si="3"/>
        <v>274</v>
      </c>
      <c r="N49" s="919">
        <f t="shared" si="10"/>
        <v>2740</v>
      </c>
      <c r="O49" s="842"/>
      <c r="P49" s="850">
        <v>12000</v>
      </c>
      <c r="Q49" s="850"/>
      <c r="R49" s="850">
        <f t="shared" si="11"/>
        <v>14740</v>
      </c>
      <c r="S49" s="920"/>
      <c r="T49" s="849">
        <f>R49</f>
        <v>14740</v>
      </c>
      <c r="U49" s="919"/>
      <c r="V49" s="857">
        <f t="shared" si="13"/>
        <v>14740</v>
      </c>
    </row>
    <row r="50" spans="1:26" s="843" customFormat="1" ht="16.5" customHeight="1" thickBot="1" x14ac:dyDescent="0.3">
      <c r="A50" s="907">
        <v>36</v>
      </c>
      <c r="B50" s="908" t="s">
        <v>43</v>
      </c>
      <c r="C50" s="909" t="s">
        <v>335</v>
      </c>
      <c r="D50" s="910">
        <f>[5]Summary!$C$54</f>
        <v>1400</v>
      </c>
      <c r="E50" s="911">
        <v>50</v>
      </c>
      <c r="F50" s="840"/>
      <c r="G50" s="911">
        <f>[6]Sheet2!$H$34</f>
        <v>1526</v>
      </c>
      <c r="H50" s="911">
        <f>[6]Sheet2!$M$34</f>
        <v>111</v>
      </c>
      <c r="I50" s="839"/>
      <c r="J50" s="878">
        <f t="shared" si="1"/>
        <v>109.00000000000001</v>
      </c>
      <c r="K50" s="878">
        <f t="shared" si="2"/>
        <v>222.00000000000003</v>
      </c>
      <c r="L50" s="840"/>
      <c r="M50" s="880">
        <f t="shared" si="3"/>
        <v>776</v>
      </c>
      <c r="N50" s="913">
        <f t="shared" si="10"/>
        <v>7760</v>
      </c>
      <c r="O50" s="842"/>
      <c r="P50" s="922">
        <v>12000</v>
      </c>
      <c r="Q50" s="922"/>
      <c r="R50" s="922">
        <f t="shared" si="11"/>
        <v>19760</v>
      </c>
      <c r="S50" s="914"/>
      <c r="T50" s="913">
        <f t="shared" si="12"/>
        <v>19760</v>
      </c>
      <c r="U50" s="913"/>
      <c r="V50" s="924">
        <f t="shared" si="13"/>
        <v>19760</v>
      </c>
    </row>
    <row r="51" spans="1:26" s="410" customFormat="1" ht="18.75" customHeight="1" thickTop="1" thickBot="1" x14ac:dyDescent="0.3">
      <c r="A51" s="507"/>
      <c r="B51" s="599" t="s">
        <v>324</v>
      </c>
      <c r="C51" s="537"/>
      <c r="D51" s="538">
        <f>SUM(D41:D50)</f>
        <v>11700</v>
      </c>
      <c r="E51" s="538">
        <f>SUM(E41:E50)</f>
        <v>600</v>
      </c>
      <c r="F51" s="539"/>
      <c r="G51" s="538">
        <f>SUM(G41:G50)</f>
        <v>13317</v>
      </c>
      <c r="H51" s="538">
        <f>SUM(H41:H50)</f>
        <v>958</v>
      </c>
      <c r="I51" s="540">
        <f>SUM(I41:I50)</f>
        <v>0</v>
      </c>
      <c r="J51" s="858">
        <f t="shared" si="1"/>
        <v>113.82051282051282</v>
      </c>
      <c r="K51" s="858">
        <f t="shared" si="2"/>
        <v>159.66666666666666</v>
      </c>
      <c r="L51" s="540"/>
      <c r="M51" s="859"/>
      <c r="N51" s="501"/>
      <c r="O51" s="500"/>
      <c r="P51" s="533"/>
      <c r="Q51" s="533"/>
      <c r="R51" s="499"/>
      <c r="S51" s="501"/>
      <c r="T51" s="501"/>
      <c r="U51" s="501"/>
      <c r="V51" s="507"/>
    </row>
    <row r="52" spans="1:26" s="843" customFormat="1" ht="14.25" customHeight="1" thickTop="1" x14ac:dyDescent="0.25">
      <c r="A52" s="897">
        <v>37</v>
      </c>
      <c r="B52" s="898" t="s">
        <v>45</v>
      </c>
      <c r="C52" s="862" t="s">
        <v>246</v>
      </c>
      <c r="D52" s="900">
        <f>[5]Summary!$C$56</f>
        <v>1400</v>
      </c>
      <c r="E52" s="864">
        <v>150</v>
      </c>
      <c r="F52" s="840"/>
      <c r="G52" s="864">
        <f>[6]Sheet2!$H$50</f>
        <v>1574</v>
      </c>
      <c r="H52" s="864">
        <f>[6]Sheet2!$M$50</f>
        <v>185</v>
      </c>
      <c r="I52" s="839"/>
      <c r="J52" s="866">
        <f t="shared" si="1"/>
        <v>112.42857142857143</v>
      </c>
      <c r="K52" s="866">
        <f t="shared" si="2"/>
        <v>123.33333333333334</v>
      </c>
      <c r="L52" s="840"/>
      <c r="M52" s="865">
        <f t="shared" si="3"/>
        <v>824</v>
      </c>
      <c r="N52" s="867">
        <f t="shared" ref="N52:N59" si="14">M52*10</f>
        <v>8240</v>
      </c>
      <c r="O52" s="842"/>
      <c r="P52" s="901">
        <v>12000</v>
      </c>
      <c r="Q52" s="901"/>
      <c r="R52" s="901">
        <f>P52+N52</f>
        <v>20240</v>
      </c>
      <c r="S52" s="902"/>
      <c r="T52" s="903">
        <f>R52</f>
        <v>20240</v>
      </c>
      <c r="U52" s="903"/>
      <c r="V52" s="904">
        <f>T52-U52</f>
        <v>20240</v>
      </c>
    </row>
    <row r="53" spans="1:26" s="843" customFormat="1" ht="14.25" customHeight="1" x14ac:dyDescent="0.25">
      <c r="A53" s="905">
        <v>38</v>
      </c>
      <c r="B53" s="906" t="s">
        <v>47</v>
      </c>
      <c r="C53" s="846" t="s">
        <v>266</v>
      </c>
      <c r="D53" s="874">
        <f>[5]Summary!$C$58</f>
        <v>900</v>
      </c>
      <c r="E53" s="847">
        <v>75</v>
      </c>
      <c r="F53" s="925"/>
      <c r="G53" s="847">
        <f>[6]Sheet2!$H$52</f>
        <v>1024</v>
      </c>
      <c r="H53" s="847">
        <f>[6]Sheet2!$M$52</f>
        <v>131</v>
      </c>
      <c r="I53" s="926"/>
      <c r="J53" s="848">
        <f t="shared" si="1"/>
        <v>113.77777777777777</v>
      </c>
      <c r="K53" s="848">
        <f t="shared" si="2"/>
        <v>174.66666666666666</v>
      </c>
      <c r="L53" s="840"/>
      <c r="M53" s="847">
        <f t="shared" si="3"/>
        <v>274</v>
      </c>
      <c r="N53" s="849">
        <f t="shared" si="14"/>
        <v>2740</v>
      </c>
      <c r="O53" s="853"/>
      <c r="P53" s="850">
        <v>12000</v>
      </c>
      <c r="Q53" s="850"/>
      <c r="R53" s="850">
        <f>P53+N53</f>
        <v>14740</v>
      </c>
      <c r="S53" s="854"/>
      <c r="T53" s="849">
        <f>R53</f>
        <v>14740</v>
      </c>
      <c r="U53" s="849"/>
      <c r="V53" s="852">
        <f t="shared" ref="V53:V59" si="15">T53</f>
        <v>14740</v>
      </c>
      <c r="W53" s="927"/>
      <c r="X53" s="927"/>
      <c r="Y53" s="927"/>
      <c r="Z53" s="927"/>
    </row>
    <row r="54" spans="1:26" s="843" customFormat="1" ht="14.25" customHeight="1" x14ac:dyDescent="0.25">
      <c r="A54" s="905">
        <v>39</v>
      </c>
      <c r="B54" s="906" t="s">
        <v>50</v>
      </c>
      <c r="C54" s="895" t="s">
        <v>247</v>
      </c>
      <c r="D54" s="896">
        <f>[5]Summary!$C$61</f>
        <v>750</v>
      </c>
      <c r="E54" s="847">
        <v>175</v>
      </c>
      <c r="F54" s="925"/>
      <c r="G54" s="847">
        <f>[6]Sheet2!$H$51</f>
        <v>808</v>
      </c>
      <c r="H54" s="847">
        <f>[6]Sheet2!$M$51</f>
        <v>111</v>
      </c>
      <c r="I54" s="926"/>
      <c r="J54" s="848">
        <f t="shared" si="1"/>
        <v>107.73333333333332</v>
      </c>
      <c r="K54" s="848">
        <f t="shared" si="2"/>
        <v>63.428571428571423</v>
      </c>
      <c r="L54" s="840"/>
      <c r="M54" s="847">
        <f t="shared" si="3"/>
        <v>58</v>
      </c>
      <c r="N54" s="849">
        <f t="shared" si="14"/>
        <v>580</v>
      </c>
      <c r="O54" s="853"/>
      <c r="P54" s="849">
        <v>12000</v>
      </c>
      <c r="Q54" s="849"/>
      <c r="R54" s="849">
        <f>P54+N54</f>
        <v>12580</v>
      </c>
      <c r="S54" s="854"/>
      <c r="T54" s="849">
        <f>R54</f>
        <v>12580</v>
      </c>
      <c r="U54" s="849"/>
      <c r="V54" s="857">
        <f>T54-U54</f>
        <v>12580</v>
      </c>
    </row>
    <row r="55" spans="1:26" s="843" customFormat="1" ht="16.5" thickBot="1" x14ac:dyDescent="0.3">
      <c r="A55" s="907">
        <v>40</v>
      </c>
      <c r="B55" s="908" t="s">
        <v>49</v>
      </c>
      <c r="C55" s="909" t="s">
        <v>268</v>
      </c>
      <c r="D55" s="910">
        <f>[5]Summary!$C$60</f>
        <v>900</v>
      </c>
      <c r="E55" s="911">
        <v>100</v>
      </c>
      <c r="F55" s="925"/>
      <c r="G55" s="911">
        <f>[6]Sheet2!$H$53</f>
        <v>1059</v>
      </c>
      <c r="H55" s="911">
        <f>[6]Sheet2!$M$53</f>
        <v>108</v>
      </c>
      <c r="I55" s="926"/>
      <c r="J55" s="878">
        <f t="shared" si="1"/>
        <v>117.66666666666667</v>
      </c>
      <c r="K55" s="878">
        <f t="shared" si="2"/>
        <v>108</v>
      </c>
      <c r="L55" s="840"/>
      <c r="M55" s="880">
        <f t="shared" si="3"/>
        <v>309</v>
      </c>
      <c r="N55" s="919">
        <f t="shared" si="14"/>
        <v>3090</v>
      </c>
      <c r="O55" s="842"/>
      <c r="P55" s="928">
        <v>12000</v>
      </c>
      <c r="Q55" s="928"/>
      <c r="R55" s="929">
        <f>P55+N55</f>
        <v>15090</v>
      </c>
      <c r="S55" s="930"/>
      <c r="T55" s="931">
        <f>R55</f>
        <v>15090</v>
      </c>
      <c r="U55" s="931"/>
      <c r="V55" s="852">
        <f t="shared" si="15"/>
        <v>15090</v>
      </c>
    </row>
    <row r="56" spans="1:26" s="939" customFormat="1" ht="18.75" customHeight="1" thickTop="1" thickBot="1" x14ac:dyDescent="0.3">
      <c r="A56" s="507"/>
      <c r="B56" s="971" t="s">
        <v>325</v>
      </c>
      <c r="C56" s="938"/>
      <c r="D56" s="497">
        <f>SUM(D52:D55)</f>
        <v>3950</v>
      </c>
      <c r="E56" s="497">
        <f>SUM(E52:E55)</f>
        <v>500</v>
      </c>
      <c r="F56" s="498"/>
      <c r="G56" s="499">
        <f>SUM(G52:G55)</f>
        <v>4465</v>
      </c>
      <c r="H56" s="499">
        <f>SUM(H52:H55)</f>
        <v>535</v>
      </c>
      <c r="I56" s="500"/>
      <c r="J56" s="858">
        <f t="shared" si="1"/>
        <v>113.03797468354431</v>
      </c>
      <c r="K56" s="858">
        <f t="shared" si="2"/>
        <v>107</v>
      </c>
      <c r="L56" s="498"/>
      <c r="M56" s="859">
        <f>G56-D56</f>
        <v>515</v>
      </c>
      <c r="N56" s="501">
        <f t="shared" si="14"/>
        <v>5150</v>
      </c>
      <c r="O56" s="500"/>
      <c r="P56" s="515">
        <v>14000</v>
      </c>
      <c r="Q56" s="515">
        <v>4000</v>
      </c>
      <c r="R56" s="963"/>
      <c r="S56" s="501">
        <f>P56+N56+Q56</f>
        <v>23150</v>
      </c>
      <c r="T56" s="501">
        <f>S56</f>
        <v>23150</v>
      </c>
      <c r="U56" s="501"/>
      <c r="V56" s="505">
        <f t="shared" si="15"/>
        <v>23150</v>
      </c>
    </row>
    <row r="57" spans="1:26" s="843" customFormat="1" ht="16.5" thickTop="1" x14ac:dyDescent="0.25">
      <c r="A57" s="897">
        <v>41</v>
      </c>
      <c r="B57" s="898" t="s">
        <v>188</v>
      </c>
      <c r="C57" s="932" t="s">
        <v>288</v>
      </c>
      <c r="D57" s="933">
        <f>[5]Summary!$C$59</f>
        <v>900</v>
      </c>
      <c r="E57" s="864">
        <v>100</v>
      </c>
      <c r="F57" s="840"/>
      <c r="G57" s="837">
        <f>[6]Sheet2!$H$56</f>
        <v>921</v>
      </c>
      <c r="H57" s="837">
        <f>[6]Sheet2!$M$56</f>
        <v>52</v>
      </c>
      <c r="I57" s="839"/>
      <c r="J57" s="866">
        <f t="shared" si="1"/>
        <v>102.33333333333334</v>
      </c>
      <c r="K57" s="866">
        <f t="shared" si="2"/>
        <v>52</v>
      </c>
      <c r="L57" s="840"/>
      <c r="M57" s="865">
        <f t="shared" si="3"/>
        <v>171</v>
      </c>
      <c r="N57" s="867">
        <f t="shared" si="14"/>
        <v>1710</v>
      </c>
      <c r="O57" s="842"/>
      <c r="P57" s="901">
        <v>12000</v>
      </c>
      <c r="Q57" s="901"/>
      <c r="R57" s="901">
        <f>P57+N57</f>
        <v>13710</v>
      </c>
      <c r="S57" s="902"/>
      <c r="T57" s="903">
        <f>R57</f>
        <v>13710</v>
      </c>
      <c r="U57" s="903"/>
      <c r="V57" s="904">
        <f t="shared" si="15"/>
        <v>13710</v>
      </c>
    </row>
    <row r="58" spans="1:26" s="843" customFormat="1" x14ac:dyDescent="0.25">
      <c r="A58" s="905">
        <v>42</v>
      </c>
      <c r="B58" s="906" t="s">
        <v>46</v>
      </c>
      <c r="C58" s="934" t="s">
        <v>267</v>
      </c>
      <c r="D58" s="935">
        <f>[5]Summary!$C$57</f>
        <v>1150</v>
      </c>
      <c r="E58" s="847">
        <v>125</v>
      </c>
      <c r="F58" s="840"/>
      <c r="G58" s="847">
        <f>[6]Sheet2!$H$54</f>
        <v>1336</v>
      </c>
      <c r="H58" s="847">
        <f>[6]Sheet2!$M$54</f>
        <v>176</v>
      </c>
      <c r="I58" s="839"/>
      <c r="J58" s="848">
        <f t="shared" si="1"/>
        <v>116.17391304347827</v>
      </c>
      <c r="K58" s="848">
        <f t="shared" si="2"/>
        <v>140.79999999999998</v>
      </c>
      <c r="L58" s="840"/>
      <c r="M58" s="847">
        <f t="shared" si="3"/>
        <v>586</v>
      </c>
      <c r="N58" s="849">
        <f t="shared" si="14"/>
        <v>5860</v>
      </c>
      <c r="O58" s="842"/>
      <c r="P58" s="850">
        <v>12000</v>
      </c>
      <c r="Q58" s="850"/>
      <c r="R58" s="850">
        <f>P58+N58</f>
        <v>17860</v>
      </c>
      <c r="S58" s="854"/>
      <c r="T58" s="849">
        <f>R58</f>
        <v>17860</v>
      </c>
      <c r="U58" s="849"/>
      <c r="V58" s="852">
        <f t="shared" si="15"/>
        <v>17860</v>
      </c>
    </row>
    <row r="59" spans="1:26" s="843" customFormat="1" ht="16.5" thickBot="1" x14ac:dyDescent="0.3">
      <c r="A59" s="907">
        <v>43</v>
      </c>
      <c r="B59" s="908" t="s">
        <v>166</v>
      </c>
      <c r="C59" s="909" t="s">
        <v>248</v>
      </c>
      <c r="D59" s="910">
        <f>[5]Summary!$C$62</f>
        <v>1400</v>
      </c>
      <c r="E59" s="911">
        <v>75</v>
      </c>
      <c r="F59" s="840"/>
      <c r="G59" s="911">
        <f>[6]Sheet2!$H$55</f>
        <v>1633</v>
      </c>
      <c r="H59" s="911">
        <f>[6]Sheet2!$M$55</f>
        <v>171</v>
      </c>
      <c r="I59" s="839"/>
      <c r="J59" s="878">
        <f t="shared" si="1"/>
        <v>116.64285714285714</v>
      </c>
      <c r="K59" s="878">
        <f t="shared" si="2"/>
        <v>227.99999999999997</v>
      </c>
      <c r="L59" s="840"/>
      <c r="M59" s="880">
        <f t="shared" si="3"/>
        <v>883</v>
      </c>
      <c r="N59" s="919">
        <f t="shared" si="14"/>
        <v>8830</v>
      </c>
      <c r="O59" s="853"/>
      <c r="P59" s="922">
        <v>12000</v>
      </c>
      <c r="Q59" s="922"/>
      <c r="R59" s="922">
        <f>P59+N59</f>
        <v>20830</v>
      </c>
      <c r="S59" s="914"/>
      <c r="T59" s="913">
        <f>R59</f>
        <v>20830</v>
      </c>
      <c r="U59" s="913"/>
      <c r="V59" s="915">
        <f t="shared" si="15"/>
        <v>20830</v>
      </c>
    </row>
    <row r="60" spans="1:26" s="410" customFormat="1" ht="18" thickTop="1" thickBot="1" x14ac:dyDescent="0.3">
      <c r="A60" s="507"/>
      <c r="B60" s="600" t="s">
        <v>326</v>
      </c>
      <c r="C60" s="772"/>
      <c r="D60" s="497">
        <f>SUM(D56:D59)</f>
        <v>7400</v>
      </c>
      <c r="E60" s="497">
        <f>SUM(E56:E59)</f>
        <v>800</v>
      </c>
      <c r="F60" s="498"/>
      <c r="G60" s="499">
        <f>G59+G58+G57+G56</f>
        <v>8355</v>
      </c>
      <c r="H60" s="499">
        <f>H59+H58+H57+H56</f>
        <v>934</v>
      </c>
      <c r="I60" s="500"/>
      <c r="J60" s="858">
        <f t="shared" si="1"/>
        <v>112.90540540540542</v>
      </c>
      <c r="K60" s="858">
        <f t="shared" si="2"/>
        <v>116.75</v>
      </c>
      <c r="L60" s="498"/>
      <c r="M60" s="859"/>
      <c r="N60" s="501"/>
      <c r="O60" s="500"/>
      <c r="P60" s="533"/>
      <c r="Q60" s="533"/>
      <c r="R60" s="499"/>
      <c r="S60" s="501"/>
      <c r="T60" s="501"/>
      <c r="U60" s="501"/>
      <c r="V60" s="507"/>
    </row>
    <row r="61" spans="1:26" s="843" customFormat="1" ht="16.5" thickTop="1" x14ac:dyDescent="0.25">
      <c r="A61" s="897">
        <v>44</v>
      </c>
      <c r="B61" s="972" t="s">
        <v>134</v>
      </c>
      <c r="C61" s="862" t="s">
        <v>290</v>
      </c>
      <c r="D61" s="900">
        <f>[5]Summary!$C$65</f>
        <v>500</v>
      </c>
      <c r="E61" s="864">
        <v>500</v>
      </c>
      <c r="F61" s="840"/>
      <c r="G61" s="837">
        <f>[6]Sheet2!$H$45</f>
        <v>604</v>
      </c>
      <c r="H61" s="837">
        <f>[6]Sheet2!$M$45</f>
        <v>761</v>
      </c>
      <c r="I61" s="839"/>
      <c r="J61" s="866">
        <f t="shared" si="1"/>
        <v>120.8</v>
      </c>
      <c r="K61" s="866">
        <f t="shared" si="2"/>
        <v>152.19999999999999</v>
      </c>
      <c r="L61" s="840"/>
      <c r="M61" s="865"/>
      <c r="N61" s="849"/>
      <c r="O61" s="853"/>
      <c r="P61" s="973">
        <v>8000</v>
      </c>
      <c r="Q61" s="973">
        <v>3000</v>
      </c>
      <c r="R61" s="903">
        <f>SUM(N61:Q61)</f>
        <v>11000</v>
      </c>
      <c r="S61" s="930"/>
      <c r="T61" s="931">
        <f>R61</f>
        <v>11000</v>
      </c>
      <c r="U61" s="931"/>
      <c r="V61" s="974">
        <f>T61</f>
        <v>11000</v>
      </c>
    </row>
    <row r="62" spans="1:26" s="843" customFormat="1" ht="15" customHeight="1" x14ac:dyDescent="0.25">
      <c r="A62" s="905">
        <v>45</v>
      </c>
      <c r="B62" s="965" t="s">
        <v>135</v>
      </c>
      <c r="C62" s="846" t="s">
        <v>303</v>
      </c>
      <c r="D62" s="874">
        <f>[5]Summary!$C$66</f>
        <v>750</v>
      </c>
      <c r="E62" s="847">
        <v>500</v>
      </c>
      <c r="F62" s="840"/>
      <c r="G62" s="847">
        <f>[6]Sheet2!$H$46</f>
        <v>763</v>
      </c>
      <c r="H62" s="847">
        <f>[6]Sheet2!$M$46</f>
        <v>764</v>
      </c>
      <c r="I62" s="839"/>
      <c r="J62" s="848">
        <f t="shared" si="1"/>
        <v>101.73333333333335</v>
      </c>
      <c r="K62" s="848">
        <f t="shared" si="2"/>
        <v>152.80000000000001</v>
      </c>
      <c r="L62" s="840"/>
      <c r="M62" s="847">
        <f t="shared" si="3"/>
        <v>13</v>
      </c>
      <c r="N62" s="849">
        <f>M62*10</f>
        <v>130</v>
      </c>
      <c r="O62" s="853"/>
      <c r="P62" s="849">
        <v>12000</v>
      </c>
      <c r="Q62" s="849">
        <v>3000</v>
      </c>
      <c r="R62" s="849">
        <f>SUM(N62:Q62)</f>
        <v>15130</v>
      </c>
      <c r="S62" s="854"/>
      <c r="T62" s="849">
        <f>R62</f>
        <v>15130</v>
      </c>
      <c r="U62" s="849"/>
      <c r="V62" s="852">
        <f>T62</f>
        <v>15130</v>
      </c>
    </row>
    <row r="63" spans="1:26" s="843" customFormat="1" ht="15" customHeight="1" x14ac:dyDescent="0.25">
      <c r="A63" s="905">
        <v>46</v>
      </c>
      <c r="B63" s="906" t="s">
        <v>330</v>
      </c>
      <c r="C63" s="936" t="s">
        <v>287</v>
      </c>
      <c r="D63" s="937">
        <f>[5]Summary!$C$68</f>
        <v>750</v>
      </c>
      <c r="E63" s="847">
        <v>300</v>
      </c>
      <c r="F63" s="840"/>
      <c r="G63" s="847">
        <v>800</v>
      </c>
      <c r="H63" s="847">
        <v>503</v>
      </c>
      <c r="I63" s="839"/>
      <c r="J63" s="848">
        <f t="shared" si="1"/>
        <v>106.66666666666667</v>
      </c>
      <c r="K63" s="848">
        <f t="shared" si="2"/>
        <v>167.66666666666669</v>
      </c>
      <c r="L63" s="840"/>
      <c r="M63" s="847">
        <f t="shared" si="3"/>
        <v>50</v>
      </c>
      <c r="N63" s="849">
        <f>M63*10</f>
        <v>500</v>
      </c>
      <c r="O63" s="853"/>
      <c r="P63" s="849">
        <v>12000</v>
      </c>
      <c r="Q63" s="849">
        <v>3000</v>
      </c>
      <c r="R63" s="849">
        <f>SUM(N63:Q63)</f>
        <v>15500</v>
      </c>
      <c r="S63" s="854"/>
      <c r="T63" s="849">
        <f>R63</f>
        <v>15500</v>
      </c>
      <c r="U63" s="849"/>
      <c r="V63" s="852">
        <f>T63</f>
        <v>15500</v>
      </c>
    </row>
    <row r="64" spans="1:26" s="988" customFormat="1" ht="15" customHeight="1" thickBot="1" x14ac:dyDescent="0.3">
      <c r="A64" s="975">
        <v>47</v>
      </c>
      <c r="B64" s="976" t="s">
        <v>57</v>
      </c>
      <c r="C64" s="977" t="s">
        <v>256</v>
      </c>
      <c r="D64" s="978">
        <f>[5]Summary!$C$67</f>
        <v>300</v>
      </c>
      <c r="E64" s="979">
        <v>100</v>
      </c>
      <c r="F64" s="980"/>
      <c r="G64" s="981">
        <f>[6]Sheet2!$H$48</f>
        <v>192</v>
      </c>
      <c r="H64" s="981">
        <f>[6]Sheet2!$M$48</f>
        <v>3</v>
      </c>
      <c r="I64" s="982"/>
      <c r="J64" s="983">
        <f t="shared" si="1"/>
        <v>64</v>
      </c>
      <c r="K64" s="983">
        <f t="shared" si="2"/>
        <v>3</v>
      </c>
      <c r="L64" s="980"/>
      <c r="M64" s="979"/>
      <c r="N64" s="984"/>
      <c r="O64" s="985"/>
      <c r="P64" s="984"/>
      <c r="Q64" s="984"/>
      <c r="R64" s="913">
        <f t="shared" ref="R64" si="16">SUM(N64:Q64)</f>
        <v>0</v>
      </c>
      <c r="S64" s="986"/>
      <c r="T64" s="984"/>
      <c r="U64" s="984"/>
      <c r="V64" s="987"/>
    </row>
    <row r="65" spans="1:22" s="410" customFormat="1" ht="18" thickTop="1" thickBot="1" x14ac:dyDescent="0.3">
      <c r="A65" s="507"/>
      <c r="B65" s="572"/>
      <c r="C65" s="772"/>
      <c r="D65" s="497">
        <f>SUM(D61:D64)</f>
        <v>2300</v>
      </c>
      <c r="E65" s="497">
        <f>SUM(E61:E64)</f>
        <v>1400</v>
      </c>
      <c r="F65" s="498"/>
      <c r="G65" s="499">
        <f>SUM(G61:G64)</f>
        <v>2359</v>
      </c>
      <c r="H65" s="499">
        <f>SUM(H61:H64)</f>
        <v>2031</v>
      </c>
      <c r="I65" s="500"/>
      <c r="J65" s="858">
        <f t="shared" si="1"/>
        <v>102.56521739130436</v>
      </c>
      <c r="K65" s="858">
        <f t="shared" si="2"/>
        <v>145.07142857142856</v>
      </c>
      <c r="L65" s="498"/>
      <c r="M65" s="859"/>
      <c r="N65" s="501"/>
      <c r="O65" s="500"/>
      <c r="P65" s="533"/>
      <c r="Q65" s="533"/>
      <c r="R65" s="499"/>
      <c r="S65" s="501"/>
      <c r="T65" s="501"/>
      <c r="U65" s="501"/>
      <c r="V65" s="507"/>
    </row>
    <row r="66" spans="1:22" s="843" customFormat="1" ht="15.75" customHeight="1" thickTop="1" x14ac:dyDescent="0.25">
      <c r="A66" s="897">
        <v>48</v>
      </c>
      <c r="B66" s="898" t="s">
        <v>59</v>
      </c>
      <c r="C66" s="899" t="s">
        <v>271</v>
      </c>
      <c r="D66" s="900">
        <f>[5]Summary!$C$72</f>
        <v>850</v>
      </c>
      <c r="E66" s="864">
        <v>100</v>
      </c>
      <c r="F66" s="840"/>
      <c r="G66" s="865">
        <f>[6]Sheet2!$H$60</f>
        <v>1214</v>
      </c>
      <c r="H66" s="865">
        <f>[6]Sheet2!$M$60</f>
        <v>140</v>
      </c>
      <c r="I66" s="839"/>
      <c r="J66" s="866">
        <f t="shared" si="1"/>
        <v>142.8235294117647</v>
      </c>
      <c r="K66" s="866">
        <f t="shared" si="2"/>
        <v>140</v>
      </c>
      <c r="L66" s="840"/>
      <c r="M66" s="865">
        <f t="shared" si="3"/>
        <v>464</v>
      </c>
      <c r="N66" s="849">
        <f t="shared" ref="N66:N67" si="17">M66*10</f>
        <v>4640</v>
      </c>
      <c r="O66" s="842"/>
      <c r="P66" s="850">
        <v>12000</v>
      </c>
      <c r="Q66" s="850"/>
      <c r="R66" s="850">
        <f>P66+N66</f>
        <v>16640</v>
      </c>
      <c r="S66" s="902"/>
      <c r="T66" s="849">
        <f>R66</f>
        <v>16640</v>
      </c>
      <c r="U66" s="903"/>
      <c r="V66" s="857">
        <f>T66-U66</f>
        <v>16640</v>
      </c>
    </row>
    <row r="67" spans="1:22" s="843" customFormat="1" ht="15" customHeight="1" x14ac:dyDescent="0.25">
      <c r="A67" s="905">
        <v>49</v>
      </c>
      <c r="B67" s="906" t="s">
        <v>260</v>
      </c>
      <c r="C67" s="846" t="s">
        <v>272</v>
      </c>
      <c r="D67" s="874">
        <f>[5]Summary!$C$73</f>
        <v>750</v>
      </c>
      <c r="E67" s="847">
        <v>100</v>
      </c>
      <c r="F67" s="840"/>
      <c r="G67" s="847">
        <f>[6]Sheet2!$H$61</f>
        <v>775</v>
      </c>
      <c r="H67" s="847">
        <f>[6]Sheet2!$M$61</f>
        <v>0</v>
      </c>
      <c r="I67" s="839"/>
      <c r="J67" s="848">
        <f t="shared" si="1"/>
        <v>103.33333333333334</v>
      </c>
      <c r="K67" s="893">
        <f t="shared" si="2"/>
        <v>0</v>
      </c>
      <c r="L67" s="840"/>
      <c r="M67" s="847">
        <f t="shared" si="3"/>
        <v>25</v>
      </c>
      <c r="N67" s="849">
        <f t="shared" si="17"/>
        <v>250</v>
      </c>
      <c r="O67" s="842"/>
      <c r="P67" s="850">
        <v>12000</v>
      </c>
      <c r="Q67" s="850"/>
      <c r="R67" s="850">
        <f>P67+N67</f>
        <v>12250</v>
      </c>
      <c r="S67" s="854"/>
      <c r="T67" s="849">
        <f>R67</f>
        <v>12250</v>
      </c>
      <c r="U67" s="849"/>
      <c r="V67" s="857">
        <f>T67-U67</f>
        <v>12250</v>
      </c>
    </row>
    <row r="68" spans="1:22" s="843" customFormat="1" ht="15" customHeight="1" x14ac:dyDescent="0.25">
      <c r="A68" s="905">
        <v>50</v>
      </c>
      <c r="B68" s="906" t="s">
        <v>155</v>
      </c>
      <c r="C68" s="895" t="s">
        <v>249</v>
      </c>
      <c r="D68" s="896">
        <f>[5]Summary!$C$79</f>
        <v>750</v>
      </c>
      <c r="E68" s="847">
        <v>50</v>
      </c>
      <c r="F68" s="840"/>
      <c r="G68" s="847">
        <f>[6]Sheet2!$H$64</f>
        <v>759</v>
      </c>
      <c r="H68" s="847">
        <f>[6]Sheet2!$M$64</f>
        <v>30</v>
      </c>
      <c r="I68" s="839"/>
      <c r="J68" s="848">
        <f t="shared" si="1"/>
        <v>101.2</v>
      </c>
      <c r="K68" s="848">
        <f t="shared" si="2"/>
        <v>60</v>
      </c>
      <c r="L68" s="840"/>
      <c r="M68" s="847">
        <f t="shared" si="3"/>
        <v>9</v>
      </c>
      <c r="N68" s="849">
        <f>M68*10</f>
        <v>90</v>
      </c>
      <c r="O68" s="853"/>
      <c r="P68" s="849">
        <v>12000</v>
      </c>
      <c r="Q68" s="849"/>
      <c r="R68" s="849">
        <f>P68+N68</f>
        <v>12090</v>
      </c>
      <c r="S68" s="854"/>
      <c r="T68" s="849">
        <f>SUM(R68)</f>
        <v>12090</v>
      </c>
      <c r="U68" s="849"/>
      <c r="V68" s="852">
        <f>T68-U68</f>
        <v>12090</v>
      </c>
    </row>
    <row r="69" spans="1:22" s="843" customFormat="1" ht="15" customHeight="1" x14ac:dyDescent="0.25">
      <c r="A69" s="905">
        <v>51</v>
      </c>
      <c r="B69" s="906" t="s">
        <v>64</v>
      </c>
      <c r="C69" s="936" t="s">
        <v>291</v>
      </c>
      <c r="D69" s="937">
        <f>[5]Summary!$C$78</f>
        <v>550</v>
      </c>
      <c r="E69" s="847">
        <v>100</v>
      </c>
      <c r="F69" s="840"/>
      <c r="G69" s="847">
        <f>[6]Sheet2!$H$65</f>
        <v>636</v>
      </c>
      <c r="H69" s="847">
        <f>[6]Sheet2!$M$65</f>
        <v>5</v>
      </c>
      <c r="I69" s="839"/>
      <c r="J69" s="848">
        <f t="shared" si="1"/>
        <v>115.63636363636363</v>
      </c>
      <c r="K69" s="848">
        <f t="shared" si="2"/>
        <v>5</v>
      </c>
      <c r="L69" s="840"/>
      <c r="M69" s="847"/>
      <c r="N69" s="849"/>
      <c r="O69" s="853"/>
      <c r="P69" s="849">
        <v>8000</v>
      </c>
      <c r="Q69" s="849"/>
      <c r="R69" s="849">
        <f>P69</f>
        <v>8000</v>
      </c>
      <c r="S69" s="854"/>
      <c r="T69" s="849">
        <f>R69</f>
        <v>8000</v>
      </c>
      <c r="U69" s="849"/>
      <c r="V69" s="852">
        <f>T69</f>
        <v>8000</v>
      </c>
    </row>
    <row r="70" spans="1:22" s="843" customFormat="1" ht="15" customHeight="1" x14ac:dyDescent="0.25">
      <c r="A70" s="905">
        <v>52</v>
      </c>
      <c r="B70" s="906" t="s">
        <v>76</v>
      </c>
      <c r="C70" s="936" t="s">
        <v>302</v>
      </c>
      <c r="D70" s="937">
        <f>[5]Summary!$C$75</f>
        <v>800</v>
      </c>
      <c r="E70" s="847">
        <v>50</v>
      </c>
      <c r="F70" s="840"/>
      <c r="G70" s="847">
        <f>[6]Sheet2!$H$58</f>
        <v>874</v>
      </c>
      <c r="H70" s="847">
        <f>[6]Sheet2!$M$58</f>
        <v>5</v>
      </c>
      <c r="I70" s="839"/>
      <c r="J70" s="848">
        <f t="shared" si="1"/>
        <v>109.25</v>
      </c>
      <c r="K70" s="848">
        <f t="shared" si="2"/>
        <v>10</v>
      </c>
      <c r="L70" s="840"/>
      <c r="M70" s="847">
        <f t="shared" si="3"/>
        <v>124</v>
      </c>
      <c r="N70" s="849">
        <f t="shared" ref="N70" si="18">M70*10</f>
        <v>1240</v>
      </c>
      <c r="O70" s="853"/>
      <c r="P70" s="849">
        <v>12000</v>
      </c>
      <c r="Q70" s="849"/>
      <c r="R70" s="849">
        <f>P70+N70</f>
        <v>13240</v>
      </c>
      <c r="S70" s="854"/>
      <c r="T70" s="849">
        <f>SUM(R70)</f>
        <v>13240</v>
      </c>
      <c r="U70" s="849"/>
      <c r="V70" s="852">
        <f>T70-U70</f>
        <v>13240</v>
      </c>
    </row>
    <row r="71" spans="1:22" s="843" customFormat="1" ht="15" customHeight="1" x14ac:dyDescent="0.25">
      <c r="A71" s="905">
        <v>53</v>
      </c>
      <c r="B71" s="906" t="s">
        <v>65</v>
      </c>
      <c r="C71" s="846" t="s">
        <v>250</v>
      </c>
      <c r="D71" s="874">
        <f>[5]Summary!$C$77</f>
        <v>550</v>
      </c>
      <c r="E71" s="847">
        <v>100</v>
      </c>
      <c r="F71" s="840"/>
      <c r="G71" s="847">
        <f>[6]Sheet2!$H$62</f>
        <v>271</v>
      </c>
      <c r="H71" s="847">
        <f>[6]Sheet2!$M$62</f>
        <v>309</v>
      </c>
      <c r="I71" s="839"/>
      <c r="J71" s="848">
        <f t="shared" si="1"/>
        <v>49.272727272727273</v>
      </c>
      <c r="K71" s="848">
        <f t="shared" si="2"/>
        <v>309</v>
      </c>
      <c r="L71" s="840"/>
      <c r="M71" s="847"/>
      <c r="N71" s="849"/>
      <c r="O71" s="853"/>
      <c r="P71" s="849"/>
      <c r="Q71" s="849">
        <v>3000</v>
      </c>
      <c r="R71" s="849">
        <f>Q71</f>
        <v>3000</v>
      </c>
      <c r="S71" s="854"/>
      <c r="T71" s="849">
        <f>R71</f>
        <v>3000</v>
      </c>
      <c r="U71" s="849"/>
      <c r="V71" s="857">
        <f>T71-U71</f>
        <v>3000</v>
      </c>
    </row>
    <row r="72" spans="1:22" s="843" customFormat="1" ht="15" customHeight="1" x14ac:dyDescent="0.25">
      <c r="A72" s="905">
        <v>54</v>
      </c>
      <c r="B72" s="906" t="s">
        <v>62</v>
      </c>
      <c r="C72" s="846" t="s">
        <v>251</v>
      </c>
      <c r="D72" s="874">
        <f>[5]Summary!$C$76</f>
        <v>550</v>
      </c>
      <c r="E72" s="847">
        <v>50</v>
      </c>
      <c r="F72" s="840"/>
      <c r="G72" s="847">
        <f>[6]Sheet2!$H$59</f>
        <v>612</v>
      </c>
      <c r="H72" s="847">
        <f>[6]Sheet2!$M$59</f>
        <v>22</v>
      </c>
      <c r="I72" s="839"/>
      <c r="J72" s="848">
        <f t="shared" ref="J72:J75" si="19">G72/D72*100</f>
        <v>111.27272727272728</v>
      </c>
      <c r="K72" s="848">
        <f t="shared" ref="K72:K75" si="20">H72/E72*100</f>
        <v>44</v>
      </c>
      <c r="L72" s="840"/>
      <c r="M72" s="847"/>
      <c r="N72" s="849"/>
      <c r="O72" s="853"/>
      <c r="P72" s="849">
        <v>8000</v>
      </c>
      <c r="Q72" s="849"/>
      <c r="R72" s="849">
        <f>P72+N72</f>
        <v>8000</v>
      </c>
      <c r="S72" s="854"/>
      <c r="T72" s="849">
        <f>R72</f>
        <v>8000</v>
      </c>
      <c r="U72" s="849"/>
      <c r="V72" s="852">
        <f>T72</f>
        <v>8000</v>
      </c>
    </row>
    <row r="73" spans="1:22" s="843" customFormat="1" ht="15" customHeight="1" thickBot="1" x14ac:dyDescent="0.3">
      <c r="A73" s="907">
        <v>55</v>
      </c>
      <c r="B73" s="908" t="s">
        <v>133</v>
      </c>
      <c r="C73" s="989" t="s">
        <v>307</v>
      </c>
      <c r="D73" s="990">
        <f>[5]Summary!$C$74</f>
        <v>800</v>
      </c>
      <c r="E73" s="911">
        <v>150</v>
      </c>
      <c r="F73" s="840"/>
      <c r="G73" s="911">
        <f>[6]Sheet2!$H$63</f>
        <v>1224</v>
      </c>
      <c r="H73" s="911">
        <f>[6]Sheet2!$M$63</f>
        <v>310</v>
      </c>
      <c r="I73" s="839"/>
      <c r="J73" s="878">
        <f t="shared" si="19"/>
        <v>153</v>
      </c>
      <c r="K73" s="878">
        <f t="shared" si="20"/>
        <v>206.66666666666669</v>
      </c>
      <c r="L73" s="840"/>
      <c r="M73" s="911">
        <f t="shared" ref="M73" si="21">G73-750</f>
        <v>474</v>
      </c>
      <c r="N73" s="849">
        <f t="shared" ref="N73" si="22">M73*10</f>
        <v>4740</v>
      </c>
      <c r="O73" s="842"/>
      <c r="P73" s="922">
        <v>12000</v>
      </c>
      <c r="Q73" s="922">
        <v>3000</v>
      </c>
      <c r="R73" s="922">
        <f>P73+N73+Q73</f>
        <v>19740</v>
      </c>
      <c r="S73" s="914"/>
      <c r="T73" s="913">
        <f>R73</f>
        <v>19740</v>
      </c>
      <c r="U73" s="913"/>
      <c r="V73" s="915">
        <f>T73</f>
        <v>19740</v>
      </c>
    </row>
    <row r="74" spans="1:22" s="410" customFormat="1" ht="15" customHeight="1" thickTop="1" thickBot="1" x14ac:dyDescent="0.3">
      <c r="A74" s="602"/>
      <c r="B74" s="572" t="s">
        <v>327</v>
      </c>
      <c r="C74" s="587"/>
      <c r="D74" s="499">
        <f>SUM(D66:D73)</f>
        <v>5600</v>
      </c>
      <c r="E74" s="499">
        <f>SUM(E66:E73)</f>
        <v>700</v>
      </c>
      <c r="F74" s="498"/>
      <c r="G74" s="499">
        <f>SUM(G66:G73)</f>
        <v>6365</v>
      </c>
      <c r="H74" s="499">
        <f>SUM(H66:H73)</f>
        <v>821</v>
      </c>
      <c r="I74" s="504"/>
      <c r="J74" s="828">
        <f t="shared" si="19"/>
        <v>113.66071428571429</v>
      </c>
      <c r="K74" s="828">
        <f t="shared" si="20"/>
        <v>117.28571428571428</v>
      </c>
      <c r="L74" s="498"/>
      <c r="M74" s="499"/>
      <c r="N74" s="501"/>
      <c r="O74" s="500"/>
      <c r="P74" s="533"/>
      <c r="Q74" s="533"/>
      <c r="R74" s="499"/>
      <c r="S74" s="501"/>
      <c r="T74" s="501"/>
      <c r="U74" s="501"/>
      <c r="V74" s="507"/>
    </row>
    <row r="75" spans="1:22" s="410" customFormat="1" ht="30" customHeight="1" thickTop="1" thickBot="1" x14ac:dyDescent="0.3">
      <c r="A75" s="1040" t="s">
        <v>81</v>
      </c>
      <c r="B75" s="1041"/>
      <c r="C75" s="529"/>
      <c r="D75" s="521">
        <f>D74+D65+D60+D51+D40+D28+D20</f>
        <v>50000</v>
      </c>
      <c r="E75" s="521">
        <f>E74+E65+E60+E51+E40+E28+E20</f>
        <v>6000</v>
      </c>
      <c r="F75" s="408"/>
      <c r="G75" s="521">
        <f>G74+G65+G60+G51+G40+G28+G20</f>
        <v>61395</v>
      </c>
      <c r="H75" s="521">
        <f>H74+H65+H60+H51+H40+H28+H20</f>
        <v>8635</v>
      </c>
      <c r="I75" s="423"/>
      <c r="J75" s="940">
        <f t="shared" si="19"/>
        <v>122.78999999999999</v>
      </c>
      <c r="K75" s="940">
        <f t="shared" si="20"/>
        <v>143.91666666666666</v>
      </c>
      <c r="L75" s="423"/>
      <c r="M75" s="424">
        <f>SUM(M7:M73)</f>
        <v>29128</v>
      </c>
      <c r="N75" s="419">
        <f>SUM(N7:N73)</f>
        <v>298780</v>
      </c>
      <c r="O75" s="418"/>
      <c r="P75" s="452">
        <f>SUM(P7:P74)</f>
        <v>634000</v>
      </c>
      <c r="Q75" s="452">
        <f>SUM(Q7:Q74)</f>
        <v>58000</v>
      </c>
      <c r="R75" s="420">
        <f>SUM(R6:R74)</f>
        <v>831370</v>
      </c>
      <c r="S75" s="458">
        <f>SUM(S7:S74)</f>
        <v>159410</v>
      </c>
      <c r="T75" s="419">
        <f>SUM(T7:T73)</f>
        <v>990780</v>
      </c>
      <c r="U75" s="419">
        <f>SUM(U7:U73)</f>
        <v>0</v>
      </c>
      <c r="V75" s="419">
        <f>SUM(V7:V74)</f>
        <v>990780</v>
      </c>
    </row>
    <row r="76" spans="1:22" s="405" customFormat="1" ht="17.25" thickTop="1" x14ac:dyDescent="0.25">
      <c r="A76" s="404"/>
      <c r="B76" s="459"/>
      <c r="C76" s="472"/>
      <c r="D76" s="468"/>
      <c r="E76" s="425"/>
      <c r="F76" s="426"/>
      <c r="G76" s="426"/>
      <c r="H76" s="459"/>
      <c r="I76" s="426"/>
      <c r="J76" s="432"/>
      <c r="K76" s="432"/>
      <c r="L76" s="426"/>
      <c r="M76" s="404"/>
      <c r="N76" s="404"/>
      <c r="O76" s="426"/>
      <c r="P76" s="426"/>
      <c r="Q76" s="426"/>
      <c r="R76" s="404"/>
      <c r="S76" s="428"/>
      <c r="T76" s="429"/>
      <c r="U76" s="429"/>
    </row>
    <row r="77" spans="1:22" s="405" customFormat="1" ht="16.5" x14ac:dyDescent="0.25">
      <c r="A77" s="404" t="s">
        <v>349</v>
      </c>
      <c r="B77" s="426"/>
      <c r="C77" s="468"/>
      <c r="D77" s="468"/>
      <c r="E77" s="425"/>
      <c r="F77" s="426"/>
      <c r="G77" s="426"/>
      <c r="H77" s="426"/>
      <c r="I77" s="426"/>
      <c r="J77" s="432"/>
      <c r="K77" s="432"/>
      <c r="L77" s="426"/>
      <c r="M77" s="404"/>
      <c r="N77" s="404"/>
      <c r="O77" s="426"/>
      <c r="P77" s="426"/>
      <c r="Q77" s="426"/>
      <c r="R77" s="404"/>
      <c r="S77" s="428"/>
      <c r="T77" s="429"/>
      <c r="U77" s="429"/>
    </row>
    <row r="78" spans="1:22" s="405" customFormat="1" ht="16.5" x14ac:dyDescent="0.25">
      <c r="A78" s="404" t="s">
        <v>350</v>
      </c>
      <c r="B78" s="404"/>
      <c r="C78" s="404"/>
      <c r="D78" s="404"/>
      <c r="E78" s="404"/>
      <c r="F78" s="404"/>
      <c r="G78" s="404"/>
      <c r="H78" s="404"/>
      <c r="I78" s="394"/>
      <c r="J78" s="394"/>
      <c r="K78" s="394"/>
      <c r="L78" s="426"/>
      <c r="M78" s="404"/>
      <c r="N78" s="404"/>
      <c r="O78" s="426"/>
      <c r="P78" s="426"/>
      <c r="Q78" s="426"/>
      <c r="R78" s="404"/>
      <c r="S78" s="428"/>
      <c r="T78" s="429"/>
      <c r="U78" s="429"/>
    </row>
    <row r="79" spans="1:22" s="405" customFormat="1" ht="16.5" x14ac:dyDescent="0.25">
      <c r="A79" s="404"/>
      <c r="C79" s="404"/>
      <c r="D79" s="404"/>
      <c r="E79" s="404"/>
      <c r="F79" s="425"/>
      <c r="G79" s="425"/>
      <c r="H79" s="404"/>
      <c r="I79" s="394"/>
      <c r="J79" s="394"/>
      <c r="K79" s="394"/>
      <c r="L79" s="426"/>
      <c r="M79" s="404"/>
      <c r="N79" s="404"/>
      <c r="O79" s="426"/>
      <c r="P79" s="426"/>
      <c r="Q79" s="426"/>
      <c r="R79" s="404"/>
      <c r="S79" s="428"/>
      <c r="T79" s="429"/>
      <c r="U79" s="429"/>
    </row>
    <row r="80" spans="1:22" s="405" customFormat="1" ht="16.5" x14ac:dyDescent="0.25">
      <c r="A80" s="404"/>
      <c r="C80" s="404"/>
      <c r="D80" s="404"/>
      <c r="E80" s="404"/>
      <c r="F80" s="425"/>
      <c r="G80" s="425"/>
      <c r="H80" s="404"/>
      <c r="I80" s="394"/>
      <c r="J80" s="394"/>
      <c r="K80" s="394"/>
      <c r="L80" s="426"/>
      <c r="M80" s="404"/>
      <c r="N80" s="404"/>
      <c r="O80" s="426"/>
      <c r="P80" s="426"/>
      <c r="Q80" s="426"/>
      <c r="R80" s="404"/>
      <c r="S80" s="428"/>
      <c r="T80" s="429"/>
      <c r="U80" s="429"/>
    </row>
    <row r="81" spans="1:29" s="405" customFormat="1" ht="16.5" x14ac:dyDescent="0.25">
      <c r="A81" s="1043"/>
      <c r="B81" s="1043"/>
      <c r="C81" s="1043"/>
      <c r="D81" s="1043"/>
      <c r="E81" s="1043"/>
      <c r="F81" s="425"/>
      <c r="G81" s="425"/>
      <c r="H81" s="404"/>
      <c r="I81" s="394"/>
      <c r="J81" s="394"/>
      <c r="K81" s="394"/>
      <c r="L81" s="426"/>
      <c r="M81" s="404"/>
      <c r="N81" s="404"/>
      <c r="O81" s="426"/>
      <c r="P81" s="426"/>
      <c r="Q81" s="426"/>
      <c r="R81" s="404"/>
      <c r="S81" s="428"/>
      <c r="T81" s="429"/>
      <c r="U81" s="429"/>
    </row>
    <row r="82" spans="1:29" s="405" customFormat="1" ht="16.5" x14ac:dyDescent="0.25">
      <c r="A82" s="404"/>
      <c r="B82" s="426"/>
      <c r="C82" s="468"/>
      <c r="D82" s="468"/>
      <c r="E82" s="425"/>
      <c r="F82" s="426"/>
      <c r="G82" s="426"/>
      <c r="H82" s="426"/>
      <c r="I82" s="426"/>
      <c r="J82" s="432"/>
      <c r="K82" s="432"/>
      <c r="L82" s="426"/>
      <c r="M82" s="404"/>
      <c r="N82" s="404"/>
      <c r="O82" s="426"/>
      <c r="P82" s="426"/>
      <c r="Q82" s="426"/>
      <c r="R82" s="404"/>
      <c r="S82" s="428"/>
      <c r="T82" s="429"/>
      <c r="U82" s="429"/>
    </row>
    <row r="83" spans="1:29" s="405" customFormat="1" ht="16.5" x14ac:dyDescent="0.25">
      <c r="A83" s="404"/>
      <c r="B83" s="426"/>
      <c r="C83" s="468"/>
      <c r="D83" s="468"/>
      <c r="E83" s="425"/>
      <c r="F83" s="426"/>
      <c r="G83" s="426"/>
      <c r="H83" s="426"/>
      <c r="I83" s="426"/>
      <c r="J83" s="432"/>
      <c r="K83" s="432"/>
      <c r="L83" s="426"/>
      <c r="M83" s="404"/>
      <c r="N83" s="404"/>
      <c r="O83" s="426"/>
      <c r="P83" s="426"/>
      <c r="Q83" s="426"/>
      <c r="R83" s="404"/>
      <c r="S83" s="428"/>
      <c r="T83" s="429"/>
      <c r="U83" s="429"/>
    </row>
    <row r="84" spans="1:29" s="405" customFormat="1" ht="16.5" x14ac:dyDescent="0.25">
      <c r="A84" s="404"/>
      <c r="B84" s="426"/>
      <c r="C84" s="468"/>
      <c r="D84" s="468"/>
      <c r="E84" s="425"/>
      <c r="F84" s="426"/>
      <c r="G84" s="426"/>
      <c r="H84" s="426"/>
      <c r="I84" s="426"/>
      <c r="J84" s="432"/>
      <c r="K84" s="432"/>
      <c r="L84" s="426"/>
      <c r="M84" s="404"/>
      <c r="N84" s="404"/>
      <c r="O84" s="426"/>
      <c r="P84" s="426"/>
      <c r="Q84" s="426"/>
      <c r="R84" s="404"/>
      <c r="S84" s="428"/>
      <c r="T84" s="429"/>
      <c r="U84" s="429"/>
    </row>
    <row r="85" spans="1:29" s="405" customFormat="1" ht="16.5" x14ac:dyDescent="0.25">
      <c r="A85" s="404"/>
      <c r="B85" s="426"/>
      <c r="C85" s="468"/>
      <c r="D85" s="468"/>
      <c r="E85" s="425"/>
      <c r="F85" s="426"/>
      <c r="G85" s="426"/>
      <c r="H85" s="426"/>
      <c r="I85" s="426"/>
      <c r="J85" s="432"/>
      <c r="K85" s="432"/>
      <c r="L85" s="426"/>
      <c r="M85" s="404"/>
      <c r="N85" s="404"/>
      <c r="O85" s="426"/>
      <c r="P85" s="426"/>
      <c r="Q85" s="426"/>
      <c r="R85" s="404"/>
      <c r="S85" s="428"/>
      <c r="T85" s="429"/>
      <c r="U85" s="429"/>
    </row>
    <row r="86" spans="1:29" s="405" customFormat="1" ht="16.5" x14ac:dyDescent="0.25">
      <c r="A86" s="404"/>
      <c r="B86" s="426"/>
      <c r="C86" s="468"/>
      <c r="D86" s="468"/>
      <c r="E86" s="425"/>
      <c r="F86" s="426"/>
      <c r="G86" s="426"/>
      <c r="H86" s="426"/>
      <c r="I86" s="426"/>
      <c r="J86" s="432"/>
      <c r="K86" s="432"/>
      <c r="L86" s="426"/>
      <c r="M86" s="404"/>
      <c r="N86" s="404"/>
      <c r="O86" s="426"/>
      <c r="P86" s="426"/>
      <c r="Q86" s="426"/>
      <c r="R86" s="404"/>
      <c r="S86" s="428"/>
      <c r="T86" s="429"/>
      <c r="U86" s="429"/>
    </row>
    <row r="87" spans="1:29" s="405" customFormat="1" ht="16.5" x14ac:dyDescent="0.25">
      <c r="A87" s="404"/>
      <c r="B87" s="426"/>
      <c r="C87" s="468"/>
      <c r="D87" s="468"/>
      <c r="E87" s="425"/>
      <c r="F87" s="426"/>
      <c r="G87" s="426"/>
      <c r="H87" s="426"/>
      <c r="I87" s="426"/>
      <c r="J87" s="432"/>
      <c r="K87" s="432"/>
      <c r="L87" s="426"/>
      <c r="M87" s="404"/>
      <c r="N87" s="404"/>
      <c r="O87" s="426"/>
      <c r="P87" s="426"/>
      <c r="Q87" s="426"/>
      <c r="R87" s="404"/>
      <c r="S87" s="428"/>
      <c r="T87" s="429"/>
      <c r="U87" s="429"/>
    </row>
    <row r="88" spans="1:29" s="405" customFormat="1" ht="16.5" x14ac:dyDescent="0.25">
      <c r="A88" s="404"/>
      <c r="B88" s="426"/>
      <c r="C88" s="468"/>
      <c r="D88" s="468"/>
      <c r="E88" s="425"/>
      <c r="F88" s="426"/>
      <c r="G88" s="426"/>
      <c r="H88" s="426"/>
      <c r="I88" s="426"/>
      <c r="J88" s="432"/>
      <c r="K88" s="432"/>
      <c r="L88" s="426"/>
      <c r="M88" s="404"/>
      <c r="N88" s="404"/>
      <c r="O88" s="426"/>
      <c r="P88" s="426"/>
      <c r="Q88" s="426"/>
      <c r="R88" s="404"/>
      <c r="S88" s="428"/>
      <c r="T88" s="429"/>
      <c r="U88" s="429"/>
    </row>
    <row r="89" spans="1:29" ht="15.75" customHeight="1" x14ac:dyDescent="0.25">
      <c r="A89" s="404"/>
      <c r="B89" s="405"/>
      <c r="C89" s="404"/>
      <c r="D89" s="404"/>
      <c r="E89" s="425"/>
      <c r="F89" s="404"/>
      <c r="G89" s="404"/>
      <c r="I89" s="394"/>
      <c r="J89" s="478"/>
      <c r="K89" s="478"/>
      <c r="L89" s="478"/>
      <c r="M89" s="404"/>
      <c r="N89" s="405"/>
      <c r="O89" s="404"/>
      <c r="P89" s="425"/>
      <c r="Q89" s="425"/>
      <c r="R89" s="404"/>
      <c r="S89" s="394"/>
      <c r="T89" s="437"/>
      <c r="U89" s="437"/>
      <c r="V89" s="463"/>
      <c r="W89" s="463"/>
      <c r="X89" s="463"/>
      <c r="Y89" s="525"/>
      <c r="Z89" s="525"/>
      <c r="AA89" s="471"/>
    </row>
    <row r="90" spans="1:29" ht="16.5" x14ac:dyDescent="0.25">
      <c r="A90" s="404"/>
      <c r="B90" s="405"/>
      <c r="C90" s="404"/>
      <c r="D90" s="404"/>
      <c r="E90" s="425"/>
      <c r="F90" s="404"/>
      <c r="G90" s="404"/>
      <c r="I90" s="394"/>
      <c r="J90" s="478"/>
      <c r="K90" s="478"/>
      <c r="L90" s="478"/>
      <c r="N90" s="440"/>
      <c r="O90" s="437"/>
      <c r="P90" s="437"/>
      <c r="Q90" s="437"/>
      <c r="R90" s="437"/>
      <c r="T90" s="437"/>
      <c r="U90" s="437"/>
      <c r="V90" s="463"/>
      <c r="W90" s="463"/>
      <c r="X90" s="463"/>
      <c r="Y90" s="542"/>
      <c r="Z90" s="542"/>
      <c r="AA90" s="471"/>
    </row>
    <row r="91" spans="1:29" s="405" customFormat="1" ht="16.5" x14ac:dyDescent="0.25">
      <c r="A91" s="404"/>
      <c r="B91" s="426"/>
      <c r="C91" s="468"/>
      <c r="D91" s="468"/>
      <c r="E91" s="425"/>
      <c r="F91" s="426"/>
      <c r="G91" s="426"/>
      <c r="H91" s="426"/>
      <c r="I91" s="426"/>
      <c r="J91" s="432"/>
      <c r="K91" s="432"/>
      <c r="L91" s="426"/>
      <c r="M91" s="404"/>
      <c r="N91" s="404"/>
      <c r="O91" s="426"/>
      <c r="P91" s="426"/>
      <c r="Q91" s="426"/>
      <c r="R91" s="404"/>
      <c r="S91" s="428"/>
      <c r="T91" s="429"/>
      <c r="U91" s="429"/>
    </row>
    <row r="92" spans="1:29" s="405" customFormat="1" ht="16.5" x14ac:dyDescent="0.25">
      <c r="A92" s="404"/>
      <c r="B92" s="426"/>
      <c r="C92" s="468"/>
      <c r="D92" s="468"/>
      <c r="E92" s="425"/>
      <c r="F92" s="426"/>
      <c r="G92" s="426"/>
      <c r="H92" s="426"/>
      <c r="I92" s="426"/>
      <c r="J92" s="432"/>
      <c r="K92" s="432"/>
      <c r="L92" s="426"/>
      <c r="M92" s="404"/>
      <c r="N92" s="404"/>
      <c r="O92" s="426"/>
      <c r="P92" s="426"/>
      <c r="Q92" s="426"/>
      <c r="R92" s="404"/>
      <c r="S92" s="428"/>
      <c r="T92" s="429"/>
      <c r="U92" s="429"/>
    </row>
    <row r="93" spans="1:29" ht="16.5" x14ac:dyDescent="0.25">
      <c r="A93" s="393"/>
      <c r="B93" s="393"/>
      <c r="C93" s="434"/>
      <c r="D93" s="434"/>
      <c r="E93" s="396"/>
      <c r="F93" s="1010"/>
      <c r="G93" s="1010"/>
      <c r="H93" s="1010"/>
      <c r="I93" s="397"/>
      <c r="J93" s="524"/>
      <c r="K93" s="547"/>
      <c r="L93" s="397"/>
      <c r="M93" s="393"/>
      <c r="N93" s="393"/>
      <c r="O93" s="397"/>
      <c r="P93" s="393"/>
      <c r="Q93" s="393"/>
      <c r="R93" s="528"/>
      <c r="S93" s="398"/>
      <c r="T93" s="399"/>
      <c r="U93" s="399"/>
    </row>
    <row r="94" spans="1:29" ht="16.5" x14ac:dyDescent="0.25">
      <c r="A94" s="393"/>
      <c r="H94" s="440"/>
      <c r="I94" s="440"/>
      <c r="J94" s="526"/>
      <c r="K94" s="526"/>
      <c r="M94" s="440"/>
      <c r="N94" s="440"/>
      <c r="O94" s="440"/>
      <c r="P94" s="440"/>
      <c r="Q94" s="440"/>
      <c r="R94" s="440"/>
      <c r="S94" s="444"/>
      <c r="T94" s="494"/>
      <c r="U94" s="494"/>
      <c r="V94" s="440"/>
      <c r="W94" s="440"/>
      <c r="X94" s="440"/>
      <c r="Y94" s="440"/>
      <c r="Z94" s="440"/>
      <c r="AA94" s="440"/>
      <c r="AB94" s="440"/>
      <c r="AC94" s="440"/>
    </row>
    <row r="95" spans="1:29" s="471" customFormat="1" ht="16.5" x14ac:dyDescent="0.25">
      <c r="A95" s="434"/>
      <c r="B95" s="1013" t="s">
        <v>144</v>
      </c>
      <c r="C95" s="1013"/>
      <c r="D95" s="1013"/>
      <c r="E95" s="1013"/>
      <c r="F95" s="495"/>
      <c r="G95" s="495"/>
      <c r="H95" s="1042" t="s">
        <v>141</v>
      </c>
      <c r="I95" s="1042"/>
      <c r="J95" s="1042"/>
      <c r="K95" s="1042"/>
      <c r="L95" s="1042"/>
      <c r="N95" s="1010" t="s">
        <v>158</v>
      </c>
      <c r="O95" s="1010"/>
      <c r="P95" s="1010"/>
      <c r="Q95" s="767"/>
      <c r="R95" s="433"/>
      <c r="S95" s="1010" t="s">
        <v>199</v>
      </c>
      <c r="T95" s="1010"/>
      <c r="U95" s="1010"/>
      <c r="V95" s="1010"/>
    </row>
    <row r="96" spans="1:29" s="471" customFormat="1" ht="16.5" x14ac:dyDescent="0.25">
      <c r="A96" s="434"/>
      <c r="B96" s="1013"/>
      <c r="C96" s="1013"/>
      <c r="D96" s="1013"/>
      <c r="E96" s="1013"/>
      <c r="F96" s="460"/>
      <c r="G96" s="460"/>
      <c r="H96" s="1042"/>
      <c r="I96" s="1042"/>
      <c r="J96" s="1042"/>
      <c r="K96" s="1042"/>
      <c r="L96" s="1042"/>
      <c r="N96" s="1010"/>
      <c r="O96" s="1010"/>
      <c r="P96" s="1010"/>
      <c r="Q96" s="767"/>
      <c r="R96" s="433"/>
      <c r="S96" s="1010"/>
      <c r="T96" s="1010"/>
      <c r="U96" s="1010"/>
      <c r="V96" s="1010"/>
    </row>
    <row r="97" spans="1:22" s="471" customFormat="1" ht="16.5" x14ac:dyDescent="0.25">
      <c r="A97" s="434"/>
      <c r="B97" s="435"/>
      <c r="C97" s="435"/>
      <c r="D97" s="435"/>
      <c r="E97" s="435"/>
      <c r="F97" s="460"/>
      <c r="G97" s="460"/>
      <c r="H97" s="460"/>
      <c r="I97" s="460"/>
      <c r="J97" s="460"/>
      <c r="K97" s="460"/>
      <c r="L97" s="460"/>
      <c r="M97" s="433"/>
      <c r="N97" s="433"/>
      <c r="O97" s="435"/>
      <c r="P97" s="433"/>
      <c r="Q97" s="433"/>
      <c r="R97" s="433"/>
      <c r="S97" s="433"/>
      <c r="T97" s="433"/>
      <c r="U97" s="433"/>
    </row>
    <row r="98" spans="1:22" s="471" customFormat="1" ht="16.5" x14ac:dyDescent="0.25">
      <c r="A98" s="434"/>
      <c r="B98" s="1013" t="s">
        <v>142</v>
      </c>
      <c r="C98" s="1013"/>
      <c r="D98" s="1013"/>
      <c r="E98" s="1013"/>
      <c r="F98" s="435"/>
      <c r="G98" s="435"/>
      <c r="H98" s="1010" t="s">
        <v>159</v>
      </c>
      <c r="I98" s="1010"/>
      <c r="J98" s="1010"/>
      <c r="K98" s="1010"/>
      <c r="L98" s="1010"/>
      <c r="N98" s="1010" t="s">
        <v>210</v>
      </c>
      <c r="O98" s="1010"/>
      <c r="P98" s="1010"/>
      <c r="Q98" s="767"/>
      <c r="S98" s="1013" t="s">
        <v>140</v>
      </c>
      <c r="T98" s="1013"/>
      <c r="U98" s="1013"/>
      <c r="V98" s="1013"/>
    </row>
    <row r="99" spans="1:22" s="471" customFormat="1" ht="16.5" x14ac:dyDescent="0.25">
      <c r="A99" s="434"/>
      <c r="B99" s="434"/>
      <c r="C99" s="434"/>
      <c r="D99" s="434"/>
      <c r="E99" s="460"/>
      <c r="F99" s="495"/>
      <c r="G99" s="495"/>
      <c r="H99" s="434"/>
      <c r="I99" s="495"/>
      <c r="J99" s="527"/>
      <c r="K99" s="768"/>
      <c r="L99" s="495"/>
      <c r="M99" s="434"/>
      <c r="N99" s="434"/>
      <c r="O99" s="495"/>
      <c r="P99" s="434"/>
      <c r="Q99" s="434"/>
      <c r="R99" s="434"/>
      <c r="S99" s="399"/>
      <c r="T99" s="399"/>
      <c r="U99" s="399"/>
    </row>
    <row r="100" spans="1:22" s="471" customFormat="1" ht="16.5" x14ac:dyDescent="0.25">
      <c r="A100" s="434"/>
      <c r="B100" s="434"/>
      <c r="C100" s="434"/>
      <c r="D100" s="434"/>
      <c r="E100" s="460"/>
      <c r="F100" s="495"/>
      <c r="G100" s="495"/>
      <c r="H100" s="434"/>
      <c r="I100" s="495"/>
      <c r="J100" s="527"/>
      <c r="K100" s="768"/>
      <c r="L100" s="495"/>
      <c r="M100" s="434"/>
      <c r="N100" s="434"/>
      <c r="O100" s="495"/>
      <c r="P100" s="434"/>
      <c r="Q100" s="434"/>
      <c r="R100" s="434"/>
      <c r="S100" s="399"/>
      <c r="T100" s="399"/>
      <c r="U100" s="399"/>
    </row>
    <row r="101" spans="1:22" x14ac:dyDescent="0.25">
      <c r="I101" s="440"/>
      <c r="J101" s="526"/>
      <c r="K101" s="526"/>
      <c r="O101" s="440"/>
    </row>
    <row r="102" spans="1:22" x14ac:dyDescent="0.25">
      <c r="I102" s="440"/>
      <c r="J102" s="526"/>
      <c r="K102" s="526"/>
      <c r="O102" s="440"/>
    </row>
    <row r="103" spans="1:22" x14ac:dyDescent="0.25">
      <c r="I103" s="440"/>
      <c r="J103" s="526"/>
      <c r="K103" s="526"/>
      <c r="O103" s="440"/>
    </row>
    <row r="104" spans="1:22" x14ac:dyDescent="0.25">
      <c r="I104" s="440"/>
      <c r="J104" s="526"/>
      <c r="K104" s="526"/>
      <c r="O104" s="440"/>
    </row>
    <row r="105" spans="1:22" x14ac:dyDescent="0.25">
      <c r="I105" s="440"/>
      <c r="J105" s="526"/>
      <c r="K105" s="526"/>
      <c r="O105" s="440"/>
    </row>
    <row r="106" spans="1:22" x14ac:dyDescent="0.25">
      <c r="I106" s="440"/>
      <c r="J106" s="526"/>
      <c r="K106" s="526"/>
      <c r="O106" s="440"/>
    </row>
    <row r="107" spans="1:22" x14ac:dyDescent="0.25">
      <c r="I107" s="440"/>
      <c r="J107" s="526"/>
      <c r="K107" s="526"/>
      <c r="O107" s="440"/>
    </row>
    <row r="108" spans="1:22" x14ac:dyDescent="0.25">
      <c r="I108" s="440"/>
      <c r="J108" s="526"/>
      <c r="K108" s="526"/>
      <c r="O108" s="440"/>
    </row>
    <row r="109" spans="1:22" x14ac:dyDescent="0.25">
      <c r="I109" s="440"/>
      <c r="J109" s="526"/>
      <c r="K109" s="526"/>
      <c r="O109" s="440"/>
    </row>
    <row r="110" spans="1:22" x14ac:dyDescent="0.25">
      <c r="I110" s="440"/>
      <c r="J110" s="526"/>
      <c r="K110" s="526"/>
      <c r="O110" s="440"/>
    </row>
    <row r="111" spans="1:22" x14ac:dyDescent="0.25">
      <c r="I111" s="440"/>
      <c r="J111" s="526"/>
      <c r="K111" s="526"/>
      <c r="O111" s="440"/>
    </row>
    <row r="112" spans="1:22" x14ac:dyDescent="0.25">
      <c r="I112" s="440"/>
      <c r="J112" s="526"/>
      <c r="K112" s="526"/>
      <c r="O112" s="440"/>
    </row>
    <row r="113" spans="3:21" x14ac:dyDescent="0.25">
      <c r="C113" s="394"/>
      <c r="D113" s="394"/>
      <c r="E113" s="394"/>
      <c r="F113" s="394"/>
      <c r="G113" s="394"/>
      <c r="I113" s="440"/>
      <c r="J113" s="526"/>
      <c r="K113" s="526"/>
      <c r="O113" s="440"/>
      <c r="S113" s="394"/>
      <c r="T113" s="394"/>
      <c r="U113" s="394"/>
    </row>
    <row r="114" spans="3:21" x14ac:dyDescent="0.25">
      <c r="C114" s="394"/>
      <c r="D114" s="394"/>
      <c r="E114" s="394"/>
      <c r="F114" s="394"/>
      <c r="G114" s="394"/>
      <c r="I114" s="440"/>
      <c r="J114" s="526"/>
      <c r="K114" s="526"/>
      <c r="O114" s="440"/>
      <c r="S114" s="394"/>
      <c r="T114" s="394"/>
      <c r="U114" s="394"/>
    </row>
    <row r="115" spans="3:21" x14ac:dyDescent="0.25">
      <c r="C115" s="394"/>
      <c r="D115" s="394"/>
      <c r="E115" s="394"/>
      <c r="F115" s="394"/>
      <c r="G115" s="394"/>
      <c r="I115" s="440"/>
      <c r="J115" s="526"/>
      <c r="K115" s="526"/>
      <c r="O115" s="440"/>
      <c r="S115" s="394"/>
      <c r="T115" s="394"/>
      <c r="U115" s="394"/>
    </row>
    <row r="116" spans="3:21" x14ac:dyDescent="0.25">
      <c r="C116" s="394"/>
      <c r="D116" s="394"/>
      <c r="E116" s="394"/>
      <c r="F116" s="394"/>
      <c r="G116" s="394"/>
      <c r="I116" s="440"/>
      <c r="J116" s="526"/>
      <c r="K116" s="526"/>
      <c r="O116" s="440"/>
      <c r="S116" s="394"/>
      <c r="T116" s="394"/>
      <c r="U116" s="394"/>
    </row>
    <row r="117" spans="3:21" x14ac:dyDescent="0.25">
      <c r="C117" s="394"/>
      <c r="D117" s="394"/>
      <c r="E117" s="394"/>
      <c r="F117" s="394"/>
      <c r="G117" s="394"/>
      <c r="I117" s="440"/>
      <c r="J117" s="526"/>
      <c r="K117" s="526"/>
      <c r="O117" s="440"/>
      <c r="S117" s="394"/>
      <c r="T117" s="394"/>
      <c r="U117" s="394"/>
    </row>
    <row r="118" spans="3:21" x14ac:dyDescent="0.25">
      <c r="C118" s="394"/>
      <c r="D118" s="394"/>
      <c r="E118" s="394"/>
      <c r="F118" s="394"/>
      <c r="G118" s="394"/>
      <c r="I118" s="440"/>
      <c r="J118" s="526"/>
      <c r="K118" s="526"/>
      <c r="O118" s="440"/>
      <c r="S118" s="394"/>
      <c r="T118" s="394"/>
      <c r="U118" s="394"/>
    </row>
    <row r="119" spans="3:21" x14ac:dyDescent="0.25">
      <c r="C119" s="394"/>
      <c r="D119" s="394"/>
      <c r="E119" s="394"/>
      <c r="F119" s="394"/>
      <c r="G119" s="394"/>
      <c r="I119" s="440"/>
      <c r="J119" s="526"/>
      <c r="K119" s="526"/>
      <c r="O119" s="440"/>
      <c r="S119" s="394"/>
      <c r="T119" s="394"/>
      <c r="U119" s="394"/>
    </row>
    <row r="120" spans="3:21" x14ac:dyDescent="0.25">
      <c r="C120" s="394"/>
      <c r="D120" s="394"/>
      <c r="E120" s="394"/>
      <c r="F120" s="394"/>
      <c r="G120" s="394"/>
      <c r="I120" s="440"/>
      <c r="J120" s="526"/>
      <c r="K120" s="526"/>
      <c r="O120" s="440"/>
      <c r="S120" s="394"/>
      <c r="T120" s="394"/>
      <c r="U120" s="394"/>
    </row>
    <row r="121" spans="3:21" x14ac:dyDescent="0.25">
      <c r="C121" s="394"/>
      <c r="D121" s="394"/>
      <c r="E121" s="394"/>
      <c r="F121" s="394"/>
      <c r="G121" s="394"/>
      <c r="I121" s="440"/>
      <c r="J121" s="526"/>
      <c r="K121" s="526"/>
      <c r="O121" s="440"/>
      <c r="S121" s="394"/>
      <c r="T121" s="394"/>
      <c r="U121" s="394"/>
    </row>
    <row r="122" spans="3:21" x14ac:dyDescent="0.25">
      <c r="C122" s="394"/>
      <c r="D122" s="394"/>
      <c r="E122" s="394"/>
      <c r="F122" s="394"/>
      <c r="G122" s="394"/>
      <c r="I122" s="440"/>
      <c r="J122" s="526"/>
      <c r="K122" s="526"/>
      <c r="O122" s="440"/>
      <c r="S122" s="394"/>
      <c r="T122" s="394"/>
      <c r="U122" s="394"/>
    </row>
    <row r="123" spans="3:21" x14ac:dyDescent="0.25">
      <c r="C123" s="394"/>
      <c r="D123" s="394"/>
      <c r="E123" s="394"/>
      <c r="F123" s="394"/>
      <c r="G123" s="394"/>
      <c r="I123" s="440"/>
      <c r="J123" s="526"/>
      <c r="K123" s="526"/>
      <c r="O123" s="440"/>
      <c r="S123" s="394"/>
      <c r="T123" s="394"/>
      <c r="U123" s="394"/>
    </row>
    <row r="124" spans="3:21" x14ac:dyDescent="0.25">
      <c r="C124" s="394"/>
      <c r="D124" s="394"/>
      <c r="E124" s="394"/>
      <c r="F124" s="394"/>
      <c r="G124" s="394"/>
      <c r="I124" s="440"/>
      <c r="J124" s="526"/>
      <c r="K124" s="526"/>
      <c r="O124" s="440"/>
      <c r="S124" s="394"/>
      <c r="T124" s="394"/>
      <c r="U124" s="394"/>
    </row>
    <row r="125" spans="3:21" x14ac:dyDescent="0.25">
      <c r="C125" s="394"/>
      <c r="D125" s="394"/>
      <c r="E125" s="394"/>
      <c r="F125" s="394"/>
      <c r="G125" s="394"/>
      <c r="I125" s="440"/>
      <c r="J125" s="526"/>
      <c r="K125" s="526"/>
      <c r="O125" s="440"/>
      <c r="S125" s="394"/>
      <c r="T125" s="394"/>
      <c r="U125" s="394"/>
    </row>
    <row r="126" spans="3:21" x14ac:dyDescent="0.25">
      <c r="C126" s="394"/>
      <c r="D126" s="394"/>
      <c r="E126" s="394"/>
      <c r="F126" s="394"/>
      <c r="G126" s="394"/>
      <c r="I126" s="440"/>
      <c r="J126" s="526"/>
      <c r="K126" s="526"/>
      <c r="O126" s="440"/>
      <c r="S126" s="394"/>
      <c r="T126" s="394"/>
      <c r="U126" s="394"/>
    </row>
    <row r="127" spans="3:21" x14ac:dyDescent="0.25">
      <c r="C127" s="394"/>
      <c r="D127" s="394"/>
      <c r="E127" s="394"/>
      <c r="F127" s="394"/>
      <c r="G127" s="394"/>
      <c r="I127" s="440"/>
      <c r="J127" s="526"/>
      <c r="K127" s="526"/>
      <c r="O127" s="440"/>
      <c r="S127" s="394"/>
      <c r="T127" s="394"/>
      <c r="U127" s="394"/>
    </row>
    <row r="128" spans="3:21" x14ac:dyDescent="0.25">
      <c r="C128" s="394"/>
      <c r="D128" s="394"/>
      <c r="E128" s="394"/>
      <c r="F128" s="394"/>
      <c r="G128" s="394"/>
      <c r="I128" s="440"/>
      <c r="J128" s="526"/>
      <c r="K128" s="526"/>
      <c r="O128" s="440"/>
      <c r="S128" s="394"/>
      <c r="T128" s="394"/>
      <c r="U128" s="394"/>
    </row>
    <row r="129" spans="3:21" x14ac:dyDescent="0.25">
      <c r="C129" s="394"/>
      <c r="D129" s="394"/>
      <c r="E129" s="394"/>
      <c r="F129" s="394"/>
      <c r="G129" s="394"/>
      <c r="I129" s="440"/>
      <c r="J129" s="526"/>
      <c r="K129" s="526"/>
      <c r="O129" s="440"/>
      <c r="S129" s="394"/>
      <c r="T129" s="394"/>
      <c r="U129" s="394"/>
    </row>
    <row r="130" spans="3:21" x14ac:dyDescent="0.25">
      <c r="C130" s="394"/>
      <c r="D130" s="394"/>
      <c r="E130" s="394"/>
      <c r="F130" s="394"/>
      <c r="G130" s="394"/>
      <c r="I130" s="440"/>
      <c r="J130" s="526"/>
      <c r="K130" s="526"/>
      <c r="O130" s="440"/>
      <c r="S130" s="394"/>
      <c r="T130" s="394"/>
      <c r="U130" s="394"/>
    </row>
    <row r="131" spans="3:21" x14ac:dyDescent="0.25">
      <c r="C131" s="394"/>
      <c r="D131" s="394"/>
      <c r="E131" s="394"/>
      <c r="F131" s="394"/>
      <c r="G131" s="394"/>
      <c r="I131" s="440"/>
      <c r="J131" s="526"/>
      <c r="K131" s="526"/>
      <c r="O131" s="440"/>
      <c r="S131" s="394"/>
      <c r="T131" s="394"/>
      <c r="U131" s="394"/>
    </row>
    <row r="132" spans="3:21" x14ac:dyDescent="0.25">
      <c r="C132" s="394"/>
      <c r="D132" s="394"/>
      <c r="E132" s="394"/>
      <c r="F132" s="394"/>
      <c r="G132" s="394"/>
      <c r="I132" s="440"/>
      <c r="J132" s="526"/>
      <c r="K132" s="526"/>
      <c r="O132" s="440"/>
      <c r="S132" s="394"/>
      <c r="T132" s="394"/>
      <c r="U132" s="394"/>
    </row>
    <row r="133" spans="3:21" x14ac:dyDescent="0.25">
      <c r="C133" s="394"/>
      <c r="D133" s="394"/>
      <c r="E133" s="394"/>
      <c r="F133" s="394"/>
      <c r="G133" s="394"/>
      <c r="I133" s="440"/>
      <c r="J133" s="526"/>
      <c r="K133" s="526"/>
      <c r="O133" s="440"/>
      <c r="S133" s="394"/>
      <c r="T133" s="394"/>
      <c r="U133" s="394"/>
    </row>
    <row r="134" spans="3:21" x14ac:dyDescent="0.25">
      <c r="C134" s="394"/>
      <c r="D134" s="394"/>
      <c r="E134" s="394"/>
      <c r="F134" s="394"/>
      <c r="G134" s="394"/>
      <c r="I134" s="440"/>
      <c r="J134" s="526"/>
      <c r="K134" s="526"/>
      <c r="O134" s="440"/>
      <c r="S134" s="394"/>
      <c r="T134" s="394"/>
      <c r="U134" s="394"/>
    </row>
    <row r="135" spans="3:21" x14ac:dyDescent="0.25">
      <c r="C135" s="394"/>
      <c r="D135" s="394"/>
      <c r="E135" s="394"/>
      <c r="F135" s="394"/>
      <c r="G135" s="394"/>
      <c r="I135" s="440"/>
      <c r="J135" s="526"/>
      <c r="K135" s="526"/>
      <c r="O135" s="440"/>
      <c r="S135" s="394"/>
      <c r="T135" s="394"/>
      <c r="U135" s="394"/>
    </row>
    <row r="136" spans="3:21" x14ac:dyDescent="0.25">
      <c r="C136" s="394"/>
      <c r="D136" s="394"/>
      <c r="E136" s="394"/>
      <c r="F136" s="394"/>
      <c r="G136" s="394"/>
      <c r="I136" s="440"/>
      <c r="J136" s="526"/>
      <c r="K136" s="526"/>
      <c r="O136" s="440"/>
      <c r="S136" s="394"/>
      <c r="T136" s="394"/>
      <c r="U136" s="394"/>
    </row>
    <row r="137" spans="3:21" x14ac:dyDescent="0.25">
      <c r="C137" s="394"/>
      <c r="D137" s="394"/>
      <c r="E137" s="394"/>
      <c r="F137" s="394"/>
      <c r="G137" s="394"/>
      <c r="I137" s="440"/>
      <c r="J137" s="526"/>
      <c r="K137" s="526"/>
      <c r="O137" s="440"/>
      <c r="S137" s="394"/>
      <c r="T137" s="394"/>
      <c r="U137" s="394"/>
    </row>
    <row r="138" spans="3:21" x14ac:dyDescent="0.25">
      <c r="C138" s="394"/>
      <c r="D138" s="394"/>
      <c r="E138" s="394"/>
      <c r="F138" s="394"/>
      <c r="G138" s="394"/>
      <c r="O138" s="440"/>
      <c r="S138" s="394"/>
      <c r="T138" s="394"/>
      <c r="U138" s="394"/>
    </row>
    <row r="139" spans="3:21" x14ac:dyDescent="0.25">
      <c r="C139" s="394"/>
      <c r="D139" s="394"/>
      <c r="E139" s="394"/>
      <c r="F139" s="394"/>
      <c r="G139" s="394"/>
      <c r="O139" s="440"/>
      <c r="S139" s="394"/>
      <c r="T139" s="394"/>
      <c r="U139" s="394"/>
    </row>
    <row r="140" spans="3:21" x14ac:dyDescent="0.25">
      <c r="C140" s="394"/>
      <c r="D140" s="394"/>
      <c r="E140" s="394"/>
      <c r="F140" s="394"/>
      <c r="G140" s="394"/>
      <c r="O140" s="440"/>
      <c r="S140" s="394"/>
      <c r="T140" s="394"/>
      <c r="U140" s="394"/>
    </row>
    <row r="141" spans="3:21" x14ac:dyDescent="0.25">
      <c r="C141" s="394"/>
      <c r="D141" s="394"/>
      <c r="E141" s="394"/>
      <c r="F141" s="394"/>
      <c r="G141" s="394"/>
      <c r="O141" s="440"/>
      <c r="S141" s="394"/>
      <c r="T141" s="394"/>
      <c r="U141" s="394"/>
    </row>
    <row r="142" spans="3:21" x14ac:dyDescent="0.25">
      <c r="C142" s="394"/>
      <c r="D142" s="394"/>
      <c r="E142" s="394"/>
      <c r="F142" s="394"/>
      <c r="G142" s="394"/>
      <c r="O142" s="440"/>
      <c r="S142" s="394"/>
      <c r="T142" s="394"/>
      <c r="U142" s="394"/>
    </row>
    <row r="143" spans="3:21" x14ac:dyDescent="0.25">
      <c r="C143" s="394"/>
      <c r="D143" s="394"/>
      <c r="E143" s="394"/>
      <c r="F143" s="394"/>
      <c r="G143" s="394"/>
      <c r="O143" s="440"/>
      <c r="S143" s="394"/>
      <c r="T143" s="394"/>
      <c r="U143" s="394"/>
    </row>
    <row r="144" spans="3:21" x14ac:dyDescent="0.25">
      <c r="C144" s="394"/>
      <c r="D144" s="394"/>
      <c r="E144" s="394"/>
      <c r="F144" s="394"/>
      <c r="G144" s="394"/>
      <c r="O144" s="440"/>
      <c r="S144" s="394"/>
      <c r="T144" s="394"/>
      <c r="U144" s="394"/>
    </row>
    <row r="145" spans="3:21" x14ac:dyDescent="0.25">
      <c r="C145" s="394"/>
      <c r="D145" s="394"/>
      <c r="E145" s="394"/>
      <c r="F145" s="394"/>
      <c r="G145" s="394"/>
      <c r="I145" s="394"/>
      <c r="J145" s="394"/>
      <c r="K145" s="394"/>
      <c r="L145" s="394"/>
      <c r="O145" s="440"/>
      <c r="S145" s="394"/>
      <c r="T145" s="394"/>
      <c r="U145" s="394"/>
    </row>
    <row r="146" spans="3:21" x14ac:dyDescent="0.25">
      <c r="C146" s="394"/>
      <c r="D146" s="394"/>
      <c r="E146" s="394"/>
      <c r="F146" s="394"/>
      <c r="G146" s="394"/>
      <c r="I146" s="394"/>
      <c r="J146" s="394"/>
      <c r="K146" s="394"/>
      <c r="L146" s="394"/>
      <c r="O146" s="440"/>
      <c r="S146" s="394"/>
      <c r="T146" s="394"/>
      <c r="U146" s="394"/>
    </row>
    <row r="147" spans="3:21" x14ac:dyDescent="0.25">
      <c r="C147" s="394"/>
      <c r="D147" s="394"/>
      <c r="E147" s="394"/>
      <c r="F147" s="394"/>
      <c r="G147" s="394"/>
      <c r="I147" s="394"/>
      <c r="J147" s="394"/>
      <c r="K147" s="394"/>
      <c r="L147" s="394"/>
      <c r="O147" s="440"/>
      <c r="S147" s="394"/>
      <c r="T147" s="394"/>
      <c r="U147" s="394"/>
    </row>
    <row r="148" spans="3:21" x14ac:dyDescent="0.25">
      <c r="C148" s="394"/>
      <c r="D148" s="394"/>
      <c r="E148" s="394"/>
      <c r="F148" s="394"/>
      <c r="G148" s="394"/>
      <c r="I148" s="394"/>
      <c r="J148" s="394"/>
      <c r="K148" s="394"/>
      <c r="L148" s="394"/>
      <c r="O148" s="440"/>
      <c r="S148" s="394"/>
      <c r="T148" s="394"/>
      <c r="U148" s="394"/>
    </row>
    <row r="149" spans="3:21" x14ac:dyDescent="0.25">
      <c r="C149" s="394"/>
      <c r="D149" s="394"/>
      <c r="E149" s="394"/>
      <c r="F149" s="394"/>
      <c r="G149" s="394"/>
      <c r="I149" s="394"/>
      <c r="J149" s="394"/>
      <c r="K149" s="394"/>
      <c r="L149" s="394"/>
      <c r="O149" s="440"/>
      <c r="S149" s="394"/>
      <c r="T149" s="394"/>
      <c r="U149" s="394"/>
    </row>
    <row r="150" spans="3:21" x14ac:dyDescent="0.25">
      <c r="C150" s="394"/>
      <c r="D150" s="394"/>
      <c r="E150" s="394"/>
      <c r="F150" s="394"/>
      <c r="G150" s="394"/>
      <c r="I150" s="394"/>
      <c r="J150" s="394"/>
      <c r="K150" s="394"/>
      <c r="L150" s="394"/>
      <c r="O150" s="440"/>
      <c r="S150" s="394"/>
      <c r="T150" s="394"/>
      <c r="U150" s="394"/>
    </row>
    <row r="151" spans="3:21" x14ac:dyDescent="0.25">
      <c r="C151" s="394"/>
      <c r="D151" s="394"/>
      <c r="E151" s="394"/>
      <c r="F151" s="394"/>
      <c r="G151" s="394"/>
      <c r="I151" s="394"/>
      <c r="J151" s="394"/>
      <c r="K151" s="394"/>
      <c r="L151" s="394"/>
      <c r="O151" s="440"/>
      <c r="S151" s="394"/>
      <c r="T151" s="394"/>
      <c r="U151" s="394"/>
    </row>
    <row r="152" spans="3:21" x14ac:dyDescent="0.25">
      <c r="C152" s="394"/>
      <c r="D152" s="394"/>
      <c r="E152" s="394"/>
      <c r="F152" s="394"/>
      <c r="G152" s="394"/>
      <c r="I152" s="394"/>
      <c r="J152" s="394"/>
      <c r="K152" s="394"/>
      <c r="L152" s="394"/>
      <c r="O152" s="440"/>
      <c r="S152" s="394"/>
      <c r="T152" s="394"/>
      <c r="U152" s="394"/>
    </row>
    <row r="153" spans="3:21" x14ac:dyDescent="0.25">
      <c r="C153" s="394"/>
      <c r="D153" s="394"/>
      <c r="E153" s="394"/>
      <c r="F153" s="394"/>
      <c r="G153" s="394"/>
      <c r="I153" s="394"/>
      <c r="J153" s="394"/>
      <c r="K153" s="394"/>
      <c r="L153" s="394"/>
      <c r="O153" s="440"/>
      <c r="S153" s="394"/>
      <c r="T153" s="394"/>
      <c r="U153" s="394"/>
    </row>
    <row r="154" spans="3:21" x14ac:dyDescent="0.25">
      <c r="C154" s="394"/>
      <c r="D154" s="394"/>
      <c r="E154" s="394"/>
      <c r="F154" s="394"/>
      <c r="G154" s="394"/>
      <c r="I154" s="394"/>
      <c r="J154" s="394"/>
      <c r="K154" s="394"/>
      <c r="L154" s="394"/>
      <c r="O154" s="440"/>
      <c r="S154" s="394"/>
      <c r="T154" s="394"/>
      <c r="U154" s="394"/>
    </row>
    <row r="155" spans="3:21" x14ac:dyDescent="0.25">
      <c r="C155" s="394"/>
      <c r="D155" s="394"/>
      <c r="E155" s="394"/>
      <c r="F155" s="394"/>
      <c r="G155" s="394"/>
      <c r="I155" s="394"/>
      <c r="J155" s="394"/>
      <c r="K155" s="394"/>
      <c r="L155" s="394"/>
      <c r="O155" s="440"/>
      <c r="S155" s="394"/>
      <c r="T155" s="394"/>
      <c r="U155" s="394"/>
    </row>
    <row r="156" spans="3:21" x14ac:dyDescent="0.25">
      <c r="C156" s="394"/>
      <c r="D156" s="394"/>
      <c r="E156" s="394"/>
      <c r="F156" s="394"/>
      <c r="G156" s="394"/>
      <c r="I156" s="394"/>
      <c r="J156" s="394"/>
      <c r="K156" s="394"/>
      <c r="L156" s="394"/>
      <c r="O156" s="440"/>
      <c r="S156" s="394"/>
      <c r="T156" s="394"/>
      <c r="U156" s="394"/>
    </row>
    <row r="157" spans="3:21" x14ac:dyDescent="0.25">
      <c r="C157" s="394"/>
      <c r="D157" s="394"/>
      <c r="E157" s="394"/>
      <c r="F157" s="394"/>
      <c r="G157" s="394"/>
      <c r="I157" s="394"/>
      <c r="J157" s="394"/>
      <c r="K157" s="394"/>
      <c r="L157" s="394"/>
      <c r="O157" s="440"/>
      <c r="S157" s="394"/>
      <c r="T157" s="394"/>
      <c r="U157" s="394"/>
    </row>
    <row r="158" spans="3:21" x14ac:dyDescent="0.25">
      <c r="C158" s="394"/>
      <c r="D158" s="394"/>
      <c r="E158" s="394"/>
      <c r="F158" s="394"/>
      <c r="G158" s="394"/>
      <c r="I158" s="394"/>
      <c r="J158" s="394"/>
      <c r="K158" s="394"/>
      <c r="L158" s="394"/>
      <c r="O158" s="440"/>
      <c r="S158" s="394"/>
      <c r="T158" s="394"/>
      <c r="U158" s="394"/>
    </row>
    <row r="159" spans="3:21" x14ac:dyDescent="0.25">
      <c r="C159" s="394"/>
      <c r="D159" s="394"/>
      <c r="E159" s="394"/>
      <c r="F159" s="394"/>
      <c r="G159" s="394"/>
      <c r="I159" s="394"/>
      <c r="J159" s="394"/>
      <c r="K159" s="394"/>
      <c r="L159" s="394"/>
      <c r="O159" s="440"/>
      <c r="S159" s="394"/>
      <c r="T159" s="394"/>
      <c r="U159" s="394"/>
    </row>
    <row r="160" spans="3:21" x14ac:dyDescent="0.25">
      <c r="C160" s="394"/>
      <c r="D160" s="394"/>
      <c r="E160" s="394"/>
      <c r="F160" s="394"/>
      <c r="G160" s="394"/>
      <c r="I160" s="394"/>
      <c r="J160" s="394"/>
      <c r="K160" s="394"/>
      <c r="L160" s="394"/>
      <c r="O160" s="440"/>
      <c r="S160" s="394"/>
      <c r="T160" s="394"/>
      <c r="U160" s="394"/>
    </row>
    <row r="161" spans="3:21" x14ac:dyDescent="0.25">
      <c r="C161" s="394"/>
      <c r="D161" s="394"/>
      <c r="E161" s="394"/>
      <c r="F161" s="394"/>
      <c r="G161" s="394"/>
      <c r="I161" s="394"/>
      <c r="J161" s="394"/>
      <c r="K161" s="394"/>
      <c r="L161" s="394"/>
      <c r="O161" s="440"/>
      <c r="S161" s="394"/>
      <c r="T161" s="394"/>
      <c r="U161" s="394"/>
    </row>
    <row r="162" spans="3:21" x14ac:dyDescent="0.25">
      <c r="C162" s="394"/>
      <c r="D162" s="394"/>
      <c r="E162" s="394"/>
      <c r="F162" s="394"/>
      <c r="G162" s="394"/>
      <c r="I162" s="394"/>
      <c r="J162" s="394"/>
      <c r="K162" s="394"/>
      <c r="L162" s="394"/>
      <c r="O162" s="440"/>
      <c r="S162" s="394"/>
      <c r="T162" s="394"/>
      <c r="U162" s="394"/>
    </row>
    <row r="163" spans="3:21" x14ac:dyDescent="0.25">
      <c r="C163" s="394"/>
      <c r="D163" s="394"/>
      <c r="E163" s="394"/>
      <c r="F163" s="394"/>
      <c r="G163" s="394"/>
      <c r="I163" s="394"/>
      <c r="J163" s="394"/>
      <c r="K163" s="394"/>
      <c r="L163" s="394"/>
      <c r="O163" s="440"/>
      <c r="S163" s="394"/>
      <c r="T163" s="394"/>
      <c r="U163" s="394"/>
    </row>
    <row r="164" spans="3:21" x14ac:dyDescent="0.25">
      <c r="C164" s="394"/>
      <c r="D164" s="394"/>
      <c r="E164" s="394"/>
      <c r="F164" s="394"/>
      <c r="G164" s="394"/>
      <c r="I164" s="394"/>
      <c r="J164" s="394"/>
      <c r="K164" s="394"/>
      <c r="L164" s="394"/>
      <c r="O164" s="440"/>
      <c r="S164" s="394"/>
      <c r="T164" s="394"/>
      <c r="U164" s="394"/>
    </row>
    <row r="165" spans="3:21" x14ac:dyDescent="0.25">
      <c r="C165" s="394"/>
      <c r="D165" s="394"/>
      <c r="E165" s="394"/>
      <c r="F165" s="394"/>
      <c r="G165" s="394"/>
      <c r="I165" s="394"/>
      <c r="J165" s="394"/>
      <c r="K165" s="394"/>
      <c r="L165" s="394"/>
      <c r="O165" s="440"/>
      <c r="S165" s="394"/>
      <c r="T165" s="394"/>
      <c r="U165" s="394"/>
    </row>
    <row r="166" spans="3:21" x14ac:dyDescent="0.25">
      <c r="C166" s="394"/>
      <c r="D166" s="394"/>
      <c r="E166" s="394"/>
      <c r="F166" s="394"/>
      <c r="G166" s="394"/>
      <c r="I166" s="394"/>
      <c r="J166" s="394"/>
      <c r="K166" s="394"/>
      <c r="L166" s="394"/>
      <c r="O166" s="440"/>
      <c r="S166" s="394"/>
      <c r="T166" s="394"/>
      <c r="U166" s="394"/>
    </row>
    <row r="167" spans="3:21" x14ac:dyDescent="0.25">
      <c r="C167" s="394"/>
      <c r="D167" s="394"/>
      <c r="E167" s="394"/>
      <c r="F167" s="394"/>
      <c r="G167" s="394"/>
      <c r="I167" s="394"/>
      <c r="J167" s="394"/>
      <c r="K167" s="394"/>
      <c r="L167" s="394"/>
      <c r="O167" s="440"/>
      <c r="S167" s="394"/>
      <c r="T167" s="394"/>
      <c r="U167" s="394"/>
    </row>
    <row r="168" spans="3:21" x14ac:dyDescent="0.25">
      <c r="C168" s="394"/>
      <c r="D168" s="394"/>
      <c r="E168" s="394"/>
      <c r="F168" s="394"/>
      <c r="G168" s="394"/>
      <c r="I168" s="394"/>
      <c r="J168" s="394"/>
      <c r="K168" s="394"/>
      <c r="L168" s="394"/>
      <c r="O168" s="440"/>
      <c r="S168" s="394"/>
      <c r="T168" s="394"/>
      <c r="U168" s="394"/>
    </row>
    <row r="169" spans="3:21" x14ac:dyDescent="0.25">
      <c r="C169" s="394"/>
      <c r="D169" s="394"/>
      <c r="E169" s="394"/>
      <c r="F169" s="394"/>
      <c r="G169" s="394"/>
      <c r="I169" s="394"/>
      <c r="J169" s="394"/>
      <c r="K169" s="394"/>
      <c r="L169" s="394"/>
      <c r="O169" s="440"/>
      <c r="S169" s="394"/>
      <c r="T169" s="394"/>
      <c r="U169" s="394"/>
    </row>
    <row r="170" spans="3:21" x14ac:dyDescent="0.25">
      <c r="C170" s="394"/>
      <c r="D170" s="394"/>
      <c r="E170" s="394"/>
      <c r="F170" s="394"/>
      <c r="G170" s="394"/>
      <c r="I170" s="394"/>
      <c r="J170" s="394"/>
      <c r="K170" s="394"/>
      <c r="L170" s="394"/>
      <c r="O170" s="440"/>
      <c r="S170" s="394"/>
      <c r="T170" s="394"/>
      <c r="U170" s="394"/>
    </row>
    <row r="171" spans="3:21" x14ac:dyDescent="0.25">
      <c r="C171" s="394"/>
      <c r="D171" s="394"/>
      <c r="E171" s="394"/>
      <c r="F171" s="394"/>
      <c r="G171" s="394"/>
      <c r="I171" s="394"/>
      <c r="J171" s="394"/>
      <c r="K171" s="394"/>
      <c r="L171" s="394"/>
      <c r="O171" s="440"/>
      <c r="S171" s="394"/>
      <c r="T171" s="394"/>
      <c r="U171" s="394"/>
    </row>
    <row r="172" spans="3:21" x14ac:dyDescent="0.25">
      <c r="C172" s="394"/>
      <c r="D172" s="394"/>
      <c r="E172" s="394"/>
      <c r="F172" s="394"/>
      <c r="G172" s="394"/>
      <c r="I172" s="394"/>
      <c r="J172" s="394"/>
      <c r="K172" s="394"/>
      <c r="L172" s="394"/>
      <c r="O172" s="440"/>
      <c r="S172" s="394"/>
      <c r="T172" s="394"/>
      <c r="U172" s="394"/>
    </row>
    <row r="173" spans="3:21" x14ac:dyDescent="0.25">
      <c r="C173" s="394"/>
      <c r="D173" s="394"/>
      <c r="E173" s="394"/>
      <c r="F173" s="394"/>
      <c r="G173" s="394"/>
      <c r="I173" s="394"/>
      <c r="J173" s="394"/>
      <c r="K173" s="394"/>
      <c r="L173" s="394"/>
      <c r="O173" s="440"/>
      <c r="S173" s="394"/>
      <c r="T173" s="394"/>
      <c r="U173" s="394"/>
    </row>
    <row r="174" spans="3:21" x14ac:dyDescent="0.25">
      <c r="C174" s="394"/>
      <c r="D174" s="394"/>
      <c r="E174" s="394"/>
      <c r="F174" s="394"/>
      <c r="G174" s="394"/>
      <c r="I174" s="394"/>
      <c r="J174" s="394"/>
      <c r="K174" s="394"/>
      <c r="L174" s="394"/>
      <c r="O174" s="440"/>
      <c r="S174" s="394"/>
      <c r="T174" s="394"/>
      <c r="U174" s="394"/>
    </row>
    <row r="175" spans="3:21" x14ac:dyDescent="0.25">
      <c r="C175" s="394"/>
      <c r="D175" s="394"/>
      <c r="E175" s="394"/>
      <c r="F175" s="394"/>
      <c r="G175" s="394"/>
      <c r="I175" s="394"/>
      <c r="J175" s="394"/>
      <c r="K175" s="394"/>
      <c r="L175" s="394"/>
      <c r="O175" s="440"/>
      <c r="S175" s="394"/>
      <c r="T175" s="394"/>
      <c r="U175" s="394"/>
    </row>
    <row r="176" spans="3:21" x14ac:dyDescent="0.25">
      <c r="C176" s="394"/>
      <c r="D176" s="394"/>
      <c r="E176" s="394"/>
      <c r="F176" s="394"/>
      <c r="G176" s="394"/>
      <c r="I176" s="394"/>
      <c r="J176" s="394"/>
      <c r="K176" s="394"/>
      <c r="L176" s="394"/>
      <c r="O176" s="440"/>
      <c r="S176" s="394"/>
      <c r="T176" s="394"/>
      <c r="U176" s="394"/>
    </row>
    <row r="177" spans="3:21" x14ac:dyDescent="0.25">
      <c r="C177" s="394"/>
      <c r="D177" s="394"/>
      <c r="E177" s="394"/>
      <c r="F177" s="394"/>
      <c r="G177" s="394"/>
      <c r="I177" s="394"/>
      <c r="J177" s="394"/>
      <c r="K177" s="394"/>
      <c r="L177" s="394"/>
      <c r="O177" s="440"/>
      <c r="S177" s="394"/>
      <c r="T177" s="394"/>
      <c r="U177" s="394"/>
    </row>
    <row r="178" spans="3:21" x14ac:dyDescent="0.25">
      <c r="C178" s="394"/>
      <c r="D178" s="394"/>
      <c r="E178" s="394"/>
      <c r="F178" s="394"/>
      <c r="G178" s="394"/>
      <c r="I178" s="394"/>
      <c r="J178" s="394"/>
      <c r="K178" s="394"/>
      <c r="L178" s="394"/>
      <c r="O178" s="440"/>
      <c r="S178" s="394"/>
      <c r="T178" s="394"/>
      <c r="U178" s="394"/>
    </row>
    <row r="179" spans="3:21" x14ac:dyDescent="0.25">
      <c r="C179" s="394"/>
      <c r="D179" s="394"/>
      <c r="E179" s="394"/>
      <c r="F179" s="394"/>
      <c r="G179" s="394"/>
      <c r="I179" s="394"/>
      <c r="J179" s="394"/>
      <c r="K179" s="394"/>
      <c r="L179" s="394"/>
      <c r="O179" s="440"/>
      <c r="S179" s="394"/>
      <c r="T179" s="394"/>
      <c r="U179" s="394"/>
    </row>
    <row r="180" spans="3:21" x14ac:dyDescent="0.25">
      <c r="C180" s="394"/>
      <c r="D180" s="394"/>
      <c r="E180" s="394"/>
      <c r="F180" s="394"/>
      <c r="G180" s="394"/>
      <c r="I180" s="394"/>
      <c r="J180" s="394"/>
      <c r="K180" s="394"/>
      <c r="L180" s="394"/>
      <c r="O180" s="440"/>
      <c r="S180" s="394"/>
      <c r="T180" s="394"/>
      <c r="U180" s="394"/>
    </row>
    <row r="181" spans="3:21" x14ac:dyDescent="0.25">
      <c r="C181" s="394"/>
      <c r="D181" s="394"/>
      <c r="E181" s="394"/>
      <c r="F181" s="394"/>
      <c r="G181" s="394"/>
      <c r="I181" s="394"/>
      <c r="J181" s="394"/>
      <c r="K181" s="394"/>
      <c r="L181" s="394"/>
      <c r="O181" s="440"/>
      <c r="S181" s="394"/>
      <c r="T181" s="394"/>
      <c r="U181" s="394"/>
    </row>
    <row r="182" spans="3:21" x14ac:dyDescent="0.25">
      <c r="C182" s="394"/>
      <c r="D182" s="394"/>
      <c r="E182" s="394"/>
      <c r="F182" s="394"/>
      <c r="G182" s="394"/>
      <c r="I182" s="394"/>
      <c r="J182" s="394"/>
      <c r="K182" s="394"/>
      <c r="L182" s="394"/>
      <c r="O182" s="440"/>
      <c r="S182" s="394"/>
      <c r="T182" s="394"/>
      <c r="U182" s="394"/>
    </row>
    <row r="183" spans="3:21" x14ac:dyDescent="0.25">
      <c r="C183" s="394"/>
      <c r="D183" s="394"/>
      <c r="E183" s="394"/>
      <c r="F183" s="394"/>
      <c r="G183" s="394"/>
      <c r="I183" s="394"/>
      <c r="J183" s="394"/>
      <c r="K183" s="394"/>
      <c r="L183" s="394"/>
      <c r="O183" s="440"/>
      <c r="S183" s="394"/>
      <c r="T183" s="394"/>
      <c r="U183" s="394"/>
    </row>
    <row r="184" spans="3:21" x14ac:dyDescent="0.25">
      <c r="C184" s="394"/>
      <c r="D184" s="394"/>
      <c r="E184" s="394"/>
      <c r="F184" s="394"/>
      <c r="G184" s="394"/>
      <c r="I184" s="394"/>
      <c r="J184" s="394"/>
      <c r="K184" s="394"/>
      <c r="L184" s="394"/>
      <c r="O184" s="440"/>
      <c r="S184" s="394"/>
      <c r="T184" s="394"/>
      <c r="U184" s="394"/>
    </row>
    <row r="185" spans="3:21" x14ac:dyDescent="0.25">
      <c r="C185" s="394"/>
      <c r="D185" s="394"/>
      <c r="E185" s="394"/>
      <c r="F185" s="394"/>
      <c r="G185" s="394"/>
      <c r="I185" s="394"/>
      <c r="J185" s="394"/>
      <c r="K185" s="394"/>
      <c r="L185" s="394"/>
      <c r="O185" s="440"/>
      <c r="S185" s="394"/>
      <c r="T185" s="394"/>
      <c r="U185" s="394"/>
    </row>
    <row r="186" spans="3:21" x14ac:dyDescent="0.25">
      <c r="C186" s="394"/>
      <c r="D186" s="394"/>
      <c r="E186" s="394"/>
      <c r="F186" s="394"/>
      <c r="G186" s="394"/>
      <c r="I186" s="394"/>
      <c r="J186" s="394"/>
      <c r="K186" s="394"/>
      <c r="L186" s="394"/>
      <c r="O186" s="440"/>
      <c r="S186" s="394"/>
      <c r="T186" s="394"/>
      <c r="U186" s="394"/>
    </row>
    <row r="187" spans="3:21" x14ac:dyDescent="0.25">
      <c r="C187" s="394"/>
      <c r="D187" s="394"/>
      <c r="E187" s="394"/>
      <c r="F187" s="394"/>
      <c r="G187" s="394"/>
      <c r="I187" s="394"/>
      <c r="J187" s="394"/>
      <c r="K187" s="394"/>
      <c r="L187" s="394"/>
      <c r="O187" s="440"/>
      <c r="S187" s="394"/>
      <c r="T187" s="394"/>
      <c r="U187" s="394"/>
    </row>
    <row r="188" spans="3:21" x14ac:dyDescent="0.25">
      <c r="C188" s="394"/>
      <c r="D188" s="394"/>
      <c r="E188" s="394"/>
      <c r="F188" s="394"/>
      <c r="G188" s="394"/>
      <c r="I188" s="394"/>
      <c r="J188" s="394"/>
      <c r="K188" s="394"/>
      <c r="L188" s="394"/>
      <c r="O188" s="440"/>
      <c r="S188" s="394"/>
      <c r="T188" s="394"/>
      <c r="U188" s="394"/>
    </row>
    <row r="189" spans="3:21" x14ac:dyDescent="0.25">
      <c r="C189" s="394"/>
      <c r="D189" s="394"/>
      <c r="E189" s="394"/>
      <c r="F189" s="394"/>
      <c r="G189" s="394"/>
      <c r="I189" s="394"/>
      <c r="J189" s="394"/>
      <c r="K189" s="394"/>
      <c r="L189" s="394"/>
      <c r="O189" s="440"/>
      <c r="S189" s="394"/>
      <c r="T189" s="394"/>
      <c r="U189" s="394"/>
    </row>
    <row r="190" spans="3:21" x14ac:dyDescent="0.25">
      <c r="C190" s="394"/>
      <c r="D190" s="394"/>
      <c r="E190" s="394"/>
      <c r="F190" s="394"/>
      <c r="G190" s="394"/>
      <c r="I190" s="394"/>
      <c r="J190" s="394"/>
      <c r="K190" s="394"/>
      <c r="L190" s="394"/>
      <c r="O190" s="440"/>
      <c r="S190" s="394"/>
      <c r="T190" s="394"/>
      <c r="U190" s="394"/>
    </row>
    <row r="191" spans="3:21" x14ac:dyDescent="0.25">
      <c r="C191" s="394"/>
      <c r="D191" s="394"/>
      <c r="E191" s="394"/>
      <c r="F191" s="394"/>
      <c r="G191" s="394"/>
      <c r="I191" s="394"/>
      <c r="J191" s="394"/>
      <c r="K191" s="394"/>
      <c r="L191" s="394"/>
      <c r="O191" s="440"/>
      <c r="S191" s="394"/>
      <c r="T191" s="394"/>
      <c r="U191" s="394"/>
    </row>
    <row r="192" spans="3:21" x14ac:dyDescent="0.25">
      <c r="C192" s="394"/>
      <c r="D192" s="394"/>
      <c r="E192" s="394"/>
      <c r="F192" s="394"/>
      <c r="G192" s="394"/>
      <c r="I192" s="394"/>
      <c r="J192" s="394"/>
      <c r="K192" s="394"/>
      <c r="L192" s="394"/>
      <c r="O192" s="440"/>
      <c r="S192" s="394"/>
      <c r="T192" s="394"/>
      <c r="U192" s="394"/>
    </row>
    <row r="193" spans="3:21" x14ac:dyDescent="0.25">
      <c r="C193" s="394"/>
      <c r="D193" s="394"/>
      <c r="E193" s="394"/>
      <c r="F193" s="394"/>
      <c r="G193" s="394"/>
      <c r="I193" s="394"/>
      <c r="J193" s="394"/>
      <c r="K193" s="394"/>
      <c r="L193" s="394"/>
      <c r="O193" s="440"/>
      <c r="S193" s="394"/>
      <c r="T193" s="394"/>
      <c r="U193" s="394"/>
    </row>
    <row r="194" spans="3:21" x14ac:dyDescent="0.25">
      <c r="C194" s="394"/>
      <c r="D194" s="394"/>
      <c r="E194" s="394"/>
      <c r="F194" s="394"/>
      <c r="G194" s="394"/>
      <c r="I194" s="394"/>
      <c r="J194" s="394"/>
      <c r="K194" s="394"/>
      <c r="L194" s="394"/>
      <c r="O194" s="440"/>
      <c r="S194" s="394"/>
      <c r="T194" s="394"/>
      <c r="U194" s="394"/>
    </row>
    <row r="195" spans="3:21" x14ac:dyDescent="0.25">
      <c r="C195" s="394"/>
      <c r="D195" s="394"/>
      <c r="E195" s="394"/>
      <c r="F195" s="394"/>
      <c r="G195" s="394"/>
      <c r="I195" s="394"/>
      <c r="J195" s="394"/>
      <c r="K195" s="394"/>
      <c r="L195" s="394"/>
      <c r="O195" s="440"/>
      <c r="S195" s="394"/>
      <c r="T195" s="394"/>
      <c r="U195" s="394"/>
    </row>
    <row r="196" spans="3:21" x14ac:dyDescent="0.25">
      <c r="C196" s="394"/>
      <c r="D196" s="394"/>
      <c r="E196" s="394"/>
      <c r="F196" s="394"/>
      <c r="G196" s="394"/>
      <c r="I196" s="394"/>
      <c r="J196" s="394"/>
      <c r="K196" s="394"/>
      <c r="L196" s="394"/>
      <c r="O196" s="440"/>
      <c r="S196" s="394"/>
      <c r="T196" s="394"/>
      <c r="U196" s="394"/>
    </row>
    <row r="197" spans="3:21" x14ac:dyDescent="0.25">
      <c r="C197" s="394"/>
      <c r="D197" s="394"/>
      <c r="E197" s="394"/>
      <c r="F197" s="394"/>
      <c r="G197" s="394"/>
      <c r="I197" s="394"/>
      <c r="J197" s="394"/>
      <c r="K197" s="394"/>
      <c r="L197" s="394"/>
      <c r="O197" s="440"/>
      <c r="S197" s="394"/>
      <c r="T197" s="394"/>
      <c r="U197" s="394"/>
    </row>
    <row r="198" spans="3:21" x14ac:dyDescent="0.25">
      <c r="C198" s="394"/>
      <c r="D198" s="394"/>
      <c r="E198" s="394"/>
      <c r="F198" s="394"/>
      <c r="G198" s="394"/>
      <c r="I198" s="394"/>
      <c r="J198" s="394"/>
      <c r="K198" s="394"/>
      <c r="L198" s="394"/>
      <c r="O198" s="440"/>
      <c r="S198" s="394"/>
      <c r="T198" s="394"/>
      <c r="U198" s="394"/>
    </row>
    <row r="199" spans="3:21" x14ac:dyDescent="0.25">
      <c r="C199" s="394"/>
      <c r="D199" s="394"/>
      <c r="E199" s="394"/>
      <c r="F199" s="394"/>
      <c r="G199" s="394"/>
      <c r="I199" s="394"/>
      <c r="J199" s="394"/>
      <c r="K199" s="394"/>
      <c r="L199" s="394"/>
      <c r="O199" s="440"/>
      <c r="S199" s="394"/>
      <c r="T199" s="394"/>
      <c r="U199" s="394"/>
    </row>
    <row r="200" spans="3:21" x14ac:dyDescent="0.25">
      <c r="C200" s="394"/>
      <c r="D200" s="394"/>
      <c r="E200" s="394"/>
      <c r="F200" s="394"/>
      <c r="G200" s="394"/>
      <c r="I200" s="394"/>
      <c r="J200" s="394"/>
      <c r="K200" s="394"/>
      <c r="L200" s="394"/>
      <c r="O200" s="440"/>
      <c r="S200" s="394"/>
      <c r="T200" s="394"/>
      <c r="U200" s="394"/>
    </row>
    <row r="201" spans="3:21" x14ac:dyDescent="0.25">
      <c r="C201" s="394"/>
      <c r="D201" s="394"/>
      <c r="E201" s="394"/>
      <c r="F201" s="394"/>
      <c r="G201" s="394"/>
      <c r="I201" s="394"/>
      <c r="J201" s="394"/>
      <c r="K201" s="394"/>
      <c r="L201" s="394"/>
      <c r="O201" s="440"/>
      <c r="S201" s="394"/>
      <c r="T201" s="394"/>
      <c r="U201" s="394"/>
    </row>
    <row r="202" spans="3:21" x14ac:dyDescent="0.25">
      <c r="C202" s="394"/>
      <c r="D202" s="394"/>
      <c r="E202" s="394"/>
      <c r="F202" s="394"/>
      <c r="G202" s="394"/>
      <c r="I202" s="394"/>
      <c r="J202" s="394"/>
      <c r="K202" s="394"/>
      <c r="L202" s="394"/>
      <c r="O202" s="440"/>
      <c r="S202" s="394"/>
      <c r="T202" s="394"/>
      <c r="U202" s="394"/>
    </row>
    <row r="203" spans="3:21" x14ac:dyDescent="0.25">
      <c r="C203" s="394"/>
      <c r="D203" s="394"/>
      <c r="E203" s="394"/>
      <c r="F203" s="394"/>
      <c r="G203" s="394"/>
      <c r="I203" s="394"/>
      <c r="J203" s="394"/>
      <c r="K203" s="394"/>
      <c r="L203" s="394"/>
      <c r="O203" s="440"/>
      <c r="S203" s="394"/>
      <c r="T203" s="394"/>
      <c r="U203" s="394"/>
    </row>
    <row r="204" spans="3:21" x14ac:dyDescent="0.25">
      <c r="C204" s="394"/>
      <c r="D204" s="394"/>
      <c r="E204" s="394"/>
      <c r="F204" s="394"/>
      <c r="G204" s="394"/>
      <c r="I204" s="394"/>
      <c r="J204" s="394"/>
      <c r="K204" s="394"/>
      <c r="L204" s="394"/>
      <c r="O204" s="440"/>
      <c r="S204" s="394"/>
      <c r="T204" s="394"/>
      <c r="U204" s="394"/>
    </row>
    <row r="205" spans="3:21" x14ac:dyDescent="0.25">
      <c r="C205" s="394"/>
      <c r="D205" s="394"/>
      <c r="E205" s="394"/>
      <c r="F205" s="394"/>
      <c r="G205" s="394"/>
      <c r="I205" s="394"/>
      <c r="J205" s="394"/>
      <c r="K205" s="394"/>
      <c r="L205" s="394"/>
      <c r="O205" s="440"/>
      <c r="S205" s="394"/>
      <c r="T205" s="394"/>
      <c r="U205" s="394"/>
    </row>
    <row r="206" spans="3:21" x14ac:dyDescent="0.25">
      <c r="C206" s="394"/>
      <c r="D206" s="394"/>
      <c r="E206" s="394"/>
      <c r="F206" s="394"/>
      <c r="G206" s="394"/>
      <c r="I206" s="394"/>
      <c r="J206" s="394"/>
      <c r="K206" s="394"/>
      <c r="L206" s="394"/>
      <c r="O206" s="440"/>
      <c r="S206" s="394"/>
      <c r="T206" s="394"/>
      <c r="U206" s="394"/>
    </row>
    <row r="207" spans="3:21" x14ac:dyDescent="0.25">
      <c r="C207" s="394"/>
      <c r="D207" s="394"/>
      <c r="E207" s="394"/>
      <c r="F207" s="394"/>
      <c r="G207" s="394"/>
      <c r="I207" s="394"/>
      <c r="J207" s="394"/>
      <c r="K207" s="394"/>
      <c r="L207" s="394"/>
      <c r="O207" s="440"/>
      <c r="S207" s="394"/>
      <c r="T207" s="394"/>
      <c r="U207" s="394"/>
    </row>
    <row r="208" spans="3:21" x14ac:dyDescent="0.25">
      <c r="C208" s="394"/>
      <c r="D208" s="394"/>
      <c r="E208" s="394"/>
      <c r="F208" s="394"/>
      <c r="G208" s="394"/>
      <c r="I208" s="394"/>
      <c r="J208" s="394"/>
      <c r="K208" s="394"/>
      <c r="L208" s="394"/>
      <c r="O208" s="440"/>
      <c r="S208" s="394"/>
      <c r="T208" s="394"/>
      <c r="U208" s="394"/>
    </row>
    <row r="209" spans="3:21" x14ac:dyDescent="0.25">
      <c r="C209" s="394"/>
      <c r="D209" s="394"/>
      <c r="E209" s="394"/>
      <c r="F209" s="394"/>
      <c r="G209" s="394"/>
      <c r="I209" s="394"/>
      <c r="J209" s="394"/>
      <c r="K209" s="394"/>
      <c r="L209" s="394"/>
      <c r="O209" s="440"/>
      <c r="S209" s="394"/>
      <c r="T209" s="394"/>
      <c r="U209" s="394"/>
    </row>
    <row r="210" spans="3:21" x14ac:dyDescent="0.25">
      <c r="C210" s="394"/>
      <c r="D210" s="394"/>
      <c r="E210" s="394"/>
      <c r="F210" s="394"/>
      <c r="G210" s="394"/>
      <c r="I210" s="394"/>
      <c r="J210" s="394"/>
      <c r="K210" s="394"/>
      <c r="L210" s="394"/>
      <c r="O210" s="440"/>
      <c r="S210" s="394"/>
      <c r="T210" s="394"/>
      <c r="U210" s="394"/>
    </row>
    <row r="211" spans="3:21" x14ac:dyDescent="0.25">
      <c r="C211" s="394"/>
      <c r="D211" s="394"/>
      <c r="E211" s="394"/>
      <c r="F211" s="394"/>
      <c r="G211" s="394"/>
      <c r="I211" s="394"/>
      <c r="J211" s="394"/>
      <c r="K211" s="394"/>
      <c r="L211" s="394"/>
      <c r="O211" s="440"/>
      <c r="S211" s="394"/>
      <c r="T211" s="394"/>
      <c r="U211" s="394"/>
    </row>
    <row r="212" spans="3:21" x14ac:dyDescent="0.25">
      <c r="C212" s="394"/>
      <c r="D212" s="394"/>
      <c r="E212" s="394"/>
      <c r="F212" s="394"/>
      <c r="G212" s="394"/>
      <c r="I212" s="394"/>
      <c r="J212" s="394"/>
      <c r="K212" s="394"/>
      <c r="L212" s="394"/>
      <c r="O212" s="440"/>
      <c r="S212" s="394"/>
      <c r="T212" s="394"/>
      <c r="U212" s="394"/>
    </row>
    <row r="213" spans="3:21" x14ac:dyDescent="0.25">
      <c r="C213" s="394"/>
      <c r="D213" s="394"/>
      <c r="E213" s="394"/>
      <c r="F213" s="394"/>
      <c r="G213" s="394"/>
      <c r="I213" s="394"/>
      <c r="J213" s="394"/>
      <c r="K213" s="394"/>
      <c r="L213" s="394"/>
      <c r="O213" s="440"/>
      <c r="S213" s="394"/>
      <c r="T213" s="394"/>
      <c r="U213" s="394"/>
    </row>
    <row r="214" spans="3:21" x14ac:dyDescent="0.25">
      <c r="C214" s="394"/>
      <c r="D214" s="394"/>
      <c r="E214" s="394"/>
      <c r="F214" s="394"/>
      <c r="G214" s="394"/>
      <c r="I214" s="394"/>
      <c r="J214" s="394"/>
      <c r="K214" s="394"/>
      <c r="L214" s="394"/>
      <c r="O214" s="440"/>
      <c r="S214" s="394"/>
      <c r="T214" s="394"/>
      <c r="U214" s="394"/>
    </row>
    <row r="215" spans="3:21" x14ac:dyDescent="0.25">
      <c r="C215" s="394"/>
      <c r="D215" s="394"/>
      <c r="E215" s="394"/>
      <c r="F215" s="394"/>
      <c r="G215" s="394"/>
      <c r="I215" s="394"/>
      <c r="J215" s="394"/>
      <c r="K215" s="394"/>
      <c r="L215" s="394"/>
      <c r="O215" s="440"/>
      <c r="S215" s="394"/>
      <c r="T215" s="394"/>
      <c r="U215" s="394"/>
    </row>
    <row r="216" spans="3:21" x14ac:dyDescent="0.25">
      <c r="C216" s="394"/>
      <c r="D216" s="394"/>
      <c r="E216" s="394"/>
      <c r="F216" s="394"/>
      <c r="G216" s="394"/>
      <c r="I216" s="394"/>
      <c r="J216" s="394"/>
      <c r="K216" s="394"/>
      <c r="L216" s="394"/>
      <c r="O216" s="440"/>
      <c r="S216" s="394"/>
      <c r="T216" s="394"/>
      <c r="U216" s="394"/>
    </row>
    <row r="217" spans="3:21" x14ac:dyDescent="0.25">
      <c r="C217" s="394"/>
      <c r="D217" s="394"/>
      <c r="E217" s="394"/>
      <c r="F217" s="394"/>
      <c r="G217" s="394"/>
      <c r="I217" s="394"/>
      <c r="J217" s="394"/>
      <c r="K217" s="394"/>
      <c r="L217" s="394"/>
      <c r="O217" s="440"/>
      <c r="S217" s="394"/>
      <c r="T217" s="394"/>
      <c r="U217" s="394"/>
    </row>
    <row r="218" spans="3:21" x14ac:dyDescent="0.25">
      <c r="C218" s="394"/>
      <c r="D218" s="394"/>
      <c r="E218" s="394"/>
      <c r="F218" s="394"/>
      <c r="G218" s="394"/>
      <c r="I218" s="394"/>
      <c r="J218" s="394"/>
      <c r="K218" s="394"/>
      <c r="L218" s="394"/>
      <c r="O218" s="440"/>
      <c r="S218" s="394"/>
      <c r="T218" s="394"/>
      <c r="U218" s="394"/>
    </row>
    <row r="219" spans="3:21" x14ac:dyDescent="0.25">
      <c r="C219" s="394"/>
      <c r="D219" s="394"/>
      <c r="E219" s="394"/>
      <c r="F219" s="394"/>
      <c r="G219" s="394"/>
      <c r="I219" s="394"/>
      <c r="J219" s="394"/>
      <c r="K219" s="394"/>
      <c r="L219" s="394"/>
      <c r="O219" s="440"/>
      <c r="S219" s="394"/>
      <c r="T219" s="394"/>
      <c r="U219" s="394"/>
    </row>
    <row r="220" spans="3:21" x14ac:dyDescent="0.25">
      <c r="C220" s="394"/>
      <c r="D220" s="394"/>
      <c r="E220" s="394"/>
      <c r="F220" s="394"/>
      <c r="G220" s="394"/>
      <c r="I220" s="394"/>
      <c r="J220" s="394"/>
      <c r="K220" s="394"/>
      <c r="L220" s="394"/>
      <c r="O220" s="440"/>
      <c r="S220" s="394"/>
      <c r="T220" s="394"/>
      <c r="U220" s="394"/>
    </row>
    <row r="221" spans="3:21" x14ac:dyDescent="0.25">
      <c r="C221" s="394"/>
      <c r="D221" s="394"/>
      <c r="E221" s="394"/>
      <c r="F221" s="394"/>
      <c r="G221" s="394"/>
      <c r="I221" s="394"/>
      <c r="J221" s="394"/>
      <c r="K221" s="394"/>
      <c r="L221" s="394"/>
      <c r="O221" s="440"/>
      <c r="S221" s="394"/>
      <c r="T221" s="394"/>
      <c r="U221" s="394"/>
    </row>
    <row r="222" spans="3:21" x14ac:dyDescent="0.25">
      <c r="C222" s="394"/>
      <c r="D222" s="394"/>
      <c r="E222" s="394"/>
      <c r="F222" s="394"/>
      <c r="G222" s="394"/>
      <c r="I222" s="394"/>
      <c r="J222" s="394"/>
      <c r="K222" s="394"/>
      <c r="L222" s="394"/>
      <c r="O222" s="440"/>
      <c r="S222" s="394"/>
      <c r="T222" s="394"/>
      <c r="U222" s="394"/>
    </row>
    <row r="223" spans="3:21" x14ac:dyDescent="0.25">
      <c r="C223" s="394"/>
      <c r="D223" s="394"/>
      <c r="E223" s="394"/>
      <c r="F223" s="394"/>
      <c r="G223" s="394"/>
      <c r="I223" s="394"/>
      <c r="J223" s="394"/>
      <c r="K223" s="394"/>
      <c r="L223" s="394"/>
      <c r="O223" s="440"/>
      <c r="S223" s="394"/>
      <c r="T223" s="394"/>
      <c r="U223" s="394"/>
    </row>
    <row r="224" spans="3:21" x14ac:dyDescent="0.25">
      <c r="C224" s="394"/>
      <c r="D224" s="394"/>
      <c r="E224" s="394"/>
      <c r="F224" s="394"/>
      <c r="G224" s="394"/>
      <c r="I224" s="394"/>
      <c r="J224" s="394"/>
      <c r="K224" s="394"/>
      <c r="L224" s="394"/>
      <c r="O224" s="440"/>
      <c r="S224" s="394"/>
      <c r="T224" s="394"/>
      <c r="U224" s="394"/>
    </row>
    <row r="225" spans="3:21" x14ac:dyDescent="0.25">
      <c r="C225" s="394"/>
      <c r="D225" s="394"/>
      <c r="E225" s="394"/>
      <c r="F225" s="394"/>
      <c r="G225" s="394"/>
      <c r="I225" s="394"/>
      <c r="J225" s="394"/>
      <c r="K225" s="394"/>
      <c r="L225" s="394"/>
      <c r="O225" s="440"/>
      <c r="S225" s="394"/>
      <c r="T225" s="394"/>
      <c r="U225" s="394"/>
    </row>
    <row r="226" spans="3:21" x14ac:dyDescent="0.25">
      <c r="C226" s="394"/>
      <c r="D226" s="394"/>
      <c r="E226" s="394"/>
      <c r="F226" s="394"/>
      <c r="G226" s="394"/>
      <c r="I226" s="394"/>
      <c r="J226" s="394"/>
      <c r="K226" s="394"/>
      <c r="L226" s="394"/>
      <c r="O226" s="440"/>
      <c r="S226" s="394"/>
      <c r="T226" s="394"/>
      <c r="U226" s="394"/>
    </row>
    <row r="227" spans="3:21" x14ac:dyDescent="0.25">
      <c r="C227" s="394"/>
      <c r="D227" s="394"/>
      <c r="E227" s="394"/>
      <c r="F227" s="394"/>
      <c r="G227" s="394"/>
      <c r="I227" s="394"/>
      <c r="J227" s="394"/>
      <c r="K227" s="394"/>
      <c r="L227" s="394"/>
      <c r="O227" s="440"/>
      <c r="S227" s="394"/>
      <c r="T227" s="394"/>
      <c r="U227" s="394"/>
    </row>
    <row r="228" spans="3:21" x14ac:dyDescent="0.25">
      <c r="C228" s="394"/>
      <c r="D228" s="394"/>
      <c r="E228" s="394"/>
      <c r="F228" s="394"/>
      <c r="G228" s="394"/>
      <c r="I228" s="394"/>
      <c r="J228" s="394"/>
      <c r="K228" s="394"/>
      <c r="L228" s="394"/>
      <c r="O228" s="440"/>
      <c r="S228" s="394"/>
      <c r="T228" s="394"/>
      <c r="U228" s="394"/>
    </row>
    <row r="229" spans="3:21" x14ac:dyDescent="0.25">
      <c r="C229" s="394"/>
      <c r="D229" s="394"/>
      <c r="E229" s="394"/>
      <c r="F229" s="394"/>
      <c r="G229" s="394"/>
      <c r="I229" s="394"/>
      <c r="J229" s="394"/>
      <c r="K229" s="394"/>
      <c r="L229" s="394"/>
      <c r="O229" s="440"/>
      <c r="S229" s="394"/>
      <c r="T229" s="394"/>
      <c r="U229" s="394"/>
    </row>
    <row r="230" spans="3:21" x14ac:dyDescent="0.25">
      <c r="C230" s="394"/>
      <c r="D230" s="394"/>
      <c r="E230" s="394"/>
      <c r="F230" s="394"/>
      <c r="G230" s="394"/>
      <c r="I230" s="394"/>
      <c r="J230" s="394"/>
      <c r="K230" s="394"/>
      <c r="L230" s="394"/>
      <c r="O230" s="440"/>
      <c r="S230" s="394"/>
      <c r="T230" s="394"/>
      <c r="U230" s="394"/>
    </row>
    <row r="231" spans="3:21" x14ac:dyDescent="0.25">
      <c r="C231" s="394"/>
      <c r="D231" s="394"/>
      <c r="E231" s="394"/>
      <c r="F231" s="394"/>
      <c r="G231" s="394"/>
      <c r="I231" s="394"/>
      <c r="J231" s="394"/>
      <c r="K231" s="394"/>
      <c r="L231" s="394"/>
      <c r="O231" s="440"/>
      <c r="S231" s="394"/>
      <c r="T231" s="394"/>
      <c r="U231" s="394"/>
    </row>
    <row r="232" spans="3:21" x14ac:dyDescent="0.25">
      <c r="C232" s="394"/>
      <c r="D232" s="394"/>
      <c r="E232" s="394"/>
      <c r="F232" s="394"/>
      <c r="G232" s="394"/>
      <c r="I232" s="394"/>
      <c r="J232" s="394"/>
      <c r="K232" s="394"/>
      <c r="L232" s="394"/>
      <c r="O232" s="440"/>
      <c r="S232" s="394"/>
      <c r="T232" s="394"/>
      <c r="U232" s="394"/>
    </row>
    <row r="233" spans="3:21" x14ac:dyDescent="0.25">
      <c r="C233" s="394"/>
      <c r="D233" s="394"/>
      <c r="E233" s="394"/>
      <c r="F233" s="394"/>
      <c r="G233" s="394"/>
      <c r="I233" s="394"/>
      <c r="J233" s="394"/>
      <c r="K233" s="394"/>
      <c r="L233" s="394"/>
      <c r="O233" s="440"/>
      <c r="S233" s="394"/>
      <c r="T233" s="394"/>
      <c r="U233" s="394"/>
    </row>
    <row r="234" spans="3:21" x14ac:dyDescent="0.25">
      <c r="C234" s="394"/>
      <c r="D234" s="394"/>
      <c r="E234" s="394"/>
      <c r="F234" s="394"/>
      <c r="G234" s="394"/>
      <c r="I234" s="394"/>
      <c r="J234" s="394"/>
      <c r="K234" s="394"/>
      <c r="L234" s="394"/>
      <c r="O234" s="440"/>
      <c r="S234" s="394"/>
      <c r="T234" s="394"/>
      <c r="U234" s="394"/>
    </row>
    <row r="235" spans="3:21" x14ac:dyDescent="0.25">
      <c r="C235" s="394"/>
      <c r="D235" s="394"/>
      <c r="E235" s="394"/>
      <c r="F235" s="394"/>
      <c r="G235" s="394"/>
      <c r="I235" s="394"/>
      <c r="J235" s="394"/>
      <c r="K235" s="394"/>
      <c r="L235" s="394"/>
      <c r="O235" s="440"/>
      <c r="S235" s="394"/>
      <c r="T235" s="394"/>
      <c r="U235" s="394"/>
    </row>
    <row r="236" spans="3:21" x14ac:dyDescent="0.25">
      <c r="C236" s="394"/>
      <c r="D236" s="394"/>
      <c r="E236" s="394"/>
      <c r="F236" s="394"/>
      <c r="G236" s="394"/>
      <c r="I236" s="394"/>
      <c r="J236" s="394"/>
      <c r="K236" s="394"/>
      <c r="L236" s="394"/>
      <c r="O236" s="440"/>
      <c r="S236" s="394"/>
      <c r="T236" s="394"/>
      <c r="U236" s="394"/>
    </row>
    <row r="237" spans="3:21" x14ac:dyDescent="0.25">
      <c r="C237" s="394"/>
      <c r="D237" s="394"/>
      <c r="E237" s="394"/>
      <c r="F237" s="394"/>
      <c r="G237" s="394"/>
      <c r="I237" s="394"/>
      <c r="J237" s="394"/>
      <c r="K237" s="394"/>
      <c r="L237" s="394"/>
      <c r="O237" s="440"/>
      <c r="S237" s="394"/>
      <c r="T237" s="394"/>
      <c r="U237" s="394"/>
    </row>
    <row r="238" spans="3:21" x14ac:dyDescent="0.25">
      <c r="C238" s="394"/>
      <c r="D238" s="394"/>
      <c r="E238" s="394"/>
      <c r="F238" s="394"/>
      <c r="G238" s="394"/>
      <c r="I238" s="394"/>
      <c r="J238" s="394"/>
      <c r="K238" s="394"/>
      <c r="L238" s="394"/>
      <c r="O238" s="440"/>
      <c r="S238" s="394"/>
      <c r="T238" s="394"/>
      <c r="U238" s="394"/>
    </row>
    <row r="239" spans="3:21" x14ac:dyDescent="0.25">
      <c r="C239" s="394"/>
      <c r="D239" s="394"/>
      <c r="E239" s="394"/>
      <c r="F239" s="394"/>
      <c r="G239" s="394"/>
      <c r="I239" s="394"/>
      <c r="J239" s="394"/>
      <c r="K239" s="394"/>
      <c r="L239" s="394"/>
      <c r="O239" s="440"/>
      <c r="S239" s="394"/>
      <c r="T239" s="394"/>
      <c r="U239" s="394"/>
    </row>
    <row r="240" spans="3:21" x14ac:dyDescent="0.25">
      <c r="C240" s="394"/>
      <c r="D240" s="394"/>
      <c r="E240" s="394"/>
      <c r="F240" s="394"/>
      <c r="G240" s="394"/>
      <c r="I240" s="394"/>
      <c r="J240" s="394"/>
      <c r="K240" s="394"/>
      <c r="L240" s="394"/>
      <c r="O240" s="440"/>
      <c r="S240" s="394"/>
      <c r="T240" s="394"/>
      <c r="U240" s="394"/>
    </row>
    <row r="241" spans="3:21" x14ac:dyDescent="0.25">
      <c r="C241" s="394"/>
      <c r="D241" s="394"/>
      <c r="E241" s="394"/>
      <c r="F241" s="394"/>
      <c r="G241" s="394"/>
      <c r="I241" s="394"/>
      <c r="J241" s="394"/>
      <c r="K241" s="394"/>
      <c r="L241" s="394"/>
      <c r="O241" s="440"/>
      <c r="S241" s="394"/>
      <c r="T241" s="394"/>
      <c r="U241" s="394"/>
    </row>
    <row r="242" spans="3:21" x14ac:dyDescent="0.25">
      <c r="C242" s="394"/>
      <c r="D242" s="394"/>
      <c r="E242" s="394"/>
      <c r="F242" s="394"/>
      <c r="G242" s="394"/>
      <c r="I242" s="394"/>
      <c r="J242" s="394"/>
      <c r="K242" s="394"/>
      <c r="L242" s="394"/>
      <c r="O242" s="440"/>
      <c r="S242" s="394"/>
      <c r="T242" s="394"/>
      <c r="U242" s="394"/>
    </row>
    <row r="243" spans="3:21" x14ac:dyDescent="0.25">
      <c r="C243" s="394"/>
      <c r="D243" s="394"/>
      <c r="E243" s="394"/>
      <c r="F243" s="394"/>
      <c r="G243" s="394"/>
      <c r="I243" s="394"/>
      <c r="J243" s="394"/>
      <c r="K243" s="394"/>
      <c r="L243" s="394"/>
      <c r="O243" s="440"/>
      <c r="S243" s="394"/>
      <c r="T243" s="394"/>
      <c r="U243" s="394"/>
    </row>
    <row r="244" spans="3:21" x14ac:dyDescent="0.25">
      <c r="C244" s="394"/>
      <c r="D244" s="394"/>
      <c r="E244" s="394"/>
      <c r="F244" s="394"/>
      <c r="G244" s="394"/>
      <c r="I244" s="394"/>
      <c r="J244" s="394"/>
      <c r="K244" s="394"/>
      <c r="L244" s="394"/>
      <c r="O244" s="440"/>
      <c r="S244" s="394"/>
      <c r="T244" s="394"/>
      <c r="U244" s="394"/>
    </row>
    <row r="245" spans="3:21" x14ac:dyDescent="0.25">
      <c r="C245" s="394"/>
      <c r="D245" s="394"/>
      <c r="E245" s="394"/>
      <c r="F245" s="394"/>
      <c r="G245" s="394"/>
      <c r="I245" s="394"/>
      <c r="J245" s="394"/>
      <c r="K245" s="394"/>
      <c r="L245" s="394"/>
      <c r="O245" s="440"/>
      <c r="S245" s="394"/>
      <c r="T245" s="394"/>
      <c r="U245" s="394"/>
    </row>
    <row r="246" spans="3:21" x14ac:dyDescent="0.25">
      <c r="C246" s="394"/>
      <c r="D246" s="394"/>
      <c r="E246" s="394"/>
      <c r="F246" s="394"/>
      <c r="G246" s="394"/>
      <c r="I246" s="394"/>
      <c r="J246" s="394"/>
      <c r="K246" s="394"/>
      <c r="L246" s="394"/>
      <c r="O246" s="440"/>
      <c r="S246" s="394"/>
      <c r="T246" s="394"/>
      <c r="U246" s="394"/>
    </row>
    <row r="247" spans="3:21" x14ac:dyDescent="0.25">
      <c r="C247" s="394"/>
      <c r="D247" s="394"/>
      <c r="E247" s="394"/>
      <c r="F247" s="394"/>
      <c r="G247" s="394"/>
      <c r="I247" s="394"/>
      <c r="J247" s="394"/>
      <c r="K247" s="394"/>
      <c r="L247" s="394"/>
      <c r="O247" s="440"/>
      <c r="S247" s="394"/>
      <c r="T247" s="394"/>
      <c r="U247" s="394"/>
    </row>
    <row r="248" spans="3:21" x14ac:dyDescent="0.25">
      <c r="C248" s="394"/>
      <c r="D248" s="394"/>
      <c r="E248" s="394"/>
      <c r="F248" s="394"/>
      <c r="G248" s="394"/>
      <c r="I248" s="394"/>
      <c r="J248" s="394"/>
      <c r="K248" s="394"/>
      <c r="L248" s="394"/>
      <c r="O248" s="440"/>
      <c r="S248" s="394"/>
      <c r="T248" s="394"/>
      <c r="U248" s="394"/>
    </row>
    <row r="249" spans="3:21" x14ac:dyDescent="0.25">
      <c r="C249" s="394"/>
      <c r="D249" s="394"/>
      <c r="E249" s="394"/>
      <c r="F249" s="394"/>
      <c r="G249" s="394"/>
      <c r="I249" s="394"/>
      <c r="J249" s="394"/>
      <c r="K249" s="394"/>
      <c r="L249" s="394"/>
      <c r="O249" s="440"/>
      <c r="S249" s="394"/>
      <c r="T249" s="394"/>
      <c r="U249" s="394"/>
    </row>
    <row r="250" spans="3:21" x14ac:dyDescent="0.25">
      <c r="C250" s="394"/>
      <c r="D250" s="394"/>
      <c r="E250" s="394"/>
      <c r="F250" s="394"/>
      <c r="G250" s="394"/>
      <c r="I250" s="394"/>
      <c r="J250" s="394"/>
      <c r="K250" s="394"/>
      <c r="L250" s="394"/>
      <c r="O250" s="440"/>
      <c r="S250" s="394"/>
      <c r="T250" s="394"/>
      <c r="U250" s="394"/>
    </row>
    <row r="251" spans="3:21" x14ac:dyDescent="0.25">
      <c r="C251" s="394"/>
      <c r="D251" s="394"/>
      <c r="E251" s="394"/>
      <c r="F251" s="394"/>
      <c r="G251" s="394"/>
      <c r="I251" s="394"/>
      <c r="J251" s="394"/>
      <c r="K251" s="394"/>
      <c r="L251" s="394"/>
      <c r="O251" s="440"/>
      <c r="S251" s="394"/>
      <c r="T251" s="394"/>
      <c r="U251" s="394"/>
    </row>
    <row r="252" spans="3:21" x14ac:dyDescent="0.25">
      <c r="C252" s="394"/>
      <c r="D252" s="394"/>
      <c r="E252" s="394"/>
      <c r="F252" s="394"/>
      <c r="G252" s="394"/>
      <c r="I252" s="394"/>
      <c r="J252" s="394"/>
      <c r="K252" s="394"/>
      <c r="L252" s="394"/>
      <c r="O252" s="440"/>
      <c r="S252" s="394"/>
      <c r="T252" s="394"/>
      <c r="U252" s="394"/>
    </row>
    <row r="253" spans="3:21" x14ac:dyDescent="0.25">
      <c r="C253" s="394"/>
      <c r="D253" s="394"/>
      <c r="E253" s="394"/>
      <c r="F253" s="394"/>
      <c r="G253" s="394"/>
      <c r="I253" s="394"/>
      <c r="J253" s="394"/>
      <c r="K253" s="394"/>
      <c r="L253" s="394"/>
      <c r="O253" s="440"/>
      <c r="S253" s="394"/>
      <c r="T253" s="394"/>
      <c r="U253" s="394"/>
    </row>
    <row r="254" spans="3:21" x14ac:dyDescent="0.25">
      <c r="C254" s="394"/>
      <c r="D254" s="394"/>
      <c r="E254" s="394"/>
      <c r="F254" s="394"/>
      <c r="G254" s="394"/>
      <c r="I254" s="394"/>
      <c r="J254" s="394"/>
      <c r="K254" s="394"/>
      <c r="L254" s="394"/>
      <c r="O254" s="440"/>
      <c r="S254" s="394"/>
      <c r="T254" s="394"/>
      <c r="U254" s="394"/>
    </row>
    <row r="255" spans="3:21" x14ac:dyDescent="0.25">
      <c r="C255" s="394"/>
      <c r="D255" s="394"/>
      <c r="E255" s="394"/>
      <c r="F255" s="394"/>
      <c r="G255" s="394"/>
      <c r="I255" s="394"/>
      <c r="J255" s="394"/>
      <c r="K255" s="394"/>
      <c r="L255" s="394"/>
      <c r="O255" s="440"/>
      <c r="S255" s="394"/>
      <c r="T255" s="394"/>
      <c r="U255" s="394"/>
    </row>
    <row r="256" spans="3:21" x14ac:dyDescent="0.25">
      <c r="C256" s="394"/>
      <c r="D256" s="394"/>
      <c r="E256" s="394"/>
      <c r="F256" s="394"/>
      <c r="G256" s="394"/>
      <c r="I256" s="394"/>
      <c r="J256" s="394"/>
      <c r="K256" s="394"/>
      <c r="L256" s="394"/>
      <c r="O256" s="440"/>
      <c r="S256" s="394"/>
      <c r="T256" s="394"/>
      <c r="U256" s="394"/>
    </row>
    <row r="257" spans="3:21" x14ac:dyDescent="0.25">
      <c r="C257" s="394"/>
      <c r="D257" s="394"/>
      <c r="E257" s="394"/>
      <c r="F257" s="394"/>
      <c r="G257" s="394"/>
      <c r="I257" s="394"/>
      <c r="J257" s="394"/>
      <c r="K257" s="394"/>
      <c r="L257" s="394"/>
      <c r="O257" s="440"/>
      <c r="S257" s="394"/>
      <c r="T257" s="394"/>
      <c r="U257" s="394"/>
    </row>
    <row r="258" spans="3:21" x14ac:dyDescent="0.25">
      <c r="C258" s="394"/>
      <c r="D258" s="394"/>
      <c r="E258" s="394"/>
      <c r="F258" s="394"/>
      <c r="G258" s="394"/>
      <c r="I258" s="394"/>
      <c r="J258" s="394"/>
      <c r="K258" s="394"/>
      <c r="L258" s="394"/>
      <c r="O258" s="440"/>
      <c r="S258" s="394"/>
      <c r="T258" s="394"/>
      <c r="U258" s="394"/>
    </row>
    <row r="259" spans="3:21" x14ac:dyDescent="0.25">
      <c r="C259" s="394"/>
      <c r="D259" s="394"/>
      <c r="E259" s="394"/>
      <c r="F259" s="394"/>
      <c r="G259" s="394"/>
      <c r="I259" s="394"/>
      <c r="J259" s="394"/>
      <c r="K259" s="394"/>
      <c r="L259" s="394"/>
      <c r="O259" s="440"/>
      <c r="S259" s="394"/>
      <c r="T259" s="394"/>
      <c r="U259" s="394"/>
    </row>
    <row r="260" spans="3:21" x14ac:dyDescent="0.25">
      <c r="C260" s="394"/>
      <c r="D260" s="394"/>
      <c r="E260" s="394"/>
      <c r="F260" s="394"/>
      <c r="G260" s="394"/>
      <c r="I260" s="394"/>
      <c r="J260" s="394"/>
      <c r="K260" s="394"/>
      <c r="L260" s="394"/>
      <c r="O260" s="440"/>
      <c r="S260" s="394"/>
      <c r="T260" s="394"/>
      <c r="U260" s="394"/>
    </row>
    <row r="261" spans="3:21" x14ac:dyDescent="0.25">
      <c r="C261" s="394"/>
      <c r="D261" s="394"/>
      <c r="E261" s="394"/>
      <c r="F261" s="394"/>
      <c r="G261" s="394"/>
      <c r="I261" s="394"/>
      <c r="J261" s="394"/>
      <c r="K261" s="394"/>
      <c r="L261" s="394"/>
      <c r="O261" s="440"/>
      <c r="S261" s="394"/>
      <c r="T261" s="394"/>
      <c r="U261" s="394"/>
    </row>
    <row r="262" spans="3:21" x14ac:dyDescent="0.25">
      <c r="C262" s="394"/>
      <c r="D262" s="394"/>
      <c r="E262" s="394"/>
      <c r="F262" s="394"/>
      <c r="G262" s="394"/>
      <c r="I262" s="394"/>
      <c r="J262" s="394"/>
      <c r="K262" s="394"/>
      <c r="L262" s="394"/>
      <c r="O262" s="440"/>
      <c r="S262" s="394"/>
      <c r="T262" s="394"/>
      <c r="U262" s="394"/>
    </row>
    <row r="263" spans="3:21" x14ac:dyDescent="0.25">
      <c r="C263" s="394"/>
      <c r="D263" s="394"/>
      <c r="E263" s="394"/>
      <c r="F263" s="394"/>
      <c r="G263" s="394"/>
      <c r="I263" s="394"/>
      <c r="J263" s="394"/>
      <c r="K263" s="394"/>
      <c r="L263" s="394"/>
      <c r="O263" s="440"/>
      <c r="S263" s="394"/>
      <c r="T263" s="394"/>
      <c r="U263" s="394"/>
    </row>
    <row r="264" spans="3:21" x14ac:dyDescent="0.25">
      <c r="C264" s="394"/>
      <c r="D264" s="394"/>
      <c r="E264" s="394"/>
      <c r="F264" s="394"/>
      <c r="G264" s="394"/>
      <c r="I264" s="394"/>
      <c r="J264" s="394"/>
      <c r="K264" s="394"/>
      <c r="L264" s="394"/>
      <c r="O264" s="440"/>
      <c r="S264" s="394"/>
      <c r="T264" s="394"/>
      <c r="U264" s="394"/>
    </row>
    <row r="265" spans="3:21" x14ac:dyDescent="0.25">
      <c r="C265" s="394"/>
      <c r="D265" s="394"/>
      <c r="E265" s="394"/>
      <c r="F265" s="394"/>
      <c r="G265" s="394"/>
      <c r="I265" s="394"/>
      <c r="J265" s="394"/>
      <c r="K265" s="394"/>
      <c r="L265" s="394"/>
      <c r="O265" s="440"/>
      <c r="S265" s="394"/>
      <c r="T265" s="394"/>
      <c r="U265" s="394"/>
    </row>
    <row r="266" spans="3:21" x14ac:dyDescent="0.25">
      <c r="C266" s="394"/>
      <c r="D266" s="394"/>
      <c r="E266" s="394"/>
      <c r="F266" s="394"/>
      <c r="G266" s="394"/>
      <c r="I266" s="394"/>
      <c r="J266" s="394"/>
      <c r="K266" s="394"/>
      <c r="L266" s="394"/>
      <c r="O266" s="440"/>
      <c r="S266" s="394"/>
      <c r="T266" s="394"/>
      <c r="U266" s="394"/>
    </row>
    <row r="267" spans="3:21" x14ac:dyDescent="0.25">
      <c r="C267" s="394"/>
      <c r="D267" s="394"/>
      <c r="E267" s="394"/>
      <c r="F267" s="394"/>
      <c r="G267" s="394"/>
      <c r="I267" s="394"/>
      <c r="J267" s="394"/>
      <c r="K267" s="394"/>
      <c r="L267" s="394"/>
      <c r="O267" s="440"/>
      <c r="S267" s="394"/>
      <c r="T267" s="394"/>
      <c r="U267" s="394"/>
    </row>
    <row r="268" spans="3:21" x14ac:dyDescent="0.25">
      <c r="C268" s="394"/>
      <c r="D268" s="394"/>
      <c r="E268" s="394"/>
      <c r="F268" s="394"/>
      <c r="G268" s="394"/>
      <c r="I268" s="394"/>
      <c r="J268" s="394"/>
      <c r="K268" s="394"/>
      <c r="L268" s="394"/>
      <c r="O268" s="440"/>
      <c r="S268" s="394"/>
      <c r="T268" s="394"/>
      <c r="U268" s="394"/>
    </row>
    <row r="269" spans="3:21" x14ac:dyDescent="0.25">
      <c r="C269" s="394"/>
      <c r="D269" s="394"/>
      <c r="E269" s="394"/>
      <c r="F269" s="394"/>
      <c r="G269" s="394"/>
      <c r="I269" s="394"/>
      <c r="J269" s="394"/>
      <c r="K269" s="394"/>
      <c r="L269" s="394"/>
      <c r="O269" s="440"/>
      <c r="S269" s="394"/>
      <c r="T269" s="394"/>
      <c r="U269" s="394"/>
    </row>
    <row r="270" spans="3:21" x14ac:dyDescent="0.25">
      <c r="C270" s="394"/>
      <c r="D270" s="394"/>
      <c r="E270" s="394"/>
      <c r="F270" s="394"/>
      <c r="G270" s="394"/>
      <c r="I270" s="394"/>
      <c r="J270" s="394"/>
      <c r="K270" s="394"/>
      <c r="L270" s="394"/>
      <c r="O270" s="440"/>
      <c r="S270" s="394"/>
      <c r="T270" s="394"/>
      <c r="U270" s="394"/>
    </row>
    <row r="271" spans="3:21" x14ac:dyDescent="0.25">
      <c r="C271" s="394"/>
      <c r="D271" s="394"/>
      <c r="E271" s="394"/>
      <c r="F271" s="394"/>
      <c r="G271" s="394"/>
      <c r="I271" s="394"/>
      <c r="J271" s="394"/>
      <c r="K271" s="394"/>
      <c r="L271" s="394"/>
      <c r="O271" s="440"/>
      <c r="S271" s="394"/>
      <c r="T271" s="394"/>
      <c r="U271" s="394"/>
    </row>
    <row r="272" spans="3:21" x14ac:dyDescent="0.25">
      <c r="C272" s="394"/>
      <c r="D272" s="394"/>
      <c r="E272" s="394"/>
      <c r="F272" s="394"/>
      <c r="G272" s="394"/>
      <c r="I272" s="394"/>
      <c r="J272" s="394"/>
      <c r="K272" s="394"/>
      <c r="L272" s="394"/>
      <c r="O272" s="440"/>
      <c r="S272" s="394"/>
      <c r="T272" s="394"/>
      <c r="U272" s="394"/>
    </row>
    <row r="273" spans="3:21" x14ac:dyDescent="0.25">
      <c r="C273" s="394"/>
      <c r="D273" s="394"/>
      <c r="E273" s="394"/>
      <c r="F273" s="394"/>
      <c r="G273" s="394"/>
      <c r="I273" s="394"/>
      <c r="J273" s="394"/>
      <c r="K273" s="394"/>
      <c r="L273" s="394"/>
      <c r="O273" s="440"/>
      <c r="S273" s="394"/>
      <c r="T273" s="394"/>
      <c r="U273" s="394"/>
    </row>
    <row r="274" spans="3:21" x14ac:dyDescent="0.25">
      <c r="C274" s="394"/>
      <c r="D274" s="394"/>
      <c r="E274" s="394"/>
      <c r="F274" s="394"/>
      <c r="G274" s="394"/>
      <c r="I274" s="394"/>
      <c r="J274" s="394"/>
      <c r="K274" s="394"/>
      <c r="L274" s="394"/>
      <c r="O274" s="440"/>
      <c r="S274" s="394"/>
      <c r="T274" s="394"/>
      <c r="U274" s="394"/>
    </row>
    <row r="275" spans="3:21" x14ac:dyDescent="0.25">
      <c r="C275" s="394"/>
      <c r="D275" s="394"/>
      <c r="E275" s="394"/>
      <c r="F275" s="394"/>
      <c r="G275" s="394"/>
      <c r="I275" s="394"/>
      <c r="J275" s="394"/>
      <c r="K275" s="394"/>
      <c r="L275" s="394"/>
      <c r="O275" s="440"/>
      <c r="S275" s="394"/>
      <c r="T275" s="394"/>
      <c r="U275" s="394"/>
    </row>
    <row r="276" spans="3:21" x14ac:dyDescent="0.25">
      <c r="C276" s="394"/>
      <c r="D276" s="394"/>
      <c r="E276" s="394"/>
      <c r="F276" s="394"/>
      <c r="G276" s="394"/>
      <c r="I276" s="394"/>
      <c r="J276" s="394"/>
      <c r="K276" s="394"/>
      <c r="L276" s="394"/>
      <c r="O276" s="440"/>
      <c r="S276" s="394"/>
      <c r="T276" s="394"/>
      <c r="U276" s="394"/>
    </row>
    <row r="277" spans="3:21" x14ac:dyDescent="0.25">
      <c r="C277" s="394"/>
      <c r="D277" s="394"/>
      <c r="E277" s="394"/>
      <c r="F277" s="394"/>
      <c r="G277" s="394"/>
      <c r="I277" s="394"/>
      <c r="J277" s="394"/>
      <c r="K277" s="394"/>
      <c r="L277" s="394"/>
      <c r="O277" s="440"/>
      <c r="S277" s="394"/>
      <c r="T277" s="394"/>
      <c r="U277" s="394"/>
    </row>
    <row r="278" spans="3:21" x14ac:dyDescent="0.25">
      <c r="C278" s="394"/>
      <c r="D278" s="394"/>
      <c r="E278" s="394"/>
      <c r="F278" s="394"/>
      <c r="G278" s="394"/>
      <c r="I278" s="394"/>
      <c r="J278" s="394"/>
      <c r="K278" s="394"/>
      <c r="L278" s="394"/>
      <c r="O278" s="440"/>
      <c r="S278" s="394"/>
      <c r="T278" s="394"/>
      <c r="U278" s="394"/>
    </row>
    <row r="279" spans="3:21" x14ac:dyDescent="0.25">
      <c r="C279" s="394"/>
      <c r="D279" s="394"/>
      <c r="E279" s="394"/>
      <c r="F279" s="394"/>
      <c r="G279" s="394"/>
      <c r="I279" s="394"/>
      <c r="J279" s="394"/>
      <c r="K279" s="394"/>
      <c r="L279" s="394"/>
      <c r="O279" s="440"/>
      <c r="S279" s="394"/>
      <c r="T279" s="394"/>
      <c r="U279" s="394"/>
    </row>
    <row r="280" spans="3:21" x14ac:dyDescent="0.25">
      <c r="C280" s="394"/>
      <c r="D280" s="394"/>
      <c r="E280" s="394"/>
      <c r="F280" s="394"/>
      <c r="G280" s="394"/>
      <c r="I280" s="394"/>
      <c r="J280" s="394"/>
      <c r="K280" s="394"/>
      <c r="L280" s="394"/>
      <c r="O280" s="440"/>
      <c r="S280" s="394"/>
      <c r="T280" s="394"/>
      <c r="U280" s="394"/>
    </row>
    <row r="281" spans="3:21" x14ac:dyDescent="0.25">
      <c r="C281" s="394"/>
      <c r="D281" s="394"/>
      <c r="E281" s="394"/>
      <c r="F281" s="394"/>
      <c r="G281" s="394"/>
      <c r="I281" s="394"/>
      <c r="J281" s="394"/>
      <c r="K281" s="394"/>
      <c r="L281" s="394"/>
      <c r="O281" s="440"/>
      <c r="S281" s="394"/>
      <c r="T281" s="394"/>
      <c r="U281" s="394"/>
    </row>
    <row r="282" spans="3:21" x14ac:dyDescent="0.25">
      <c r="C282" s="394"/>
      <c r="D282" s="394"/>
      <c r="E282" s="394"/>
      <c r="F282" s="394"/>
      <c r="G282" s="394"/>
      <c r="I282" s="394"/>
      <c r="J282" s="394"/>
      <c r="K282" s="394"/>
      <c r="L282" s="394"/>
      <c r="O282" s="440"/>
      <c r="S282" s="394"/>
      <c r="T282" s="394"/>
      <c r="U282" s="394"/>
    </row>
    <row r="283" spans="3:21" x14ac:dyDescent="0.25">
      <c r="C283" s="394"/>
      <c r="D283" s="394"/>
      <c r="E283" s="394"/>
      <c r="F283" s="394"/>
      <c r="G283" s="394"/>
      <c r="I283" s="394"/>
      <c r="J283" s="394"/>
      <c r="K283" s="394"/>
      <c r="L283" s="394"/>
      <c r="O283" s="440"/>
      <c r="S283" s="394"/>
      <c r="T283" s="394"/>
      <c r="U283" s="394"/>
    </row>
    <row r="284" spans="3:21" x14ac:dyDescent="0.25">
      <c r="C284" s="394"/>
      <c r="D284" s="394"/>
      <c r="E284" s="394"/>
      <c r="F284" s="394"/>
      <c r="G284" s="394"/>
      <c r="I284" s="394"/>
      <c r="J284" s="394"/>
      <c r="K284" s="394"/>
      <c r="L284" s="394"/>
      <c r="O284" s="440"/>
      <c r="S284" s="394"/>
      <c r="T284" s="394"/>
      <c r="U284" s="394"/>
    </row>
    <row r="285" spans="3:21" x14ac:dyDescent="0.25">
      <c r="C285" s="394"/>
      <c r="D285" s="394"/>
      <c r="E285" s="394"/>
      <c r="F285" s="394"/>
      <c r="G285" s="394"/>
      <c r="I285" s="394"/>
      <c r="J285" s="394"/>
      <c r="K285" s="394"/>
      <c r="L285" s="394"/>
      <c r="O285" s="440"/>
      <c r="S285" s="394"/>
      <c r="T285" s="394"/>
      <c r="U285" s="394"/>
    </row>
    <row r="286" spans="3:21" x14ac:dyDescent="0.25">
      <c r="C286" s="394"/>
      <c r="D286" s="394"/>
      <c r="E286" s="394"/>
      <c r="F286" s="394"/>
      <c r="G286" s="394"/>
      <c r="I286" s="394"/>
      <c r="J286" s="394"/>
      <c r="K286" s="394"/>
      <c r="L286" s="394"/>
      <c r="O286" s="440"/>
      <c r="S286" s="394"/>
      <c r="T286" s="394"/>
      <c r="U286" s="394"/>
    </row>
    <row r="287" spans="3:21" x14ac:dyDescent="0.25">
      <c r="C287" s="394"/>
      <c r="D287" s="394"/>
      <c r="E287" s="394"/>
      <c r="F287" s="394"/>
      <c r="G287" s="394"/>
      <c r="I287" s="394"/>
      <c r="J287" s="394"/>
      <c r="K287" s="394"/>
      <c r="L287" s="394"/>
      <c r="O287" s="440"/>
      <c r="S287" s="394"/>
      <c r="T287" s="394"/>
      <c r="U287" s="394"/>
    </row>
    <row r="288" spans="3:21" x14ac:dyDescent="0.25">
      <c r="C288" s="394"/>
      <c r="D288" s="394"/>
      <c r="E288" s="394"/>
      <c r="F288" s="394"/>
      <c r="G288" s="394"/>
      <c r="I288" s="394"/>
      <c r="J288" s="394"/>
      <c r="K288" s="394"/>
      <c r="L288" s="394"/>
      <c r="O288" s="440"/>
      <c r="S288" s="394"/>
      <c r="T288" s="394"/>
      <c r="U288" s="394"/>
    </row>
    <row r="289" spans="3:21" x14ac:dyDescent="0.25">
      <c r="C289" s="394"/>
      <c r="D289" s="394"/>
      <c r="E289" s="394"/>
      <c r="F289" s="394"/>
      <c r="G289" s="394"/>
      <c r="I289" s="394"/>
      <c r="J289" s="394"/>
      <c r="K289" s="394"/>
      <c r="L289" s="394"/>
      <c r="O289" s="440"/>
      <c r="S289" s="394"/>
      <c r="T289" s="394"/>
      <c r="U289" s="394"/>
    </row>
    <row r="290" spans="3:21" x14ac:dyDescent="0.25">
      <c r="C290" s="394"/>
      <c r="D290" s="394"/>
      <c r="E290" s="394"/>
      <c r="F290" s="394"/>
      <c r="G290" s="394"/>
      <c r="I290" s="394"/>
      <c r="J290" s="394"/>
      <c r="K290" s="394"/>
      <c r="L290" s="394"/>
      <c r="O290" s="440"/>
      <c r="S290" s="394"/>
      <c r="T290" s="394"/>
      <c r="U290" s="394"/>
    </row>
    <row r="291" spans="3:21" x14ac:dyDescent="0.25">
      <c r="C291" s="394"/>
      <c r="D291" s="394"/>
      <c r="E291" s="394"/>
      <c r="F291" s="394"/>
      <c r="G291" s="394"/>
      <c r="I291" s="394"/>
      <c r="J291" s="394"/>
      <c r="K291" s="394"/>
      <c r="L291" s="394"/>
      <c r="O291" s="440"/>
      <c r="S291" s="394"/>
      <c r="T291" s="394"/>
      <c r="U291" s="394"/>
    </row>
    <row r="292" spans="3:21" x14ac:dyDescent="0.25">
      <c r="C292" s="394"/>
      <c r="D292" s="394"/>
      <c r="E292" s="394"/>
      <c r="F292" s="394"/>
      <c r="G292" s="394"/>
      <c r="I292" s="394"/>
      <c r="J292" s="394"/>
      <c r="K292" s="394"/>
      <c r="L292" s="394"/>
      <c r="O292" s="440"/>
      <c r="S292" s="394"/>
      <c r="T292" s="394"/>
      <c r="U292" s="394"/>
    </row>
    <row r="293" spans="3:21" x14ac:dyDescent="0.25">
      <c r="C293" s="394"/>
      <c r="D293" s="394"/>
      <c r="E293" s="394"/>
      <c r="F293" s="394"/>
      <c r="G293" s="394"/>
      <c r="I293" s="394"/>
      <c r="J293" s="394"/>
      <c r="K293" s="394"/>
      <c r="L293" s="394"/>
      <c r="O293" s="440"/>
      <c r="S293" s="394"/>
      <c r="T293" s="394"/>
      <c r="U293" s="394"/>
    </row>
    <row r="294" spans="3:21" x14ac:dyDescent="0.25">
      <c r="C294" s="394"/>
      <c r="D294" s="394"/>
      <c r="E294" s="394"/>
      <c r="F294" s="394"/>
      <c r="G294" s="394"/>
      <c r="I294" s="394"/>
      <c r="J294" s="394"/>
      <c r="K294" s="394"/>
      <c r="L294" s="394"/>
      <c r="O294" s="440"/>
      <c r="S294" s="394"/>
      <c r="T294" s="394"/>
      <c r="U294" s="394"/>
    </row>
    <row r="295" spans="3:21" x14ac:dyDescent="0.25">
      <c r="C295" s="394"/>
      <c r="D295" s="394"/>
      <c r="E295" s="394"/>
      <c r="F295" s="394"/>
      <c r="G295" s="394"/>
      <c r="I295" s="394"/>
      <c r="J295" s="394"/>
      <c r="K295" s="394"/>
      <c r="L295" s="394"/>
      <c r="O295" s="440"/>
      <c r="S295" s="394"/>
      <c r="T295" s="394"/>
      <c r="U295" s="394"/>
    </row>
    <row r="296" spans="3:21" x14ac:dyDescent="0.25">
      <c r="C296" s="394"/>
      <c r="D296" s="394"/>
      <c r="E296" s="394"/>
      <c r="F296" s="394"/>
      <c r="G296" s="394"/>
      <c r="I296" s="394"/>
      <c r="J296" s="394"/>
      <c r="K296" s="394"/>
      <c r="L296" s="394"/>
      <c r="O296" s="440"/>
      <c r="S296" s="394"/>
      <c r="T296" s="394"/>
      <c r="U296" s="394"/>
    </row>
    <row r="297" spans="3:21" x14ac:dyDescent="0.25">
      <c r="C297" s="394"/>
      <c r="D297" s="394"/>
      <c r="E297" s="394"/>
      <c r="F297" s="394"/>
      <c r="G297" s="394"/>
      <c r="I297" s="394"/>
      <c r="J297" s="394"/>
      <c r="K297" s="394"/>
      <c r="L297" s="394"/>
      <c r="O297" s="440"/>
      <c r="S297" s="394"/>
      <c r="T297" s="394"/>
      <c r="U297" s="394"/>
    </row>
    <row r="298" spans="3:21" x14ac:dyDescent="0.25">
      <c r="C298" s="394"/>
      <c r="D298" s="394"/>
      <c r="E298" s="394"/>
      <c r="F298" s="394"/>
      <c r="G298" s="394"/>
      <c r="I298" s="394"/>
      <c r="J298" s="394"/>
      <c r="K298" s="394"/>
      <c r="L298" s="394"/>
      <c r="O298" s="440"/>
      <c r="S298" s="394"/>
      <c r="T298" s="394"/>
      <c r="U298" s="394"/>
    </row>
    <row r="299" spans="3:21" x14ac:dyDescent="0.25">
      <c r="C299" s="394"/>
      <c r="D299" s="394"/>
      <c r="E299" s="394"/>
      <c r="F299" s="394"/>
      <c r="G299" s="394"/>
      <c r="I299" s="394"/>
      <c r="J299" s="394"/>
      <c r="K299" s="394"/>
      <c r="L299" s="394"/>
      <c r="O299" s="440"/>
      <c r="S299" s="394"/>
      <c r="T299" s="394"/>
      <c r="U299" s="394"/>
    </row>
    <row r="300" spans="3:21" x14ac:dyDescent="0.25">
      <c r="C300" s="394"/>
      <c r="D300" s="394"/>
      <c r="E300" s="394"/>
      <c r="F300" s="394"/>
      <c r="G300" s="394"/>
      <c r="I300" s="394"/>
      <c r="J300" s="394"/>
      <c r="K300" s="394"/>
      <c r="L300" s="394"/>
      <c r="O300" s="440"/>
      <c r="S300" s="394"/>
      <c r="T300" s="394"/>
      <c r="U300" s="394"/>
    </row>
    <row r="301" spans="3:21" x14ac:dyDescent="0.25">
      <c r="C301" s="394"/>
      <c r="D301" s="394"/>
      <c r="E301" s="394"/>
      <c r="F301" s="394"/>
      <c r="G301" s="394"/>
      <c r="I301" s="394"/>
      <c r="J301" s="394"/>
      <c r="K301" s="394"/>
      <c r="L301" s="394"/>
      <c r="O301" s="440"/>
      <c r="S301" s="394"/>
      <c r="T301" s="394"/>
      <c r="U301" s="394"/>
    </row>
    <row r="302" spans="3:21" x14ac:dyDescent="0.25">
      <c r="C302" s="394"/>
      <c r="D302" s="394"/>
      <c r="E302" s="394"/>
      <c r="F302" s="394"/>
      <c r="G302" s="394"/>
      <c r="I302" s="394"/>
      <c r="J302" s="394"/>
      <c r="K302" s="394"/>
      <c r="L302" s="394"/>
      <c r="O302" s="440"/>
      <c r="S302" s="394"/>
      <c r="T302" s="394"/>
      <c r="U302" s="394"/>
    </row>
    <row r="303" spans="3:21" x14ac:dyDescent="0.25">
      <c r="C303" s="394"/>
      <c r="D303" s="394"/>
      <c r="E303" s="394"/>
      <c r="F303" s="394"/>
      <c r="G303" s="394"/>
      <c r="I303" s="394"/>
      <c r="J303" s="394"/>
      <c r="K303" s="394"/>
      <c r="L303" s="394"/>
      <c r="O303" s="440"/>
      <c r="S303" s="394"/>
      <c r="T303" s="394"/>
      <c r="U303" s="394"/>
    </row>
    <row r="304" spans="3:21" x14ac:dyDescent="0.25">
      <c r="C304" s="394"/>
      <c r="D304" s="394"/>
      <c r="E304" s="394"/>
      <c r="F304" s="394"/>
      <c r="G304" s="394"/>
      <c r="I304" s="394"/>
      <c r="J304" s="394"/>
      <c r="K304" s="394"/>
      <c r="L304" s="394"/>
      <c r="O304" s="440"/>
      <c r="S304" s="394"/>
      <c r="T304" s="394"/>
      <c r="U304" s="394"/>
    </row>
    <row r="305" spans="3:21" x14ac:dyDescent="0.25">
      <c r="C305" s="394"/>
      <c r="D305" s="394"/>
      <c r="E305" s="394"/>
      <c r="F305" s="394"/>
      <c r="G305" s="394"/>
      <c r="I305" s="394"/>
      <c r="J305" s="394"/>
      <c r="K305" s="394"/>
      <c r="L305" s="394"/>
      <c r="O305" s="440"/>
      <c r="S305" s="394"/>
      <c r="T305" s="394"/>
      <c r="U305" s="394"/>
    </row>
    <row r="306" spans="3:21" x14ac:dyDescent="0.25">
      <c r="C306" s="394"/>
      <c r="D306" s="394"/>
      <c r="E306" s="394"/>
      <c r="F306" s="394"/>
      <c r="G306" s="394"/>
      <c r="I306" s="394"/>
      <c r="J306" s="394"/>
      <c r="K306" s="394"/>
      <c r="L306" s="394"/>
      <c r="O306" s="440"/>
      <c r="S306" s="394"/>
      <c r="T306" s="394"/>
      <c r="U306" s="394"/>
    </row>
    <row r="307" spans="3:21" x14ac:dyDescent="0.25">
      <c r="C307" s="394"/>
      <c r="D307" s="394"/>
      <c r="E307" s="394"/>
      <c r="F307" s="394"/>
      <c r="G307" s="394"/>
      <c r="I307" s="394"/>
      <c r="J307" s="394"/>
      <c r="K307" s="394"/>
      <c r="L307" s="394"/>
      <c r="O307" s="440"/>
      <c r="S307" s="394"/>
      <c r="T307" s="394"/>
      <c r="U307" s="394"/>
    </row>
    <row r="308" spans="3:21" x14ac:dyDescent="0.25">
      <c r="C308" s="394"/>
      <c r="D308" s="394"/>
      <c r="E308" s="394"/>
      <c r="F308" s="394"/>
      <c r="G308" s="394"/>
      <c r="I308" s="394"/>
      <c r="J308" s="394"/>
      <c r="K308" s="394"/>
      <c r="L308" s="394"/>
      <c r="O308" s="440"/>
      <c r="S308" s="394"/>
      <c r="T308" s="394"/>
      <c r="U308" s="394"/>
    </row>
    <row r="309" spans="3:21" x14ac:dyDescent="0.25">
      <c r="C309" s="394"/>
      <c r="D309" s="394"/>
      <c r="E309" s="394"/>
      <c r="F309" s="394"/>
      <c r="G309" s="394"/>
      <c r="I309" s="394"/>
      <c r="J309" s="394"/>
      <c r="K309" s="394"/>
      <c r="L309" s="394"/>
      <c r="O309" s="440"/>
      <c r="S309" s="394"/>
      <c r="T309" s="394"/>
      <c r="U309" s="394"/>
    </row>
    <row r="310" spans="3:21" x14ac:dyDescent="0.25">
      <c r="C310" s="394"/>
      <c r="D310" s="394"/>
      <c r="E310" s="394"/>
      <c r="F310" s="394"/>
      <c r="G310" s="394"/>
      <c r="I310" s="394"/>
      <c r="J310" s="394"/>
      <c r="K310" s="394"/>
      <c r="L310" s="394"/>
      <c r="O310" s="440"/>
      <c r="S310" s="394"/>
      <c r="T310" s="394"/>
      <c r="U310" s="394"/>
    </row>
    <row r="311" spans="3:21" x14ac:dyDescent="0.25">
      <c r="C311" s="394"/>
      <c r="D311" s="394"/>
      <c r="E311" s="394"/>
      <c r="F311" s="394"/>
      <c r="G311" s="394"/>
      <c r="I311" s="394"/>
      <c r="J311" s="394"/>
      <c r="K311" s="394"/>
      <c r="L311" s="394"/>
      <c r="O311" s="440"/>
      <c r="S311" s="394"/>
      <c r="T311" s="394"/>
      <c r="U311" s="394"/>
    </row>
    <row r="312" spans="3:21" x14ac:dyDescent="0.25">
      <c r="C312" s="394"/>
      <c r="D312" s="394"/>
      <c r="E312" s="394"/>
      <c r="F312" s="394"/>
      <c r="G312" s="394"/>
      <c r="I312" s="394"/>
      <c r="J312" s="394"/>
      <c r="K312" s="394"/>
      <c r="L312" s="394"/>
      <c r="O312" s="440"/>
      <c r="S312" s="394"/>
      <c r="T312" s="394"/>
      <c r="U312" s="394"/>
    </row>
    <row r="313" spans="3:21" x14ac:dyDescent="0.25">
      <c r="C313" s="394"/>
      <c r="D313" s="394"/>
      <c r="E313" s="394"/>
      <c r="F313" s="394"/>
      <c r="G313" s="394"/>
      <c r="I313" s="394"/>
      <c r="J313" s="394"/>
      <c r="K313" s="394"/>
      <c r="L313" s="394"/>
      <c r="O313" s="440"/>
      <c r="S313" s="394"/>
      <c r="T313" s="394"/>
      <c r="U313" s="394"/>
    </row>
    <row r="314" spans="3:21" x14ac:dyDescent="0.25">
      <c r="C314" s="394"/>
      <c r="D314" s="394"/>
      <c r="E314" s="394"/>
      <c r="F314" s="394"/>
      <c r="G314" s="394"/>
      <c r="I314" s="394"/>
      <c r="J314" s="394"/>
      <c r="K314" s="394"/>
      <c r="L314" s="394"/>
      <c r="O314" s="440"/>
      <c r="S314" s="394"/>
      <c r="T314" s="394"/>
      <c r="U314" s="394"/>
    </row>
    <row r="315" spans="3:21" x14ac:dyDescent="0.25">
      <c r="C315" s="394"/>
      <c r="D315" s="394"/>
      <c r="E315" s="394"/>
      <c r="F315" s="394"/>
      <c r="G315" s="394"/>
      <c r="I315" s="394"/>
      <c r="J315" s="394"/>
      <c r="K315" s="394"/>
      <c r="L315" s="394"/>
      <c r="O315" s="440"/>
      <c r="S315" s="394"/>
      <c r="T315" s="394"/>
      <c r="U315" s="394"/>
    </row>
    <row r="316" spans="3:21" x14ac:dyDescent="0.25">
      <c r="C316" s="394"/>
      <c r="D316" s="394"/>
      <c r="E316" s="394"/>
      <c r="F316" s="394"/>
      <c r="G316" s="394"/>
      <c r="I316" s="394"/>
      <c r="J316" s="394"/>
      <c r="K316" s="394"/>
      <c r="L316" s="394"/>
      <c r="O316" s="440"/>
      <c r="S316" s="394"/>
      <c r="T316" s="394"/>
      <c r="U316" s="394"/>
    </row>
    <row r="317" spans="3:21" x14ac:dyDescent="0.25">
      <c r="C317" s="394"/>
      <c r="D317" s="394"/>
      <c r="E317" s="394"/>
      <c r="F317" s="394"/>
      <c r="G317" s="394"/>
      <c r="I317" s="394"/>
      <c r="J317" s="394"/>
      <c r="K317" s="394"/>
      <c r="L317" s="394"/>
      <c r="O317" s="440"/>
      <c r="S317" s="394"/>
      <c r="T317" s="394"/>
      <c r="U317" s="394"/>
    </row>
    <row r="318" spans="3:21" x14ac:dyDescent="0.25">
      <c r="C318" s="394"/>
      <c r="D318" s="394"/>
      <c r="E318" s="394"/>
      <c r="F318" s="394"/>
      <c r="G318" s="394"/>
      <c r="I318" s="394"/>
      <c r="J318" s="394"/>
      <c r="K318" s="394"/>
      <c r="L318" s="394"/>
      <c r="O318" s="440"/>
      <c r="S318" s="394"/>
      <c r="T318" s="394"/>
      <c r="U318" s="394"/>
    </row>
    <row r="319" spans="3:21" x14ac:dyDescent="0.25">
      <c r="C319" s="394"/>
      <c r="D319" s="394"/>
      <c r="E319" s="394"/>
      <c r="F319" s="394"/>
      <c r="G319" s="394"/>
      <c r="I319" s="394"/>
      <c r="J319" s="394"/>
      <c r="K319" s="394"/>
      <c r="L319" s="394"/>
      <c r="O319" s="440"/>
      <c r="S319" s="394"/>
      <c r="T319" s="394"/>
      <c r="U319" s="394"/>
    </row>
    <row r="320" spans="3:21" x14ac:dyDescent="0.25">
      <c r="C320" s="394"/>
      <c r="D320" s="394"/>
      <c r="E320" s="394"/>
      <c r="F320" s="394"/>
      <c r="G320" s="394"/>
      <c r="I320" s="394"/>
      <c r="J320" s="394"/>
      <c r="K320" s="394"/>
      <c r="L320" s="394"/>
      <c r="O320" s="440"/>
      <c r="S320" s="394"/>
      <c r="T320" s="394"/>
      <c r="U320" s="394"/>
    </row>
    <row r="321" spans="3:21" x14ac:dyDescent="0.25">
      <c r="C321" s="394"/>
      <c r="D321" s="394"/>
      <c r="E321" s="394"/>
      <c r="F321" s="394"/>
      <c r="G321" s="394"/>
      <c r="I321" s="394"/>
      <c r="J321" s="394"/>
      <c r="K321" s="394"/>
      <c r="L321" s="394"/>
      <c r="O321" s="440"/>
      <c r="S321" s="394"/>
      <c r="T321" s="394"/>
      <c r="U321" s="394"/>
    </row>
    <row r="322" spans="3:21" x14ac:dyDescent="0.25">
      <c r="C322" s="394"/>
      <c r="D322" s="394"/>
      <c r="E322" s="394"/>
      <c r="F322" s="394"/>
      <c r="G322" s="394"/>
      <c r="I322" s="394"/>
      <c r="J322" s="394"/>
      <c r="K322" s="394"/>
      <c r="L322" s="394"/>
      <c r="O322" s="440"/>
      <c r="S322" s="394"/>
      <c r="T322" s="394"/>
      <c r="U322" s="394"/>
    </row>
    <row r="323" spans="3:21" x14ac:dyDescent="0.25">
      <c r="C323" s="394"/>
      <c r="D323" s="394"/>
      <c r="E323" s="394"/>
      <c r="F323" s="394"/>
      <c r="G323" s="394"/>
      <c r="I323" s="394"/>
      <c r="J323" s="394"/>
      <c r="K323" s="394"/>
      <c r="L323" s="394"/>
      <c r="O323" s="440"/>
      <c r="S323" s="394"/>
      <c r="T323" s="394"/>
      <c r="U323" s="394"/>
    </row>
    <row r="324" spans="3:21" x14ac:dyDescent="0.25">
      <c r="C324" s="394"/>
      <c r="D324" s="394"/>
      <c r="E324" s="394"/>
      <c r="F324" s="394"/>
      <c r="G324" s="394"/>
      <c r="I324" s="394"/>
      <c r="J324" s="394"/>
      <c r="K324" s="394"/>
      <c r="L324" s="394"/>
      <c r="O324" s="440"/>
      <c r="S324" s="394"/>
      <c r="T324" s="394"/>
      <c r="U324" s="394"/>
    </row>
    <row r="325" spans="3:21" x14ac:dyDescent="0.25">
      <c r="C325" s="394"/>
      <c r="D325" s="394"/>
      <c r="E325" s="394"/>
      <c r="F325" s="394"/>
      <c r="G325" s="394"/>
      <c r="I325" s="394"/>
      <c r="J325" s="394"/>
      <c r="K325" s="394"/>
      <c r="L325" s="394"/>
      <c r="O325" s="440"/>
      <c r="S325" s="394"/>
      <c r="T325" s="394"/>
      <c r="U325" s="394"/>
    </row>
    <row r="326" spans="3:21" x14ac:dyDescent="0.25">
      <c r="C326" s="394"/>
      <c r="D326" s="394"/>
      <c r="E326" s="394"/>
      <c r="F326" s="394"/>
      <c r="G326" s="394"/>
      <c r="I326" s="394"/>
      <c r="J326" s="394"/>
      <c r="K326" s="394"/>
      <c r="L326" s="394"/>
      <c r="O326" s="440"/>
      <c r="S326" s="394"/>
      <c r="T326" s="394"/>
      <c r="U326" s="394"/>
    </row>
    <row r="327" spans="3:21" x14ac:dyDescent="0.25">
      <c r="C327" s="394"/>
      <c r="D327" s="394"/>
      <c r="E327" s="394"/>
      <c r="F327" s="394"/>
      <c r="G327" s="394"/>
      <c r="I327" s="394"/>
      <c r="J327" s="394"/>
      <c r="K327" s="394"/>
      <c r="L327" s="394"/>
      <c r="O327" s="440"/>
      <c r="S327" s="394"/>
      <c r="T327" s="394"/>
      <c r="U327" s="394"/>
    </row>
    <row r="328" spans="3:21" x14ac:dyDescent="0.25">
      <c r="C328" s="394"/>
      <c r="D328" s="394"/>
      <c r="E328" s="394"/>
      <c r="F328" s="394"/>
      <c r="G328" s="394"/>
      <c r="I328" s="394"/>
      <c r="J328" s="394"/>
      <c r="K328" s="394"/>
      <c r="L328" s="394"/>
      <c r="O328" s="440"/>
      <c r="S328" s="394"/>
      <c r="T328" s="394"/>
      <c r="U328" s="394"/>
    </row>
    <row r="329" spans="3:21" x14ac:dyDescent="0.25">
      <c r="C329" s="394"/>
      <c r="D329" s="394"/>
      <c r="E329" s="394"/>
      <c r="F329" s="394"/>
      <c r="G329" s="394"/>
      <c r="I329" s="394"/>
      <c r="J329" s="394"/>
      <c r="K329" s="394"/>
      <c r="L329" s="394"/>
      <c r="O329" s="440"/>
      <c r="S329" s="394"/>
      <c r="T329" s="394"/>
      <c r="U329" s="394"/>
    </row>
    <row r="330" spans="3:21" x14ac:dyDescent="0.25">
      <c r="C330" s="394"/>
      <c r="D330" s="394"/>
      <c r="E330" s="394"/>
      <c r="F330" s="394"/>
      <c r="G330" s="394"/>
      <c r="I330" s="394"/>
      <c r="J330" s="394"/>
      <c r="K330" s="394"/>
      <c r="L330" s="394"/>
      <c r="O330" s="440"/>
      <c r="S330" s="394"/>
      <c r="T330" s="394"/>
      <c r="U330" s="394"/>
    </row>
    <row r="331" spans="3:21" x14ac:dyDescent="0.25">
      <c r="C331" s="394"/>
      <c r="D331" s="394"/>
      <c r="E331" s="394"/>
      <c r="F331" s="394"/>
      <c r="G331" s="394"/>
      <c r="I331" s="394"/>
      <c r="J331" s="394"/>
      <c r="K331" s="394"/>
      <c r="L331" s="394"/>
      <c r="O331" s="440"/>
      <c r="S331" s="394"/>
      <c r="T331" s="394"/>
      <c r="U331" s="394"/>
    </row>
    <row r="332" spans="3:21" x14ac:dyDescent="0.25">
      <c r="C332" s="394"/>
      <c r="D332" s="394"/>
      <c r="E332" s="394"/>
      <c r="F332" s="394"/>
      <c r="G332" s="394"/>
      <c r="I332" s="394"/>
      <c r="J332" s="394"/>
      <c r="K332" s="394"/>
      <c r="L332" s="394"/>
      <c r="O332" s="440"/>
      <c r="S332" s="394"/>
      <c r="T332" s="394"/>
      <c r="U332" s="394"/>
    </row>
    <row r="333" spans="3:21" x14ac:dyDescent="0.25">
      <c r="C333" s="394"/>
      <c r="D333" s="394"/>
      <c r="E333" s="394"/>
      <c r="F333" s="394"/>
      <c r="G333" s="394"/>
      <c r="I333" s="394"/>
      <c r="J333" s="394"/>
      <c r="K333" s="394"/>
      <c r="L333" s="394"/>
      <c r="O333" s="440"/>
      <c r="S333" s="394"/>
      <c r="T333" s="394"/>
      <c r="U333" s="394"/>
    </row>
    <row r="334" spans="3:21" x14ac:dyDescent="0.25">
      <c r="C334" s="394"/>
      <c r="D334" s="394"/>
      <c r="E334" s="394"/>
      <c r="F334" s="394"/>
      <c r="G334" s="394"/>
      <c r="I334" s="394"/>
      <c r="J334" s="394"/>
      <c r="K334" s="394"/>
      <c r="L334" s="394"/>
      <c r="O334" s="440"/>
      <c r="S334" s="394"/>
      <c r="T334" s="394"/>
      <c r="U334" s="394"/>
    </row>
    <row r="335" spans="3:21" x14ac:dyDescent="0.25">
      <c r="C335" s="394"/>
      <c r="D335" s="394"/>
      <c r="E335" s="394"/>
      <c r="F335" s="394"/>
      <c r="G335" s="394"/>
      <c r="I335" s="394"/>
      <c r="J335" s="394"/>
      <c r="K335" s="394"/>
      <c r="L335" s="394"/>
      <c r="O335" s="440"/>
      <c r="S335" s="394"/>
      <c r="T335" s="394"/>
      <c r="U335" s="394"/>
    </row>
    <row r="336" spans="3:21" x14ac:dyDescent="0.25">
      <c r="C336" s="394"/>
      <c r="D336" s="394"/>
      <c r="E336" s="394"/>
      <c r="F336" s="394"/>
      <c r="G336" s="394"/>
      <c r="I336" s="394"/>
      <c r="J336" s="394"/>
      <c r="K336" s="394"/>
      <c r="L336" s="394"/>
      <c r="O336" s="440"/>
      <c r="S336" s="394"/>
      <c r="T336" s="394"/>
      <c r="U336" s="394"/>
    </row>
    <row r="337" spans="3:21" x14ac:dyDescent="0.25">
      <c r="C337" s="394"/>
      <c r="D337" s="394"/>
      <c r="E337" s="394"/>
      <c r="F337" s="394"/>
      <c r="G337" s="394"/>
      <c r="I337" s="394"/>
      <c r="J337" s="394"/>
      <c r="K337" s="394"/>
      <c r="L337" s="394"/>
      <c r="O337" s="440"/>
      <c r="S337" s="394"/>
      <c r="T337" s="394"/>
      <c r="U337" s="394"/>
    </row>
    <row r="338" spans="3:21" x14ac:dyDescent="0.25">
      <c r="C338" s="394"/>
      <c r="D338" s="394"/>
      <c r="E338" s="394"/>
      <c r="F338" s="394"/>
      <c r="G338" s="394"/>
      <c r="I338" s="394"/>
      <c r="J338" s="394"/>
      <c r="K338" s="394"/>
      <c r="L338" s="394"/>
      <c r="O338" s="440"/>
      <c r="S338" s="394"/>
      <c r="T338" s="394"/>
      <c r="U338" s="394"/>
    </row>
    <row r="339" spans="3:21" x14ac:dyDescent="0.25">
      <c r="C339" s="394"/>
      <c r="D339" s="394"/>
      <c r="E339" s="394"/>
      <c r="F339" s="394"/>
      <c r="G339" s="394"/>
      <c r="I339" s="394"/>
      <c r="J339" s="394"/>
      <c r="K339" s="394"/>
      <c r="L339" s="394"/>
      <c r="O339" s="440"/>
      <c r="S339" s="394"/>
      <c r="T339" s="394"/>
      <c r="U339" s="394"/>
    </row>
    <row r="340" spans="3:21" x14ac:dyDescent="0.25">
      <c r="C340" s="394"/>
      <c r="D340" s="394"/>
      <c r="E340" s="394"/>
      <c r="F340" s="394"/>
      <c r="G340" s="394"/>
      <c r="I340" s="394"/>
      <c r="J340" s="394"/>
      <c r="K340" s="394"/>
      <c r="L340" s="394"/>
      <c r="O340" s="440"/>
      <c r="S340" s="394"/>
      <c r="T340" s="394"/>
      <c r="U340" s="394"/>
    </row>
    <row r="341" spans="3:21" x14ac:dyDescent="0.25">
      <c r="C341" s="394"/>
      <c r="D341" s="394"/>
      <c r="E341" s="394"/>
      <c r="F341" s="394"/>
      <c r="G341" s="394"/>
      <c r="I341" s="394"/>
      <c r="J341" s="394"/>
      <c r="K341" s="394"/>
      <c r="L341" s="394"/>
      <c r="O341" s="440"/>
      <c r="S341" s="394"/>
      <c r="T341" s="394"/>
      <c r="U341" s="394"/>
    </row>
    <row r="342" spans="3:21" x14ac:dyDescent="0.25">
      <c r="C342" s="394"/>
      <c r="D342" s="394"/>
      <c r="E342" s="394"/>
      <c r="F342" s="394"/>
      <c r="G342" s="394"/>
      <c r="I342" s="394"/>
      <c r="J342" s="394"/>
      <c r="K342" s="394"/>
      <c r="L342" s="394"/>
      <c r="O342" s="440"/>
      <c r="S342" s="394"/>
      <c r="T342" s="394"/>
      <c r="U342" s="394"/>
    </row>
    <row r="343" spans="3:21" x14ac:dyDescent="0.25">
      <c r="C343" s="394"/>
      <c r="D343" s="394"/>
      <c r="E343" s="394"/>
      <c r="F343" s="394"/>
      <c r="G343" s="394"/>
      <c r="I343" s="394"/>
      <c r="J343" s="394"/>
      <c r="K343" s="394"/>
      <c r="L343" s="394"/>
      <c r="O343" s="440"/>
      <c r="S343" s="394"/>
      <c r="T343" s="394"/>
      <c r="U343" s="394"/>
    </row>
    <row r="344" spans="3:21" x14ac:dyDescent="0.25">
      <c r="C344" s="394"/>
      <c r="D344" s="394"/>
      <c r="E344" s="394"/>
      <c r="F344" s="394"/>
      <c r="G344" s="394"/>
      <c r="I344" s="394"/>
      <c r="J344" s="394"/>
      <c r="K344" s="394"/>
      <c r="L344" s="394"/>
      <c r="O344" s="440"/>
      <c r="S344" s="394"/>
      <c r="T344" s="394"/>
      <c r="U344" s="394"/>
    </row>
    <row r="345" spans="3:21" x14ac:dyDescent="0.25">
      <c r="C345" s="394"/>
      <c r="D345" s="394"/>
      <c r="E345" s="394"/>
      <c r="F345" s="394"/>
      <c r="G345" s="394"/>
      <c r="I345" s="394"/>
      <c r="J345" s="394"/>
      <c r="K345" s="394"/>
      <c r="L345" s="394"/>
      <c r="O345" s="440"/>
      <c r="S345" s="394"/>
      <c r="T345" s="394"/>
      <c r="U345" s="394"/>
    </row>
    <row r="346" spans="3:21" x14ac:dyDescent="0.25">
      <c r="C346" s="394"/>
      <c r="D346" s="394"/>
      <c r="E346" s="394"/>
      <c r="F346" s="394"/>
      <c r="G346" s="394"/>
      <c r="I346" s="394"/>
      <c r="J346" s="394"/>
      <c r="K346" s="394"/>
      <c r="L346" s="394"/>
      <c r="O346" s="440"/>
      <c r="S346" s="394"/>
      <c r="T346" s="394"/>
      <c r="U346" s="394"/>
    </row>
    <row r="347" spans="3:21" x14ac:dyDescent="0.25">
      <c r="C347" s="394"/>
      <c r="D347" s="394"/>
      <c r="E347" s="394"/>
      <c r="F347" s="394"/>
      <c r="G347" s="394"/>
      <c r="I347" s="394"/>
      <c r="J347" s="394"/>
      <c r="K347" s="394"/>
      <c r="L347" s="394"/>
      <c r="O347" s="440"/>
      <c r="S347" s="394"/>
      <c r="T347" s="394"/>
      <c r="U347" s="394"/>
    </row>
    <row r="348" spans="3:21" x14ac:dyDescent="0.25">
      <c r="C348" s="394"/>
      <c r="D348" s="394"/>
      <c r="E348" s="394"/>
      <c r="F348" s="394"/>
      <c r="G348" s="394"/>
      <c r="I348" s="394"/>
      <c r="J348" s="394"/>
      <c r="K348" s="394"/>
      <c r="L348" s="394"/>
      <c r="O348" s="440"/>
      <c r="S348" s="394"/>
      <c r="T348" s="394"/>
      <c r="U348" s="394"/>
    </row>
    <row r="349" spans="3:21" x14ac:dyDescent="0.25">
      <c r="C349" s="394"/>
      <c r="D349" s="394"/>
      <c r="E349" s="394"/>
      <c r="F349" s="394"/>
      <c r="G349" s="394"/>
      <c r="I349" s="394"/>
      <c r="J349" s="394"/>
      <c r="K349" s="394"/>
      <c r="L349" s="394"/>
      <c r="O349" s="440"/>
      <c r="S349" s="394"/>
      <c r="T349" s="394"/>
      <c r="U349" s="394"/>
    </row>
    <row r="350" spans="3:21" x14ac:dyDescent="0.25">
      <c r="C350" s="394"/>
      <c r="D350" s="394"/>
      <c r="E350" s="394"/>
      <c r="F350" s="394"/>
      <c r="G350" s="394"/>
      <c r="I350" s="394"/>
      <c r="J350" s="394"/>
      <c r="K350" s="394"/>
      <c r="L350" s="394"/>
      <c r="O350" s="440"/>
      <c r="S350" s="394"/>
      <c r="T350" s="394"/>
      <c r="U350" s="394"/>
    </row>
    <row r="351" spans="3:21" x14ac:dyDescent="0.25">
      <c r="C351" s="394"/>
      <c r="D351" s="394"/>
      <c r="E351" s="394"/>
      <c r="F351" s="394"/>
      <c r="G351" s="394"/>
      <c r="I351" s="394"/>
      <c r="J351" s="394"/>
      <c r="K351" s="394"/>
      <c r="L351" s="394"/>
      <c r="O351" s="440"/>
      <c r="S351" s="394"/>
      <c r="T351" s="394"/>
      <c r="U351" s="394"/>
    </row>
    <row r="352" spans="3:21" x14ac:dyDescent="0.25">
      <c r="C352" s="394"/>
      <c r="D352" s="394"/>
      <c r="E352" s="394"/>
      <c r="F352" s="394"/>
      <c r="G352" s="394"/>
      <c r="I352" s="394"/>
      <c r="J352" s="394"/>
      <c r="K352" s="394"/>
      <c r="L352" s="394"/>
      <c r="O352" s="440"/>
      <c r="S352" s="394"/>
      <c r="T352" s="394"/>
      <c r="U352" s="394"/>
    </row>
    <row r="353" spans="3:21" x14ac:dyDescent="0.25">
      <c r="C353" s="394"/>
      <c r="D353" s="394"/>
      <c r="E353" s="394"/>
      <c r="F353" s="394"/>
      <c r="G353" s="394"/>
      <c r="I353" s="394"/>
      <c r="J353" s="394"/>
      <c r="K353" s="394"/>
      <c r="L353" s="394"/>
      <c r="O353" s="440"/>
      <c r="S353" s="394"/>
      <c r="T353" s="394"/>
      <c r="U353" s="394"/>
    </row>
    <row r="354" spans="3:21" x14ac:dyDescent="0.25">
      <c r="C354" s="394"/>
      <c r="D354" s="394"/>
      <c r="E354" s="394"/>
      <c r="F354" s="394"/>
      <c r="G354" s="394"/>
      <c r="I354" s="394"/>
      <c r="J354" s="394"/>
      <c r="K354" s="394"/>
      <c r="L354" s="394"/>
      <c r="O354" s="440"/>
      <c r="S354" s="394"/>
      <c r="T354" s="394"/>
      <c r="U354" s="394"/>
    </row>
    <row r="355" spans="3:21" x14ac:dyDescent="0.25">
      <c r="C355" s="394"/>
      <c r="D355" s="394"/>
      <c r="E355" s="394"/>
      <c r="F355" s="394"/>
      <c r="G355" s="394"/>
      <c r="I355" s="394"/>
      <c r="J355" s="394"/>
      <c r="K355" s="394"/>
      <c r="L355" s="394"/>
      <c r="O355" s="440"/>
      <c r="S355" s="394"/>
      <c r="T355" s="394"/>
      <c r="U355" s="394"/>
    </row>
    <row r="356" spans="3:21" x14ac:dyDescent="0.25">
      <c r="C356" s="394"/>
      <c r="D356" s="394"/>
      <c r="E356" s="394"/>
      <c r="F356" s="394"/>
      <c r="G356" s="394"/>
      <c r="I356" s="394"/>
      <c r="J356" s="394"/>
      <c r="K356" s="394"/>
      <c r="L356" s="394"/>
      <c r="O356" s="440"/>
      <c r="S356" s="394"/>
      <c r="T356" s="394"/>
      <c r="U356" s="394"/>
    </row>
    <row r="357" spans="3:21" x14ac:dyDescent="0.25">
      <c r="C357" s="394"/>
      <c r="D357" s="394"/>
      <c r="E357" s="394"/>
      <c r="F357" s="394"/>
      <c r="G357" s="394"/>
      <c r="I357" s="394"/>
      <c r="J357" s="394"/>
      <c r="K357" s="394"/>
      <c r="L357" s="394"/>
      <c r="O357" s="440"/>
      <c r="S357" s="394"/>
      <c r="T357" s="394"/>
      <c r="U357" s="394"/>
    </row>
    <row r="358" spans="3:21" x14ac:dyDescent="0.25">
      <c r="C358" s="394"/>
      <c r="D358" s="394"/>
      <c r="E358" s="394"/>
      <c r="F358" s="394"/>
      <c r="G358" s="394"/>
      <c r="I358" s="394"/>
      <c r="J358" s="394"/>
      <c r="K358" s="394"/>
      <c r="L358" s="394"/>
      <c r="O358" s="440"/>
      <c r="S358" s="394"/>
      <c r="T358" s="394"/>
      <c r="U358" s="394"/>
    </row>
    <row r="359" spans="3:21" x14ac:dyDescent="0.25">
      <c r="C359" s="394"/>
      <c r="D359" s="394"/>
      <c r="E359" s="394"/>
      <c r="F359" s="394"/>
      <c r="G359" s="394"/>
      <c r="I359" s="394"/>
      <c r="J359" s="394"/>
      <c r="K359" s="394"/>
      <c r="L359" s="394"/>
      <c r="O359" s="440"/>
      <c r="S359" s="394"/>
      <c r="T359" s="394"/>
      <c r="U359" s="394"/>
    </row>
    <row r="360" spans="3:21" x14ac:dyDescent="0.25">
      <c r="C360" s="394"/>
      <c r="D360" s="394"/>
      <c r="E360" s="394"/>
      <c r="F360" s="394"/>
      <c r="G360" s="394"/>
      <c r="I360" s="394"/>
      <c r="J360" s="394"/>
      <c r="K360" s="394"/>
      <c r="L360" s="394"/>
      <c r="O360" s="440"/>
      <c r="S360" s="394"/>
      <c r="T360" s="394"/>
      <c r="U360" s="394"/>
    </row>
    <row r="361" spans="3:21" x14ac:dyDescent="0.25">
      <c r="C361" s="394"/>
      <c r="D361" s="394"/>
      <c r="E361" s="394"/>
      <c r="F361" s="394"/>
      <c r="G361" s="394"/>
      <c r="I361" s="394"/>
      <c r="J361" s="394"/>
      <c r="K361" s="394"/>
      <c r="L361" s="394"/>
      <c r="O361" s="440"/>
      <c r="S361" s="394"/>
      <c r="T361" s="394"/>
      <c r="U361" s="394"/>
    </row>
    <row r="362" spans="3:21" x14ac:dyDescent="0.25">
      <c r="C362" s="394"/>
      <c r="D362" s="394"/>
      <c r="E362" s="394"/>
      <c r="F362" s="394"/>
      <c r="G362" s="394"/>
      <c r="I362" s="394"/>
      <c r="J362" s="394"/>
      <c r="K362" s="394"/>
      <c r="L362" s="394"/>
      <c r="O362" s="440"/>
      <c r="S362" s="394"/>
      <c r="T362" s="394"/>
      <c r="U362" s="394"/>
    </row>
    <row r="363" spans="3:21" x14ac:dyDescent="0.25">
      <c r="C363" s="394"/>
      <c r="D363" s="394"/>
      <c r="E363" s="394"/>
      <c r="F363" s="394"/>
      <c r="G363" s="394"/>
      <c r="I363" s="394"/>
      <c r="J363" s="394"/>
      <c r="K363" s="394"/>
      <c r="L363" s="394"/>
      <c r="O363" s="440"/>
      <c r="S363" s="394"/>
      <c r="T363" s="394"/>
      <c r="U363" s="394"/>
    </row>
    <row r="364" spans="3:21" x14ac:dyDescent="0.25">
      <c r="C364" s="394"/>
      <c r="D364" s="394"/>
      <c r="E364" s="394"/>
      <c r="F364" s="394"/>
      <c r="G364" s="394"/>
      <c r="I364" s="394"/>
      <c r="J364" s="394"/>
      <c r="K364" s="394"/>
      <c r="L364" s="394"/>
      <c r="O364" s="440"/>
      <c r="S364" s="394"/>
      <c r="T364" s="394"/>
      <c r="U364" s="394"/>
    </row>
    <row r="365" spans="3:21" x14ac:dyDescent="0.25">
      <c r="C365" s="394"/>
      <c r="D365" s="394"/>
      <c r="E365" s="394"/>
      <c r="F365" s="394"/>
      <c r="G365" s="394"/>
      <c r="I365" s="394"/>
      <c r="J365" s="394"/>
      <c r="K365" s="394"/>
      <c r="L365" s="394"/>
      <c r="O365" s="440"/>
      <c r="S365" s="394"/>
      <c r="T365" s="394"/>
      <c r="U365" s="394"/>
    </row>
    <row r="366" spans="3:21" x14ac:dyDescent="0.25">
      <c r="C366" s="394"/>
      <c r="D366" s="394"/>
      <c r="E366" s="394"/>
      <c r="F366" s="394"/>
      <c r="G366" s="394"/>
      <c r="I366" s="394"/>
      <c r="J366" s="394"/>
      <c r="K366" s="394"/>
      <c r="L366" s="394"/>
      <c r="O366" s="440"/>
      <c r="S366" s="394"/>
      <c r="T366" s="394"/>
      <c r="U366" s="394"/>
    </row>
    <row r="367" spans="3:21" x14ac:dyDescent="0.25">
      <c r="C367" s="394"/>
      <c r="D367" s="394"/>
      <c r="E367" s="394"/>
      <c r="F367" s="394"/>
      <c r="G367" s="394"/>
      <c r="I367" s="394"/>
      <c r="J367" s="394"/>
      <c r="K367" s="394"/>
      <c r="L367" s="394"/>
      <c r="O367" s="440"/>
      <c r="S367" s="394"/>
      <c r="T367" s="394"/>
      <c r="U367" s="394"/>
    </row>
    <row r="368" spans="3:21" x14ac:dyDescent="0.25">
      <c r="C368" s="394"/>
      <c r="D368" s="394"/>
      <c r="E368" s="394"/>
      <c r="F368" s="394"/>
      <c r="G368" s="394"/>
      <c r="I368" s="394"/>
      <c r="J368" s="394"/>
      <c r="K368" s="394"/>
      <c r="L368" s="394"/>
      <c r="O368" s="440"/>
      <c r="S368" s="394"/>
      <c r="T368" s="394"/>
      <c r="U368" s="394"/>
    </row>
    <row r="369" spans="3:21" x14ac:dyDescent="0.25">
      <c r="C369" s="394"/>
      <c r="D369" s="394"/>
      <c r="E369" s="394"/>
      <c r="F369" s="394"/>
      <c r="G369" s="394"/>
      <c r="I369" s="394"/>
      <c r="J369" s="394"/>
      <c r="K369" s="394"/>
      <c r="L369" s="394"/>
      <c r="O369" s="440"/>
      <c r="S369" s="394"/>
      <c r="T369" s="394"/>
      <c r="U369" s="394"/>
    </row>
    <row r="370" spans="3:21" x14ac:dyDescent="0.25">
      <c r="C370" s="394"/>
      <c r="D370" s="394"/>
      <c r="E370" s="394"/>
      <c r="F370" s="394"/>
      <c r="G370" s="394"/>
      <c r="I370" s="394"/>
      <c r="J370" s="394"/>
      <c r="K370" s="394"/>
      <c r="L370" s="394"/>
      <c r="O370" s="440"/>
      <c r="S370" s="394"/>
      <c r="T370" s="394"/>
      <c r="U370" s="394"/>
    </row>
    <row r="371" spans="3:21" x14ac:dyDescent="0.25">
      <c r="C371" s="394"/>
      <c r="D371" s="394"/>
      <c r="E371" s="394"/>
      <c r="F371" s="394"/>
      <c r="G371" s="394"/>
      <c r="I371" s="394"/>
      <c r="J371" s="394"/>
      <c r="K371" s="394"/>
      <c r="L371" s="394"/>
      <c r="O371" s="440"/>
      <c r="S371" s="394"/>
      <c r="T371" s="394"/>
      <c r="U371" s="394"/>
    </row>
    <row r="372" spans="3:21" x14ac:dyDescent="0.25">
      <c r="C372" s="394"/>
      <c r="D372" s="394"/>
      <c r="E372" s="394"/>
      <c r="F372" s="394"/>
      <c r="G372" s="394"/>
      <c r="I372" s="394"/>
      <c r="J372" s="394"/>
      <c r="K372" s="394"/>
      <c r="L372" s="394"/>
      <c r="O372" s="440"/>
      <c r="S372" s="394"/>
      <c r="T372" s="394"/>
      <c r="U372" s="394"/>
    </row>
    <row r="373" spans="3:21" x14ac:dyDescent="0.25">
      <c r="C373" s="394"/>
      <c r="D373" s="394"/>
      <c r="E373" s="394"/>
      <c r="F373" s="394"/>
      <c r="G373" s="394"/>
      <c r="I373" s="394"/>
      <c r="J373" s="394"/>
      <c r="K373" s="394"/>
      <c r="L373" s="394"/>
      <c r="O373" s="440"/>
      <c r="S373" s="394"/>
      <c r="T373" s="394"/>
      <c r="U373" s="394"/>
    </row>
    <row r="374" spans="3:21" x14ac:dyDescent="0.25">
      <c r="C374" s="394"/>
      <c r="D374" s="394"/>
      <c r="E374" s="394"/>
      <c r="F374" s="394"/>
      <c r="G374" s="394"/>
      <c r="I374" s="394"/>
      <c r="J374" s="394"/>
      <c r="K374" s="394"/>
      <c r="L374" s="394"/>
      <c r="O374" s="440"/>
      <c r="S374" s="394"/>
      <c r="T374" s="394"/>
      <c r="U374" s="394"/>
    </row>
    <row r="375" spans="3:21" x14ac:dyDescent="0.25">
      <c r="C375" s="394"/>
      <c r="D375" s="394"/>
      <c r="E375" s="394"/>
      <c r="F375" s="394"/>
      <c r="G375" s="394"/>
      <c r="I375" s="394"/>
      <c r="J375" s="394"/>
      <c r="K375" s="394"/>
      <c r="L375" s="394"/>
      <c r="O375" s="440"/>
      <c r="S375" s="394"/>
      <c r="T375" s="394"/>
      <c r="U375" s="394"/>
    </row>
    <row r="376" spans="3:21" x14ac:dyDescent="0.25">
      <c r="C376" s="394"/>
      <c r="D376" s="394"/>
      <c r="E376" s="394"/>
      <c r="F376" s="394"/>
      <c r="G376" s="394"/>
      <c r="I376" s="394"/>
      <c r="J376" s="394"/>
      <c r="K376" s="394"/>
      <c r="L376" s="394"/>
      <c r="O376" s="440"/>
      <c r="S376" s="394"/>
      <c r="T376" s="394"/>
      <c r="U376" s="394"/>
    </row>
    <row r="377" spans="3:21" x14ac:dyDescent="0.25">
      <c r="C377" s="394"/>
      <c r="D377" s="394"/>
      <c r="E377" s="394"/>
      <c r="F377" s="394"/>
      <c r="G377" s="394"/>
      <c r="I377" s="394"/>
      <c r="J377" s="394"/>
      <c r="K377" s="394"/>
      <c r="L377" s="394"/>
      <c r="O377" s="440"/>
      <c r="S377" s="394"/>
      <c r="T377" s="394"/>
      <c r="U377" s="394"/>
    </row>
    <row r="378" spans="3:21" x14ac:dyDescent="0.25">
      <c r="C378" s="394"/>
      <c r="D378" s="394"/>
      <c r="E378" s="394"/>
      <c r="F378" s="394"/>
      <c r="G378" s="394"/>
      <c r="I378" s="394"/>
      <c r="J378" s="394"/>
      <c r="K378" s="394"/>
      <c r="L378" s="394"/>
      <c r="O378" s="440"/>
      <c r="S378" s="394"/>
      <c r="T378" s="394"/>
      <c r="U378" s="394"/>
    </row>
    <row r="379" spans="3:21" x14ac:dyDescent="0.25">
      <c r="C379" s="394"/>
      <c r="D379" s="394"/>
      <c r="E379" s="394"/>
      <c r="F379" s="394"/>
      <c r="G379" s="394"/>
      <c r="I379" s="394"/>
      <c r="J379" s="394"/>
      <c r="K379" s="394"/>
      <c r="L379" s="394"/>
      <c r="O379" s="440"/>
      <c r="S379" s="394"/>
      <c r="T379" s="394"/>
      <c r="U379" s="394"/>
    </row>
    <row r="380" spans="3:21" x14ac:dyDescent="0.25">
      <c r="C380" s="394"/>
      <c r="D380" s="394"/>
      <c r="E380" s="394"/>
      <c r="F380" s="394"/>
      <c r="G380" s="394"/>
      <c r="I380" s="394"/>
      <c r="J380" s="394"/>
      <c r="K380" s="394"/>
      <c r="L380" s="394"/>
      <c r="O380" s="440"/>
      <c r="S380" s="394"/>
      <c r="T380" s="394"/>
      <c r="U380" s="394"/>
    </row>
    <row r="381" spans="3:21" x14ac:dyDescent="0.25">
      <c r="C381" s="394"/>
      <c r="D381" s="394"/>
      <c r="E381" s="394"/>
      <c r="F381" s="394"/>
      <c r="G381" s="394"/>
      <c r="I381" s="394"/>
      <c r="J381" s="394"/>
      <c r="K381" s="394"/>
      <c r="L381" s="394"/>
      <c r="O381" s="440"/>
      <c r="S381" s="394"/>
      <c r="T381" s="394"/>
      <c r="U381" s="394"/>
    </row>
    <row r="382" spans="3:21" x14ac:dyDescent="0.25">
      <c r="C382" s="394"/>
      <c r="D382" s="394"/>
      <c r="E382" s="394"/>
      <c r="F382" s="394"/>
      <c r="G382" s="394"/>
      <c r="I382" s="394"/>
      <c r="J382" s="394"/>
      <c r="K382" s="394"/>
      <c r="L382" s="394"/>
      <c r="O382" s="440"/>
      <c r="S382" s="394"/>
      <c r="T382" s="394"/>
      <c r="U382" s="394"/>
    </row>
    <row r="383" spans="3:21" x14ac:dyDescent="0.25">
      <c r="C383" s="394"/>
      <c r="D383" s="394"/>
      <c r="E383" s="394"/>
      <c r="F383" s="394"/>
      <c r="G383" s="394"/>
      <c r="I383" s="394"/>
      <c r="J383" s="394"/>
      <c r="K383" s="394"/>
      <c r="L383" s="394"/>
      <c r="O383" s="440"/>
      <c r="S383" s="394"/>
      <c r="T383" s="394"/>
      <c r="U383" s="394"/>
    </row>
    <row r="384" spans="3:21" x14ac:dyDescent="0.25">
      <c r="C384" s="394"/>
      <c r="D384" s="394"/>
      <c r="E384" s="394"/>
      <c r="F384" s="394"/>
      <c r="G384" s="394"/>
      <c r="I384" s="394"/>
      <c r="J384" s="394"/>
      <c r="K384" s="394"/>
      <c r="L384" s="394"/>
      <c r="O384" s="440"/>
      <c r="S384" s="394"/>
      <c r="T384" s="394"/>
      <c r="U384" s="394"/>
    </row>
    <row r="385" spans="3:21" x14ac:dyDescent="0.25">
      <c r="C385" s="394"/>
      <c r="D385" s="394"/>
      <c r="E385" s="394"/>
      <c r="F385" s="394"/>
      <c r="G385" s="394"/>
      <c r="I385" s="394"/>
      <c r="J385" s="394"/>
      <c r="K385" s="394"/>
      <c r="L385" s="394"/>
      <c r="O385" s="440"/>
      <c r="S385" s="394"/>
      <c r="T385" s="394"/>
      <c r="U385" s="394"/>
    </row>
    <row r="386" spans="3:21" x14ac:dyDescent="0.25">
      <c r="C386" s="394"/>
      <c r="D386" s="394"/>
      <c r="E386" s="394"/>
      <c r="F386" s="394"/>
      <c r="G386" s="394"/>
      <c r="I386" s="394"/>
      <c r="J386" s="394"/>
      <c r="K386" s="394"/>
      <c r="L386" s="394"/>
      <c r="O386" s="440"/>
      <c r="S386" s="394"/>
      <c r="T386" s="394"/>
      <c r="U386" s="394"/>
    </row>
    <row r="387" spans="3:21" x14ac:dyDescent="0.25">
      <c r="C387" s="394"/>
      <c r="D387" s="394"/>
      <c r="E387" s="394"/>
      <c r="F387" s="394"/>
      <c r="G387" s="394"/>
      <c r="I387" s="394"/>
      <c r="J387" s="394"/>
      <c r="K387" s="394"/>
      <c r="L387" s="394"/>
      <c r="O387" s="440"/>
      <c r="S387" s="394"/>
      <c r="T387" s="394"/>
      <c r="U387" s="394"/>
    </row>
    <row r="388" spans="3:21" x14ac:dyDescent="0.25">
      <c r="C388" s="394"/>
      <c r="D388" s="394"/>
      <c r="E388" s="394"/>
      <c r="F388" s="394"/>
      <c r="G388" s="394"/>
      <c r="I388" s="394"/>
      <c r="J388" s="394"/>
      <c r="K388" s="394"/>
      <c r="L388" s="394"/>
      <c r="O388" s="440"/>
      <c r="S388" s="394"/>
      <c r="T388" s="394"/>
      <c r="U388" s="394"/>
    </row>
    <row r="389" spans="3:21" x14ac:dyDescent="0.25">
      <c r="C389" s="394"/>
      <c r="D389" s="394"/>
      <c r="E389" s="394"/>
      <c r="F389" s="394"/>
      <c r="G389" s="394"/>
      <c r="I389" s="394"/>
      <c r="J389" s="394"/>
      <c r="K389" s="394"/>
      <c r="L389" s="394"/>
      <c r="O389" s="440"/>
      <c r="S389" s="394"/>
      <c r="T389" s="394"/>
      <c r="U389" s="394"/>
    </row>
    <row r="390" spans="3:21" x14ac:dyDescent="0.25">
      <c r="C390" s="394"/>
      <c r="D390" s="394"/>
      <c r="E390" s="394"/>
      <c r="F390" s="394"/>
      <c r="G390" s="394"/>
      <c r="I390" s="394"/>
      <c r="J390" s="394"/>
      <c r="K390" s="394"/>
      <c r="L390" s="394"/>
      <c r="O390" s="440"/>
      <c r="S390" s="394"/>
      <c r="T390" s="394"/>
      <c r="U390" s="394"/>
    </row>
    <row r="391" spans="3:21" x14ac:dyDescent="0.25">
      <c r="C391" s="394"/>
      <c r="D391" s="394"/>
      <c r="E391" s="394"/>
      <c r="F391" s="394"/>
      <c r="G391" s="394"/>
      <c r="I391" s="394"/>
      <c r="J391" s="394"/>
      <c r="K391" s="394"/>
      <c r="L391" s="394"/>
      <c r="O391" s="440"/>
      <c r="S391" s="394"/>
      <c r="T391" s="394"/>
      <c r="U391" s="394"/>
    </row>
    <row r="392" spans="3:21" x14ac:dyDescent="0.25">
      <c r="C392" s="394"/>
      <c r="D392" s="394"/>
      <c r="E392" s="394"/>
      <c r="F392" s="394"/>
      <c r="G392" s="394"/>
      <c r="I392" s="394"/>
      <c r="J392" s="394"/>
      <c r="K392" s="394"/>
      <c r="L392" s="394"/>
      <c r="O392" s="440"/>
      <c r="S392" s="394"/>
      <c r="T392" s="394"/>
      <c r="U392" s="394"/>
    </row>
    <row r="393" spans="3:21" x14ac:dyDescent="0.25">
      <c r="C393" s="394"/>
      <c r="D393" s="394"/>
      <c r="E393" s="394"/>
      <c r="F393" s="394"/>
      <c r="G393" s="394"/>
      <c r="I393" s="394"/>
      <c r="J393" s="394"/>
      <c r="K393" s="394"/>
      <c r="L393" s="394"/>
      <c r="O393" s="440"/>
      <c r="S393" s="394"/>
      <c r="T393" s="394"/>
      <c r="U393" s="394"/>
    </row>
    <row r="394" spans="3:21" x14ac:dyDescent="0.25">
      <c r="C394" s="394"/>
      <c r="D394" s="394"/>
      <c r="E394" s="394"/>
      <c r="F394" s="394"/>
      <c r="G394" s="394"/>
      <c r="I394" s="394"/>
      <c r="J394" s="394"/>
      <c r="K394" s="394"/>
      <c r="L394" s="394"/>
      <c r="O394" s="440"/>
      <c r="S394" s="394"/>
      <c r="T394" s="394"/>
      <c r="U394" s="394"/>
    </row>
    <row r="395" spans="3:21" x14ac:dyDescent="0.25">
      <c r="C395" s="394"/>
      <c r="D395" s="394"/>
      <c r="E395" s="394"/>
      <c r="F395" s="394"/>
      <c r="G395" s="394"/>
      <c r="I395" s="394"/>
      <c r="J395" s="394"/>
      <c r="K395" s="394"/>
      <c r="L395" s="394"/>
      <c r="O395" s="440"/>
      <c r="S395" s="394"/>
      <c r="T395" s="394"/>
      <c r="U395" s="394"/>
    </row>
    <row r="396" spans="3:21" x14ac:dyDescent="0.25">
      <c r="C396" s="394"/>
      <c r="D396" s="394"/>
      <c r="E396" s="394"/>
      <c r="F396" s="394"/>
      <c r="G396" s="394"/>
      <c r="I396" s="394"/>
      <c r="J396" s="394"/>
      <c r="K396" s="394"/>
      <c r="L396" s="394"/>
      <c r="O396" s="440"/>
      <c r="S396" s="394"/>
      <c r="T396" s="394"/>
      <c r="U396" s="394"/>
    </row>
    <row r="397" spans="3:21" x14ac:dyDescent="0.25">
      <c r="C397" s="394"/>
      <c r="D397" s="394"/>
      <c r="E397" s="394"/>
      <c r="F397" s="394"/>
      <c r="G397" s="394"/>
      <c r="I397" s="394"/>
      <c r="J397" s="394"/>
      <c r="K397" s="394"/>
      <c r="L397" s="394"/>
      <c r="O397" s="440"/>
      <c r="S397" s="394"/>
      <c r="T397" s="394"/>
      <c r="U397" s="394"/>
    </row>
    <row r="398" spans="3:21" x14ac:dyDescent="0.25">
      <c r="C398" s="394"/>
      <c r="D398" s="394"/>
      <c r="E398" s="394"/>
      <c r="F398" s="394"/>
      <c r="G398" s="394"/>
      <c r="I398" s="394"/>
      <c r="J398" s="394"/>
      <c r="K398" s="394"/>
      <c r="L398" s="394"/>
      <c r="O398" s="440"/>
      <c r="S398" s="394"/>
      <c r="T398" s="394"/>
      <c r="U398" s="394"/>
    </row>
    <row r="399" spans="3:21" x14ac:dyDescent="0.25">
      <c r="C399" s="394"/>
      <c r="D399" s="394"/>
      <c r="E399" s="394"/>
      <c r="F399" s="394"/>
      <c r="G399" s="394"/>
      <c r="I399" s="394"/>
      <c r="J399" s="394"/>
      <c r="K399" s="394"/>
      <c r="L399" s="394"/>
      <c r="O399" s="440"/>
      <c r="S399" s="394"/>
      <c r="T399" s="394"/>
      <c r="U399" s="394"/>
    </row>
    <row r="400" spans="3:21" x14ac:dyDescent="0.25">
      <c r="C400" s="394"/>
      <c r="D400" s="394"/>
      <c r="E400" s="394"/>
      <c r="F400" s="394"/>
      <c r="G400" s="394"/>
      <c r="I400" s="394"/>
      <c r="J400" s="394"/>
      <c r="K400" s="394"/>
      <c r="L400" s="394"/>
      <c r="O400" s="440"/>
      <c r="S400" s="394"/>
      <c r="T400" s="394"/>
      <c r="U400" s="394"/>
    </row>
    <row r="401" spans="3:21" x14ac:dyDescent="0.25">
      <c r="C401" s="394"/>
      <c r="D401" s="394"/>
      <c r="E401" s="394"/>
      <c r="F401" s="394"/>
      <c r="G401" s="394"/>
      <c r="I401" s="394"/>
      <c r="J401" s="394"/>
      <c r="K401" s="394"/>
      <c r="L401" s="394"/>
      <c r="O401" s="440"/>
      <c r="S401" s="394"/>
      <c r="T401" s="394"/>
      <c r="U401" s="394"/>
    </row>
    <row r="402" spans="3:21" x14ac:dyDescent="0.25">
      <c r="C402" s="394"/>
      <c r="D402" s="394"/>
      <c r="E402" s="394"/>
      <c r="F402" s="394"/>
      <c r="G402" s="394"/>
      <c r="I402" s="394"/>
      <c r="J402" s="394"/>
      <c r="K402" s="394"/>
      <c r="L402" s="394"/>
      <c r="O402" s="440"/>
      <c r="S402" s="394"/>
      <c r="T402" s="394"/>
      <c r="U402" s="394"/>
    </row>
    <row r="403" spans="3:21" x14ac:dyDescent="0.25">
      <c r="C403" s="394"/>
      <c r="D403" s="394"/>
      <c r="E403" s="394"/>
      <c r="F403" s="394"/>
      <c r="G403" s="394"/>
      <c r="I403" s="394"/>
      <c r="J403" s="394"/>
      <c r="K403" s="394"/>
      <c r="L403" s="394"/>
      <c r="O403" s="440"/>
      <c r="S403" s="394"/>
      <c r="T403" s="394"/>
      <c r="U403" s="394"/>
    </row>
    <row r="404" spans="3:21" x14ac:dyDescent="0.25">
      <c r="C404" s="394"/>
      <c r="D404" s="394"/>
      <c r="E404" s="394"/>
      <c r="F404" s="394"/>
      <c r="G404" s="394"/>
      <c r="I404" s="394"/>
      <c r="J404" s="394"/>
      <c r="K404" s="394"/>
      <c r="L404" s="394"/>
      <c r="O404" s="440"/>
      <c r="S404" s="394"/>
      <c r="T404" s="394"/>
      <c r="U404" s="394"/>
    </row>
    <row r="405" spans="3:21" x14ac:dyDescent="0.25">
      <c r="C405" s="394"/>
      <c r="D405" s="394"/>
      <c r="E405" s="394"/>
      <c r="F405" s="394"/>
      <c r="G405" s="394"/>
      <c r="I405" s="394"/>
      <c r="J405" s="394"/>
      <c r="K405" s="394"/>
      <c r="L405" s="394"/>
      <c r="O405" s="440"/>
      <c r="S405" s="394"/>
      <c r="T405" s="394"/>
      <c r="U405" s="394"/>
    </row>
    <row r="406" spans="3:21" x14ac:dyDescent="0.25">
      <c r="C406" s="394"/>
      <c r="D406" s="394"/>
      <c r="E406" s="394"/>
      <c r="F406" s="394"/>
      <c r="G406" s="394"/>
      <c r="I406" s="394"/>
      <c r="J406" s="394"/>
      <c r="K406" s="394"/>
      <c r="L406" s="394"/>
      <c r="O406" s="440"/>
      <c r="S406" s="394"/>
      <c r="T406" s="394"/>
      <c r="U406" s="394"/>
    </row>
    <row r="407" spans="3:21" x14ac:dyDescent="0.25">
      <c r="C407" s="394"/>
      <c r="D407" s="394"/>
      <c r="E407" s="394"/>
      <c r="F407" s="394"/>
      <c r="G407" s="394"/>
      <c r="I407" s="394"/>
      <c r="J407" s="394"/>
      <c r="K407" s="394"/>
      <c r="L407" s="394"/>
      <c r="O407" s="440"/>
      <c r="S407" s="394"/>
      <c r="T407" s="394"/>
      <c r="U407" s="394"/>
    </row>
    <row r="408" spans="3:21" x14ac:dyDescent="0.25">
      <c r="C408" s="394"/>
      <c r="D408" s="394"/>
      <c r="E408" s="394"/>
      <c r="F408" s="394"/>
      <c r="G408" s="394"/>
      <c r="I408" s="394"/>
      <c r="J408" s="394"/>
      <c r="K408" s="394"/>
      <c r="L408" s="394"/>
      <c r="O408" s="440"/>
      <c r="S408" s="394"/>
      <c r="T408" s="394"/>
      <c r="U408" s="394"/>
    </row>
    <row r="409" spans="3:21" x14ac:dyDescent="0.25">
      <c r="C409" s="394"/>
      <c r="D409" s="394"/>
      <c r="E409" s="394"/>
      <c r="F409" s="394"/>
      <c r="G409" s="394"/>
      <c r="I409" s="394"/>
      <c r="J409" s="394"/>
      <c r="K409" s="394"/>
      <c r="L409" s="394"/>
      <c r="O409" s="440"/>
      <c r="S409" s="394"/>
      <c r="T409" s="394"/>
      <c r="U409" s="394"/>
    </row>
    <row r="410" spans="3:21" x14ac:dyDescent="0.25">
      <c r="C410" s="394"/>
      <c r="D410" s="394"/>
      <c r="E410" s="394"/>
      <c r="F410" s="394"/>
      <c r="G410" s="394"/>
      <c r="I410" s="394"/>
      <c r="J410" s="394"/>
      <c r="K410" s="394"/>
      <c r="L410" s="394"/>
      <c r="O410" s="440"/>
      <c r="S410" s="394"/>
      <c r="T410" s="394"/>
      <c r="U410" s="394"/>
    </row>
    <row r="411" spans="3:21" x14ac:dyDescent="0.25">
      <c r="C411" s="394"/>
      <c r="D411" s="394"/>
      <c r="E411" s="394"/>
      <c r="F411" s="394"/>
      <c r="G411" s="394"/>
      <c r="I411" s="394"/>
      <c r="J411" s="394"/>
      <c r="K411" s="394"/>
      <c r="L411" s="394"/>
      <c r="O411" s="440"/>
      <c r="S411" s="394"/>
      <c r="T411" s="394"/>
      <c r="U411" s="394"/>
    </row>
    <row r="412" spans="3:21" x14ac:dyDescent="0.25">
      <c r="C412" s="394"/>
      <c r="D412" s="394"/>
      <c r="E412" s="394"/>
      <c r="F412" s="394"/>
      <c r="G412" s="394"/>
      <c r="I412" s="394"/>
      <c r="J412" s="394"/>
      <c r="K412" s="394"/>
      <c r="L412" s="394"/>
      <c r="O412" s="440"/>
      <c r="S412" s="394"/>
      <c r="T412" s="394"/>
      <c r="U412" s="394"/>
    </row>
    <row r="413" spans="3:21" x14ac:dyDescent="0.25">
      <c r="C413" s="394"/>
      <c r="D413" s="394"/>
      <c r="E413" s="394"/>
      <c r="F413" s="394"/>
      <c r="G413" s="394"/>
      <c r="I413" s="394"/>
      <c r="J413" s="394"/>
      <c r="K413" s="394"/>
      <c r="L413" s="394"/>
      <c r="O413" s="440"/>
      <c r="S413" s="394"/>
      <c r="T413" s="394"/>
      <c r="U413" s="394"/>
    </row>
    <row r="414" spans="3:21" x14ac:dyDescent="0.25">
      <c r="C414" s="394"/>
      <c r="D414" s="394"/>
      <c r="E414" s="394"/>
      <c r="F414" s="394"/>
      <c r="G414" s="394"/>
      <c r="I414" s="394"/>
      <c r="J414" s="394"/>
      <c r="K414" s="394"/>
      <c r="L414" s="394"/>
      <c r="O414" s="440"/>
      <c r="S414" s="394"/>
      <c r="T414" s="394"/>
      <c r="U414" s="394"/>
    </row>
    <row r="415" spans="3:21" x14ac:dyDescent="0.25">
      <c r="C415" s="394"/>
      <c r="D415" s="394"/>
      <c r="E415" s="394"/>
      <c r="F415" s="394"/>
      <c r="G415" s="394"/>
      <c r="I415" s="394"/>
      <c r="J415" s="394"/>
      <c r="K415" s="394"/>
      <c r="L415" s="394"/>
      <c r="O415" s="440"/>
      <c r="S415" s="394"/>
      <c r="T415" s="394"/>
      <c r="U415" s="394"/>
    </row>
    <row r="416" spans="3:21" x14ac:dyDescent="0.25">
      <c r="C416" s="394"/>
      <c r="D416" s="394"/>
      <c r="E416" s="394"/>
      <c r="F416" s="394"/>
      <c r="G416" s="394"/>
      <c r="I416" s="394"/>
      <c r="J416" s="394"/>
      <c r="K416" s="394"/>
      <c r="L416" s="394"/>
      <c r="O416" s="440"/>
      <c r="S416" s="394"/>
      <c r="T416" s="394"/>
      <c r="U416" s="394"/>
    </row>
    <row r="417" spans="3:21" x14ac:dyDescent="0.25">
      <c r="C417" s="394"/>
      <c r="D417" s="394"/>
      <c r="E417" s="394"/>
      <c r="F417" s="394"/>
      <c r="G417" s="394"/>
      <c r="I417" s="394"/>
      <c r="J417" s="394"/>
      <c r="K417" s="394"/>
      <c r="L417" s="394"/>
      <c r="O417" s="440"/>
      <c r="S417" s="394"/>
      <c r="T417" s="394"/>
      <c r="U417" s="394"/>
    </row>
    <row r="418" spans="3:21" x14ac:dyDescent="0.25">
      <c r="C418" s="394"/>
      <c r="D418" s="394"/>
      <c r="E418" s="394"/>
      <c r="F418" s="394"/>
      <c r="G418" s="394"/>
      <c r="I418" s="394"/>
      <c r="J418" s="394"/>
      <c r="K418" s="394"/>
      <c r="L418" s="394"/>
      <c r="O418" s="440"/>
      <c r="S418" s="394"/>
      <c r="T418" s="394"/>
      <c r="U418" s="394"/>
    </row>
    <row r="419" spans="3:21" x14ac:dyDescent="0.25">
      <c r="C419" s="394"/>
      <c r="D419" s="394"/>
      <c r="E419" s="394"/>
      <c r="F419" s="394"/>
      <c r="G419" s="394"/>
      <c r="I419" s="394"/>
      <c r="J419" s="394"/>
      <c r="K419" s="394"/>
      <c r="L419" s="394"/>
      <c r="O419" s="440"/>
      <c r="S419" s="394"/>
      <c r="T419" s="394"/>
      <c r="U419" s="394"/>
    </row>
    <row r="420" spans="3:21" x14ac:dyDescent="0.25">
      <c r="C420" s="394"/>
      <c r="D420" s="394"/>
      <c r="E420" s="394"/>
      <c r="F420" s="394"/>
      <c r="G420" s="394"/>
      <c r="I420" s="394"/>
      <c r="J420" s="394"/>
      <c r="K420" s="394"/>
      <c r="L420" s="394"/>
      <c r="O420" s="440"/>
      <c r="S420" s="394"/>
      <c r="T420" s="394"/>
      <c r="U420" s="394"/>
    </row>
    <row r="421" spans="3:21" x14ac:dyDescent="0.25">
      <c r="C421" s="394"/>
      <c r="D421" s="394"/>
      <c r="E421" s="394"/>
      <c r="F421" s="394"/>
      <c r="G421" s="394"/>
      <c r="I421" s="394"/>
      <c r="J421" s="394"/>
      <c r="K421" s="394"/>
      <c r="L421" s="394"/>
      <c r="O421" s="440"/>
      <c r="S421" s="394"/>
      <c r="T421" s="394"/>
      <c r="U421" s="394"/>
    </row>
    <row r="422" spans="3:21" x14ac:dyDescent="0.25">
      <c r="C422" s="394"/>
      <c r="D422" s="394"/>
      <c r="E422" s="394"/>
      <c r="F422" s="394"/>
      <c r="G422" s="394"/>
      <c r="I422" s="394"/>
      <c r="J422" s="394"/>
      <c r="K422" s="394"/>
      <c r="L422" s="394"/>
      <c r="O422" s="440"/>
      <c r="S422" s="394"/>
      <c r="T422" s="394"/>
      <c r="U422" s="394"/>
    </row>
    <row r="423" spans="3:21" x14ac:dyDescent="0.25">
      <c r="C423" s="394"/>
      <c r="D423" s="394"/>
      <c r="E423" s="394"/>
      <c r="F423" s="394"/>
      <c r="G423" s="394"/>
      <c r="I423" s="394"/>
      <c r="J423" s="394"/>
      <c r="K423" s="394"/>
      <c r="L423" s="394"/>
      <c r="O423" s="440"/>
      <c r="S423" s="394"/>
      <c r="T423" s="394"/>
      <c r="U423" s="394"/>
    </row>
    <row r="424" spans="3:21" x14ac:dyDescent="0.25">
      <c r="C424" s="394"/>
      <c r="D424" s="394"/>
      <c r="E424" s="394"/>
      <c r="F424" s="394"/>
      <c r="G424" s="394"/>
      <c r="I424" s="394"/>
      <c r="J424" s="394"/>
      <c r="K424" s="394"/>
      <c r="L424" s="394"/>
      <c r="O424" s="440"/>
      <c r="S424" s="394"/>
      <c r="T424" s="394"/>
      <c r="U424" s="394"/>
    </row>
    <row r="425" spans="3:21" x14ac:dyDescent="0.25">
      <c r="C425" s="394"/>
      <c r="D425" s="394"/>
      <c r="E425" s="394"/>
      <c r="F425" s="394"/>
      <c r="G425" s="394"/>
      <c r="I425" s="394"/>
      <c r="J425" s="394"/>
      <c r="K425" s="394"/>
      <c r="L425" s="394"/>
      <c r="O425" s="440"/>
      <c r="S425" s="394"/>
      <c r="T425" s="394"/>
      <c r="U425" s="394"/>
    </row>
    <row r="426" spans="3:21" x14ac:dyDescent="0.25">
      <c r="C426" s="394"/>
      <c r="D426" s="394"/>
      <c r="E426" s="394"/>
      <c r="F426" s="394"/>
      <c r="G426" s="394"/>
      <c r="I426" s="394"/>
      <c r="J426" s="394"/>
      <c r="K426" s="394"/>
      <c r="L426" s="394"/>
      <c r="O426" s="440"/>
      <c r="S426" s="394"/>
      <c r="T426" s="394"/>
      <c r="U426" s="394"/>
    </row>
    <row r="427" spans="3:21" x14ac:dyDescent="0.25">
      <c r="C427" s="394"/>
      <c r="D427" s="394"/>
      <c r="E427" s="394"/>
      <c r="F427" s="394"/>
      <c r="G427" s="394"/>
      <c r="I427" s="394"/>
      <c r="J427" s="394"/>
      <c r="K427" s="394"/>
      <c r="L427" s="394"/>
      <c r="O427" s="440"/>
      <c r="S427" s="394"/>
      <c r="T427" s="394"/>
      <c r="U427" s="394"/>
    </row>
    <row r="428" spans="3:21" x14ac:dyDescent="0.25">
      <c r="C428" s="394"/>
      <c r="D428" s="394"/>
      <c r="E428" s="394"/>
      <c r="F428" s="394"/>
      <c r="G428" s="394"/>
      <c r="I428" s="394"/>
      <c r="J428" s="394"/>
      <c r="K428" s="394"/>
      <c r="L428" s="394"/>
      <c r="O428" s="440"/>
      <c r="S428" s="394"/>
      <c r="T428" s="394"/>
      <c r="U428" s="394"/>
    </row>
    <row r="429" spans="3:21" x14ac:dyDescent="0.25">
      <c r="C429" s="394"/>
      <c r="D429" s="394"/>
      <c r="E429" s="394"/>
      <c r="F429" s="394"/>
      <c r="G429" s="394"/>
      <c r="I429" s="394"/>
      <c r="J429" s="394"/>
      <c r="K429" s="394"/>
      <c r="L429" s="394"/>
      <c r="O429" s="440"/>
      <c r="S429" s="394"/>
      <c r="T429" s="394"/>
      <c r="U429" s="394"/>
    </row>
    <row r="430" spans="3:21" x14ac:dyDescent="0.25">
      <c r="C430" s="394"/>
      <c r="D430" s="394"/>
      <c r="E430" s="394"/>
      <c r="F430" s="394"/>
      <c r="G430" s="394"/>
      <c r="I430" s="394"/>
      <c r="J430" s="394"/>
      <c r="K430" s="394"/>
      <c r="L430" s="394"/>
      <c r="O430" s="440"/>
      <c r="S430" s="394"/>
      <c r="T430" s="394"/>
      <c r="U430" s="394"/>
    </row>
    <row r="431" spans="3:21" x14ac:dyDescent="0.25">
      <c r="C431" s="394"/>
      <c r="D431" s="394"/>
      <c r="E431" s="394"/>
      <c r="F431" s="394"/>
      <c r="G431" s="394"/>
      <c r="I431" s="394"/>
      <c r="J431" s="394"/>
      <c r="K431" s="394"/>
      <c r="L431" s="394"/>
      <c r="O431" s="440"/>
      <c r="S431" s="394"/>
      <c r="T431" s="394"/>
      <c r="U431" s="394"/>
    </row>
    <row r="432" spans="3:21" x14ac:dyDescent="0.25">
      <c r="C432" s="394"/>
      <c r="D432" s="394"/>
      <c r="E432" s="394"/>
      <c r="F432" s="394"/>
      <c r="G432" s="394"/>
      <c r="I432" s="394"/>
      <c r="J432" s="394"/>
      <c r="K432" s="394"/>
      <c r="L432" s="394"/>
      <c r="O432" s="440"/>
      <c r="S432" s="394"/>
      <c r="T432" s="394"/>
      <c r="U432" s="394"/>
    </row>
    <row r="433" spans="3:21" x14ac:dyDescent="0.25">
      <c r="C433" s="394"/>
      <c r="D433" s="394"/>
      <c r="E433" s="394"/>
      <c r="F433" s="394"/>
      <c r="G433" s="394"/>
      <c r="I433" s="394"/>
      <c r="J433" s="394"/>
      <c r="K433" s="394"/>
      <c r="L433" s="394"/>
      <c r="O433" s="440"/>
      <c r="S433" s="394"/>
      <c r="T433" s="394"/>
      <c r="U433" s="394"/>
    </row>
    <row r="434" spans="3:21" x14ac:dyDescent="0.25">
      <c r="C434" s="394"/>
      <c r="D434" s="394"/>
      <c r="E434" s="394"/>
      <c r="F434" s="394"/>
      <c r="G434" s="394"/>
      <c r="I434" s="394"/>
      <c r="J434" s="394"/>
      <c r="K434" s="394"/>
      <c r="L434" s="394"/>
      <c r="O434" s="440"/>
      <c r="S434" s="394"/>
      <c r="T434" s="394"/>
      <c r="U434" s="394"/>
    </row>
    <row r="435" spans="3:21" x14ac:dyDescent="0.25">
      <c r="C435" s="394"/>
      <c r="D435" s="394"/>
      <c r="E435" s="394"/>
      <c r="F435" s="394"/>
      <c r="G435" s="394"/>
      <c r="I435" s="394"/>
      <c r="J435" s="394"/>
      <c r="K435" s="394"/>
      <c r="L435" s="394"/>
      <c r="O435" s="440"/>
      <c r="S435" s="394"/>
      <c r="T435" s="394"/>
      <c r="U435" s="394"/>
    </row>
    <row r="436" spans="3:21" x14ac:dyDescent="0.25">
      <c r="C436" s="394"/>
      <c r="D436" s="394"/>
      <c r="E436" s="394"/>
      <c r="F436" s="394"/>
      <c r="G436" s="394"/>
      <c r="I436" s="394"/>
      <c r="J436" s="394"/>
      <c r="K436" s="394"/>
      <c r="L436" s="394"/>
      <c r="O436" s="440"/>
      <c r="S436" s="394"/>
      <c r="T436" s="394"/>
      <c r="U436" s="394"/>
    </row>
    <row r="437" spans="3:21" x14ac:dyDescent="0.25">
      <c r="C437" s="394"/>
      <c r="D437" s="394"/>
      <c r="E437" s="394"/>
      <c r="F437" s="394"/>
      <c r="G437" s="394"/>
      <c r="I437" s="394"/>
      <c r="J437" s="394"/>
      <c r="K437" s="394"/>
      <c r="L437" s="394"/>
      <c r="O437" s="440"/>
      <c r="S437" s="394"/>
      <c r="T437" s="394"/>
      <c r="U437" s="394"/>
    </row>
    <row r="438" spans="3:21" x14ac:dyDescent="0.25">
      <c r="C438" s="394"/>
      <c r="D438" s="394"/>
      <c r="E438" s="394"/>
      <c r="F438" s="394"/>
      <c r="G438" s="394"/>
      <c r="I438" s="394"/>
      <c r="J438" s="394"/>
      <c r="K438" s="394"/>
      <c r="L438" s="394"/>
      <c r="O438" s="440"/>
      <c r="S438" s="394"/>
      <c r="T438" s="394"/>
      <c r="U438" s="394"/>
    </row>
    <row r="439" spans="3:21" x14ac:dyDescent="0.25">
      <c r="C439" s="394"/>
      <c r="D439" s="394"/>
      <c r="E439" s="394"/>
      <c r="F439" s="394"/>
      <c r="G439" s="394"/>
      <c r="I439" s="394"/>
      <c r="J439" s="394"/>
      <c r="K439" s="394"/>
      <c r="L439" s="394"/>
      <c r="O439" s="440"/>
      <c r="S439" s="394"/>
      <c r="T439" s="394"/>
      <c r="U439" s="394"/>
    </row>
    <row r="440" spans="3:21" x14ac:dyDescent="0.25">
      <c r="C440" s="394"/>
      <c r="D440" s="394"/>
      <c r="E440" s="394"/>
      <c r="F440" s="394"/>
      <c r="G440" s="394"/>
      <c r="I440" s="394"/>
      <c r="J440" s="394"/>
      <c r="K440" s="394"/>
      <c r="L440" s="394"/>
      <c r="O440" s="440"/>
      <c r="S440" s="394"/>
      <c r="T440" s="394"/>
      <c r="U440" s="394"/>
    </row>
    <row r="441" spans="3:21" x14ac:dyDescent="0.25">
      <c r="C441" s="394"/>
      <c r="D441" s="394"/>
      <c r="E441" s="394"/>
      <c r="F441" s="394"/>
      <c r="G441" s="394"/>
      <c r="I441" s="394"/>
      <c r="J441" s="394"/>
      <c r="K441" s="394"/>
      <c r="L441" s="394"/>
      <c r="O441" s="440"/>
      <c r="S441" s="394"/>
      <c r="T441" s="394"/>
      <c r="U441" s="394"/>
    </row>
    <row r="442" spans="3:21" x14ac:dyDescent="0.25">
      <c r="C442" s="394"/>
      <c r="D442" s="394"/>
      <c r="E442" s="394"/>
      <c r="F442" s="394"/>
      <c r="G442" s="394"/>
      <c r="I442" s="394"/>
      <c r="J442" s="394"/>
      <c r="K442" s="394"/>
      <c r="L442" s="394"/>
      <c r="O442" s="440"/>
      <c r="S442" s="394"/>
      <c r="T442" s="394"/>
      <c r="U442" s="394"/>
    </row>
    <row r="443" spans="3:21" x14ac:dyDescent="0.25">
      <c r="C443" s="394"/>
      <c r="D443" s="394"/>
      <c r="E443" s="394"/>
      <c r="F443" s="394"/>
      <c r="G443" s="394"/>
      <c r="I443" s="394"/>
      <c r="J443" s="394"/>
      <c r="K443" s="394"/>
      <c r="L443" s="394"/>
      <c r="O443" s="440"/>
      <c r="S443" s="394"/>
      <c r="T443" s="394"/>
      <c r="U443" s="394"/>
    </row>
    <row r="444" spans="3:21" x14ac:dyDescent="0.25">
      <c r="C444" s="394"/>
      <c r="D444" s="394"/>
      <c r="E444" s="394"/>
      <c r="F444" s="394"/>
      <c r="G444" s="394"/>
      <c r="I444" s="394"/>
      <c r="J444" s="394"/>
      <c r="K444" s="394"/>
      <c r="L444" s="394"/>
      <c r="O444" s="440"/>
      <c r="S444" s="394"/>
      <c r="T444" s="394"/>
      <c r="U444" s="394"/>
    </row>
    <row r="445" spans="3:21" x14ac:dyDescent="0.25">
      <c r="C445" s="394"/>
      <c r="D445" s="394"/>
      <c r="E445" s="394"/>
      <c r="F445" s="394"/>
      <c r="G445" s="394"/>
      <c r="I445" s="394"/>
      <c r="J445" s="394"/>
      <c r="K445" s="394"/>
      <c r="L445" s="394"/>
      <c r="O445" s="440"/>
      <c r="S445" s="394"/>
      <c r="T445" s="394"/>
      <c r="U445" s="394"/>
    </row>
    <row r="446" spans="3:21" x14ac:dyDescent="0.25">
      <c r="C446" s="394"/>
      <c r="D446" s="394"/>
      <c r="E446" s="394"/>
      <c r="F446" s="394"/>
      <c r="G446" s="394"/>
      <c r="I446" s="394"/>
      <c r="J446" s="394"/>
      <c r="K446" s="394"/>
      <c r="L446" s="394"/>
      <c r="O446" s="440"/>
      <c r="S446" s="394"/>
      <c r="T446" s="394"/>
      <c r="U446" s="394"/>
    </row>
    <row r="447" spans="3:21" x14ac:dyDescent="0.25">
      <c r="C447" s="394"/>
      <c r="D447" s="394"/>
      <c r="E447" s="394"/>
      <c r="F447" s="394"/>
      <c r="G447" s="394"/>
      <c r="I447" s="394"/>
      <c r="J447" s="394"/>
      <c r="K447" s="394"/>
      <c r="L447" s="394"/>
      <c r="O447" s="440"/>
      <c r="S447" s="394"/>
      <c r="T447" s="394"/>
      <c r="U447" s="394"/>
    </row>
    <row r="448" spans="3:21" x14ac:dyDescent="0.25">
      <c r="C448" s="394"/>
      <c r="D448" s="394"/>
      <c r="E448" s="394"/>
      <c r="F448" s="394"/>
      <c r="G448" s="394"/>
      <c r="I448" s="394"/>
      <c r="J448" s="394"/>
      <c r="K448" s="394"/>
      <c r="L448" s="394"/>
      <c r="O448" s="440"/>
      <c r="S448" s="394"/>
      <c r="T448" s="394"/>
      <c r="U448" s="394"/>
    </row>
    <row r="449" spans="3:21" x14ac:dyDescent="0.25">
      <c r="C449" s="394"/>
      <c r="D449" s="394"/>
      <c r="E449" s="394"/>
      <c r="F449" s="394"/>
      <c r="G449" s="394"/>
      <c r="I449" s="394"/>
      <c r="J449" s="394"/>
      <c r="K449" s="394"/>
      <c r="L449" s="394"/>
      <c r="O449" s="440"/>
      <c r="S449" s="394"/>
      <c r="T449" s="394"/>
      <c r="U449" s="394"/>
    </row>
    <row r="450" spans="3:21" x14ac:dyDescent="0.25">
      <c r="C450" s="394"/>
      <c r="D450" s="394"/>
      <c r="E450" s="394"/>
      <c r="F450" s="394"/>
      <c r="G450" s="394"/>
      <c r="I450" s="394"/>
      <c r="J450" s="394"/>
      <c r="K450" s="394"/>
      <c r="L450" s="394"/>
      <c r="O450" s="440"/>
      <c r="S450" s="394"/>
      <c r="T450" s="394"/>
      <c r="U450" s="394"/>
    </row>
    <row r="451" spans="3:21" x14ac:dyDescent="0.25">
      <c r="C451" s="394"/>
      <c r="D451" s="394"/>
      <c r="E451" s="394"/>
      <c r="F451" s="394"/>
      <c r="G451" s="394"/>
      <c r="I451" s="394"/>
      <c r="J451" s="394"/>
      <c r="K451" s="394"/>
      <c r="L451" s="394"/>
      <c r="O451" s="440"/>
      <c r="S451" s="394"/>
      <c r="T451" s="394"/>
      <c r="U451" s="394"/>
    </row>
    <row r="452" spans="3:21" x14ac:dyDescent="0.25">
      <c r="C452" s="394"/>
      <c r="D452" s="394"/>
      <c r="E452" s="394"/>
      <c r="F452" s="394"/>
      <c r="G452" s="394"/>
      <c r="I452" s="394"/>
      <c r="J452" s="394"/>
      <c r="K452" s="394"/>
      <c r="L452" s="394"/>
      <c r="O452" s="440"/>
      <c r="S452" s="394"/>
      <c r="T452" s="394"/>
      <c r="U452" s="394"/>
    </row>
    <row r="453" spans="3:21" x14ac:dyDescent="0.25">
      <c r="C453" s="394"/>
      <c r="D453" s="394"/>
      <c r="E453" s="394"/>
      <c r="F453" s="394"/>
      <c r="G453" s="394"/>
      <c r="I453" s="394"/>
      <c r="J453" s="394"/>
      <c r="K453" s="394"/>
      <c r="L453" s="394"/>
      <c r="O453" s="440"/>
      <c r="S453" s="394"/>
      <c r="T453" s="394"/>
      <c r="U453" s="394"/>
    </row>
    <row r="454" spans="3:21" x14ac:dyDescent="0.25">
      <c r="C454" s="394"/>
      <c r="D454" s="394"/>
      <c r="E454" s="394"/>
      <c r="F454" s="394"/>
      <c r="G454" s="394"/>
      <c r="I454" s="394"/>
      <c r="J454" s="394"/>
      <c r="K454" s="394"/>
      <c r="L454" s="394"/>
      <c r="O454" s="440"/>
      <c r="S454" s="394"/>
      <c r="T454" s="394"/>
      <c r="U454" s="394"/>
    </row>
    <row r="455" spans="3:21" x14ac:dyDescent="0.25">
      <c r="C455" s="394"/>
      <c r="D455" s="394"/>
      <c r="E455" s="394"/>
      <c r="F455" s="394"/>
      <c r="G455" s="394"/>
      <c r="I455" s="394"/>
      <c r="J455" s="394"/>
      <c r="K455" s="394"/>
      <c r="L455" s="394"/>
      <c r="O455" s="440"/>
      <c r="S455" s="394"/>
      <c r="T455" s="394"/>
      <c r="U455" s="394"/>
    </row>
    <row r="456" spans="3:21" x14ac:dyDescent="0.25">
      <c r="C456" s="394"/>
      <c r="D456" s="394"/>
      <c r="E456" s="394"/>
      <c r="F456" s="394"/>
      <c r="G456" s="394"/>
      <c r="I456" s="394"/>
      <c r="J456" s="394"/>
      <c r="K456" s="394"/>
      <c r="L456" s="394"/>
      <c r="O456" s="440"/>
      <c r="S456" s="394"/>
      <c r="T456" s="394"/>
      <c r="U456" s="394"/>
    </row>
    <row r="457" spans="3:21" x14ac:dyDescent="0.25">
      <c r="C457" s="394"/>
      <c r="D457" s="394"/>
      <c r="E457" s="394"/>
      <c r="F457" s="394"/>
      <c r="G457" s="394"/>
      <c r="I457" s="394"/>
      <c r="J457" s="394"/>
      <c r="K457" s="394"/>
      <c r="L457" s="394"/>
      <c r="O457" s="440"/>
      <c r="S457" s="394"/>
      <c r="T457" s="394"/>
      <c r="U457" s="394"/>
    </row>
    <row r="458" spans="3:21" x14ac:dyDescent="0.25">
      <c r="C458" s="394"/>
      <c r="D458" s="394"/>
      <c r="E458" s="394"/>
      <c r="F458" s="394"/>
      <c r="G458" s="394"/>
      <c r="I458" s="394"/>
      <c r="J458" s="394"/>
      <c r="K458" s="394"/>
      <c r="L458" s="394"/>
      <c r="O458" s="440"/>
      <c r="S458" s="394"/>
      <c r="T458" s="394"/>
      <c r="U458" s="394"/>
    </row>
    <row r="459" spans="3:21" x14ac:dyDescent="0.25">
      <c r="C459" s="394"/>
      <c r="D459" s="394"/>
      <c r="E459" s="394"/>
      <c r="F459" s="394"/>
      <c r="G459" s="394"/>
      <c r="I459" s="394"/>
      <c r="J459" s="394"/>
      <c r="K459" s="394"/>
      <c r="L459" s="394"/>
      <c r="O459" s="440"/>
      <c r="S459" s="394"/>
      <c r="T459" s="394"/>
      <c r="U459" s="394"/>
    </row>
    <row r="460" spans="3:21" x14ac:dyDescent="0.25">
      <c r="C460" s="394"/>
      <c r="D460" s="394"/>
      <c r="E460" s="394"/>
      <c r="F460" s="394"/>
      <c r="G460" s="394"/>
      <c r="I460" s="394"/>
      <c r="J460" s="394"/>
      <c r="K460" s="394"/>
      <c r="L460" s="394"/>
      <c r="O460" s="440"/>
      <c r="S460" s="394"/>
      <c r="T460" s="394"/>
      <c r="U460" s="394"/>
    </row>
    <row r="461" spans="3:21" x14ac:dyDescent="0.25">
      <c r="C461" s="394"/>
      <c r="D461" s="394"/>
      <c r="E461" s="394"/>
      <c r="F461" s="394"/>
      <c r="G461" s="394"/>
      <c r="I461" s="394"/>
      <c r="J461" s="394"/>
      <c r="K461" s="394"/>
      <c r="L461" s="394"/>
      <c r="O461" s="440"/>
      <c r="S461" s="394"/>
      <c r="T461" s="394"/>
      <c r="U461" s="394"/>
    </row>
    <row r="462" spans="3:21" x14ac:dyDescent="0.25">
      <c r="C462" s="394"/>
      <c r="D462" s="394"/>
      <c r="E462" s="394"/>
      <c r="F462" s="394"/>
      <c r="G462" s="394"/>
      <c r="I462" s="394"/>
      <c r="J462" s="394"/>
      <c r="K462" s="394"/>
      <c r="L462" s="394"/>
      <c r="O462" s="440"/>
      <c r="S462" s="394"/>
      <c r="T462" s="394"/>
      <c r="U462" s="394"/>
    </row>
    <row r="463" spans="3:21" x14ac:dyDescent="0.25">
      <c r="C463" s="394"/>
      <c r="D463" s="394"/>
      <c r="E463" s="394"/>
      <c r="F463" s="394"/>
      <c r="G463" s="394"/>
      <c r="I463" s="394"/>
      <c r="J463" s="394"/>
      <c r="K463" s="394"/>
      <c r="L463" s="394"/>
      <c r="O463" s="440"/>
      <c r="S463" s="394"/>
      <c r="T463" s="394"/>
      <c r="U463" s="394"/>
    </row>
    <row r="464" spans="3:21" x14ac:dyDescent="0.25">
      <c r="C464" s="394"/>
      <c r="D464" s="394"/>
      <c r="E464" s="394"/>
      <c r="F464" s="394"/>
      <c r="G464" s="394"/>
      <c r="I464" s="394"/>
      <c r="J464" s="394"/>
      <c r="K464" s="394"/>
      <c r="L464" s="394"/>
      <c r="O464" s="440"/>
      <c r="S464" s="394"/>
      <c r="T464" s="394"/>
      <c r="U464" s="394"/>
    </row>
    <row r="465" spans="3:21" x14ac:dyDescent="0.25">
      <c r="C465" s="394"/>
      <c r="D465" s="394"/>
      <c r="E465" s="394"/>
      <c r="F465" s="394"/>
      <c r="G465" s="394"/>
      <c r="I465" s="394"/>
      <c r="J465" s="394"/>
      <c r="K465" s="394"/>
      <c r="L465" s="394"/>
      <c r="O465" s="440"/>
      <c r="S465" s="394"/>
      <c r="T465" s="394"/>
      <c r="U465" s="394"/>
    </row>
    <row r="466" spans="3:21" x14ac:dyDescent="0.25">
      <c r="C466" s="394"/>
      <c r="D466" s="394"/>
      <c r="E466" s="394"/>
      <c r="F466" s="394"/>
      <c r="G466" s="394"/>
      <c r="I466" s="394"/>
      <c r="J466" s="394"/>
      <c r="K466" s="394"/>
      <c r="L466" s="394"/>
      <c r="O466" s="440"/>
      <c r="S466" s="394"/>
      <c r="T466" s="394"/>
      <c r="U466" s="394"/>
    </row>
    <row r="467" spans="3:21" x14ac:dyDescent="0.25">
      <c r="C467" s="394"/>
      <c r="D467" s="394"/>
      <c r="E467" s="394"/>
      <c r="F467" s="394"/>
      <c r="G467" s="394"/>
      <c r="I467" s="394"/>
      <c r="J467" s="394"/>
      <c r="K467" s="394"/>
      <c r="L467" s="394"/>
      <c r="O467" s="440"/>
      <c r="S467" s="394"/>
      <c r="T467" s="394"/>
      <c r="U467" s="394"/>
    </row>
    <row r="468" spans="3:21" x14ac:dyDescent="0.25">
      <c r="C468" s="394"/>
      <c r="D468" s="394"/>
      <c r="E468" s="394"/>
      <c r="F468" s="394"/>
      <c r="G468" s="394"/>
      <c r="I468" s="394"/>
      <c r="J468" s="394"/>
      <c r="K468" s="394"/>
      <c r="L468" s="394"/>
      <c r="O468" s="440"/>
      <c r="S468" s="394"/>
      <c r="T468" s="394"/>
      <c r="U468" s="394"/>
    </row>
    <row r="469" spans="3:21" x14ac:dyDescent="0.25">
      <c r="C469" s="394"/>
      <c r="D469" s="394"/>
      <c r="E469" s="394"/>
      <c r="F469" s="394"/>
      <c r="G469" s="394"/>
      <c r="I469" s="394"/>
      <c r="J469" s="394"/>
      <c r="K469" s="394"/>
      <c r="L469" s="394"/>
      <c r="O469" s="440"/>
      <c r="S469" s="394"/>
      <c r="T469" s="394"/>
      <c r="U469" s="394"/>
    </row>
    <row r="470" spans="3:21" x14ac:dyDescent="0.25">
      <c r="C470" s="394"/>
      <c r="D470" s="394"/>
      <c r="E470" s="394"/>
      <c r="F470" s="394"/>
      <c r="G470" s="394"/>
      <c r="I470" s="394"/>
      <c r="J470" s="394"/>
      <c r="K470" s="394"/>
      <c r="L470" s="394"/>
      <c r="O470" s="440"/>
      <c r="S470" s="394"/>
      <c r="T470" s="394"/>
      <c r="U470" s="394"/>
    </row>
    <row r="471" spans="3:21" x14ac:dyDescent="0.25">
      <c r="C471" s="394"/>
      <c r="D471" s="394"/>
      <c r="E471" s="394"/>
      <c r="F471" s="394"/>
      <c r="G471" s="394"/>
      <c r="I471" s="394"/>
      <c r="J471" s="394"/>
      <c r="K471" s="394"/>
      <c r="L471" s="394"/>
      <c r="O471" s="440"/>
      <c r="S471" s="394"/>
      <c r="T471" s="394"/>
      <c r="U471" s="394"/>
    </row>
    <row r="472" spans="3:21" x14ac:dyDescent="0.25">
      <c r="C472" s="394"/>
      <c r="D472" s="394"/>
      <c r="E472" s="394"/>
      <c r="F472" s="394"/>
      <c r="G472" s="394"/>
      <c r="I472" s="394"/>
      <c r="J472" s="394"/>
      <c r="K472" s="394"/>
      <c r="L472" s="394"/>
      <c r="O472" s="440"/>
      <c r="S472" s="394"/>
      <c r="T472" s="394"/>
      <c r="U472" s="394"/>
    </row>
    <row r="473" spans="3:21" x14ac:dyDescent="0.25">
      <c r="C473" s="394"/>
      <c r="D473" s="394"/>
      <c r="E473" s="394"/>
      <c r="F473" s="394"/>
      <c r="G473" s="394"/>
      <c r="I473" s="394"/>
      <c r="J473" s="394"/>
      <c r="K473" s="394"/>
      <c r="L473" s="394"/>
      <c r="O473" s="440"/>
      <c r="S473" s="394"/>
      <c r="T473" s="394"/>
      <c r="U473" s="394"/>
    </row>
    <row r="474" spans="3:21" x14ac:dyDescent="0.25">
      <c r="C474" s="394"/>
      <c r="D474" s="394"/>
      <c r="E474" s="394"/>
      <c r="F474" s="394"/>
      <c r="G474" s="394"/>
      <c r="I474" s="394"/>
      <c r="J474" s="394"/>
      <c r="K474" s="394"/>
      <c r="L474" s="394"/>
      <c r="O474" s="440"/>
      <c r="S474" s="394"/>
      <c r="T474" s="394"/>
      <c r="U474" s="394"/>
    </row>
    <row r="475" spans="3:21" x14ac:dyDescent="0.25">
      <c r="C475" s="394"/>
      <c r="D475" s="394"/>
      <c r="E475" s="394"/>
      <c r="F475" s="394"/>
      <c r="G475" s="394"/>
      <c r="I475" s="394"/>
      <c r="J475" s="394"/>
      <c r="K475" s="394"/>
      <c r="L475" s="394"/>
      <c r="O475" s="440"/>
      <c r="S475" s="394"/>
      <c r="T475" s="394"/>
      <c r="U475" s="394"/>
    </row>
    <row r="476" spans="3:21" x14ac:dyDescent="0.25">
      <c r="C476" s="394"/>
      <c r="D476" s="394"/>
      <c r="E476" s="394"/>
      <c r="F476" s="394"/>
      <c r="G476" s="394"/>
      <c r="I476" s="394"/>
      <c r="J476" s="394"/>
      <c r="K476" s="394"/>
      <c r="L476" s="394"/>
      <c r="O476" s="440"/>
      <c r="S476" s="394"/>
      <c r="T476" s="394"/>
      <c r="U476" s="394"/>
    </row>
    <row r="477" spans="3:21" x14ac:dyDescent="0.25">
      <c r="C477" s="394"/>
      <c r="D477" s="394"/>
      <c r="E477" s="394"/>
      <c r="F477" s="394"/>
      <c r="G477" s="394"/>
      <c r="I477" s="394"/>
      <c r="J477" s="394"/>
      <c r="K477" s="394"/>
      <c r="L477" s="394"/>
      <c r="O477" s="440"/>
      <c r="S477" s="394"/>
      <c r="T477" s="394"/>
      <c r="U477" s="394"/>
    </row>
    <row r="478" spans="3:21" x14ac:dyDescent="0.25">
      <c r="C478" s="394"/>
      <c r="D478" s="394"/>
      <c r="E478" s="394"/>
      <c r="F478" s="394"/>
      <c r="G478" s="394"/>
      <c r="I478" s="394"/>
      <c r="J478" s="394"/>
      <c r="K478" s="394"/>
      <c r="L478" s="394"/>
      <c r="O478" s="440"/>
      <c r="S478" s="394"/>
      <c r="T478" s="394"/>
      <c r="U478" s="394"/>
    </row>
    <row r="479" spans="3:21" x14ac:dyDescent="0.25">
      <c r="C479" s="394"/>
      <c r="D479" s="394"/>
      <c r="E479" s="394"/>
      <c r="F479" s="394"/>
      <c r="G479" s="394"/>
      <c r="I479" s="394"/>
      <c r="J479" s="394"/>
      <c r="K479" s="394"/>
      <c r="L479" s="394"/>
      <c r="O479" s="440"/>
      <c r="S479" s="394"/>
      <c r="T479" s="394"/>
      <c r="U479" s="394"/>
    </row>
    <row r="480" spans="3:21" x14ac:dyDescent="0.25">
      <c r="C480" s="394"/>
      <c r="D480" s="394"/>
      <c r="E480" s="394"/>
      <c r="F480" s="394"/>
      <c r="G480" s="394"/>
      <c r="I480" s="394"/>
      <c r="J480" s="394"/>
      <c r="K480" s="394"/>
      <c r="L480" s="394"/>
      <c r="O480" s="440"/>
      <c r="S480" s="394"/>
      <c r="T480" s="394"/>
      <c r="U480" s="394"/>
    </row>
    <row r="481" spans="3:21" x14ac:dyDescent="0.25">
      <c r="C481" s="394"/>
      <c r="D481" s="394"/>
      <c r="E481" s="394"/>
      <c r="F481" s="394"/>
      <c r="G481" s="394"/>
      <c r="I481" s="394"/>
      <c r="J481" s="394"/>
      <c r="K481" s="394"/>
      <c r="L481" s="394"/>
      <c r="O481" s="440"/>
      <c r="S481" s="394"/>
      <c r="T481" s="394"/>
      <c r="U481" s="394"/>
    </row>
    <row r="482" spans="3:21" x14ac:dyDescent="0.25">
      <c r="C482" s="394"/>
      <c r="D482" s="394"/>
      <c r="E482" s="394"/>
      <c r="F482" s="394"/>
      <c r="G482" s="394"/>
      <c r="I482" s="394"/>
      <c r="J482" s="394"/>
      <c r="K482" s="394"/>
      <c r="L482" s="394"/>
      <c r="O482" s="440"/>
      <c r="S482" s="394"/>
      <c r="T482" s="394"/>
      <c r="U482" s="394"/>
    </row>
    <row r="483" spans="3:21" x14ac:dyDescent="0.25">
      <c r="C483" s="394"/>
      <c r="D483" s="394"/>
      <c r="E483" s="394"/>
      <c r="F483" s="394"/>
      <c r="G483" s="394"/>
      <c r="I483" s="394"/>
      <c r="J483" s="394"/>
      <c r="K483" s="394"/>
      <c r="L483" s="394"/>
      <c r="O483" s="440"/>
      <c r="S483" s="394"/>
      <c r="T483" s="394"/>
      <c r="U483" s="394"/>
    </row>
    <row r="484" spans="3:21" x14ac:dyDescent="0.25">
      <c r="C484" s="394"/>
      <c r="D484" s="394"/>
      <c r="E484" s="394"/>
      <c r="F484" s="394"/>
      <c r="G484" s="394"/>
      <c r="I484" s="394"/>
      <c r="J484" s="394"/>
      <c r="K484" s="394"/>
      <c r="L484" s="394"/>
      <c r="O484" s="440"/>
      <c r="S484" s="394"/>
      <c r="T484" s="394"/>
      <c r="U484" s="394"/>
    </row>
    <row r="485" spans="3:21" x14ac:dyDescent="0.25">
      <c r="C485" s="394"/>
      <c r="D485" s="394"/>
      <c r="E485" s="394"/>
      <c r="F485" s="394"/>
      <c r="G485" s="394"/>
      <c r="I485" s="394"/>
      <c r="J485" s="394"/>
      <c r="K485" s="394"/>
      <c r="L485" s="394"/>
      <c r="O485" s="440"/>
      <c r="S485" s="394"/>
      <c r="T485" s="394"/>
      <c r="U485" s="394"/>
    </row>
    <row r="486" spans="3:21" x14ac:dyDescent="0.25">
      <c r="C486" s="394"/>
      <c r="D486" s="394"/>
      <c r="E486" s="394"/>
      <c r="F486" s="394"/>
      <c r="G486" s="394"/>
      <c r="I486" s="394"/>
      <c r="J486" s="394"/>
      <c r="K486" s="394"/>
      <c r="L486" s="394"/>
      <c r="O486" s="440"/>
      <c r="S486" s="394"/>
      <c r="T486" s="394"/>
      <c r="U486" s="394"/>
    </row>
    <row r="487" spans="3:21" x14ac:dyDescent="0.25">
      <c r="C487" s="394"/>
      <c r="D487" s="394"/>
      <c r="E487" s="394"/>
      <c r="F487" s="394"/>
      <c r="G487" s="394"/>
      <c r="I487" s="394"/>
      <c r="J487" s="394"/>
      <c r="K487" s="394"/>
      <c r="L487" s="394"/>
      <c r="O487" s="440"/>
      <c r="S487" s="394"/>
      <c r="T487" s="394"/>
      <c r="U487" s="394"/>
    </row>
    <row r="488" spans="3:21" x14ac:dyDescent="0.25">
      <c r="C488" s="394"/>
      <c r="D488" s="394"/>
      <c r="E488" s="394"/>
      <c r="F488" s="394"/>
      <c r="G488" s="394"/>
      <c r="I488" s="394"/>
      <c r="J488" s="394"/>
      <c r="K488" s="394"/>
      <c r="L488" s="394"/>
      <c r="O488" s="440"/>
      <c r="S488" s="394"/>
      <c r="T488" s="394"/>
      <c r="U488" s="394"/>
    </row>
    <row r="489" spans="3:21" x14ac:dyDescent="0.25">
      <c r="C489" s="394"/>
      <c r="D489" s="394"/>
      <c r="E489" s="394"/>
      <c r="F489" s="394"/>
      <c r="G489" s="394"/>
      <c r="I489" s="394"/>
      <c r="J489" s="394"/>
      <c r="K489" s="394"/>
      <c r="L489" s="394"/>
      <c r="O489" s="440"/>
      <c r="S489" s="394"/>
      <c r="T489" s="394"/>
      <c r="U489" s="394"/>
    </row>
    <row r="490" spans="3:21" x14ac:dyDescent="0.25">
      <c r="C490" s="394"/>
      <c r="D490" s="394"/>
      <c r="E490" s="394"/>
      <c r="F490" s="394"/>
      <c r="G490" s="394"/>
      <c r="I490" s="394"/>
      <c r="J490" s="394"/>
      <c r="K490" s="394"/>
      <c r="L490" s="394"/>
      <c r="O490" s="440"/>
      <c r="S490" s="394"/>
      <c r="T490" s="394"/>
      <c r="U490" s="394"/>
    </row>
    <row r="491" spans="3:21" x14ac:dyDescent="0.25">
      <c r="C491" s="394"/>
      <c r="D491" s="394"/>
      <c r="E491" s="394"/>
      <c r="F491" s="394"/>
      <c r="G491" s="394"/>
      <c r="I491" s="394"/>
      <c r="J491" s="394"/>
      <c r="K491" s="394"/>
      <c r="L491" s="394"/>
      <c r="O491" s="440"/>
      <c r="S491" s="394"/>
      <c r="T491" s="394"/>
      <c r="U491" s="394"/>
    </row>
    <row r="492" spans="3:21" x14ac:dyDescent="0.25">
      <c r="C492" s="394"/>
      <c r="D492" s="394"/>
      <c r="E492" s="394"/>
      <c r="F492" s="394"/>
      <c r="G492" s="394"/>
      <c r="I492" s="394"/>
      <c r="J492" s="394"/>
      <c r="K492" s="394"/>
      <c r="L492" s="394"/>
      <c r="O492" s="440"/>
      <c r="S492" s="394"/>
      <c r="T492" s="394"/>
      <c r="U492" s="394"/>
    </row>
    <row r="493" spans="3:21" x14ac:dyDescent="0.25">
      <c r="C493" s="394"/>
      <c r="D493" s="394"/>
      <c r="E493" s="394"/>
      <c r="F493" s="394"/>
      <c r="G493" s="394"/>
      <c r="I493" s="394"/>
      <c r="J493" s="394"/>
      <c r="K493" s="394"/>
      <c r="L493" s="394"/>
      <c r="O493" s="440"/>
      <c r="S493" s="394"/>
      <c r="T493" s="394"/>
      <c r="U493" s="394"/>
    </row>
    <row r="494" spans="3:21" x14ac:dyDescent="0.25">
      <c r="C494" s="394"/>
      <c r="D494" s="394"/>
      <c r="E494" s="394"/>
      <c r="F494" s="394"/>
      <c r="G494" s="394"/>
      <c r="I494" s="394"/>
      <c r="J494" s="394"/>
      <c r="K494" s="394"/>
      <c r="L494" s="394"/>
      <c r="O494" s="440"/>
      <c r="S494" s="394"/>
      <c r="T494" s="394"/>
      <c r="U494" s="394"/>
    </row>
    <row r="495" spans="3:21" x14ac:dyDescent="0.25">
      <c r="C495" s="394"/>
      <c r="D495" s="394"/>
      <c r="E495" s="394"/>
      <c r="F495" s="394"/>
      <c r="G495" s="394"/>
      <c r="I495" s="394"/>
      <c r="J495" s="394"/>
      <c r="K495" s="394"/>
      <c r="L495" s="394"/>
      <c r="O495" s="440"/>
      <c r="S495" s="394"/>
      <c r="T495" s="394"/>
      <c r="U495" s="394"/>
    </row>
    <row r="496" spans="3:21" x14ac:dyDescent="0.25">
      <c r="C496" s="394"/>
      <c r="D496" s="394"/>
      <c r="E496" s="394"/>
      <c r="F496" s="394"/>
      <c r="G496" s="394"/>
      <c r="I496" s="394"/>
      <c r="J496" s="394"/>
      <c r="K496" s="394"/>
      <c r="L496" s="394"/>
      <c r="O496" s="440"/>
      <c r="S496" s="394"/>
      <c r="T496" s="394"/>
      <c r="U496" s="394"/>
    </row>
    <row r="497" spans="3:21" x14ac:dyDescent="0.25">
      <c r="C497" s="394"/>
      <c r="D497" s="394"/>
      <c r="E497" s="394"/>
      <c r="F497" s="394"/>
      <c r="G497" s="394"/>
      <c r="I497" s="394"/>
      <c r="J497" s="394"/>
      <c r="K497" s="394"/>
      <c r="L497" s="394"/>
      <c r="O497" s="440"/>
      <c r="S497" s="394"/>
      <c r="T497" s="394"/>
      <c r="U497" s="394"/>
    </row>
    <row r="498" spans="3:21" x14ac:dyDescent="0.25">
      <c r="C498" s="394"/>
      <c r="D498" s="394"/>
      <c r="E498" s="394"/>
      <c r="F498" s="394"/>
      <c r="G498" s="394"/>
      <c r="I498" s="394"/>
      <c r="J498" s="394"/>
      <c r="K498" s="394"/>
      <c r="L498" s="394"/>
      <c r="O498" s="440"/>
      <c r="S498" s="394"/>
      <c r="T498" s="394"/>
      <c r="U498" s="394"/>
    </row>
    <row r="499" spans="3:21" x14ac:dyDescent="0.25">
      <c r="C499" s="394"/>
      <c r="D499" s="394"/>
      <c r="E499" s="394"/>
      <c r="F499" s="394"/>
      <c r="G499" s="394"/>
      <c r="I499" s="394"/>
      <c r="J499" s="394"/>
      <c r="K499" s="394"/>
      <c r="L499" s="394"/>
      <c r="O499" s="440"/>
      <c r="S499" s="394"/>
      <c r="T499" s="394"/>
      <c r="U499" s="394"/>
    </row>
    <row r="500" spans="3:21" x14ac:dyDescent="0.25">
      <c r="C500" s="394"/>
      <c r="D500" s="394"/>
      <c r="E500" s="394"/>
      <c r="F500" s="394"/>
      <c r="G500" s="394"/>
      <c r="I500" s="394"/>
      <c r="J500" s="394"/>
      <c r="K500" s="394"/>
      <c r="L500" s="394"/>
      <c r="O500" s="440"/>
      <c r="S500" s="394"/>
      <c r="T500" s="394"/>
      <c r="U500" s="394"/>
    </row>
    <row r="501" spans="3:21" x14ac:dyDescent="0.25">
      <c r="C501" s="394"/>
      <c r="D501" s="394"/>
      <c r="E501" s="394"/>
      <c r="F501" s="394"/>
      <c r="G501" s="394"/>
      <c r="I501" s="394"/>
      <c r="J501" s="394"/>
      <c r="K501" s="394"/>
      <c r="L501" s="394"/>
      <c r="O501" s="440"/>
      <c r="S501" s="394"/>
      <c r="T501" s="394"/>
      <c r="U501" s="394"/>
    </row>
    <row r="502" spans="3:21" x14ac:dyDescent="0.25">
      <c r="C502" s="394"/>
      <c r="D502" s="394"/>
      <c r="E502" s="394"/>
      <c r="F502" s="394"/>
      <c r="G502" s="394"/>
      <c r="I502" s="394"/>
      <c r="J502" s="394"/>
      <c r="K502" s="394"/>
      <c r="L502" s="394"/>
      <c r="O502" s="440"/>
      <c r="S502" s="394"/>
      <c r="T502" s="394"/>
      <c r="U502" s="394"/>
    </row>
    <row r="503" spans="3:21" x14ac:dyDescent="0.25">
      <c r="C503" s="394"/>
      <c r="D503" s="394"/>
      <c r="E503" s="394"/>
      <c r="F503" s="394"/>
      <c r="G503" s="394"/>
      <c r="I503" s="394"/>
      <c r="J503" s="394"/>
      <c r="K503" s="394"/>
      <c r="L503" s="394"/>
      <c r="O503" s="440"/>
      <c r="S503" s="394"/>
      <c r="T503" s="394"/>
      <c r="U503" s="394"/>
    </row>
    <row r="504" spans="3:21" x14ac:dyDescent="0.25">
      <c r="C504" s="394"/>
      <c r="D504" s="394"/>
      <c r="E504" s="394"/>
      <c r="F504" s="394"/>
      <c r="G504" s="394"/>
      <c r="I504" s="394"/>
      <c r="J504" s="394"/>
      <c r="K504" s="394"/>
      <c r="L504" s="394"/>
      <c r="O504" s="440"/>
      <c r="S504" s="394"/>
      <c r="T504" s="394"/>
      <c r="U504" s="394"/>
    </row>
    <row r="505" spans="3:21" x14ac:dyDescent="0.25">
      <c r="C505" s="394"/>
      <c r="D505" s="394"/>
      <c r="E505" s="394"/>
      <c r="F505" s="394"/>
      <c r="G505" s="394"/>
      <c r="I505" s="394"/>
      <c r="J505" s="394"/>
      <c r="K505" s="394"/>
      <c r="L505" s="394"/>
      <c r="O505" s="440"/>
      <c r="S505" s="394"/>
      <c r="T505" s="394"/>
      <c r="U505" s="394"/>
    </row>
    <row r="506" spans="3:21" x14ac:dyDescent="0.25">
      <c r="C506" s="394"/>
      <c r="D506" s="394"/>
      <c r="E506" s="394"/>
      <c r="F506" s="394"/>
      <c r="G506" s="394"/>
      <c r="I506" s="394"/>
      <c r="J506" s="394"/>
      <c r="K506" s="394"/>
      <c r="L506" s="394"/>
      <c r="O506" s="440"/>
      <c r="S506" s="394"/>
      <c r="T506" s="394"/>
      <c r="U506" s="394"/>
    </row>
    <row r="507" spans="3:21" x14ac:dyDescent="0.25">
      <c r="C507" s="394"/>
      <c r="D507" s="394"/>
      <c r="E507" s="394"/>
      <c r="F507" s="394"/>
      <c r="G507" s="394"/>
      <c r="I507" s="394"/>
      <c r="J507" s="394"/>
      <c r="K507" s="394"/>
      <c r="L507" s="394"/>
      <c r="O507" s="440"/>
      <c r="S507" s="394"/>
      <c r="T507" s="394"/>
      <c r="U507" s="394"/>
    </row>
    <row r="508" spans="3:21" x14ac:dyDescent="0.25">
      <c r="C508" s="394"/>
      <c r="D508" s="394"/>
      <c r="E508" s="394"/>
      <c r="F508" s="394"/>
      <c r="G508" s="394"/>
      <c r="I508" s="394"/>
      <c r="J508" s="394"/>
      <c r="K508" s="394"/>
      <c r="L508" s="394"/>
      <c r="O508" s="440"/>
      <c r="S508" s="394"/>
      <c r="T508" s="394"/>
      <c r="U508" s="394"/>
    </row>
    <row r="509" spans="3:21" x14ac:dyDescent="0.25">
      <c r="C509" s="394"/>
      <c r="D509" s="394"/>
      <c r="E509" s="394"/>
      <c r="F509" s="394"/>
      <c r="G509" s="394"/>
      <c r="I509" s="394"/>
      <c r="J509" s="394"/>
      <c r="K509" s="394"/>
      <c r="L509" s="394"/>
      <c r="O509" s="440"/>
      <c r="S509" s="394"/>
      <c r="T509" s="394"/>
      <c r="U509" s="394"/>
    </row>
    <row r="510" spans="3:21" x14ac:dyDescent="0.25">
      <c r="C510" s="394"/>
      <c r="D510" s="394"/>
      <c r="E510" s="394"/>
      <c r="F510" s="394"/>
      <c r="G510" s="394"/>
      <c r="I510" s="394"/>
      <c r="J510" s="394"/>
      <c r="K510" s="394"/>
      <c r="L510" s="394"/>
      <c r="O510" s="440"/>
      <c r="S510" s="394"/>
      <c r="T510" s="394"/>
      <c r="U510" s="394"/>
    </row>
    <row r="511" spans="3:21" x14ac:dyDescent="0.25">
      <c r="C511" s="394"/>
      <c r="D511" s="394"/>
      <c r="E511" s="394"/>
      <c r="F511" s="394"/>
      <c r="G511" s="394"/>
      <c r="I511" s="394"/>
      <c r="J511" s="394"/>
      <c r="K511" s="394"/>
      <c r="L511" s="394"/>
      <c r="O511" s="440"/>
      <c r="S511" s="394"/>
      <c r="T511" s="394"/>
      <c r="U511" s="394"/>
    </row>
    <row r="512" spans="3:21" x14ac:dyDescent="0.25">
      <c r="C512" s="394"/>
      <c r="D512" s="394"/>
      <c r="E512" s="394"/>
      <c r="F512" s="394"/>
      <c r="G512" s="394"/>
      <c r="I512" s="394"/>
      <c r="J512" s="394"/>
      <c r="K512" s="394"/>
      <c r="L512" s="394"/>
      <c r="O512" s="440"/>
      <c r="S512" s="394"/>
      <c r="T512" s="394"/>
      <c r="U512" s="394"/>
    </row>
    <row r="513" spans="3:21" x14ac:dyDescent="0.25">
      <c r="C513" s="394"/>
      <c r="D513" s="394"/>
      <c r="E513" s="394"/>
      <c r="F513" s="394"/>
      <c r="G513" s="394"/>
      <c r="I513" s="394"/>
      <c r="J513" s="394"/>
      <c r="K513" s="394"/>
      <c r="L513" s="394"/>
      <c r="O513" s="440"/>
      <c r="S513" s="394"/>
      <c r="T513" s="394"/>
      <c r="U513" s="394"/>
    </row>
    <row r="514" spans="3:21" x14ac:dyDescent="0.25">
      <c r="C514" s="394"/>
      <c r="D514" s="394"/>
      <c r="E514" s="394"/>
      <c r="F514" s="394"/>
      <c r="G514" s="394"/>
      <c r="I514" s="394"/>
      <c r="J514" s="394"/>
      <c r="K514" s="394"/>
      <c r="L514" s="394"/>
      <c r="O514" s="440"/>
      <c r="S514" s="394"/>
      <c r="T514" s="394"/>
      <c r="U514" s="394"/>
    </row>
    <row r="515" spans="3:21" x14ac:dyDescent="0.25">
      <c r="C515" s="394"/>
      <c r="D515" s="394"/>
      <c r="E515" s="394"/>
      <c r="F515" s="394"/>
      <c r="G515" s="394"/>
      <c r="I515" s="394"/>
      <c r="J515" s="394"/>
      <c r="K515" s="394"/>
      <c r="L515" s="394"/>
      <c r="O515" s="440"/>
      <c r="S515" s="394"/>
      <c r="T515" s="394"/>
      <c r="U515" s="394"/>
    </row>
    <row r="516" spans="3:21" x14ac:dyDescent="0.25">
      <c r="C516" s="394"/>
      <c r="D516" s="394"/>
      <c r="E516" s="394"/>
      <c r="F516" s="394"/>
      <c r="G516" s="394"/>
      <c r="I516" s="394"/>
      <c r="J516" s="394"/>
      <c r="K516" s="394"/>
      <c r="L516" s="394"/>
      <c r="O516" s="440"/>
      <c r="S516" s="394"/>
      <c r="T516" s="394"/>
      <c r="U516" s="394"/>
    </row>
    <row r="517" spans="3:21" x14ac:dyDescent="0.25">
      <c r="C517" s="394"/>
      <c r="D517" s="394"/>
      <c r="E517" s="394"/>
      <c r="F517" s="394"/>
      <c r="G517" s="394"/>
      <c r="I517" s="394"/>
      <c r="J517" s="394"/>
      <c r="K517" s="394"/>
      <c r="L517" s="394"/>
      <c r="O517" s="440"/>
      <c r="S517" s="394"/>
      <c r="T517" s="394"/>
      <c r="U517" s="394"/>
    </row>
    <row r="518" spans="3:21" x14ac:dyDescent="0.25">
      <c r="C518" s="394"/>
      <c r="D518" s="394"/>
      <c r="E518" s="394"/>
      <c r="F518" s="394"/>
      <c r="G518" s="394"/>
      <c r="I518" s="394"/>
      <c r="J518" s="394"/>
      <c r="K518" s="394"/>
      <c r="L518" s="394"/>
      <c r="O518" s="440"/>
      <c r="S518" s="394"/>
      <c r="T518" s="394"/>
      <c r="U518" s="394"/>
    </row>
    <row r="519" spans="3:21" x14ac:dyDescent="0.25">
      <c r="C519" s="394"/>
      <c r="D519" s="394"/>
      <c r="E519" s="394"/>
      <c r="F519" s="394"/>
      <c r="G519" s="394"/>
      <c r="I519" s="394"/>
      <c r="J519" s="394"/>
      <c r="K519" s="394"/>
      <c r="L519" s="394"/>
      <c r="O519" s="440"/>
      <c r="S519" s="394"/>
      <c r="T519" s="394"/>
      <c r="U519" s="394"/>
    </row>
    <row r="520" spans="3:21" x14ac:dyDescent="0.25">
      <c r="C520" s="394"/>
      <c r="D520" s="394"/>
      <c r="E520" s="394"/>
      <c r="F520" s="394"/>
      <c r="G520" s="394"/>
      <c r="I520" s="394"/>
      <c r="J520" s="394"/>
      <c r="K520" s="394"/>
      <c r="L520" s="394"/>
      <c r="O520" s="440"/>
      <c r="S520" s="394"/>
      <c r="T520" s="394"/>
      <c r="U520" s="394"/>
    </row>
    <row r="521" spans="3:21" x14ac:dyDescent="0.25">
      <c r="C521" s="394"/>
      <c r="D521" s="394"/>
      <c r="E521" s="394"/>
      <c r="F521" s="394"/>
      <c r="G521" s="394"/>
      <c r="I521" s="394"/>
      <c r="J521" s="394"/>
      <c r="K521" s="394"/>
      <c r="L521" s="394"/>
      <c r="O521" s="440"/>
      <c r="S521" s="394"/>
      <c r="T521" s="394"/>
      <c r="U521" s="394"/>
    </row>
    <row r="522" spans="3:21" x14ac:dyDescent="0.25">
      <c r="C522" s="394"/>
      <c r="D522" s="394"/>
      <c r="E522" s="394"/>
      <c r="F522" s="394"/>
      <c r="G522" s="394"/>
      <c r="I522" s="394"/>
      <c r="J522" s="394"/>
      <c r="K522" s="394"/>
      <c r="L522" s="394"/>
      <c r="O522" s="440"/>
      <c r="S522" s="394"/>
      <c r="T522" s="394"/>
      <c r="U522" s="394"/>
    </row>
    <row r="523" spans="3:21" x14ac:dyDescent="0.25">
      <c r="C523" s="394"/>
      <c r="D523" s="394"/>
      <c r="E523" s="394"/>
      <c r="F523" s="394"/>
      <c r="G523" s="394"/>
      <c r="I523" s="394"/>
      <c r="J523" s="394"/>
      <c r="K523" s="394"/>
      <c r="L523" s="394"/>
      <c r="O523" s="440"/>
      <c r="S523" s="394"/>
      <c r="T523" s="394"/>
      <c r="U523" s="394"/>
    </row>
    <row r="524" spans="3:21" x14ac:dyDescent="0.25">
      <c r="C524" s="394"/>
      <c r="D524" s="394"/>
      <c r="E524" s="394"/>
      <c r="F524" s="394"/>
      <c r="G524" s="394"/>
      <c r="I524" s="394"/>
      <c r="J524" s="394"/>
      <c r="K524" s="394"/>
      <c r="L524" s="394"/>
      <c r="O524" s="440"/>
      <c r="S524" s="394"/>
      <c r="T524" s="394"/>
      <c r="U524" s="394"/>
    </row>
    <row r="525" spans="3:21" x14ac:dyDescent="0.25">
      <c r="C525" s="394"/>
      <c r="D525" s="394"/>
      <c r="E525" s="394"/>
      <c r="F525" s="394"/>
      <c r="G525" s="394"/>
      <c r="I525" s="394"/>
      <c r="J525" s="394"/>
      <c r="K525" s="394"/>
      <c r="L525" s="394"/>
      <c r="O525" s="440"/>
      <c r="S525" s="394"/>
      <c r="T525" s="394"/>
      <c r="U525" s="394"/>
    </row>
    <row r="526" spans="3:21" x14ac:dyDescent="0.25">
      <c r="C526" s="394"/>
      <c r="D526" s="394"/>
      <c r="E526" s="394"/>
      <c r="F526" s="394"/>
      <c r="G526" s="394"/>
      <c r="I526" s="394"/>
      <c r="J526" s="394"/>
      <c r="K526" s="394"/>
      <c r="L526" s="394"/>
      <c r="O526" s="440"/>
      <c r="S526" s="394"/>
      <c r="T526" s="394"/>
      <c r="U526" s="394"/>
    </row>
    <row r="527" spans="3:21" x14ac:dyDescent="0.25">
      <c r="C527" s="394"/>
      <c r="D527" s="394"/>
      <c r="E527" s="394"/>
      <c r="F527" s="394"/>
      <c r="G527" s="394"/>
      <c r="I527" s="394"/>
      <c r="J527" s="394"/>
      <c r="K527" s="394"/>
      <c r="L527" s="394"/>
      <c r="O527" s="440"/>
      <c r="S527" s="394"/>
      <c r="T527" s="394"/>
      <c r="U527" s="394"/>
    </row>
    <row r="528" spans="3:21" x14ac:dyDescent="0.25">
      <c r="C528" s="394"/>
      <c r="D528" s="394"/>
      <c r="E528" s="394"/>
      <c r="F528" s="394"/>
      <c r="G528" s="394"/>
      <c r="I528" s="394"/>
      <c r="J528" s="394"/>
      <c r="K528" s="394"/>
      <c r="L528" s="394"/>
      <c r="O528" s="440"/>
      <c r="S528" s="394"/>
      <c r="T528" s="394"/>
      <c r="U528" s="394"/>
    </row>
    <row r="529" spans="3:21" x14ac:dyDescent="0.25">
      <c r="C529" s="394"/>
      <c r="D529" s="394"/>
      <c r="E529" s="394"/>
      <c r="F529" s="394"/>
      <c r="G529" s="394"/>
      <c r="I529" s="394"/>
      <c r="J529" s="394"/>
      <c r="K529" s="394"/>
      <c r="L529" s="394"/>
      <c r="O529" s="440"/>
      <c r="S529" s="394"/>
      <c r="T529" s="394"/>
      <c r="U529" s="394"/>
    </row>
    <row r="530" spans="3:21" x14ac:dyDescent="0.25">
      <c r="C530" s="394"/>
      <c r="D530" s="394"/>
      <c r="E530" s="394"/>
      <c r="F530" s="394"/>
      <c r="G530" s="394"/>
      <c r="I530" s="394"/>
      <c r="J530" s="394"/>
      <c r="K530" s="394"/>
      <c r="L530" s="394"/>
      <c r="O530" s="440"/>
      <c r="S530" s="394"/>
      <c r="T530" s="394"/>
      <c r="U530" s="394"/>
    </row>
    <row r="531" spans="3:21" x14ac:dyDescent="0.25">
      <c r="C531" s="394"/>
      <c r="D531" s="394"/>
      <c r="E531" s="394"/>
      <c r="F531" s="394"/>
      <c r="G531" s="394"/>
      <c r="I531" s="394"/>
      <c r="J531" s="394"/>
      <c r="K531" s="394"/>
      <c r="L531" s="394"/>
      <c r="O531" s="440"/>
      <c r="S531" s="394"/>
      <c r="T531" s="394"/>
      <c r="U531" s="394"/>
    </row>
    <row r="532" spans="3:21" x14ac:dyDescent="0.25">
      <c r="C532" s="394"/>
      <c r="D532" s="394"/>
      <c r="E532" s="394"/>
      <c r="F532" s="394"/>
      <c r="G532" s="394"/>
      <c r="I532" s="394"/>
      <c r="J532" s="394"/>
      <c r="K532" s="394"/>
      <c r="L532" s="394"/>
      <c r="O532" s="440"/>
      <c r="S532" s="394"/>
      <c r="T532" s="394"/>
      <c r="U532" s="394"/>
    </row>
    <row r="533" spans="3:21" x14ac:dyDescent="0.25">
      <c r="C533" s="394"/>
      <c r="D533" s="394"/>
      <c r="E533" s="394"/>
      <c r="F533" s="394"/>
      <c r="G533" s="394"/>
      <c r="I533" s="394"/>
      <c r="J533" s="394"/>
      <c r="K533" s="394"/>
      <c r="L533" s="394"/>
      <c r="O533" s="440"/>
      <c r="S533" s="394"/>
      <c r="T533" s="394"/>
      <c r="U533" s="394"/>
    </row>
    <row r="534" spans="3:21" x14ac:dyDescent="0.25">
      <c r="C534" s="394"/>
      <c r="D534" s="394"/>
      <c r="E534" s="394"/>
      <c r="F534" s="394"/>
      <c r="G534" s="394"/>
      <c r="I534" s="394"/>
      <c r="J534" s="394"/>
      <c r="K534" s="394"/>
      <c r="L534" s="394"/>
      <c r="O534" s="440"/>
      <c r="S534" s="394"/>
      <c r="T534" s="394"/>
      <c r="U534" s="394"/>
    </row>
    <row r="535" spans="3:21" x14ac:dyDescent="0.25">
      <c r="C535" s="394"/>
      <c r="D535" s="394"/>
      <c r="E535" s="394"/>
      <c r="F535" s="394"/>
      <c r="G535" s="394"/>
      <c r="I535" s="394"/>
      <c r="J535" s="394"/>
      <c r="K535" s="394"/>
      <c r="L535" s="394"/>
      <c r="O535" s="440"/>
      <c r="S535" s="394"/>
      <c r="T535" s="394"/>
      <c r="U535" s="394"/>
    </row>
    <row r="536" spans="3:21" x14ac:dyDescent="0.25">
      <c r="C536" s="394"/>
      <c r="D536" s="394"/>
      <c r="E536" s="394"/>
      <c r="F536" s="394"/>
      <c r="G536" s="394"/>
      <c r="I536" s="394"/>
      <c r="J536" s="394"/>
      <c r="K536" s="394"/>
      <c r="L536" s="394"/>
      <c r="O536" s="440"/>
      <c r="S536" s="394"/>
      <c r="T536" s="394"/>
      <c r="U536" s="394"/>
    </row>
    <row r="537" spans="3:21" x14ac:dyDescent="0.25">
      <c r="C537" s="394"/>
      <c r="D537" s="394"/>
      <c r="E537" s="394"/>
      <c r="F537" s="394"/>
      <c r="G537" s="394"/>
      <c r="I537" s="394"/>
      <c r="J537" s="394"/>
      <c r="K537" s="394"/>
      <c r="L537" s="394"/>
      <c r="O537" s="440"/>
      <c r="S537" s="394"/>
      <c r="T537" s="394"/>
      <c r="U537" s="394"/>
    </row>
    <row r="538" spans="3:21" x14ac:dyDescent="0.25">
      <c r="C538" s="394"/>
      <c r="D538" s="394"/>
      <c r="E538" s="394"/>
      <c r="F538" s="394"/>
      <c r="G538" s="394"/>
      <c r="I538" s="394"/>
      <c r="J538" s="394"/>
      <c r="K538" s="394"/>
      <c r="L538" s="394"/>
      <c r="O538" s="440"/>
      <c r="S538" s="394"/>
      <c r="T538" s="394"/>
      <c r="U538" s="394"/>
    </row>
    <row r="539" spans="3:21" x14ac:dyDescent="0.25">
      <c r="C539" s="394"/>
      <c r="D539" s="394"/>
      <c r="E539" s="394"/>
      <c r="F539" s="394"/>
      <c r="G539" s="394"/>
      <c r="I539" s="394"/>
      <c r="J539" s="394"/>
      <c r="K539" s="394"/>
      <c r="L539" s="394"/>
      <c r="O539" s="440"/>
      <c r="S539" s="394"/>
      <c r="T539" s="394"/>
      <c r="U539" s="394"/>
    </row>
    <row r="540" spans="3:21" x14ac:dyDescent="0.25">
      <c r="C540" s="394"/>
      <c r="D540" s="394"/>
      <c r="E540" s="394"/>
      <c r="F540" s="394"/>
      <c r="G540" s="394"/>
      <c r="I540" s="394"/>
      <c r="J540" s="394"/>
      <c r="K540" s="394"/>
      <c r="L540" s="394"/>
      <c r="O540" s="440"/>
      <c r="S540" s="394"/>
      <c r="T540" s="394"/>
      <c r="U540" s="394"/>
    </row>
    <row r="541" spans="3:21" x14ac:dyDescent="0.25">
      <c r="C541" s="394"/>
      <c r="D541" s="394"/>
      <c r="E541" s="394"/>
      <c r="F541" s="394"/>
      <c r="G541" s="394"/>
      <c r="I541" s="394"/>
      <c r="J541" s="394"/>
      <c r="K541" s="394"/>
      <c r="L541" s="394"/>
      <c r="O541" s="440"/>
      <c r="S541" s="394"/>
      <c r="T541" s="394"/>
      <c r="U541" s="394"/>
    </row>
    <row r="542" spans="3:21" x14ac:dyDescent="0.25">
      <c r="C542" s="394"/>
      <c r="D542" s="394"/>
      <c r="E542" s="394"/>
      <c r="F542" s="394"/>
      <c r="G542" s="394"/>
      <c r="I542" s="394"/>
      <c r="J542" s="394"/>
      <c r="K542" s="394"/>
      <c r="L542" s="394"/>
      <c r="O542" s="440"/>
      <c r="S542" s="394"/>
      <c r="T542" s="394"/>
      <c r="U542" s="394"/>
    </row>
    <row r="543" spans="3:21" x14ac:dyDescent="0.25">
      <c r="C543" s="394"/>
      <c r="D543" s="394"/>
      <c r="E543" s="394"/>
      <c r="F543" s="394"/>
      <c r="G543" s="394"/>
      <c r="I543" s="394"/>
      <c r="J543" s="394"/>
      <c r="K543" s="394"/>
      <c r="L543" s="394"/>
      <c r="O543" s="440"/>
      <c r="S543" s="394"/>
      <c r="T543" s="394"/>
      <c r="U543" s="394"/>
    </row>
    <row r="544" spans="3:21" x14ac:dyDescent="0.25">
      <c r="C544" s="394"/>
      <c r="D544" s="394"/>
      <c r="E544" s="394"/>
      <c r="F544" s="394"/>
      <c r="G544" s="394"/>
      <c r="I544" s="394"/>
      <c r="J544" s="394"/>
      <c r="K544" s="394"/>
      <c r="L544" s="394"/>
      <c r="O544" s="440"/>
      <c r="S544" s="394"/>
      <c r="T544" s="394"/>
      <c r="U544" s="394"/>
    </row>
    <row r="545" spans="3:21" x14ac:dyDescent="0.25">
      <c r="C545" s="394"/>
      <c r="D545" s="394"/>
      <c r="E545" s="394"/>
      <c r="F545" s="394"/>
      <c r="G545" s="394"/>
      <c r="I545" s="394"/>
      <c r="J545" s="394"/>
      <c r="K545" s="394"/>
      <c r="L545" s="394"/>
      <c r="O545" s="440"/>
      <c r="S545" s="394"/>
      <c r="T545" s="394"/>
      <c r="U545" s="394"/>
    </row>
    <row r="546" spans="3:21" x14ac:dyDescent="0.25">
      <c r="C546" s="394"/>
      <c r="D546" s="394"/>
      <c r="E546" s="394"/>
      <c r="F546" s="394"/>
      <c r="G546" s="394"/>
      <c r="I546" s="394"/>
      <c r="J546" s="394"/>
      <c r="K546" s="394"/>
      <c r="L546" s="394"/>
      <c r="O546" s="440"/>
      <c r="S546" s="394"/>
      <c r="T546" s="394"/>
      <c r="U546" s="394"/>
    </row>
    <row r="547" spans="3:21" x14ac:dyDescent="0.25">
      <c r="C547" s="394"/>
      <c r="D547" s="394"/>
      <c r="E547" s="394"/>
      <c r="F547" s="394"/>
      <c r="G547" s="394"/>
      <c r="I547" s="394"/>
      <c r="J547" s="394"/>
      <c r="K547" s="394"/>
      <c r="L547" s="394"/>
      <c r="O547" s="440"/>
      <c r="S547" s="394"/>
      <c r="T547" s="394"/>
      <c r="U547" s="394"/>
    </row>
    <row r="548" spans="3:21" x14ac:dyDescent="0.25">
      <c r="C548" s="394"/>
      <c r="D548" s="394"/>
      <c r="E548" s="394"/>
      <c r="F548" s="394"/>
      <c r="G548" s="394"/>
      <c r="I548" s="394"/>
      <c r="J548" s="394"/>
      <c r="K548" s="394"/>
      <c r="L548" s="394"/>
      <c r="O548" s="440"/>
      <c r="S548" s="394"/>
      <c r="T548" s="394"/>
      <c r="U548" s="394"/>
    </row>
    <row r="549" spans="3:21" x14ac:dyDescent="0.25">
      <c r="C549" s="394"/>
      <c r="D549" s="394"/>
      <c r="E549" s="394"/>
      <c r="F549" s="394"/>
      <c r="G549" s="394"/>
      <c r="I549" s="394"/>
      <c r="J549" s="394"/>
      <c r="K549" s="394"/>
      <c r="L549" s="394"/>
      <c r="O549" s="440"/>
      <c r="S549" s="394"/>
      <c r="T549" s="394"/>
      <c r="U549" s="394"/>
    </row>
    <row r="550" spans="3:21" x14ac:dyDescent="0.25">
      <c r="C550" s="394"/>
      <c r="D550" s="394"/>
      <c r="E550" s="394"/>
      <c r="F550" s="394"/>
      <c r="G550" s="394"/>
      <c r="I550" s="394"/>
      <c r="J550" s="394"/>
      <c r="K550" s="394"/>
      <c r="L550" s="394"/>
      <c r="O550" s="440"/>
      <c r="S550" s="394"/>
      <c r="T550" s="394"/>
      <c r="U550" s="394"/>
    </row>
    <row r="551" spans="3:21" x14ac:dyDescent="0.25">
      <c r="C551" s="394"/>
      <c r="D551" s="394"/>
      <c r="E551" s="394"/>
      <c r="F551" s="394"/>
      <c r="G551" s="394"/>
      <c r="I551" s="394"/>
      <c r="J551" s="394"/>
      <c r="K551" s="394"/>
      <c r="L551" s="394"/>
      <c r="O551" s="440"/>
      <c r="S551" s="394"/>
      <c r="T551" s="394"/>
      <c r="U551" s="394"/>
    </row>
    <row r="552" spans="3:21" x14ac:dyDescent="0.25">
      <c r="C552" s="394"/>
      <c r="D552" s="394"/>
      <c r="E552" s="394"/>
      <c r="F552" s="394"/>
      <c r="G552" s="394"/>
      <c r="I552" s="394"/>
      <c r="J552" s="394"/>
      <c r="K552" s="394"/>
      <c r="L552" s="394"/>
      <c r="O552" s="440"/>
      <c r="S552" s="394"/>
      <c r="T552" s="394"/>
      <c r="U552" s="394"/>
    </row>
    <row r="553" spans="3:21" x14ac:dyDescent="0.25">
      <c r="C553" s="394"/>
      <c r="D553" s="394"/>
      <c r="E553" s="394"/>
      <c r="F553" s="394"/>
      <c r="G553" s="394"/>
      <c r="I553" s="394"/>
      <c r="J553" s="394"/>
      <c r="K553" s="394"/>
      <c r="L553" s="394"/>
      <c r="O553" s="440"/>
      <c r="S553" s="394"/>
      <c r="T553" s="394"/>
      <c r="U553" s="394"/>
    </row>
    <row r="554" spans="3:21" x14ac:dyDescent="0.25">
      <c r="C554" s="394"/>
      <c r="D554" s="394"/>
      <c r="E554" s="394"/>
      <c r="F554" s="394"/>
      <c r="G554" s="394"/>
      <c r="I554" s="394"/>
      <c r="J554" s="394"/>
      <c r="K554" s="394"/>
      <c r="L554" s="394"/>
      <c r="O554" s="440"/>
      <c r="S554" s="394"/>
      <c r="T554" s="394"/>
      <c r="U554" s="394"/>
    </row>
    <row r="555" spans="3:21" x14ac:dyDescent="0.25">
      <c r="C555" s="394"/>
      <c r="D555" s="394"/>
      <c r="E555" s="394"/>
      <c r="F555" s="394"/>
      <c r="G555" s="394"/>
      <c r="I555" s="394"/>
      <c r="J555" s="394"/>
      <c r="K555" s="394"/>
      <c r="L555" s="394"/>
      <c r="O555" s="440"/>
      <c r="S555" s="394"/>
      <c r="T555" s="394"/>
      <c r="U555" s="394"/>
    </row>
    <row r="556" spans="3:21" x14ac:dyDescent="0.25">
      <c r="C556" s="394"/>
      <c r="D556" s="394"/>
      <c r="E556" s="394"/>
      <c r="F556" s="394"/>
      <c r="G556" s="394"/>
      <c r="I556" s="394"/>
      <c r="J556" s="394"/>
      <c r="K556" s="394"/>
      <c r="L556" s="394"/>
      <c r="O556" s="440"/>
      <c r="S556" s="394"/>
      <c r="T556" s="394"/>
      <c r="U556" s="394"/>
    </row>
    <row r="557" spans="3:21" x14ac:dyDescent="0.25">
      <c r="C557" s="394"/>
      <c r="D557" s="394"/>
      <c r="E557" s="394"/>
      <c r="F557" s="394"/>
      <c r="G557" s="394"/>
      <c r="I557" s="394"/>
      <c r="J557" s="394"/>
      <c r="K557" s="394"/>
      <c r="L557" s="394"/>
      <c r="O557" s="440"/>
      <c r="S557" s="394"/>
      <c r="T557" s="394"/>
      <c r="U557" s="394"/>
    </row>
    <row r="558" spans="3:21" x14ac:dyDescent="0.25">
      <c r="C558" s="394"/>
      <c r="D558" s="394"/>
      <c r="E558" s="394"/>
      <c r="F558" s="394"/>
      <c r="G558" s="394"/>
      <c r="I558" s="394"/>
      <c r="J558" s="394"/>
      <c r="K558" s="394"/>
      <c r="L558" s="394"/>
      <c r="O558" s="440"/>
      <c r="S558" s="394"/>
      <c r="T558" s="394"/>
      <c r="U558" s="394"/>
    </row>
    <row r="559" spans="3:21" x14ac:dyDescent="0.25">
      <c r="C559" s="394"/>
      <c r="D559" s="394"/>
      <c r="E559" s="394"/>
      <c r="F559" s="394"/>
      <c r="G559" s="394"/>
      <c r="I559" s="394"/>
      <c r="J559" s="394"/>
      <c r="K559" s="394"/>
      <c r="L559" s="394"/>
      <c r="O559" s="440"/>
      <c r="S559" s="394"/>
      <c r="T559" s="394"/>
      <c r="U559" s="394"/>
    </row>
    <row r="560" spans="3:21" x14ac:dyDescent="0.25">
      <c r="C560" s="394"/>
      <c r="D560" s="394"/>
      <c r="E560" s="394"/>
      <c r="F560" s="394"/>
      <c r="G560" s="394"/>
      <c r="I560" s="394"/>
      <c r="J560" s="394"/>
      <c r="K560" s="394"/>
      <c r="L560" s="394"/>
      <c r="O560" s="440"/>
      <c r="S560" s="394"/>
      <c r="T560" s="394"/>
      <c r="U560" s="394"/>
    </row>
    <row r="561" spans="3:21" x14ac:dyDescent="0.25">
      <c r="C561" s="394"/>
      <c r="D561" s="394"/>
      <c r="E561" s="394"/>
      <c r="F561" s="394"/>
      <c r="G561" s="394"/>
      <c r="I561" s="394"/>
      <c r="J561" s="394"/>
      <c r="K561" s="394"/>
      <c r="L561" s="394"/>
      <c r="O561" s="440"/>
      <c r="S561" s="394"/>
      <c r="T561" s="394"/>
      <c r="U561" s="394"/>
    </row>
    <row r="562" spans="3:21" x14ac:dyDescent="0.25">
      <c r="C562" s="394"/>
      <c r="D562" s="394"/>
      <c r="E562" s="394"/>
      <c r="F562" s="394"/>
      <c r="G562" s="394"/>
      <c r="I562" s="394"/>
      <c r="J562" s="394"/>
      <c r="K562" s="394"/>
      <c r="L562" s="394"/>
      <c r="O562" s="440"/>
      <c r="S562" s="394"/>
      <c r="T562" s="394"/>
      <c r="U562" s="394"/>
    </row>
    <row r="563" spans="3:21" x14ac:dyDescent="0.25">
      <c r="C563" s="394"/>
      <c r="D563" s="394"/>
      <c r="E563" s="394"/>
      <c r="F563" s="394"/>
      <c r="G563" s="394"/>
      <c r="I563" s="394"/>
      <c r="J563" s="394"/>
      <c r="K563" s="394"/>
      <c r="L563" s="394"/>
      <c r="O563" s="440"/>
      <c r="S563" s="394"/>
      <c r="T563" s="394"/>
      <c r="U563" s="394"/>
    </row>
    <row r="564" spans="3:21" x14ac:dyDescent="0.25">
      <c r="C564" s="394"/>
      <c r="D564" s="394"/>
      <c r="E564" s="394"/>
      <c r="F564" s="394"/>
      <c r="G564" s="394"/>
      <c r="I564" s="394"/>
      <c r="J564" s="394"/>
      <c r="K564" s="394"/>
      <c r="L564" s="394"/>
      <c r="O564" s="440"/>
      <c r="S564" s="394"/>
      <c r="T564" s="394"/>
      <c r="U564" s="394"/>
    </row>
    <row r="565" spans="3:21" x14ac:dyDescent="0.25">
      <c r="C565" s="394"/>
      <c r="D565" s="394"/>
      <c r="E565" s="394"/>
      <c r="F565" s="394"/>
      <c r="G565" s="394"/>
      <c r="I565" s="394"/>
      <c r="J565" s="394"/>
      <c r="K565" s="394"/>
      <c r="L565" s="394"/>
      <c r="O565" s="440"/>
      <c r="S565" s="394"/>
      <c r="T565" s="394"/>
      <c r="U565" s="394"/>
    </row>
    <row r="566" spans="3:21" x14ac:dyDescent="0.25">
      <c r="C566" s="394"/>
      <c r="D566" s="394"/>
      <c r="E566" s="394"/>
      <c r="F566" s="394"/>
      <c r="G566" s="394"/>
      <c r="I566" s="394"/>
      <c r="J566" s="394"/>
      <c r="K566" s="394"/>
      <c r="L566" s="394"/>
      <c r="O566" s="440"/>
      <c r="S566" s="394"/>
      <c r="T566" s="394"/>
      <c r="U566" s="394"/>
    </row>
    <row r="567" spans="3:21" x14ac:dyDescent="0.25">
      <c r="C567" s="394"/>
      <c r="D567" s="394"/>
      <c r="E567" s="394"/>
      <c r="F567" s="394"/>
      <c r="G567" s="394"/>
      <c r="I567" s="394"/>
      <c r="J567" s="394"/>
      <c r="K567" s="394"/>
      <c r="L567" s="394"/>
      <c r="O567" s="440"/>
      <c r="S567" s="394"/>
      <c r="T567" s="394"/>
      <c r="U567" s="394"/>
    </row>
    <row r="568" spans="3:21" x14ac:dyDescent="0.25">
      <c r="C568" s="394"/>
      <c r="D568" s="394"/>
      <c r="E568" s="394"/>
      <c r="F568" s="394"/>
      <c r="G568" s="394"/>
      <c r="I568" s="394"/>
      <c r="J568" s="394"/>
      <c r="K568" s="394"/>
      <c r="L568" s="394"/>
      <c r="O568" s="440"/>
      <c r="S568" s="394"/>
      <c r="T568" s="394"/>
      <c r="U568" s="394"/>
    </row>
    <row r="569" spans="3:21" x14ac:dyDescent="0.25">
      <c r="C569" s="394"/>
      <c r="D569" s="394"/>
      <c r="E569" s="394"/>
      <c r="F569" s="394"/>
      <c r="G569" s="394"/>
      <c r="I569" s="394"/>
      <c r="J569" s="394"/>
      <c r="K569" s="394"/>
      <c r="L569" s="394"/>
      <c r="O569" s="440"/>
      <c r="S569" s="394"/>
      <c r="T569" s="394"/>
      <c r="U569" s="394"/>
    </row>
    <row r="570" spans="3:21" x14ac:dyDescent="0.25">
      <c r="C570" s="394"/>
      <c r="D570" s="394"/>
      <c r="E570" s="394"/>
      <c r="F570" s="394"/>
      <c r="G570" s="394"/>
      <c r="I570" s="394"/>
      <c r="J570" s="394"/>
      <c r="K570" s="394"/>
      <c r="L570" s="394"/>
      <c r="O570" s="440"/>
      <c r="S570" s="394"/>
      <c r="T570" s="394"/>
      <c r="U570" s="394"/>
    </row>
    <row r="571" spans="3:21" x14ac:dyDescent="0.25">
      <c r="C571" s="394"/>
      <c r="D571" s="394"/>
      <c r="E571" s="394"/>
      <c r="F571" s="394"/>
      <c r="G571" s="394"/>
      <c r="I571" s="394"/>
      <c r="J571" s="394"/>
      <c r="K571" s="394"/>
      <c r="L571" s="394"/>
      <c r="O571" s="440"/>
      <c r="S571" s="394"/>
      <c r="T571" s="394"/>
      <c r="U571" s="394"/>
    </row>
    <row r="572" spans="3:21" x14ac:dyDescent="0.25">
      <c r="C572" s="394"/>
      <c r="D572" s="394"/>
      <c r="E572" s="394"/>
      <c r="F572" s="394"/>
      <c r="G572" s="394"/>
      <c r="I572" s="394"/>
      <c r="J572" s="394"/>
      <c r="K572" s="394"/>
      <c r="L572" s="394"/>
      <c r="O572" s="440"/>
      <c r="S572" s="394"/>
      <c r="T572" s="394"/>
      <c r="U572" s="394"/>
    </row>
    <row r="573" spans="3:21" x14ac:dyDescent="0.25">
      <c r="C573" s="394"/>
      <c r="D573" s="394"/>
      <c r="E573" s="394"/>
      <c r="F573" s="394"/>
      <c r="G573" s="394"/>
      <c r="I573" s="394"/>
      <c r="J573" s="394"/>
      <c r="K573" s="394"/>
      <c r="L573" s="394"/>
      <c r="O573" s="440"/>
      <c r="S573" s="394"/>
      <c r="T573" s="394"/>
      <c r="U573" s="394"/>
    </row>
    <row r="574" spans="3:21" x14ac:dyDescent="0.25">
      <c r="C574" s="394"/>
      <c r="D574" s="394"/>
      <c r="E574" s="394"/>
      <c r="F574" s="394"/>
      <c r="G574" s="394"/>
      <c r="I574" s="394"/>
      <c r="J574" s="394"/>
      <c r="K574" s="394"/>
      <c r="L574" s="394"/>
      <c r="O574" s="440"/>
      <c r="S574" s="394"/>
      <c r="T574" s="394"/>
      <c r="U574" s="394"/>
    </row>
    <row r="575" spans="3:21" x14ac:dyDescent="0.25">
      <c r="C575" s="394"/>
      <c r="D575" s="394"/>
      <c r="E575" s="394"/>
      <c r="F575" s="394"/>
      <c r="G575" s="394"/>
      <c r="I575" s="394"/>
      <c r="J575" s="394"/>
      <c r="K575" s="394"/>
      <c r="L575" s="394"/>
      <c r="O575" s="440"/>
      <c r="S575" s="394"/>
      <c r="T575" s="394"/>
      <c r="U575" s="394"/>
    </row>
    <row r="576" spans="3:21" x14ac:dyDescent="0.25">
      <c r="C576" s="394"/>
      <c r="D576" s="394"/>
      <c r="E576" s="394"/>
      <c r="F576" s="394"/>
      <c r="G576" s="394"/>
      <c r="I576" s="394"/>
      <c r="J576" s="394"/>
      <c r="K576" s="394"/>
      <c r="L576" s="394"/>
      <c r="O576" s="440"/>
      <c r="S576" s="394"/>
      <c r="T576" s="394"/>
      <c r="U576" s="394"/>
    </row>
    <row r="577" spans="3:21" x14ac:dyDescent="0.25">
      <c r="C577" s="394"/>
      <c r="D577" s="394"/>
      <c r="E577" s="394"/>
      <c r="F577" s="394"/>
      <c r="G577" s="394"/>
      <c r="I577" s="394"/>
      <c r="J577" s="394"/>
      <c r="K577" s="394"/>
      <c r="L577" s="394"/>
      <c r="O577" s="440"/>
      <c r="S577" s="394"/>
      <c r="T577" s="394"/>
      <c r="U577" s="394"/>
    </row>
    <row r="578" spans="3:21" x14ac:dyDescent="0.25">
      <c r="C578" s="394"/>
      <c r="D578" s="394"/>
      <c r="E578" s="394"/>
      <c r="F578" s="394"/>
      <c r="G578" s="394"/>
      <c r="I578" s="394"/>
      <c r="J578" s="394"/>
      <c r="K578" s="394"/>
      <c r="L578" s="394"/>
      <c r="O578" s="440"/>
      <c r="S578" s="394"/>
      <c r="T578" s="394"/>
      <c r="U578" s="394"/>
    </row>
    <row r="579" spans="3:21" x14ac:dyDescent="0.25">
      <c r="C579" s="394"/>
      <c r="D579" s="394"/>
      <c r="E579" s="394"/>
      <c r="F579" s="394"/>
      <c r="G579" s="394"/>
      <c r="I579" s="394"/>
      <c r="J579" s="394"/>
      <c r="K579" s="394"/>
      <c r="L579" s="394"/>
      <c r="O579" s="440"/>
      <c r="S579" s="394"/>
      <c r="T579" s="394"/>
      <c r="U579" s="394"/>
    </row>
    <row r="580" spans="3:21" x14ac:dyDescent="0.25">
      <c r="C580" s="394"/>
      <c r="D580" s="394"/>
      <c r="E580" s="394"/>
      <c r="F580" s="394"/>
      <c r="G580" s="394"/>
      <c r="I580" s="394"/>
      <c r="J580" s="394"/>
      <c r="K580" s="394"/>
      <c r="L580" s="394"/>
      <c r="O580" s="440"/>
      <c r="S580" s="394"/>
      <c r="T580" s="394"/>
      <c r="U580" s="394"/>
    </row>
    <row r="581" spans="3:21" x14ac:dyDescent="0.25">
      <c r="C581" s="394"/>
      <c r="D581" s="394"/>
      <c r="E581" s="394"/>
      <c r="F581" s="394"/>
      <c r="G581" s="394"/>
      <c r="I581" s="394"/>
      <c r="J581" s="394"/>
      <c r="K581" s="394"/>
      <c r="L581" s="394"/>
      <c r="O581" s="440"/>
      <c r="S581" s="394"/>
      <c r="T581" s="394"/>
      <c r="U581" s="394"/>
    </row>
    <row r="582" spans="3:21" x14ac:dyDescent="0.25">
      <c r="C582" s="394"/>
      <c r="D582" s="394"/>
      <c r="E582" s="394"/>
      <c r="F582" s="394"/>
      <c r="G582" s="394"/>
      <c r="I582" s="394"/>
      <c r="J582" s="394"/>
      <c r="K582" s="394"/>
      <c r="L582" s="394"/>
      <c r="O582" s="440"/>
      <c r="S582" s="394"/>
      <c r="T582" s="394"/>
      <c r="U582" s="394"/>
    </row>
    <row r="583" spans="3:21" x14ac:dyDescent="0.25">
      <c r="C583" s="394"/>
      <c r="D583" s="394"/>
      <c r="E583" s="394"/>
      <c r="F583" s="394"/>
      <c r="G583" s="394"/>
      <c r="I583" s="394"/>
      <c r="J583" s="394"/>
      <c r="K583" s="394"/>
      <c r="L583" s="394"/>
      <c r="O583" s="440"/>
      <c r="S583" s="394"/>
      <c r="T583" s="394"/>
      <c r="U583" s="394"/>
    </row>
    <row r="584" spans="3:21" x14ac:dyDescent="0.25">
      <c r="C584" s="394"/>
      <c r="D584" s="394"/>
      <c r="E584" s="394"/>
      <c r="F584" s="394"/>
      <c r="G584" s="394"/>
      <c r="I584" s="394"/>
      <c r="J584" s="394"/>
      <c r="K584" s="394"/>
      <c r="L584" s="394"/>
      <c r="O584" s="440"/>
      <c r="S584" s="394"/>
      <c r="T584" s="394"/>
      <c r="U584" s="394"/>
    </row>
    <row r="585" spans="3:21" x14ac:dyDescent="0.25">
      <c r="C585" s="394"/>
      <c r="D585" s="394"/>
      <c r="E585" s="394"/>
      <c r="F585" s="394"/>
      <c r="G585" s="394"/>
      <c r="I585" s="394"/>
      <c r="J585" s="394"/>
      <c r="K585" s="394"/>
      <c r="L585" s="394"/>
      <c r="O585" s="440"/>
      <c r="S585" s="394"/>
      <c r="T585" s="394"/>
      <c r="U585" s="394"/>
    </row>
    <row r="586" spans="3:21" x14ac:dyDescent="0.25">
      <c r="C586" s="394"/>
      <c r="D586" s="394"/>
      <c r="E586" s="394"/>
      <c r="F586" s="394"/>
      <c r="G586" s="394"/>
      <c r="I586" s="394"/>
      <c r="J586" s="394"/>
      <c r="K586" s="394"/>
      <c r="L586" s="394"/>
      <c r="O586" s="440"/>
      <c r="S586" s="394"/>
      <c r="T586" s="394"/>
      <c r="U586" s="394"/>
    </row>
    <row r="587" spans="3:21" x14ac:dyDescent="0.25">
      <c r="C587" s="394"/>
      <c r="D587" s="394"/>
      <c r="E587" s="394"/>
      <c r="F587" s="394"/>
      <c r="G587" s="394"/>
      <c r="I587" s="394"/>
      <c r="J587" s="394"/>
      <c r="K587" s="394"/>
      <c r="L587" s="394"/>
      <c r="O587" s="440"/>
      <c r="S587" s="394"/>
      <c r="T587" s="394"/>
      <c r="U587" s="394"/>
    </row>
    <row r="588" spans="3:21" x14ac:dyDescent="0.25">
      <c r="C588" s="394"/>
      <c r="D588" s="394"/>
      <c r="E588" s="394"/>
      <c r="F588" s="394"/>
      <c r="G588" s="394"/>
      <c r="I588" s="394"/>
      <c r="J588" s="394"/>
      <c r="K588" s="394"/>
      <c r="L588" s="394"/>
      <c r="O588" s="440"/>
      <c r="S588" s="394"/>
      <c r="T588" s="394"/>
      <c r="U588" s="394"/>
    </row>
    <row r="589" spans="3:21" x14ac:dyDescent="0.25">
      <c r="C589" s="394"/>
      <c r="D589" s="394"/>
      <c r="E589" s="394"/>
      <c r="F589" s="394"/>
      <c r="G589" s="394"/>
      <c r="I589" s="394"/>
      <c r="J589" s="394"/>
      <c r="K589" s="394"/>
      <c r="L589" s="394"/>
      <c r="O589" s="440"/>
      <c r="S589" s="394"/>
      <c r="T589" s="394"/>
      <c r="U589" s="394"/>
    </row>
    <row r="590" spans="3:21" x14ac:dyDescent="0.25">
      <c r="C590" s="394"/>
      <c r="D590" s="394"/>
      <c r="E590" s="394"/>
      <c r="F590" s="394"/>
      <c r="G590" s="394"/>
      <c r="I590" s="394"/>
      <c r="J590" s="394"/>
      <c r="K590" s="394"/>
      <c r="L590" s="394"/>
      <c r="O590" s="440"/>
      <c r="S590" s="394"/>
      <c r="T590" s="394"/>
      <c r="U590" s="394"/>
    </row>
    <row r="591" spans="3:21" x14ac:dyDescent="0.25">
      <c r="C591" s="394"/>
      <c r="D591" s="394"/>
      <c r="E591" s="394"/>
      <c r="F591" s="394"/>
      <c r="G591" s="394"/>
      <c r="I591" s="394"/>
      <c r="J591" s="394"/>
      <c r="K591" s="394"/>
      <c r="L591" s="394"/>
      <c r="O591" s="440"/>
      <c r="S591" s="394"/>
      <c r="T591" s="394"/>
      <c r="U591" s="394"/>
    </row>
    <row r="592" spans="3:21" x14ac:dyDescent="0.25">
      <c r="C592" s="394"/>
      <c r="D592" s="394"/>
      <c r="E592" s="394"/>
      <c r="F592" s="394"/>
      <c r="G592" s="394"/>
      <c r="I592" s="394"/>
      <c r="J592" s="394"/>
      <c r="K592" s="394"/>
      <c r="L592" s="394"/>
      <c r="O592" s="440"/>
      <c r="S592" s="394"/>
      <c r="T592" s="394"/>
      <c r="U592" s="394"/>
    </row>
    <row r="593" spans="3:21" x14ac:dyDescent="0.25">
      <c r="C593" s="394"/>
      <c r="D593" s="394"/>
      <c r="E593" s="394"/>
      <c r="F593" s="394"/>
      <c r="G593" s="394"/>
      <c r="I593" s="394"/>
      <c r="J593" s="394"/>
      <c r="K593" s="394"/>
      <c r="L593" s="394"/>
      <c r="O593" s="440"/>
      <c r="S593" s="394"/>
      <c r="T593" s="394"/>
      <c r="U593" s="394"/>
    </row>
    <row r="594" spans="3:21" x14ac:dyDescent="0.25">
      <c r="C594" s="394"/>
      <c r="D594" s="394"/>
      <c r="E594" s="394"/>
      <c r="F594" s="394"/>
      <c r="G594" s="394"/>
      <c r="I594" s="394"/>
      <c r="J594" s="394"/>
      <c r="K594" s="394"/>
      <c r="L594" s="394"/>
      <c r="O594" s="440"/>
      <c r="S594" s="394"/>
      <c r="T594" s="394"/>
      <c r="U594" s="394"/>
    </row>
    <row r="595" spans="3:21" x14ac:dyDescent="0.25">
      <c r="C595" s="394"/>
      <c r="D595" s="394"/>
      <c r="E595" s="394"/>
      <c r="F595" s="394"/>
      <c r="G595" s="394"/>
      <c r="I595" s="394"/>
      <c r="J595" s="394"/>
      <c r="K595" s="394"/>
      <c r="L595" s="394"/>
      <c r="O595" s="440"/>
      <c r="S595" s="394"/>
      <c r="T595" s="394"/>
      <c r="U595" s="394"/>
    </row>
    <row r="596" spans="3:21" x14ac:dyDescent="0.25">
      <c r="C596" s="394"/>
      <c r="D596" s="394"/>
      <c r="E596" s="394"/>
      <c r="F596" s="394"/>
      <c r="G596" s="394"/>
      <c r="I596" s="394"/>
      <c r="J596" s="394"/>
      <c r="K596" s="394"/>
      <c r="L596" s="394"/>
      <c r="O596" s="440"/>
      <c r="S596" s="394"/>
      <c r="T596" s="394"/>
      <c r="U596" s="394"/>
    </row>
    <row r="597" spans="3:21" x14ac:dyDescent="0.25">
      <c r="C597" s="394"/>
      <c r="D597" s="394"/>
      <c r="E597" s="394"/>
      <c r="F597" s="394"/>
      <c r="G597" s="394"/>
      <c r="I597" s="394"/>
      <c r="J597" s="394"/>
      <c r="K597" s="394"/>
      <c r="L597" s="394"/>
      <c r="O597" s="440"/>
      <c r="S597" s="394"/>
      <c r="T597" s="394"/>
      <c r="U597" s="394"/>
    </row>
    <row r="598" spans="3:21" x14ac:dyDescent="0.25">
      <c r="C598" s="394"/>
      <c r="D598" s="394"/>
      <c r="E598" s="394"/>
      <c r="F598" s="394"/>
      <c r="G598" s="394"/>
      <c r="I598" s="394"/>
      <c r="J598" s="394"/>
      <c r="K598" s="394"/>
      <c r="L598" s="394"/>
      <c r="O598" s="440"/>
      <c r="S598" s="394"/>
      <c r="T598" s="394"/>
      <c r="U598" s="394"/>
    </row>
    <row r="599" spans="3:21" x14ac:dyDescent="0.25">
      <c r="C599" s="394"/>
      <c r="D599" s="394"/>
      <c r="E599" s="394"/>
      <c r="F599" s="394"/>
      <c r="G599" s="394"/>
      <c r="I599" s="394"/>
      <c r="J599" s="394"/>
      <c r="K599" s="394"/>
      <c r="L599" s="394"/>
      <c r="O599" s="440"/>
      <c r="S599" s="394"/>
      <c r="T599" s="394"/>
      <c r="U599" s="394"/>
    </row>
    <row r="600" spans="3:21" x14ac:dyDescent="0.25">
      <c r="C600" s="394"/>
      <c r="D600" s="394"/>
      <c r="E600" s="394"/>
      <c r="F600" s="394"/>
      <c r="G600" s="394"/>
      <c r="I600" s="394"/>
      <c r="J600" s="394"/>
      <c r="K600" s="394"/>
      <c r="L600" s="394"/>
      <c r="O600" s="440"/>
      <c r="S600" s="394"/>
      <c r="T600" s="394"/>
      <c r="U600" s="394"/>
    </row>
    <row r="601" spans="3:21" x14ac:dyDescent="0.25">
      <c r="C601" s="394"/>
      <c r="D601" s="394"/>
      <c r="E601" s="394"/>
      <c r="F601" s="394"/>
      <c r="G601" s="394"/>
      <c r="I601" s="394"/>
      <c r="J601" s="394"/>
      <c r="K601" s="394"/>
      <c r="L601" s="394"/>
      <c r="O601" s="440"/>
      <c r="S601" s="394"/>
      <c r="T601" s="394"/>
      <c r="U601" s="394"/>
    </row>
    <row r="602" spans="3:21" x14ac:dyDescent="0.25">
      <c r="C602" s="394"/>
      <c r="D602" s="394"/>
      <c r="E602" s="394"/>
      <c r="F602" s="394"/>
      <c r="G602" s="394"/>
      <c r="I602" s="394"/>
      <c r="J602" s="394"/>
      <c r="K602" s="394"/>
      <c r="L602" s="394"/>
      <c r="O602" s="440"/>
      <c r="S602" s="394"/>
      <c r="T602" s="394"/>
      <c r="U602" s="394"/>
    </row>
    <row r="603" spans="3:21" x14ac:dyDescent="0.25">
      <c r="C603" s="394"/>
      <c r="D603" s="394"/>
      <c r="E603" s="394"/>
      <c r="F603" s="394"/>
      <c r="G603" s="394"/>
      <c r="I603" s="394"/>
      <c r="J603" s="394"/>
      <c r="K603" s="394"/>
      <c r="L603" s="394"/>
      <c r="O603" s="440"/>
      <c r="S603" s="394"/>
      <c r="T603" s="394"/>
      <c r="U603" s="394"/>
    </row>
    <row r="604" spans="3:21" x14ac:dyDescent="0.25">
      <c r="C604" s="394"/>
      <c r="D604" s="394"/>
      <c r="E604" s="394"/>
      <c r="F604" s="394"/>
      <c r="G604" s="394"/>
      <c r="I604" s="394"/>
      <c r="J604" s="394"/>
      <c r="K604" s="394"/>
      <c r="L604" s="394"/>
      <c r="O604" s="440"/>
      <c r="S604" s="394"/>
      <c r="T604" s="394"/>
      <c r="U604" s="394"/>
    </row>
    <row r="605" spans="3:21" x14ac:dyDescent="0.25">
      <c r="C605" s="394"/>
      <c r="D605" s="394"/>
      <c r="E605" s="394"/>
      <c r="F605" s="394"/>
      <c r="G605" s="394"/>
      <c r="I605" s="394"/>
      <c r="J605" s="394"/>
      <c r="K605" s="394"/>
      <c r="L605" s="394"/>
      <c r="O605" s="440"/>
      <c r="S605" s="394"/>
      <c r="T605" s="394"/>
      <c r="U605" s="394"/>
    </row>
    <row r="606" spans="3:21" x14ac:dyDescent="0.25">
      <c r="C606" s="394"/>
      <c r="D606" s="394"/>
      <c r="E606" s="394"/>
      <c r="F606" s="394"/>
      <c r="G606" s="394"/>
      <c r="I606" s="394"/>
      <c r="J606" s="394"/>
      <c r="K606" s="394"/>
      <c r="L606" s="394"/>
      <c r="O606" s="440"/>
      <c r="S606" s="394"/>
      <c r="T606" s="394"/>
      <c r="U606" s="394"/>
    </row>
    <row r="607" spans="3:21" x14ac:dyDescent="0.25">
      <c r="C607" s="394"/>
      <c r="D607" s="394"/>
      <c r="E607" s="394"/>
      <c r="F607" s="394"/>
      <c r="G607" s="394"/>
      <c r="I607" s="394"/>
      <c r="J607" s="394"/>
      <c r="K607" s="394"/>
      <c r="L607" s="394"/>
      <c r="O607" s="440"/>
      <c r="S607" s="394"/>
      <c r="T607" s="394"/>
      <c r="U607" s="394"/>
    </row>
    <row r="608" spans="3:21" x14ac:dyDescent="0.25">
      <c r="C608" s="394"/>
      <c r="D608" s="394"/>
      <c r="E608" s="394"/>
      <c r="F608" s="394"/>
      <c r="G608" s="394"/>
      <c r="I608" s="394"/>
      <c r="J608" s="394"/>
      <c r="K608" s="394"/>
      <c r="L608" s="394"/>
      <c r="O608" s="440"/>
      <c r="S608" s="394"/>
      <c r="T608" s="394"/>
      <c r="U608" s="394"/>
    </row>
    <row r="609" spans="3:21" x14ac:dyDescent="0.25">
      <c r="C609" s="394"/>
      <c r="D609" s="394"/>
      <c r="E609" s="394"/>
      <c r="F609" s="394"/>
      <c r="G609" s="394"/>
      <c r="I609" s="394"/>
      <c r="J609" s="394"/>
      <c r="K609" s="394"/>
      <c r="L609" s="394"/>
      <c r="O609" s="440"/>
      <c r="S609" s="394"/>
      <c r="T609" s="394"/>
      <c r="U609" s="394"/>
    </row>
    <row r="610" spans="3:21" x14ac:dyDescent="0.25">
      <c r="C610" s="394"/>
      <c r="D610" s="394"/>
      <c r="E610" s="394"/>
      <c r="F610" s="394"/>
      <c r="G610" s="394"/>
      <c r="I610" s="394"/>
      <c r="J610" s="394"/>
      <c r="K610" s="394"/>
      <c r="L610" s="394"/>
      <c r="O610" s="440"/>
      <c r="S610" s="394"/>
      <c r="T610" s="394"/>
      <c r="U610" s="394"/>
    </row>
    <row r="611" spans="3:21" x14ac:dyDescent="0.25">
      <c r="C611" s="394"/>
      <c r="D611" s="394"/>
      <c r="E611" s="394"/>
      <c r="F611" s="394"/>
      <c r="G611" s="394"/>
      <c r="I611" s="394"/>
      <c r="J611" s="394"/>
      <c r="K611" s="394"/>
      <c r="L611" s="394"/>
      <c r="O611" s="440"/>
      <c r="S611" s="394"/>
      <c r="T611" s="394"/>
      <c r="U611" s="394"/>
    </row>
    <row r="612" spans="3:21" x14ac:dyDescent="0.25">
      <c r="C612" s="394"/>
      <c r="D612" s="394"/>
      <c r="E612" s="394"/>
      <c r="F612" s="394"/>
      <c r="G612" s="394"/>
      <c r="I612" s="394"/>
      <c r="J612" s="394"/>
      <c r="K612" s="394"/>
      <c r="L612" s="394"/>
      <c r="O612" s="440"/>
      <c r="S612" s="394"/>
      <c r="T612" s="394"/>
      <c r="U612" s="394"/>
    </row>
    <row r="613" spans="3:21" x14ac:dyDescent="0.25">
      <c r="C613" s="394"/>
      <c r="D613" s="394"/>
      <c r="E613" s="394"/>
      <c r="F613" s="394"/>
      <c r="G613" s="394"/>
      <c r="I613" s="394"/>
      <c r="J613" s="394"/>
      <c r="K613" s="394"/>
      <c r="L613" s="394"/>
      <c r="O613" s="440"/>
      <c r="S613" s="394"/>
      <c r="T613" s="394"/>
      <c r="U613" s="394"/>
    </row>
    <row r="614" spans="3:21" x14ac:dyDescent="0.25">
      <c r="C614" s="394"/>
      <c r="D614" s="394"/>
      <c r="E614" s="394"/>
      <c r="F614" s="394"/>
      <c r="G614" s="394"/>
      <c r="I614" s="394"/>
      <c r="J614" s="394"/>
      <c r="K614" s="394"/>
      <c r="L614" s="394"/>
      <c r="O614" s="440"/>
      <c r="S614" s="394"/>
      <c r="T614" s="394"/>
      <c r="U614" s="394"/>
    </row>
    <row r="615" spans="3:21" x14ac:dyDescent="0.25">
      <c r="C615" s="394"/>
      <c r="D615" s="394"/>
      <c r="E615" s="394"/>
      <c r="F615" s="394"/>
      <c r="G615" s="394"/>
      <c r="I615" s="394"/>
      <c r="J615" s="394"/>
      <c r="K615" s="394"/>
      <c r="L615" s="394"/>
      <c r="O615" s="440"/>
      <c r="S615" s="394"/>
      <c r="T615" s="394"/>
      <c r="U615" s="394"/>
    </row>
    <row r="616" spans="3:21" x14ac:dyDescent="0.25">
      <c r="C616" s="394"/>
      <c r="D616" s="394"/>
      <c r="E616" s="394"/>
      <c r="F616" s="394"/>
      <c r="G616" s="394"/>
      <c r="I616" s="394"/>
      <c r="J616" s="394"/>
      <c r="K616" s="394"/>
      <c r="L616" s="394"/>
      <c r="O616" s="440"/>
      <c r="S616" s="394"/>
      <c r="T616" s="394"/>
      <c r="U616" s="394"/>
    </row>
    <row r="617" spans="3:21" x14ac:dyDescent="0.25">
      <c r="C617" s="394"/>
      <c r="D617" s="394"/>
      <c r="E617" s="394"/>
      <c r="F617" s="394"/>
      <c r="G617" s="394"/>
      <c r="I617" s="394"/>
      <c r="J617" s="394"/>
      <c r="K617" s="394"/>
      <c r="L617" s="394"/>
      <c r="O617" s="440"/>
      <c r="S617" s="394"/>
      <c r="T617" s="394"/>
      <c r="U617" s="394"/>
    </row>
    <row r="618" spans="3:21" x14ac:dyDescent="0.25">
      <c r="C618" s="394"/>
      <c r="D618" s="394"/>
      <c r="E618" s="394"/>
      <c r="F618" s="394"/>
      <c r="G618" s="394"/>
      <c r="I618" s="394"/>
      <c r="J618" s="394"/>
      <c r="K618" s="394"/>
      <c r="L618" s="394"/>
      <c r="O618" s="440"/>
      <c r="S618" s="394"/>
      <c r="T618" s="394"/>
      <c r="U618" s="394"/>
    </row>
    <row r="619" spans="3:21" x14ac:dyDescent="0.25">
      <c r="C619" s="394"/>
      <c r="D619" s="394"/>
      <c r="E619" s="394"/>
      <c r="F619" s="394"/>
      <c r="G619" s="394"/>
      <c r="I619" s="394"/>
      <c r="J619" s="394"/>
      <c r="K619" s="394"/>
      <c r="L619" s="394"/>
      <c r="O619" s="440"/>
      <c r="S619" s="394"/>
      <c r="T619" s="394"/>
      <c r="U619" s="394"/>
    </row>
    <row r="620" spans="3:21" x14ac:dyDescent="0.25">
      <c r="C620" s="394"/>
      <c r="D620" s="394"/>
      <c r="E620" s="394"/>
      <c r="F620" s="394"/>
      <c r="G620" s="394"/>
      <c r="I620" s="394"/>
      <c r="J620" s="394"/>
      <c r="K620" s="394"/>
      <c r="L620" s="394"/>
      <c r="O620" s="440"/>
      <c r="S620" s="394"/>
      <c r="T620" s="394"/>
      <c r="U620" s="394"/>
    </row>
    <row r="621" spans="3:21" x14ac:dyDescent="0.25">
      <c r="C621" s="394"/>
      <c r="D621" s="394"/>
      <c r="E621" s="394"/>
      <c r="F621" s="394"/>
      <c r="G621" s="394"/>
      <c r="I621" s="394"/>
      <c r="J621" s="394"/>
      <c r="K621" s="394"/>
      <c r="L621" s="394"/>
      <c r="O621" s="440"/>
      <c r="S621" s="394"/>
      <c r="T621" s="394"/>
      <c r="U621" s="394"/>
    </row>
    <row r="622" spans="3:21" x14ac:dyDescent="0.25">
      <c r="C622" s="394"/>
      <c r="D622" s="394"/>
      <c r="E622" s="394"/>
      <c r="F622" s="394"/>
      <c r="G622" s="394"/>
      <c r="I622" s="394"/>
      <c r="J622" s="394"/>
      <c r="K622" s="394"/>
      <c r="L622" s="394"/>
      <c r="O622" s="440"/>
      <c r="S622" s="394"/>
      <c r="T622" s="394"/>
      <c r="U622" s="394"/>
    </row>
    <row r="623" spans="3:21" x14ac:dyDescent="0.25">
      <c r="C623" s="394"/>
      <c r="D623" s="394"/>
      <c r="E623" s="394"/>
      <c r="F623" s="394"/>
      <c r="G623" s="394"/>
      <c r="I623" s="394"/>
      <c r="J623" s="394"/>
      <c r="K623" s="394"/>
      <c r="L623" s="394"/>
      <c r="O623" s="440"/>
      <c r="S623" s="394"/>
      <c r="T623" s="394"/>
      <c r="U623" s="394"/>
    </row>
    <row r="624" spans="3:21" x14ac:dyDescent="0.25">
      <c r="C624" s="394"/>
      <c r="D624" s="394"/>
      <c r="E624" s="394"/>
      <c r="F624" s="394"/>
      <c r="G624" s="394"/>
      <c r="I624" s="394"/>
      <c r="J624" s="394"/>
      <c r="K624" s="394"/>
      <c r="L624" s="394"/>
      <c r="O624" s="440"/>
      <c r="S624" s="394"/>
      <c r="T624" s="394"/>
      <c r="U624" s="394"/>
    </row>
    <row r="625" spans="3:21" x14ac:dyDescent="0.25">
      <c r="C625" s="394"/>
      <c r="D625" s="394"/>
      <c r="E625" s="394"/>
      <c r="F625" s="394"/>
      <c r="G625" s="394"/>
      <c r="I625" s="394"/>
      <c r="J625" s="394"/>
      <c r="K625" s="394"/>
      <c r="L625" s="394"/>
      <c r="O625" s="440"/>
      <c r="S625" s="394"/>
      <c r="T625" s="394"/>
      <c r="U625" s="394"/>
    </row>
    <row r="626" spans="3:21" x14ac:dyDescent="0.25">
      <c r="C626" s="394"/>
      <c r="D626" s="394"/>
      <c r="E626" s="394"/>
      <c r="F626" s="394"/>
      <c r="G626" s="394"/>
      <c r="I626" s="394"/>
      <c r="J626" s="394"/>
      <c r="K626" s="394"/>
      <c r="L626" s="394"/>
      <c r="O626" s="440"/>
      <c r="S626" s="394"/>
      <c r="T626" s="394"/>
      <c r="U626" s="394"/>
    </row>
    <row r="627" spans="3:21" x14ac:dyDescent="0.25">
      <c r="C627" s="394"/>
      <c r="D627" s="394"/>
      <c r="E627" s="394"/>
      <c r="F627" s="394"/>
      <c r="G627" s="394"/>
      <c r="I627" s="394"/>
      <c r="J627" s="394"/>
      <c r="K627" s="394"/>
      <c r="L627" s="394"/>
      <c r="O627" s="440"/>
      <c r="S627" s="394"/>
      <c r="T627" s="394"/>
      <c r="U627" s="394"/>
    </row>
    <row r="628" spans="3:21" x14ac:dyDescent="0.25">
      <c r="C628" s="394"/>
      <c r="D628" s="394"/>
      <c r="E628" s="394"/>
      <c r="F628" s="394"/>
      <c r="G628" s="394"/>
      <c r="I628" s="394"/>
      <c r="J628" s="394"/>
      <c r="K628" s="394"/>
      <c r="L628" s="394"/>
      <c r="O628" s="440"/>
      <c r="S628" s="394"/>
      <c r="T628" s="394"/>
      <c r="U628" s="394"/>
    </row>
    <row r="629" spans="3:21" x14ac:dyDescent="0.25">
      <c r="C629" s="394"/>
      <c r="D629" s="394"/>
      <c r="E629" s="394"/>
      <c r="F629" s="394"/>
      <c r="G629" s="394"/>
      <c r="I629" s="394"/>
      <c r="J629" s="394"/>
      <c r="K629" s="394"/>
      <c r="L629" s="394"/>
      <c r="O629" s="440"/>
      <c r="S629" s="394"/>
      <c r="T629" s="394"/>
      <c r="U629" s="394"/>
    </row>
    <row r="630" spans="3:21" x14ac:dyDescent="0.25">
      <c r="C630" s="394"/>
      <c r="D630" s="394"/>
      <c r="E630" s="394"/>
      <c r="F630" s="394"/>
      <c r="G630" s="394"/>
      <c r="I630" s="394"/>
      <c r="J630" s="394"/>
      <c r="K630" s="394"/>
      <c r="L630" s="394"/>
      <c r="O630" s="440"/>
      <c r="S630" s="394"/>
      <c r="T630" s="394"/>
      <c r="U630" s="394"/>
    </row>
    <row r="631" spans="3:21" x14ac:dyDescent="0.25">
      <c r="C631" s="394"/>
      <c r="D631" s="394"/>
      <c r="E631" s="394"/>
      <c r="F631" s="394"/>
      <c r="G631" s="394"/>
      <c r="I631" s="394"/>
      <c r="J631" s="394"/>
      <c r="K631" s="394"/>
      <c r="L631" s="394"/>
      <c r="O631" s="440"/>
      <c r="S631" s="394"/>
      <c r="T631" s="394"/>
      <c r="U631" s="394"/>
    </row>
    <row r="632" spans="3:21" x14ac:dyDescent="0.25">
      <c r="C632" s="394"/>
      <c r="D632" s="394"/>
      <c r="E632" s="394"/>
      <c r="F632" s="394"/>
      <c r="G632" s="394"/>
      <c r="I632" s="394"/>
      <c r="J632" s="394"/>
      <c r="K632" s="394"/>
      <c r="L632" s="394"/>
      <c r="O632" s="440"/>
      <c r="S632" s="394"/>
      <c r="T632" s="394"/>
      <c r="U632" s="394"/>
    </row>
    <row r="633" spans="3:21" x14ac:dyDescent="0.25">
      <c r="C633" s="394"/>
      <c r="D633" s="394"/>
      <c r="E633" s="394"/>
      <c r="F633" s="394"/>
      <c r="G633" s="394"/>
      <c r="I633" s="394"/>
      <c r="J633" s="394"/>
      <c r="K633" s="394"/>
      <c r="L633" s="394"/>
      <c r="O633" s="440"/>
      <c r="S633" s="394"/>
      <c r="T633" s="394"/>
      <c r="U633" s="394"/>
    </row>
    <row r="634" spans="3:21" x14ac:dyDescent="0.25">
      <c r="C634" s="394"/>
      <c r="D634" s="394"/>
      <c r="E634" s="394"/>
      <c r="F634" s="394"/>
      <c r="G634" s="394"/>
      <c r="I634" s="394"/>
      <c r="J634" s="394"/>
      <c r="K634" s="394"/>
      <c r="L634" s="394"/>
      <c r="O634" s="440"/>
      <c r="S634" s="394"/>
      <c r="T634" s="394"/>
      <c r="U634" s="394"/>
    </row>
    <row r="635" spans="3:21" x14ac:dyDescent="0.25">
      <c r="C635" s="394"/>
      <c r="D635" s="394"/>
      <c r="E635" s="394"/>
      <c r="F635" s="394"/>
      <c r="G635" s="394"/>
      <c r="I635" s="394"/>
      <c r="J635" s="394"/>
      <c r="K635" s="394"/>
      <c r="L635" s="394"/>
      <c r="O635" s="440"/>
      <c r="S635" s="394"/>
      <c r="T635" s="394"/>
      <c r="U635" s="394"/>
    </row>
    <row r="636" spans="3:21" x14ac:dyDescent="0.25">
      <c r="C636" s="394"/>
      <c r="D636" s="394"/>
      <c r="E636" s="394"/>
      <c r="F636" s="394"/>
      <c r="G636" s="394"/>
      <c r="I636" s="394"/>
      <c r="J636" s="394"/>
      <c r="K636" s="394"/>
      <c r="L636" s="394"/>
      <c r="O636" s="440"/>
      <c r="S636" s="394"/>
      <c r="T636" s="394"/>
      <c r="U636" s="394"/>
    </row>
    <row r="637" spans="3:21" x14ac:dyDescent="0.25">
      <c r="C637" s="394"/>
      <c r="D637" s="394"/>
      <c r="E637" s="394"/>
      <c r="F637" s="394"/>
      <c r="G637" s="394"/>
      <c r="I637" s="394"/>
      <c r="J637" s="394"/>
      <c r="K637" s="394"/>
      <c r="L637" s="394"/>
      <c r="O637" s="440"/>
      <c r="S637" s="394"/>
      <c r="T637" s="394"/>
      <c r="U637" s="394"/>
    </row>
    <row r="638" spans="3:21" x14ac:dyDescent="0.25">
      <c r="C638" s="394"/>
      <c r="D638" s="394"/>
      <c r="E638" s="394"/>
      <c r="F638" s="394"/>
      <c r="G638" s="394"/>
      <c r="I638" s="394"/>
      <c r="J638" s="394"/>
      <c r="K638" s="394"/>
      <c r="L638" s="394"/>
      <c r="O638" s="440"/>
      <c r="S638" s="394"/>
      <c r="T638" s="394"/>
      <c r="U638" s="394"/>
    </row>
    <row r="639" spans="3:21" x14ac:dyDescent="0.25">
      <c r="C639" s="394"/>
      <c r="D639" s="394"/>
      <c r="E639" s="394"/>
      <c r="F639" s="394"/>
      <c r="G639" s="394"/>
      <c r="I639" s="394"/>
      <c r="J639" s="394"/>
      <c r="K639" s="394"/>
      <c r="L639" s="394"/>
      <c r="O639" s="440"/>
      <c r="S639" s="394"/>
      <c r="T639" s="394"/>
      <c r="U639" s="394"/>
    </row>
    <row r="640" spans="3:21" x14ac:dyDescent="0.25">
      <c r="C640" s="394"/>
      <c r="D640" s="394"/>
      <c r="E640" s="394"/>
      <c r="F640" s="394"/>
      <c r="G640" s="394"/>
      <c r="I640" s="394"/>
      <c r="J640" s="394"/>
      <c r="K640" s="394"/>
      <c r="L640" s="394"/>
      <c r="O640" s="440"/>
      <c r="S640" s="394"/>
      <c r="T640" s="394"/>
      <c r="U640" s="394"/>
    </row>
    <row r="641" spans="3:21" x14ac:dyDescent="0.25">
      <c r="C641" s="394"/>
      <c r="D641" s="394"/>
      <c r="E641" s="394"/>
      <c r="F641" s="394"/>
      <c r="G641" s="394"/>
      <c r="I641" s="394"/>
      <c r="J641" s="394"/>
      <c r="K641" s="394"/>
      <c r="L641" s="394"/>
      <c r="O641" s="440"/>
      <c r="S641" s="394"/>
      <c r="T641" s="394"/>
      <c r="U641" s="394"/>
    </row>
    <row r="642" spans="3:21" x14ac:dyDescent="0.25">
      <c r="C642" s="394"/>
      <c r="D642" s="394"/>
      <c r="E642" s="394"/>
      <c r="F642" s="394"/>
      <c r="G642" s="394"/>
      <c r="I642" s="394"/>
      <c r="J642" s="394"/>
      <c r="K642" s="394"/>
      <c r="L642" s="394"/>
      <c r="O642" s="440"/>
      <c r="S642" s="394"/>
      <c r="T642" s="394"/>
      <c r="U642" s="394"/>
    </row>
    <row r="643" spans="3:21" x14ac:dyDescent="0.25">
      <c r="C643" s="394"/>
      <c r="D643" s="394"/>
      <c r="E643" s="394"/>
      <c r="F643" s="394"/>
      <c r="G643" s="394"/>
      <c r="I643" s="394"/>
      <c r="J643" s="394"/>
      <c r="K643" s="394"/>
      <c r="L643" s="394"/>
      <c r="O643" s="440"/>
      <c r="S643" s="394"/>
      <c r="T643" s="394"/>
      <c r="U643" s="394"/>
    </row>
    <row r="644" spans="3:21" x14ac:dyDescent="0.25">
      <c r="C644" s="394"/>
      <c r="D644" s="394"/>
      <c r="E644" s="394"/>
      <c r="F644" s="394"/>
      <c r="G644" s="394"/>
      <c r="I644" s="394"/>
      <c r="J644" s="394"/>
      <c r="K644" s="394"/>
      <c r="L644" s="394"/>
      <c r="O644" s="440"/>
      <c r="S644" s="394"/>
      <c r="T644" s="394"/>
      <c r="U644" s="394"/>
    </row>
    <row r="645" spans="3:21" x14ac:dyDescent="0.25">
      <c r="C645" s="394"/>
      <c r="D645" s="394"/>
      <c r="E645" s="394"/>
      <c r="F645" s="394"/>
      <c r="G645" s="394"/>
      <c r="I645" s="394"/>
      <c r="J645" s="394"/>
      <c r="K645" s="394"/>
      <c r="L645" s="394"/>
      <c r="O645" s="440"/>
      <c r="S645" s="394"/>
      <c r="T645" s="394"/>
      <c r="U645" s="394"/>
    </row>
    <row r="646" spans="3:21" x14ac:dyDescent="0.25">
      <c r="C646" s="394"/>
      <c r="D646" s="394"/>
      <c r="E646" s="394"/>
      <c r="F646" s="394"/>
      <c r="G646" s="394"/>
      <c r="I646" s="394"/>
      <c r="J646" s="394"/>
      <c r="K646" s="394"/>
      <c r="L646" s="394"/>
      <c r="O646" s="440"/>
      <c r="S646" s="394"/>
      <c r="T646" s="394"/>
      <c r="U646" s="394"/>
    </row>
    <row r="647" spans="3:21" x14ac:dyDescent="0.25">
      <c r="C647" s="394"/>
      <c r="D647" s="394"/>
      <c r="E647" s="394"/>
      <c r="F647" s="394"/>
      <c r="G647" s="394"/>
      <c r="I647" s="394"/>
      <c r="J647" s="394"/>
      <c r="K647" s="394"/>
      <c r="L647" s="394"/>
      <c r="O647" s="440"/>
      <c r="S647" s="394"/>
      <c r="T647" s="394"/>
      <c r="U647" s="394"/>
    </row>
    <row r="648" spans="3:21" x14ac:dyDescent="0.25">
      <c r="C648" s="394"/>
      <c r="D648" s="394"/>
      <c r="E648" s="394"/>
      <c r="F648" s="394"/>
      <c r="G648" s="394"/>
      <c r="I648" s="394"/>
      <c r="J648" s="394"/>
      <c r="K648" s="394"/>
      <c r="L648" s="394"/>
      <c r="O648" s="440"/>
      <c r="S648" s="394"/>
      <c r="T648" s="394"/>
      <c r="U648" s="394"/>
    </row>
    <row r="649" spans="3:21" x14ac:dyDescent="0.25">
      <c r="C649" s="394"/>
      <c r="D649" s="394"/>
      <c r="E649" s="394"/>
      <c r="F649" s="394"/>
      <c r="G649" s="394"/>
      <c r="I649" s="394"/>
      <c r="J649" s="394"/>
      <c r="K649" s="394"/>
      <c r="L649" s="394"/>
      <c r="O649" s="440"/>
      <c r="S649" s="394"/>
      <c r="T649" s="394"/>
      <c r="U649" s="394"/>
    </row>
    <row r="650" spans="3:21" x14ac:dyDescent="0.25">
      <c r="C650" s="394"/>
      <c r="D650" s="394"/>
      <c r="E650" s="394"/>
      <c r="F650" s="394"/>
      <c r="G650" s="394"/>
      <c r="I650" s="394"/>
      <c r="J650" s="394"/>
      <c r="K650" s="394"/>
      <c r="L650" s="394"/>
      <c r="O650" s="440"/>
      <c r="S650" s="394"/>
      <c r="T650" s="394"/>
      <c r="U650" s="394"/>
    </row>
    <row r="651" spans="3:21" x14ac:dyDescent="0.25">
      <c r="C651" s="394"/>
      <c r="D651" s="394"/>
      <c r="E651" s="394"/>
      <c r="F651" s="394"/>
      <c r="G651" s="394"/>
      <c r="I651" s="394"/>
      <c r="J651" s="394"/>
      <c r="K651" s="394"/>
      <c r="L651" s="394"/>
      <c r="O651" s="440"/>
      <c r="S651" s="394"/>
      <c r="T651" s="394"/>
      <c r="U651" s="394"/>
    </row>
    <row r="652" spans="3:21" x14ac:dyDescent="0.25">
      <c r="C652" s="394"/>
      <c r="D652" s="394"/>
      <c r="E652" s="394"/>
      <c r="F652" s="394"/>
      <c r="G652" s="394"/>
      <c r="I652" s="394"/>
      <c r="J652" s="394"/>
      <c r="K652" s="394"/>
      <c r="L652" s="394"/>
      <c r="O652" s="440"/>
      <c r="S652" s="394"/>
      <c r="T652" s="394"/>
      <c r="U652" s="394"/>
    </row>
    <row r="653" spans="3:21" x14ac:dyDescent="0.25">
      <c r="C653" s="394"/>
      <c r="D653" s="394"/>
      <c r="E653" s="394"/>
      <c r="F653" s="394"/>
      <c r="G653" s="394"/>
      <c r="I653" s="394"/>
      <c r="J653" s="394"/>
      <c r="K653" s="394"/>
      <c r="L653" s="394"/>
      <c r="O653" s="440"/>
      <c r="S653" s="394"/>
      <c r="T653" s="394"/>
      <c r="U653" s="394"/>
    </row>
    <row r="654" spans="3:21" x14ac:dyDescent="0.25">
      <c r="C654" s="394"/>
      <c r="D654" s="394"/>
      <c r="E654" s="394"/>
      <c r="F654" s="394"/>
      <c r="G654" s="394"/>
      <c r="I654" s="394"/>
      <c r="J654" s="394"/>
      <c r="K654" s="394"/>
      <c r="L654" s="394"/>
      <c r="O654" s="440"/>
      <c r="S654" s="394"/>
      <c r="T654" s="394"/>
      <c r="U654" s="394"/>
    </row>
    <row r="655" spans="3:21" x14ac:dyDescent="0.25">
      <c r="C655" s="394"/>
      <c r="D655" s="394"/>
      <c r="E655" s="394"/>
      <c r="F655" s="394"/>
      <c r="G655" s="394"/>
      <c r="I655" s="394"/>
      <c r="J655" s="394"/>
      <c r="K655" s="394"/>
      <c r="L655" s="394"/>
      <c r="O655" s="440"/>
      <c r="S655" s="394"/>
      <c r="T655" s="394"/>
      <c r="U655" s="394"/>
    </row>
    <row r="656" spans="3:21" x14ac:dyDescent="0.25">
      <c r="C656" s="394"/>
      <c r="D656" s="394"/>
      <c r="E656" s="394"/>
      <c r="F656" s="394"/>
      <c r="G656" s="394"/>
      <c r="I656" s="394"/>
      <c r="J656" s="394"/>
      <c r="K656" s="394"/>
      <c r="L656" s="394"/>
      <c r="O656" s="440"/>
      <c r="S656" s="394"/>
      <c r="T656" s="394"/>
      <c r="U656" s="394"/>
    </row>
    <row r="657" spans="3:21" x14ac:dyDescent="0.25">
      <c r="C657" s="394"/>
      <c r="D657" s="394"/>
      <c r="E657" s="394"/>
      <c r="F657" s="394"/>
      <c r="G657" s="394"/>
      <c r="I657" s="394"/>
      <c r="J657" s="394"/>
      <c r="K657" s="394"/>
      <c r="L657" s="394"/>
      <c r="O657" s="440"/>
      <c r="S657" s="394"/>
      <c r="T657" s="394"/>
      <c r="U657" s="394"/>
    </row>
    <row r="658" spans="3:21" x14ac:dyDescent="0.25">
      <c r="C658" s="394"/>
      <c r="D658" s="394"/>
      <c r="E658" s="394"/>
      <c r="F658" s="394"/>
      <c r="G658" s="394"/>
      <c r="I658" s="394"/>
      <c r="J658" s="394"/>
      <c r="K658" s="394"/>
      <c r="L658" s="394"/>
      <c r="O658" s="440"/>
      <c r="S658" s="394"/>
      <c r="T658" s="394"/>
      <c r="U658" s="394"/>
    </row>
    <row r="659" spans="3:21" x14ac:dyDescent="0.25">
      <c r="C659" s="394"/>
      <c r="D659" s="394"/>
      <c r="E659" s="394"/>
      <c r="F659" s="394"/>
      <c r="G659" s="394"/>
      <c r="I659" s="394"/>
      <c r="J659" s="394"/>
      <c r="K659" s="394"/>
      <c r="L659" s="394"/>
      <c r="O659" s="440"/>
      <c r="S659" s="394"/>
      <c r="T659" s="394"/>
      <c r="U659" s="394"/>
    </row>
    <row r="660" spans="3:21" x14ac:dyDescent="0.25">
      <c r="C660" s="394"/>
      <c r="D660" s="394"/>
      <c r="E660" s="394"/>
      <c r="F660" s="394"/>
      <c r="G660" s="394"/>
      <c r="I660" s="394"/>
      <c r="J660" s="394"/>
      <c r="K660" s="394"/>
      <c r="L660" s="394"/>
      <c r="O660" s="440"/>
      <c r="S660" s="394"/>
      <c r="T660" s="394"/>
      <c r="U660" s="394"/>
    </row>
    <row r="661" spans="3:21" x14ac:dyDescent="0.25">
      <c r="C661" s="394"/>
      <c r="D661" s="394"/>
      <c r="E661" s="394"/>
      <c r="F661" s="394"/>
      <c r="G661" s="394"/>
      <c r="I661" s="394"/>
      <c r="J661" s="394"/>
      <c r="K661" s="394"/>
      <c r="L661" s="394"/>
      <c r="O661" s="440"/>
      <c r="S661" s="394"/>
      <c r="T661" s="394"/>
      <c r="U661" s="394"/>
    </row>
    <row r="662" spans="3:21" x14ac:dyDescent="0.25">
      <c r="C662" s="394"/>
      <c r="D662" s="394"/>
      <c r="E662" s="394"/>
      <c r="F662" s="394"/>
      <c r="G662" s="394"/>
      <c r="I662" s="394"/>
      <c r="J662" s="394"/>
      <c r="K662" s="394"/>
      <c r="L662" s="394"/>
      <c r="O662" s="440"/>
      <c r="S662" s="394"/>
      <c r="T662" s="394"/>
      <c r="U662" s="394"/>
    </row>
    <row r="663" spans="3:21" x14ac:dyDescent="0.25">
      <c r="C663" s="394"/>
      <c r="D663" s="394"/>
      <c r="E663" s="394"/>
      <c r="F663" s="394"/>
      <c r="G663" s="394"/>
      <c r="I663" s="394"/>
      <c r="J663" s="394"/>
      <c r="K663" s="394"/>
      <c r="L663" s="394"/>
      <c r="O663" s="440"/>
      <c r="S663" s="394"/>
      <c r="T663" s="394"/>
      <c r="U663" s="394"/>
    </row>
    <row r="664" spans="3:21" x14ac:dyDescent="0.25">
      <c r="C664" s="394"/>
      <c r="D664" s="394"/>
      <c r="E664" s="394"/>
      <c r="F664" s="394"/>
      <c r="G664" s="394"/>
      <c r="I664" s="394"/>
      <c r="J664" s="394"/>
      <c r="K664" s="394"/>
      <c r="L664" s="394"/>
      <c r="O664" s="440"/>
      <c r="S664" s="394"/>
      <c r="T664" s="394"/>
      <c r="U664" s="394"/>
    </row>
    <row r="665" spans="3:21" x14ac:dyDescent="0.25">
      <c r="C665" s="394"/>
      <c r="D665" s="394"/>
      <c r="E665" s="394"/>
      <c r="F665" s="394"/>
      <c r="G665" s="394"/>
      <c r="I665" s="394"/>
      <c r="J665" s="394"/>
      <c r="K665" s="394"/>
      <c r="L665" s="394"/>
      <c r="O665" s="440"/>
      <c r="S665" s="394"/>
      <c r="T665" s="394"/>
      <c r="U665" s="394"/>
    </row>
    <row r="666" spans="3:21" x14ac:dyDescent="0.25">
      <c r="C666" s="394"/>
      <c r="D666" s="394"/>
      <c r="E666" s="394"/>
      <c r="F666" s="394"/>
      <c r="G666" s="394"/>
      <c r="I666" s="394"/>
      <c r="J666" s="394"/>
      <c r="K666" s="394"/>
      <c r="L666" s="394"/>
      <c r="O666" s="440"/>
      <c r="S666" s="394"/>
      <c r="T666" s="394"/>
      <c r="U666" s="394"/>
    </row>
    <row r="667" spans="3:21" x14ac:dyDescent="0.25">
      <c r="C667" s="394"/>
      <c r="D667" s="394"/>
      <c r="E667" s="394"/>
      <c r="F667" s="394"/>
      <c r="G667" s="394"/>
      <c r="I667" s="394"/>
      <c r="J667" s="394"/>
      <c r="K667" s="394"/>
      <c r="L667" s="394"/>
      <c r="O667" s="440"/>
      <c r="S667" s="394"/>
      <c r="T667" s="394"/>
      <c r="U667" s="394"/>
    </row>
    <row r="668" spans="3:21" x14ac:dyDescent="0.25">
      <c r="C668" s="394"/>
      <c r="D668" s="394"/>
      <c r="E668" s="394"/>
      <c r="F668" s="394"/>
      <c r="G668" s="394"/>
      <c r="I668" s="394"/>
      <c r="J668" s="394"/>
      <c r="K668" s="394"/>
      <c r="L668" s="394"/>
      <c r="O668" s="440"/>
      <c r="S668" s="394"/>
      <c r="T668" s="394"/>
      <c r="U668" s="394"/>
    </row>
    <row r="669" spans="3:21" x14ac:dyDescent="0.25">
      <c r="C669" s="394"/>
      <c r="D669" s="394"/>
      <c r="E669" s="394"/>
      <c r="F669" s="394"/>
      <c r="G669" s="394"/>
      <c r="I669" s="394"/>
      <c r="J669" s="394"/>
      <c r="K669" s="394"/>
      <c r="L669" s="394"/>
      <c r="O669" s="440"/>
      <c r="S669" s="394"/>
      <c r="T669" s="394"/>
      <c r="U669" s="394"/>
    </row>
    <row r="670" spans="3:21" x14ac:dyDescent="0.25">
      <c r="C670" s="394"/>
      <c r="D670" s="394"/>
      <c r="E670" s="394"/>
      <c r="F670" s="394"/>
      <c r="G670" s="394"/>
      <c r="I670" s="394"/>
      <c r="J670" s="394"/>
      <c r="K670" s="394"/>
      <c r="L670" s="394"/>
      <c r="O670" s="440"/>
      <c r="S670" s="394"/>
      <c r="T670" s="394"/>
      <c r="U670" s="394"/>
    </row>
    <row r="671" spans="3:21" x14ac:dyDescent="0.25">
      <c r="C671" s="394"/>
      <c r="D671" s="394"/>
      <c r="E671" s="394"/>
      <c r="F671" s="394"/>
      <c r="G671" s="394"/>
      <c r="I671" s="394"/>
      <c r="J671" s="394"/>
      <c r="K671" s="394"/>
      <c r="L671" s="394"/>
      <c r="O671" s="440"/>
      <c r="S671" s="394"/>
      <c r="T671" s="394"/>
      <c r="U671" s="394"/>
    </row>
    <row r="672" spans="3:21" x14ac:dyDescent="0.25">
      <c r="C672" s="394"/>
      <c r="D672" s="394"/>
      <c r="E672" s="394"/>
      <c r="F672" s="394"/>
      <c r="G672" s="394"/>
      <c r="I672" s="394"/>
      <c r="J672" s="394"/>
      <c r="K672" s="394"/>
      <c r="L672" s="394"/>
      <c r="O672" s="440"/>
      <c r="S672" s="394"/>
      <c r="T672" s="394"/>
      <c r="U672" s="394"/>
    </row>
    <row r="673" spans="3:21" x14ac:dyDescent="0.25">
      <c r="C673" s="394"/>
      <c r="D673" s="394"/>
      <c r="E673" s="394"/>
      <c r="F673" s="394"/>
      <c r="G673" s="394"/>
      <c r="I673" s="394"/>
      <c r="J673" s="394"/>
      <c r="K673" s="394"/>
      <c r="L673" s="394"/>
      <c r="O673" s="440"/>
      <c r="S673" s="394"/>
      <c r="T673" s="394"/>
      <c r="U673" s="394"/>
    </row>
    <row r="674" spans="3:21" x14ac:dyDescent="0.25">
      <c r="C674" s="394"/>
      <c r="D674" s="394"/>
      <c r="E674" s="394"/>
      <c r="F674" s="394"/>
      <c r="G674" s="394"/>
      <c r="I674" s="394"/>
      <c r="J674" s="394"/>
      <c r="K674" s="394"/>
      <c r="L674" s="394"/>
      <c r="O674" s="440"/>
      <c r="S674" s="394"/>
      <c r="T674" s="394"/>
      <c r="U674" s="394"/>
    </row>
    <row r="675" spans="3:21" x14ac:dyDescent="0.25">
      <c r="C675" s="394"/>
      <c r="D675" s="394"/>
      <c r="E675" s="394"/>
      <c r="F675" s="394"/>
      <c r="G675" s="394"/>
      <c r="I675" s="394"/>
      <c r="J675" s="394"/>
      <c r="K675" s="394"/>
      <c r="L675" s="394"/>
      <c r="O675" s="440"/>
      <c r="S675" s="394"/>
      <c r="T675" s="394"/>
      <c r="U675" s="394"/>
    </row>
    <row r="676" spans="3:21" x14ac:dyDescent="0.25">
      <c r="C676" s="394"/>
      <c r="D676" s="394"/>
      <c r="E676" s="394"/>
      <c r="F676" s="394"/>
      <c r="G676" s="394"/>
      <c r="I676" s="394"/>
      <c r="J676" s="394"/>
      <c r="K676" s="394"/>
      <c r="L676" s="394"/>
      <c r="O676" s="440"/>
      <c r="S676" s="394"/>
      <c r="T676" s="394"/>
      <c r="U676" s="394"/>
    </row>
    <row r="677" spans="3:21" x14ac:dyDescent="0.25">
      <c r="C677" s="394"/>
      <c r="D677" s="394"/>
      <c r="E677" s="394"/>
      <c r="F677" s="394"/>
      <c r="G677" s="394"/>
      <c r="I677" s="394"/>
      <c r="J677" s="394"/>
      <c r="K677" s="394"/>
      <c r="L677" s="394"/>
      <c r="O677" s="440"/>
      <c r="S677" s="394"/>
      <c r="T677" s="394"/>
      <c r="U677" s="394"/>
    </row>
    <row r="678" spans="3:21" x14ac:dyDescent="0.25">
      <c r="C678" s="394"/>
      <c r="D678" s="394"/>
      <c r="E678" s="394"/>
      <c r="F678" s="394"/>
      <c r="G678" s="394"/>
      <c r="I678" s="394"/>
      <c r="J678" s="394"/>
      <c r="K678" s="394"/>
      <c r="L678" s="394"/>
      <c r="O678" s="440"/>
      <c r="S678" s="394"/>
      <c r="T678" s="394"/>
      <c r="U678" s="394"/>
    </row>
    <row r="679" spans="3:21" x14ac:dyDescent="0.25">
      <c r="C679" s="394"/>
      <c r="D679" s="394"/>
      <c r="E679" s="394"/>
      <c r="F679" s="394"/>
      <c r="G679" s="394"/>
      <c r="I679" s="394"/>
      <c r="J679" s="394"/>
      <c r="K679" s="394"/>
      <c r="L679" s="394"/>
      <c r="O679" s="440"/>
      <c r="S679" s="394"/>
      <c r="T679" s="394"/>
      <c r="U679" s="394"/>
    </row>
  </sheetData>
  <mergeCells count="19">
    <mergeCell ref="S98:V98"/>
    <mergeCell ref="S95:V96"/>
    <mergeCell ref="F93:H93"/>
    <mergeCell ref="A75:B75"/>
    <mergeCell ref="B33:C33"/>
    <mergeCell ref="H98:L98"/>
    <mergeCell ref="B95:E96"/>
    <mergeCell ref="H95:L96"/>
    <mergeCell ref="B98:E98"/>
    <mergeCell ref="N98:P98"/>
    <mergeCell ref="N95:P96"/>
    <mergeCell ref="A81:E81"/>
    <mergeCell ref="J1:AI1"/>
    <mergeCell ref="A2:T2"/>
    <mergeCell ref="C5:C6"/>
    <mergeCell ref="A5:A6"/>
    <mergeCell ref="B5:B6"/>
    <mergeCell ref="D5:E5"/>
    <mergeCell ref="G5:H5"/>
  </mergeCells>
  <pageMargins left="0.196850393700787" right="0.15748031496063" top="0.43307086614173201" bottom="0.196850393700787" header="0.23622047244094499" footer="0.196850393700787"/>
  <pageSetup paperSize="5" scale="64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Sheet2</vt:lpstr>
      <vt:lpstr>ASM &amp; Distributor</vt:lpstr>
      <vt:lpstr>SS &amp; CSR Water &amp; Pet</vt:lpstr>
      <vt:lpstr>'ASM &amp; Distributor'!Print_Area</vt:lpstr>
      <vt:lpstr>Sheet1!Print_Area</vt:lpstr>
      <vt:lpstr>Sheet2!Print_Area</vt:lpstr>
      <vt:lpstr>'SS &amp; CSR Water &amp; Pet'!Print_Area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2016-03-04T10:00:30Z</dcterms:modified>
</cp:coreProperties>
</file>