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C9F84575-F19D-4C88-98E7-396E90006F7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113-1" sheetId="1" r:id="rId1"/>
    <sheet name="121-1" sheetId="2" r:id="rId2"/>
    <sheet name="113-2" sheetId="4" r:id="rId3"/>
    <sheet name="113-3" sheetId="5" r:id="rId4"/>
    <sheet name="121-2" sheetId="6" r:id="rId5"/>
    <sheet name="121-3" sheetId="7" r:id="rId6"/>
    <sheet name="Лист1" sheetId="8" r:id="rId7"/>
  </sheets>
  <calcPr calcId="191029"/>
</workbook>
</file>

<file path=xl/calcChain.xml><?xml version="1.0" encoding="utf-8"?>
<calcChain xmlns="http://schemas.openxmlformats.org/spreadsheetml/2006/main">
  <c r="S17" i="7" l="1"/>
  <c r="Q10" i="7"/>
  <c r="P17" i="7"/>
  <c r="P5" i="7"/>
  <c r="S10" i="7"/>
  <c r="S85" i="7" l="1"/>
  <c r="R85" i="7"/>
  <c r="Q85" i="7"/>
  <c r="P85" i="7"/>
  <c r="S84" i="7"/>
  <c r="AI84" i="7" s="1"/>
  <c r="R84" i="7"/>
  <c r="AH84" i="7" s="1"/>
  <c r="Q84" i="7"/>
  <c r="P84" i="7"/>
  <c r="S83" i="7"/>
  <c r="R83" i="7"/>
  <c r="AH83" i="7" s="1"/>
  <c r="Q83" i="7"/>
  <c r="AG83" i="7" s="1"/>
  <c r="P83" i="7"/>
  <c r="S82" i="7"/>
  <c r="AI82" i="7" s="1"/>
  <c r="R82" i="7"/>
  <c r="AH82" i="7" s="1"/>
  <c r="Q82" i="7"/>
  <c r="P82" i="7"/>
  <c r="S81" i="7"/>
  <c r="R81" i="7"/>
  <c r="Q81" i="7"/>
  <c r="P81" i="7"/>
  <c r="AI80" i="7"/>
  <c r="AH80" i="7"/>
  <c r="AG80" i="7"/>
  <c r="S80" i="7"/>
  <c r="R80" i="7"/>
  <c r="Q80" i="7"/>
  <c r="P80" i="7"/>
  <c r="S79" i="7"/>
  <c r="R79" i="7"/>
  <c r="Q79" i="7"/>
  <c r="P79" i="7"/>
  <c r="S78" i="7"/>
  <c r="AI78" i="7" s="1"/>
  <c r="R78" i="7"/>
  <c r="Q78" i="7"/>
  <c r="P73" i="7"/>
  <c r="S68" i="7"/>
  <c r="R68" i="7"/>
  <c r="Q68" i="7"/>
  <c r="P68" i="7"/>
  <c r="S67" i="7"/>
  <c r="AI67" i="7" s="1"/>
  <c r="R67" i="7"/>
  <c r="Q67" i="7"/>
  <c r="P67" i="7"/>
  <c r="S66" i="7"/>
  <c r="R66" i="7"/>
  <c r="Q66" i="7"/>
  <c r="P66" i="7"/>
  <c r="S65" i="7"/>
  <c r="AI65" i="7" s="1"/>
  <c r="R65" i="7"/>
  <c r="Q65" i="7"/>
  <c r="P65" i="7"/>
  <c r="S64" i="7"/>
  <c r="R64" i="7"/>
  <c r="Q64" i="7"/>
  <c r="P64" i="7"/>
  <c r="AI63" i="7"/>
  <c r="AH63" i="7"/>
  <c r="AG63" i="7"/>
  <c r="S63" i="7"/>
  <c r="R63" i="7"/>
  <c r="Q63" i="7"/>
  <c r="P63" i="7"/>
  <c r="S62" i="7"/>
  <c r="R62" i="7"/>
  <c r="Q62" i="7"/>
  <c r="P62" i="7"/>
  <c r="S61" i="7"/>
  <c r="AI61" i="7" s="1"/>
  <c r="R61" i="7"/>
  <c r="Q61" i="7"/>
  <c r="P56" i="7"/>
  <c r="S52" i="7"/>
  <c r="R52" i="7"/>
  <c r="Q52" i="7"/>
  <c r="P52" i="7"/>
  <c r="AH51" i="7"/>
  <c r="S51" i="7"/>
  <c r="R51" i="7"/>
  <c r="Q51" i="7"/>
  <c r="P51" i="7"/>
  <c r="S50" i="7"/>
  <c r="R50" i="7"/>
  <c r="Q50" i="7"/>
  <c r="P50" i="7"/>
  <c r="S49" i="7"/>
  <c r="R49" i="7"/>
  <c r="Q49" i="7"/>
  <c r="P49" i="7"/>
  <c r="S48" i="7"/>
  <c r="R48" i="7"/>
  <c r="Q48" i="7"/>
  <c r="P48" i="7"/>
  <c r="AI47" i="7"/>
  <c r="S47" i="7"/>
  <c r="R47" i="7"/>
  <c r="AH47" i="7" s="1"/>
  <c r="Q47" i="7"/>
  <c r="AG47" i="7" s="1"/>
  <c r="P47" i="7"/>
  <c r="S46" i="7"/>
  <c r="R46" i="7"/>
  <c r="Q46" i="7"/>
  <c r="P46" i="7"/>
  <c r="S45" i="7"/>
  <c r="AI45" i="7" s="1"/>
  <c r="R45" i="7"/>
  <c r="Q45" i="7"/>
  <c r="P40" i="7"/>
  <c r="S83" i="6"/>
  <c r="AI83" i="6" s="1"/>
  <c r="R83" i="6"/>
  <c r="AH83" i="6" s="1"/>
  <c r="Q83" i="6"/>
  <c r="AG83" i="6" s="1"/>
  <c r="P83" i="6"/>
  <c r="AG82" i="6"/>
  <c r="S82" i="6"/>
  <c r="AI82" i="6" s="1"/>
  <c r="R82" i="6"/>
  <c r="AH82" i="6" s="1"/>
  <c r="Q82" i="6"/>
  <c r="P82" i="6"/>
  <c r="U82" i="6" s="1"/>
  <c r="AF82" i="6" s="1"/>
  <c r="AI81" i="6"/>
  <c r="AH81" i="6"/>
  <c r="AG81" i="6"/>
  <c r="S81" i="6"/>
  <c r="R81" i="6"/>
  <c r="Q81" i="6"/>
  <c r="P81" i="6"/>
  <c r="AI80" i="6"/>
  <c r="S80" i="6"/>
  <c r="R80" i="6"/>
  <c r="AH80" i="6" s="1"/>
  <c r="Q80" i="6"/>
  <c r="P80" i="6"/>
  <c r="AF80" i="6" s="1"/>
  <c r="S79" i="6"/>
  <c r="AI79" i="6" s="1"/>
  <c r="R79" i="6"/>
  <c r="AH79" i="6" s="1"/>
  <c r="Q79" i="6"/>
  <c r="AG79" i="6" s="1"/>
  <c r="P79" i="6"/>
  <c r="AG78" i="6"/>
  <c r="S78" i="6"/>
  <c r="AI78" i="6" s="1"/>
  <c r="R78" i="6"/>
  <c r="AH78" i="6" s="1"/>
  <c r="Q78" i="6"/>
  <c r="P78" i="6"/>
  <c r="AF77" i="6"/>
  <c r="AH77" i="6"/>
  <c r="S77" i="6"/>
  <c r="AI77" i="6" s="1"/>
  <c r="R77" i="6"/>
  <c r="Q77" i="6"/>
  <c r="P77" i="6"/>
  <c r="S76" i="6"/>
  <c r="AI76" i="6" s="1"/>
  <c r="R76" i="6"/>
  <c r="AH76" i="6" s="1"/>
  <c r="Q76" i="6"/>
  <c r="AG76" i="6" s="1"/>
  <c r="P71" i="6"/>
  <c r="AI67" i="6"/>
  <c r="S67" i="6"/>
  <c r="R67" i="6"/>
  <c r="AH67" i="6" s="1"/>
  <c r="Q67" i="6"/>
  <c r="AG67" i="6" s="1"/>
  <c r="P67" i="6"/>
  <c r="AG66" i="6"/>
  <c r="S66" i="6"/>
  <c r="AI66" i="6" s="1"/>
  <c r="R66" i="6"/>
  <c r="AH66" i="6" s="1"/>
  <c r="Q66" i="6"/>
  <c r="P66" i="6"/>
  <c r="AI65" i="6"/>
  <c r="S65" i="6"/>
  <c r="R65" i="6"/>
  <c r="AH65" i="6" s="1"/>
  <c r="Q65" i="6"/>
  <c r="AG65" i="6" s="1"/>
  <c r="P65" i="6"/>
  <c r="S64" i="6"/>
  <c r="AI64" i="6" s="1"/>
  <c r="R64" i="6"/>
  <c r="AH64" i="6" s="1"/>
  <c r="Q64" i="6"/>
  <c r="P64" i="6"/>
  <c r="AF64" i="6" s="1"/>
  <c r="S63" i="6"/>
  <c r="AI63" i="6" s="1"/>
  <c r="R63" i="6"/>
  <c r="AH63" i="6" s="1"/>
  <c r="Q63" i="6"/>
  <c r="AG63" i="6" s="1"/>
  <c r="P63" i="6"/>
  <c r="AH62" i="6"/>
  <c r="S62" i="6"/>
  <c r="AI62" i="6" s="1"/>
  <c r="R62" i="6"/>
  <c r="Q62" i="6"/>
  <c r="AG62" i="6" s="1"/>
  <c r="P62" i="6"/>
  <c r="AF62" i="6" s="1"/>
  <c r="S61" i="6"/>
  <c r="AI61" i="6" s="1"/>
  <c r="R61" i="6"/>
  <c r="AH61" i="6" s="1"/>
  <c r="Q61" i="6"/>
  <c r="V61" i="6" s="1"/>
  <c r="P61" i="6"/>
  <c r="U61" i="6" s="1"/>
  <c r="AF61" i="6" s="1"/>
  <c r="S60" i="6"/>
  <c r="AI60" i="6" s="1"/>
  <c r="R60" i="6"/>
  <c r="AH60" i="6" s="1"/>
  <c r="Q60" i="6"/>
  <c r="AG60" i="6" s="1"/>
  <c r="P55" i="6"/>
  <c r="S51" i="6"/>
  <c r="AI51" i="6" s="1"/>
  <c r="R51" i="6"/>
  <c r="AH51" i="6" s="1"/>
  <c r="Q51" i="6"/>
  <c r="AG51" i="6" s="1"/>
  <c r="P51" i="6"/>
  <c r="AI50" i="6"/>
  <c r="S50" i="6"/>
  <c r="R50" i="6"/>
  <c r="AH50" i="6" s="1"/>
  <c r="Q50" i="6"/>
  <c r="AG50" i="6" s="1"/>
  <c r="P50" i="6"/>
  <c r="AF50" i="6" s="1"/>
  <c r="S49" i="6"/>
  <c r="AI49" i="6" s="1"/>
  <c r="R49" i="6"/>
  <c r="AH49" i="6" s="1"/>
  <c r="Q49" i="6"/>
  <c r="AG49" i="6" s="1"/>
  <c r="P49" i="6"/>
  <c r="S48" i="6"/>
  <c r="AI48" i="6" s="1"/>
  <c r="R48" i="6"/>
  <c r="AH48" i="6" s="1"/>
  <c r="Q48" i="6"/>
  <c r="P48" i="6"/>
  <c r="AF48" i="6" s="1"/>
  <c r="S47" i="6"/>
  <c r="AI47" i="6" s="1"/>
  <c r="R47" i="6"/>
  <c r="AH47" i="6" s="1"/>
  <c r="Q47" i="6"/>
  <c r="AG47" i="6" s="1"/>
  <c r="P47" i="6"/>
  <c r="AI46" i="6"/>
  <c r="S46" i="6"/>
  <c r="R46" i="6"/>
  <c r="AH46" i="6" s="1"/>
  <c r="Q46" i="6"/>
  <c r="AG46" i="6" s="1"/>
  <c r="P46" i="6"/>
  <c r="AF46" i="6" s="1"/>
  <c r="AI45" i="6"/>
  <c r="AH45" i="6"/>
  <c r="S45" i="6"/>
  <c r="R45" i="6"/>
  <c r="Q45" i="6"/>
  <c r="P45" i="6"/>
  <c r="U45" i="6" s="1"/>
  <c r="S44" i="6"/>
  <c r="AI44" i="6" s="1"/>
  <c r="R44" i="6"/>
  <c r="Q44" i="6"/>
  <c r="AG44" i="6" s="1"/>
  <c r="P39" i="6"/>
  <c r="S83" i="5"/>
  <c r="AI83" i="5" s="1"/>
  <c r="R83" i="5"/>
  <c r="Q83" i="5"/>
  <c r="AG83" i="5" s="1"/>
  <c r="P83" i="5"/>
  <c r="AI82" i="5"/>
  <c r="AH82" i="5"/>
  <c r="S82" i="5"/>
  <c r="R82" i="5"/>
  <c r="Q82" i="5"/>
  <c r="AG82" i="5" s="1"/>
  <c r="P82" i="5"/>
  <c r="AF82" i="5" s="1"/>
  <c r="AH81" i="5"/>
  <c r="S81" i="5"/>
  <c r="AI81" i="5" s="1"/>
  <c r="R81" i="5"/>
  <c r="Q81" i="5"/>
  <c r="AG81" i="5" s="1"/>
  <c r="P81" i="5"/>
  <c r="AI80" i="5"/>
  <c r="S80" i="5"/>
  <c r="R80" i="5"/>
  <c r="AH80" i="5" s="1"/>
  <c r="Q80" i="5"/>
  <c r="P80" i="5"/>
  <c r="S79" i="5"/>
  <c r="R79" i="5"/>
  <c r="Q79" i="5"/>
  <c r="P79" i="5"/>
  <c r="AI78" i="5"/>
  <c r="AH78" i="5"/>
  <c r="S78" i="5"/>
  <c r="R78" i="5"/>
  <c r="Q78" i="5"/>
  <c r="AG78" i="5" s="1"/>
  <c r="P78" i="5"/>
  <c r="S77" i="5"/>
  <c r="AI77" i="5" s="1"/>
  <c r="R77" i="5"/>
  <c r="Q77" i="5"/>
  <c r="P77" i="5"/>
  <c r="U77" i="5" s="1"/>
  <c r="S76" i="5"/>
  <c r="AI76" i="5" s="1"/>
  <c r="R76" i="5"/>
  <c r="Q76" i="5"/>
  <c r="P71" i="5"/>
  <c r="AI66" i="5"/>
  <c r="S66" i="5"/>
  <c r="R66" i="5"/>
  <c r="W66" i="5" s="1"/>
  <c r="AH66" i="5" s="1"/>
  <c r="Q66" i="5"/>
  <c r="AG66" i="5" s="1"/>
  <c r="P66" i="5"/>
  <c r="AI65" i="5"/>
  <c r="AF65" i="5"/>
  <c r="S65" i="5"/>
  <c r="R65" i="5"/>
  <c r="AH65" i="5" s="1"/>
  <c r="Q65" i="5"/>
  <c r="AG65" i="5" s="1"/>
  <c r="P65" i="5"/>
  <c r="AH64" i="5"/>
  <c r="S64" i="5"/>
  <c r="AI64" i="5" s="1"/>
  <c r="R64" i="5"/>
  <c r="Q64" i="5"/>
  <c r="AG64" i="5" s="1"/>
  <c r="P64" i="5"/>
  <c r="AH63" i="5"/>
  <c r="S63" i="5"/>
  <c r="AI63" i="5" s="1"/>
  <c r="R63" i="5"/>
  <c r="Q63" i="5"/>
  <c r="P63" i="5"/>
  <c r="S62" i="5"/>
  <c r="R62" i="5"/>
  <c r="W62" i="5" s="1"/>
  <c r="AH62" i="5" s="1"/>
  <c r="Q62" i="5"/>
  <c r="V62" i="5" s="1"/>
  <c r="AG62" i="5" s="1"/>
  <c r="P62" i="5"/>
  <c r="AI61" i="5"/>
  <c r="AH61" i="5"/>
  <c r="AG61" i="5"/>
  <c r="S61" i="5"/>
  <c r="R61" i="5"/>
  <c r="Q61" i="5"/>
  <c r="P61" i="5"/>
  <c r="S60" i="5"/>
  <c r="AI60" i="5" s="1"/>
  <c r="R60" i="5"/>
  <c r="Q60" i="5"/>
  <c r="P60" i="5"/>
  <c r="U60" i="5" s="1"/>
  <c r="S59" i="5"/>
  <c r="AI59" i="5" s="1"/>
  <c r="R59" i="5"/>
  <c r="Q59" i="5"/>
  <c r="P54" i="5"/>
  <c r="AI50" i="5"/>
  <c r="S50" i="5"/>
  <c r="R50" i="5"/>
  <c r="Q50" i="5"/>
  <c r="AG50" i="5" s="1"/>
  <c r="P50" i="5"/>
  <c r="AI49" i="5"/>
  <c r="AH49" i="5"/>
  <c r="AG49" i="5"/>
  <c r="S49" i="5"/>
  <c r="R49" i="5"/>
  <c r="Q49" i="5"/>
  <c r="P49" i="5"/>
  <c r="AF49" i="5" s="1"/>
  <c r="AH48" i="5"/>
  <c r="AG48" i="5"/>
  <c r="S48" i="5"/>
  <c r="AI48" i="5" s="1"/>
  <c r="R48" i="5"/>
  <c r="Q48" i="5"/>
  <c r="P48" i="5"/>
  <c r="S47" i="5"/>
  <c r="AI47" i="5" s="1"/>
  <c r="R47" i="5"/>
  <c r="AH47" i="5" s="1"/>
  <c r="Q47" i="5"/>
  <c r="P47" i="5"/>
  <c r="S46" i="5"/>
  <c r="R46" i="5"/>
  <c r="Q46" i="5"/>
  <c r="P46" i="5"/>
  <c r="AG45" i="5"/>
  <c r="S45" i="5"/>
  <c r="AI45" i="5" s="1"/>
  <c r="R45" i="5"/>
  <c r="AH45" i="5" s="1"/>
  <c r="Q45" i="5"/>
  <c r="P45" i="5"/>
  <c r="S44" i="5"/>
  <c r="AI44" i="5" s="1"/>
  <c r="R44" i="5"/>
  <c r="Q44" i="5"/>
  <c r="P44" i="5"/>
  <c r="U44" i="5" s="1"/>
  <c r="S43" i="5"/>
  <c r="AI43" i="5" s="1"/>
  <c r="R43" i="5"/>
  <c r="Q43" i="5"/>
  <c r="AG43" i="5" s="1"/>
  <c r="P38" i="5"/>
  <c r="S85" i="4"/>
  <c r="R85" i="4"/>
  <c r="Q85" i="4"/>
  <c r="AG85" i="4" s="1"/>
  <c r="P85" i="4"/>
  <c r="S84" i="4"/>
  <c r="AI84" i="4" s="1"/>
  <c r="R84" i="4"/>
  <c r="AH84" i="4" s="1"/>
  <c r="Q84" i="4"/>
  <c r="P84" i="4"/>
  <c r="S83" i="4"/>
  <c r="R83" i="4"/>
  <c r="AH83" i="4" s="1"/>
  <c r="Q83" i="4"/>
  <c r="AG83" i="4" s="1"/>
  <c r="P83" i="4"/>
  <c r="S82" i="4"/>
  <c r="AI82" i="4" s="1"/>
  <c r="R82" i="4"/>
  <c r="AH82" i="4" s="1"/>
  <c r="Q82" i="4"/>
  <c r="P82" i="4"/>
  <c r="S81" i="4"/>
  <c r="R81" i="4"/>
  <c r="AH81" i="4" s="1"/>
  <c r="Q81" i="4"/>
  <c r="P81" i="4"/>
  <c r="U81" i="4" s="1"/>
  <c r="AF81" i="4" s="1"/>
  <c r="S80" i="4"/>
  <c r="AI80" i="4" s="1"/>
  <c r="R80" i="4"/>
  <c r="AH80" i="4" s="1"/>
  <c r="Q80" i="4"/>
  <c r="AG80" i="4" s="1"/>
  <c r="P80" i="4"/>
  <c r="S79" i="4"/>
  <c r="R79" i="4"/>
  <c r="Q79" i="4"/>
  <c r="P79" i="4"/>
  <c r="AH78" i="4"/>
  <c r="S78" i="4"/>
  <c r="X78" i="4" s="1"/>
  <c r="AI78" i="4" s="1"/>
  <c r="R78" i="4"/>
  <c r="W78" i="4" s="1"/>
  <c r="Q78" i="4"/>
  <c r="P73" i="4"/>
  <c r="S68" i="4"/>
  <c r="X68" i="4" s="1"/>
  <c r="AI68" i="4" s="1"/>
  <c r="R68" i="4"/>
  <c r="Q68" i="4"/>
  <c r="P68" i="4"/>
  <c r="AI67" i="4"/>
  <c r="S67" i="4"/>
  <c r="R67" i="4"/>
  <c r="AH67" i="4" s="1"/>
  <c r="Q67" i="4"/>
  <c r="P67" i="4"/>
  <c r="AH66" i="4"/>
  <c r="S66" i="4"/>
  <c r="R66" i="4"/>
  <c r="Q66" i="4"/>
  <c r="AG66" i="4" s="1"/>
  <c r="P66" i="4"/>
  <c r="S65" i="4"/>
  <c r="AI65" i="4" s="1"/>
  <c r="R65" i="4"/>
  <c r="AH65" i="4" s="1"/>
  <c r="Q65" i="4"/>
  <c r="P65" i="4"/>
  <c r="AF65" i="4" s="1"/>
  <c r="S64" i="4"/>
  <c r="R64" i="4"/>
  <c r="AH64" i="4" s="1"/>
  <c r="Q64" i="4"/>
  <c r="P64" i="4"/>
  <c r="AI63" i="4"/>
  <c r="S63" i="4"/>
  <c r="R63" i="4"/>
  <c r="AH63" i="4" s="1"/>
  <c r="Q63" i="4"/>
  <c r="AG63" i="4" s="1"/>
  <c r="P63" i="4"/>
  <c r="S62" i="4"/>
  <c r="AI62" i="4" s="1"/>
  <c r="R62" i="4"/>
  <c r="Q62" i="4"/>
  <c r="P62" i="4"/>
  <c r="U62" i="4" s="1"/>
  <c r="AI61" i="4"/>
  <c r="S61" i="4"/>
  <c r="X61" i="4" s="1"/>
  <c r="R61" i="4"/>
  <c r="Q61" i="4"/>
  <c r="P56" i="4"/>
  <c r="S51" i="4"/>
  <c r="R51" i="4"/>
  <c r="Q51" i="4"/>
  <c r="P51" i="4"/>
  <c r="AI50" i="4"/>
  <c r="S50" i="4"/>
  <c r="R50" i="4"/>
  <c r="AH50" i="4" s="1"/>
  <c r="Q50" i="4"/>
  <c r="P50" i="4"/>
  <c r="AF50" i="4" s="1"/>
  <c r="AI49" i="4"/>
  <c r="AH49" i="4"/>
  <c r="S49" i="4"/>
  <c r="R49" i="4"/>
  <c r="Q49" i="4"/>
  <c r="AG49" i="4" s="1"/>
  <c r="P49" i="4"/>
  <c r="AH48" i="4"/>
  <c r="S48" i="4"/>
  <c r="AI48" i="4" s="1"/>
  <c r="R48" i="4"/>
  <c r="Q48" i="4"/>
  <c r="P48" i="4"/>
  <c r="AF48" i="4" s="1"/>
  <c r="S47" i="4"/>
  <c r="R47" i="4"/>
  <c r="AH47" i="4" s="1"/>
  <c r="Q47" i="4"/>
  <c r="P47" i="4"/>
  <c r="S46" i="4"/>
  <c r="AI46" i="4" s="1"/>
  <c r="R46" i="4"/>
  <c r="AH46" i="4" s="1"/>
  <c r="Q46" i="4"/>
  <c r="AG46" i="4" s="1"/>
  <c r="P46" i="4"/>
  <c r="S45" i="4"/>
  <c r="AI45" i="4" s="1"/>
  <c r="R45" i="4"/>
  <c r="Q45" i="4"/>
  <c r="P45" i="4"/>
  <c r="U45" i="4" s="1"/>
  <c r="S44" i="4"/>
  <c r="R44" i="4"/>
  <c r="Q44" i="4"/>
  <c r="P39" i="4"/>
  <c r="S87" i="2"/>
  <c r="R87" i="2"/>
  <c r="W87" i="2" s="1"/>
  <c r="AH87" i="2" s="1"/>
  <c r="Q87" i="2"/>
  <c r="AG87" i="2" s="1"/>
  <c r="P87" i="2"/>
  <c r="AH86" i="2"/>
  <c r="AG86" i="2"/>
  <c r="S86" i="2"/>
  <c r="AI86" i="2" s="1"/>
  <c r="R86" i="2"/>
  <c r="Q86" i="2"/>
  <c r="P86" i="2"/>
  <c r="AF86" i="2" s="1"/>
  <c r="S85" i="2"/>
  <c r="AI85" i="2" s="1"/>
  <c r="R85" i="2"/>
  <c r="AH85" i="2" s="1"/>
  <c r="Q85" i="2"/>
  <c r="AG85" i="2" s="1"/>
  <c r="P85" i="2"/>
  <c r="U85" i="2" s="1"/>
  <c r="AF85" i="2" s="1"/>
  <c r="AI84" i="2"/>
  <c r="S84" i="2"/>
  <c r="R84" i="2"/>
  <c r="AH84" i="2" s="1"/>
  <c r="Q84" i="2"/>
  <c r="P84" i="2"/>
  <c r="AF84" i="2" s="1"/>
  <c r="AI83" i="2"/>
  <c r="S83" i="2"/>
  <c r="R83" i="2"/>
  <c r="AH83" i="2" s="1"/>
  <c r="Q83" i="2"/>
  <c r="P83" i="2"/>
  <c r="AH82" i="2"/>
  <c r="AG82" i="2"/>
  <c r="S82" i="2"/>
  <c r="AI82" i="2" s="1"/>
  <c r="R82" i="2"/>
  <c r="Q82" i="2"/>
  <c r="P82" i="2"/>
  <c r="AG81" i="2"/>
  <c r="S81" i="2"/>
  <c r="AI81" i="2" s="1"/>
  <c r="R81" i="2"/>
  <c r="Q81" i="2"/>
  <c r="V81" i="2" s="1"/>
  <c r="P81" i="2"/>
  <c r="U81" i="2" s="1"/>
  <c r="S80" i="2"/>
  <c r="R80" i="2"/>
  <c r="Q80" i="2"/>
  <c r="P75" i="2"/>
  <c r="S68" i="2"/>
  <c r="R68" i="2"/>
  <c r="AH68" i="2" s="1"/>
  <c r="Q68" i="2"/>
  <c r="AG68" i="2" s="1"/>
  <c r="P68" i="2"/>
  <c r="AH67" i="2"/>
  <c r="S67" i="2"/>
  <c r="AI67" i="2" s="1"/>
  <c r="R67" i="2"/>
  <c r="Q67" i="2"/>
  <c r="AG67" i="2" s="1"/>
  <c r="P67" i="2"/>
  <c r="AF67" i="2" s="1"/>
  <c r="S66" i="2"/>
  <c r="AI66" i="2" s="1"/>
  <c r="R66" i="2"/>
  <c r="AH66" i="2" s="1"/>
  <c r="Q66" i="2"/>
  <c r="AG66" i="2" s="1"/>
  <c r="P66" i="2"/>
  <c r="S65" i="2"/>
  <c r="AI65" i="2" s="1"/>
  <c r="R65" i="2"/>
  <c r="AH65" i="2" s="1"/>
  <c r="Q65" i="2"/>
  <c r="P65" i="2"/>
  <c r="AF65" i="2" s="1"/>
  <c r="S64" i="2"/>
  <c r="AI64" i="2" s="1"/>
  <c r="R64" i="2"/>
  <c r="AH64" i="2" s="1"/>
  <c r="Q64" i="2"/>
  <c r="P64" i="2"/>
  <c r="AI63" i="2"/>
  <c r="AH63" i="2"/>
  <c r="S63" i="2"/>
  <c r="R63" i="2"/>
  <c r="Q63" i="2"/>
  <c r="AG63" i="2" s="1"/>
  <c r="P63" i="2"/>
  <c r="AI62" i="2"/>
  <c r="S62" i="2"/>
  <c r="R62" i="2"/>
  <c r="W62" i="2" s="1"/>
  <c r="AH62" i="2" s="1"/>
  <c r="Q62" i="2"/>
  <c r="V62" i="2" s="1"/>
  <c r="AG62" i="2" s="1"/>
  <c r="P62" i="2"/>
  <c r="S61" i="2"/>
  <c r="R61" i="2"/>
  <c r="Q61" i="2"/>
  <c r="P56" i="2"/>
  <c r="S51" i="2"/>
  <c r="R51" i="2"/>
  <c r="AH51" i="2" s="1"/>
  <c r="Q51" i="2"/>
  <c r="AG51" i="2" s="1"/>
  <c r="P51" i="2"/>
  <c r="AI50" i="2"/>
  <c r="AH50" i="2"/>
  <c r="S50" i="2"/>
  <c r="R50" i="2"/>
  <c r="Q50" i="2"/>
  <c r="AG50" i="2" s="1"/>
  <c r="P50" i="2"/>
  <c r="AF50" i="2" s="1"/>
  <c r="AH49" i="2"/>
  <c r="S49" i="2"/>
  <c r="AI49" i="2" s="1"/>
  <c r="R49" i="2"/>
  <c r="Q49" i="2"/>
  <c r="AG49" i="2" s="1"/>
  <c r="P49" i="2"/>
  <c r="S48" i="2"/>
  <c r="AI48" i="2" s="1"/>
  <c r="R48" i="2"/>
  <c r="AH48" i="2" s="1"/>
  <c r="Q48" i="2"/>
  <c r="P48" i="2"/>
  <c r="AF48" i="2" s="1"/>
  <c r="S47" i="2"/>
  <c r="R47" i="2"/>
  <c r="AH47" i="2" s="1"/>
  <c r="Q47" i="2"/>
  <c r="P47" i="2"/>
  <c r="AI46" i="2"/>
  <c r="AH46" i="2"/>
  <c r="AG46" i="2"/>
  <c r="S46" i="2"/>
  <c r="R46" i="2"/>
  <c r="Q46" i="2"/>
  <c r="P46" i="2"/>
  <c r="AI45" i="2"/>
  <c r="S45" i="2"/>
  <c r="R45" i="2"/>
  <c r="Q45" i="2"/>
  <c r="P45" i="2"/>
  <c r="S44" i="2"/>
  <c r="R44" i="2"/>
  <c r="Q44" i="2"/>
  <c r="P39" i="2"/>
  <c r="W64" i="7" l="1"/>
  <c r="AH64" i="7" s="1"/>
  <c r="W79" i="7"/>
  <c r="AH79" i="7" s="1"/>
  <c r="X64" i="7"/>
  <c r="AI64" i="7" s="1"/>
  <c r="U46" i="7"/>
  <c r="U79" i="7"/>
  <c r="V79" i="7"/>
  <c r="AG79" i="7" s="1"/>
  <c r="X81" i="7"/>
  <c r="AI81" i="7" s="1"/>
  <c r="X79" i="7"/>
  <c r="AI79" i="7" s="1"/>
  <c r="U46" i="2"/>
  <c r="AF46" i="2" s="1"/>
  <c r="V48" i="2"/>
  <c r="AG48" i="2" s="1"/>
  <c r="AF64" i="2"/>
  <c r="U64" i="2"/>
  <c r="W80" i="2"/>
  <c r="AH80" i="2" s="1"/>
  <c r="U49" i="4"/>
  <c r="AF49" i="4" s="1"/>
  <c r="AG51" i="4"/>
  <c r="V51" i="4"/>
  <c r="U63" i="4"/>
  <c r="AF63" i="4" s="1"/>
  <c r="V68" i="4"/>
  <c r="AG68" i="4" s="1"/>
  <c r="AH79" i="4"/>
  <c r="W79" i="4"/>
  <c r="U82" i="4"/>
  <c r="AF82" i="4" s="1"/>
  <c r="U85" i="4"/>
  <c r="AF85" i="4" s="1"/>
  <c r="AF62" i="5"/>
  <c r="U62" i="5"/>
  <c r="U64" i="5"/>
  <c r="AF64" i="5" s="1"/>
  <c r="U47" i="6"/>
  <c r="AF47" i="6" s="1"/>
  <c r="AB46" i="6" s="1"/>
  <c r="AF66" i="6"/>
  <c r="U66" i="6"/>
  <c r="U83" i="6"/>
  <c r="AF83" i="6" s="1"/>
  <c r="AB81" i="6" s="1"/>
  <c r="W49" i="7"/>
  <c r="AH49" i="7" s="1"/>
  <c r="U52" i="7"/>
  <c r="AF52" i="7" s="1"/>
  <c r="U67" i="7"/>
  <c r="AF67" i="7" s="1"/>
  <c r="U83" i="7"/>
  <c r="AF83" i="7" s="1"/>
  <c r="AF66" i="4"/>
  <c r="U66" i="4"/>
  <c r="V83" i="2"/>
  <c r="AG83" i="2" s="1"/>
  <c r="W85" i="4"/>
  <c r="AH85" i="4" s="1"/>
  <c r="AB82" i="4" s="1"/>
  <c r="AF48" i="5"/>
  <c r="U48" i="5"/>
  <c r="V60" i="5"/>
  <c r="AG60" i="5" s="1"/>
  <c r="U78" i="5"/>
  <c r="AF78" i="5" s="1"/>
  <c r="AG80" i="5"/>
  <c r="V80" i="5"/>
  <c r="V45" i="6"/>
  <c r="AG45" i="6" s="1"/>
  <c r="U50" i="7"/>
  <c r="AF50" i="7" s="1"/>
  <c r="W52" i="7"/>
  <c r="AH52" i="7" s="1"/>
  <c r="W67" i="7"/>
  <c r="AH67" i="7" s="1"/>
  <c r="U81" i="7"/>
  <c r="AF81" i="7" s="1"/>
  <c r="AH44" i="2"/>
  <c r="W44" i="2"/>
  <c r="U49" i="2"/>
  <c r="AF49" i="2" s="1"/>
  <c r="U47" i="4"/>
  <c r="AF47" i="4" s="1"/>
  <c r="AF80" i="4"/>
  <c r="AB80" i="4" s="1"/>
  <c r="U80" i="4"/>
  <c r="X85" i="4"/>
  <c r="AI85" i="4" s="1"/>
  <c r="AB78" i="4" s="1"/>
  <c r="U50" i="5"/>
  <c r="AF50" i="5" s="1"/>
  <c r="AH60" i="5"/>
  <c r="W60" i="5"/>
  <c r="X62" i="5"/>
  <c r="AI62" i="5" s="1"/>
  <c r="AG77" i="6"/>
  <c r="V77" i="6"/>
  <c r="V50" i="7"/>
  <c r="AG50" i="7" s="1"/>
  <c r="X52" i="7"/>
  <c r="AI52" i="7" s="1"/>
  <c r="U63" i="7"/>
  <c r="AF63" i="7" s="1"/>
  <c r="V81" i="7"/>
  <c r="AG81" i="7" s="1"/>
  <c r="X83" i="7"/>
  <c r="AI83" i="7" s="1"/>
  <c r="AF79" i="6"/>
  <c r="U79" i="6"/>
  <c r="X49" i="7"/>
  <c r="AI51" i="4"/>
  <c r="X51" i="4"/>
  <c r="X44" i="2"/>
  <c r="AI44" i="2" s="1"/>
  <c r="AB47" i="2" s="1"/>
  <c r="AH81" i="2"/>
  <c r="W81" i="2"/>
  <c r="V44" i="4"/>
  <c r="AG44" i="4" s="1"/>
  <c r="AG47" i="4"/>
  <c r="V47" i="4"/>
  <c r="V61" i="4"/>
  <c r="AA56" i="4" s="1"/>
  <c r="AI66" i="4"/>
  <c r="X66" i="4"/>
  <c r="U83" i="4"/>
  <c r="AF83" i="4" s="1"/>
  <c r="AG64" i="6"/>
  <c r="V64" i="6"/>
  <c r="W50" i="7"/>
  <c r="AH50" i="7" s="1"/>
  <c r="U65" i="7"/>
  <c r="AF65" i="7" s="1"/>
  <c r="U68" i="7"/>
  <c r="AF68" i="7" s="1"/>
  <c r="W81" i="7"/>
  <c r="AH81" i="7" s="1"/>
  <c r="U84" i="7"/>
  <c r="AF84" i="7" s="1"/>
  <c r="U45" i="5"/>
  <c r="AF45" i="5" s="1"/>
  <c r="AB45" i="5" s="1"/>
  <c r="V52" i="7"/>
  <c r="AG52" i="7" s="1"/>
  <c r="X51" i="2"/>
  <c r="AI51" i="2" s="1"/>
  <c r="AG65" i="2"/>
  <c r="V65" i="2"/>
  <c r="W44" i="4"/>
  <c r="AA39" i="4" s="1"/>
  <c r="AH61" i="4"/>
  <c r="W61" i="4"/>
  <c r="U64" i="4"/>
  <c r="AF64" i="4" s="1"/>
  <c r="AG78" i="4"/>
  <c r="V78" i="4"/>
  <c r="W50" i="5"/>
  <c r="AH50" i="5" s="1"/>
  <c r="AF61" i="5"/>
  <c r="U61" i="5"/>
  <c r="U83" i="5"/>
  <c r="AF83" i="5" s="1"/>
  <c r="AG48" i="6"/>
  <c r="V48" i="6"/>
  <c r="U51" i="6"/>
  <c r="AF51" i="6" s="1"/>
  <c r="AF67" i="6"/>
  <c r="U67" i="6"/>
  <c r="V45" i="7"/>
  <c r="AG45" i="7" s="1"/>
  <c r="X50" i="7"/>
  <c r="AI50" i="7" s="1"/>
  <c r="V61" i="7"/>
  <c r="AG61" i="7" s="1"/>
  <c r="V65" i="7"/>
  <c r="AG65" i="7" s="1"/>
  <c r="V68" i="7"/>
  <c r="AG68" i="7" s="1"/>
  <c r="V84" i="7"/>
  <c r="AG84" i="7" s="1"/>
  <c r="W51" i="4"/>
  <c r="AH51" i="4" s="1"/>
  <c r="AF80" i="5"/>
  <c r="U80" i="5"/>
  <c r="V67" i="7"/>
  <c r="AG67" i="7" s="1"/>
  <c r="V44" i="2"/>
  <c r="AG44" i="2" s="1"/>
  <c r="V45" i="2"/>
  <c r="AG45" i="2" s="1"/>
  <c r="U68" i="2"/>
  <c r="AF68" i="2" s="1"/>
  <c r="AI44" i="4"/>
  <c r="X44" i="4"/>
  <c r="X47" i="4"/>
  <c r="AI47" i="4" s="1"/>
  <c r="AB47" i="4" s="1"/>
  <c r="V64" i="4"/>
  <c r="AG64" i="4" s="1"/>
  <c r="AF67" i="4"/>
  <c r="U67" i="4"/>
  <c r="W43" i="5"/>
  <c r="AH43" i="5" s="1"/>
  <c r="U46" i="5"/>
  <c r="AF46" i="5" s="1"/>
  <c r="AG76" i="5"/>
  <c r="V76" i="5"/>
  <c r="U81" i="5"/>
  <c r="AF81" i="5" s="1"/>
  <c r="V80" i="6"/>
  <c r="AG80" i="6" s="1"/>
  <c r="W45" i="7"/>
  <c r="AH45" i="7" s="1"/>
  <c r="U48" i="7"/>
  <c r="AF48" i="7" s="1"/>
  <c r="U51" i="7"/>
  <c r="AF51" i="7" s="1"/>
  <c r="W61" i="7"/>
  <c r="AH61" i="7" s="1"/>
  <c r="W65" i="7"/>
  <c r="AH65" i="7" s="1"/>
  <c r="W68" i="7"/>
  <c r="AH68" i="7" s="1"/>
  <c r="AF83" i="2"/>
  <c r="AB82" i="2" s="1"/>
  <c r="U83" i="2"/>
  <c r="V50" i="4"/>
  <c r="AG50" i="4" s="1"/>
  <c r="V67" i="4"/>
  <c r="AG67" i="4" s="1"/>
  <c r="AI83" i="4"/>
  <c r="X83" i="4"/>
  <c r="V46" i="5"/>
  <c r="AG46" i="5" s="1"/>
  <c r="U63" i="5"/>
  <c r="AF63" i="5" s="1"/>
  <c r="AH76" i="5"/>
  <c r="W76" i="5"/>
  <c r="W83" i="5"/>
  <c r="AH83" i="5" s="1"/>
  <c r="U65" i="6"/>
  <c r="AF65" i="6" s="1"/>
  <c r="V48" i="7"/>
  <c r="AG48" i="7" s="1"/>
  <c r="V51" i="7"/>
  <c r="AG51" i="7" s="1"/>
  <c r="X68" i="7"/>
  <c r="AI68" i="7" s="1"/>
  <c r="AB61" i="7" s="1"/>
  <c r="U80" i="7"/>
  <c r="AF80" i="7" s="1"/>
  <c r="W68" i="4"/>
  <c r="AH68" i="4" s="1"/>
  <c r="U51" i="2"/>
  <c r="AF51" i="2" s="1"/>
  <c r="U45" i="2"/>
  <c r="V45" i="4"/>
  <c r="AG45" i="4" s="1"/>
  <c r="AI64" i="4"/>
  <c r="X64" i="4"/>
  <c r="V81" i="4"/>
  <c r="AG81" i="4" s="1"/>
  <c r="U84" i="4"/>
  <c r="AF84" i="4" s="1"/>
  <c r="AB83" i="4" s="1"/>
  <c r="AH46" i="5"/>
  <c r="W46" i="5"/>
  <c r="AG63" i="5"/>
  <c r="V63" i="5"/>
  <c r="U79" i="5"/>
  <c r="AF79" i="5" s="1"/>
  <c r="AF49" i="6"/>
  <c r="U49" i="6"/>
  <c r="U78" i="6"/>
  <c r="AA71" i="6" s="1"/>
  <c r="W48" i="7"/>
  <c r="AH48" i="7" s="1"/>
  <c r="AB46" i="7" s="1"/>
  <c r="U62" i="7"/>
  <c r="AF62" i="7" s="1"/>
  <c r="U66" i="7"/>
  <c r="AF66" i="7" s="1"/>
  <c r="U82" i="7"/>
  <c r="AF82" i="7" s="1"/>
  <c r="U85" i="7"/>
  <c r="AF85" i="7" s="1"/>
  <c r="V64" i="2"/>
  <c r="AG64" i="2" s="1"/>
  <c r="AG82" i="4"/>
  <c r="V82" i="4"/>
  <c r="U47" i="7"/>
  <c r="AF47" i="7" s="1"/>
  <c r="W45" i="2"/>
  <c r="AH45" i="2" s="1"/>
  <c r="AF82" i="2"/>
  <c r="U82" i="2"/>
  <c r="U66" i="2"/>
  <c r="AF66" i="2" s="1"/>
  <c r="W45" i="4"/>
  <c r="AH45" i="4" s="1"/>
  <c r="V59" i="5"/>
  <c r="AG59" i="5" s="1"/>
  <c r="AB64" i="5" s="1"/>
  <c r="AG79" i="5"/>
  <c r="V79" i="5"/>
  <c r="V46" i="7"/>
  <c r="AG46" i="7" s="1"/>
  <c r="X48" i="7"/>
  <c r="AI48" i="7" s="1"/>
  <c r="X51" i="7"/>
  <c r="AI51" i="7" s="1"/>
  <c r="AB45" i="7" s="1"/>
  <c r="V62" i="7"/>
  <c r="AG62" i="7" s="1"/>
  <c r="V66" i="7"/>
  <c r="AG66" i="7" s="1"/>
  <c r="V78" i="7"/>
  <c r="AG82" i="7"/>
  <c r="V82" i="7"/>
  <c r="V85" i="7"/>
  <c r="AG85" i="7" s="1"/>
  <c r="X80" i="2"/>
  <c r="AI80" i="2" s="1"/>
  <c r="AB83" i="2" s="1"/>
  <c r="AI87" i="2"/>
  <c r="X87" i="2"/>
  <c r="X79" i="4"/>
  <c r="AI79" i="4" s="1"/>
  <c r="AB81" i="4" s="1"/>
  <c r="U63" i="2"/>
  <c r="AF63" i="2" s="1"/>
  <c r="AB63" i="2" s="1"/>
  <c r="AF47" i="2"/>
  <c r="U47" i="2"/>
  <c r="V61" i="2"/>
  <c r="AG61" i="2" s="1"/>
  <c r="V48" i="4"/>
  <c r="AG48" i="4" s="1"/>
  <c r="AH61" i="2"/>
  <c r="W61" i="2"/>
  <c r="X68" i="2"/>
  <c r="AI68" i="2" s="1"/>
  <c r="AB61" i="2" s="1"/>
  <c r="V62" i="4"/>
  <c r="AG62" i="4" s="1"/>
  <c r="AG84" i="4"/>
  <c r="V84" i="4"/>
  <c r="V44" i="5"/>
  <c r="AG44" i="5" s="1"/>
  <c r="X46" i="5"/>
  <c r="AI46" i="5" s="1"/>
  <c r="AB46" i="5" s="1"/>
  <c r="AI47" i="2"/>
  <c r="X47" i="2"/>
  <c r="X61" i="2"/>
  <c r="AI61" i="2" s="1"/>
  <c r="AB64" i="2" s="1"/>
  <c r="U87" i="2"/>
  <c r="AF87" i="2" s="1"/>
  <c r="AH62" i="4"/>
  <c r="W62" i="4"/>
  <c r="V65" i="4"/>
  <c r="AG65" i="4" s="1"/>
  <c r="U79" i="4"/>
  <c r="AF79" i="4" s="1"/>
  <c r="AI81" i="4"/>
  <c r="X81" i="4"/>
  <c r="W44" i="5"/>
  <c r="AH44" i="5" s="1"/>
  <c r="U47" i="5"/>
  <c r="AF47" i="5" s="1"/>
  <c r="W59" i="5"/>
  <c r="AH59" i="5" s="1"/>
  <c r="V77" i="5"/>
  <c r="AG77" i="5" s="1"/>
  <c r="W79" i="5"/>
  <c r="AH79" i="5" s="1"/>
  <c r="AB77" i="5" s="1"/>
  <c r="U81" i="6"/>
  <c r="AF81" i="6" s="1"/>
  <c r="W46" i="7"/>
  <c r="AH46" i="7" s="1"/>
  <c r="U49" i="7"/>
  <c r="AF49" i="7" s="1"/>
  <c r="W62" i="7"/>
  <c r="AH62" i="7" s="1"/>
  <c r="U64" i="7"/>
  <c r="AF64" i="7" s="1"/>
  <c r="W66" i="7"/>
  <c r="W78" i="7"/>
  <c r="AH78" i="7" s="1"/>
  <c r="W85" i="7"/>
  <c r="AH85" i="7" s="1"/>
  <c r="AG84" i="2"/>
  <c r="V84" i="2"/>
  <c r="V47" i="2"/>
  <c r="AG47" i="2" s="1"/>
  <c r="U62" i="2"/>
  <c r="V80" i="2"/>
  <c r="AA75" i="2" s="1"/>
  <c r="AF46" i="4"/>
  <c r="AB46" i="4" s="1"/>
  <c r="U46" i="4"/>
  <c r="U51" i="4"/>
  <c r="AF51" i="4" s="1"/>
  <c r="U68" i="4"/>
  <c r="AF68" i="4" s="1"/>
  <c r="V79" i="4"/>
  <c r="V47" i="5"/>
  <c r="AG47" i="5" s="1"/>
  <c r="AF66" i="5"/>
  <c r="U66" i="5"/>
  <c r="W77" i="5"/>
  <c r="AH77" i="5" s="1"/>
  <c r="X79" i="5"/>
  <c r="AI79" i="5" s="1"/>
  <c r="AB79" i="5" s="1"/>
  <c r="W44" i="6"/>
  <c r="AH44" i="6" s="1"/>
  <c r="U63" i="6"/>
  <c r="AF63" i="6" s="1"/>
  <c r="AB62" i="6" s="1"/>
  <c r="X46" i="7"/>
  <c r="AI46" i="7" s="1"/>
  <c r="V49" i="7"/>
  <c r="AG49" i="7" s="1"/>
  <c r="X62" i="7"/>
  <c r="AI62" i="7" s="1"/>
  <c r="V64" i="7"/>
  <c r="AG64" i="7" s="1"/>
  <c r="X66" i="7"/>
  <c r="AI66" i="7" s="1"/>
  <c r="X85" i="7"/>
  <c r="AI85" i="7" s="1"/>
  <c r="AB78" i="7" s="1"/>
  <c r="AB77" i="6"/>
  <c r="AB45" i="2"/>
  <c r="AB79" i="7"/>
  <c r="AF79" i="7"/>
  <c r="AB62" i="7"/>
  <c r="AF46" i="7"/>
  <c r="AB79" i="6"/>
  <c r="AB76" i="6"/>
  <c r="AB80" i="6"/>
  <c r="AB64" i="6"/>
  <c r="AB60" i="6"/>
  <c r="AB63" i="6"/>
  <c r="AG61" i="6"/>
  <c r="AA55" i="6"/>
  <c r="AB61" i="6"/>
  <c r="AB45" i="6"/>
  <c r="AB47" i="6"/>
  <c r="AB44" i="6"/>
  <c r="AA39" i="6"/>
  <c r="AL46" i="6" s="1"/>
  <c r="AF45" i="6"/>
  <c r="AB76" i="5"/>
  <c r="AF77" i="5"/>
  <c r="AB59" i="5"/>
  <c r="AB60" i="5"/>
  <c r="AB62" i="5"/>
  <c r="AA54" i="5"/>
  <c r="AF60" i="5"/>
  <c r="AB43" i="5"/>
  <c r="AB44" i="5"/>
  <c r="AA38" i="5"/>
  <c r="AF44" i="5"/>
  <c r="AB79" i="4"/>
  <c r="AG79" i="4"/>
  <c r="AB61" i="4"/>
  <c r="AB62" i="4"/>
  <c r="AB64" i="4"/>
  <c r="AF62" i="4"/>
  <c r="AF45" i="4"/>
  <c r="AB44" i="4"/>
  <c r="AB45" i="4"/>
  <c r="AB81" i="2"/>
  <c r="AF81" i="2"/>
  <c r="AB80" i="2"/>
  <c r="AB62" i="2"/>
  <c r="AF62" i="2"/>
  <c r="AA56" i="2"/>
  <c r="AL65" i="2" s="1"/>
  <c r="AV65" i="2" s="1"/>
  <c r="AB44" i="2"/>
  <c r="AA39" i="2"/>
  <c r="AF45" i="2"/>
  <c r="S89" i="1"/>
  <c r="R89" i="1"/>
  <c r="AH89" i="1" s="1"/>
  <c r="Q89" i="1"/>
  <c r="P89" i="1"/>
  <c r="AI88" i="1"/>
  <c r="S88" i="1"/>
  <c r="R88" i="1"/>
  <c r="W88" i="1" s="1"/>
  <c r="AH88" i="1" s="1"/>
  <c r="Q88" i="1"/>
  <c r="AG88" i="1" s="1"/>
  <c r="P88" i="1"/>
  <c r="AH87" i="1"/>
  <c r="S87" i="1"/>
  <c r="AI87" i="1" s="1"/>
  <c r="R87" i="1"/>
  <c r="Q87" i="1"/>
  <c r="AG87" i="1" s="1"/>
  <c r="P87" i="1"/>
  <c r="AI86" i="1"/>
  <c r="S86" i="1"/>
  <c r="R86" i="1"/>
  <c r="AH86" i="1" s="1"/>
  <c r="Q86" i="1"/>
  <c r="P86" i="1"/>
  <c r="S85" i="1"/>
  <c r="X85" i="1" s="1"/>
  <c r="AI85" i="1" s="1"/>
  <c r="R85" i="1"/>
  <c r="AH85" i="1" s="1"/>
  <c r="Q85" i="1"/>
  <c r="P85" i="1"/>
  <c r="AI84" i="1"/>
  <c r="S84" i="1"/>
  <c r="R84" i="1"/>
  <c r="W84" i="1" s="1"/>
  <c r="AH84" i="1" s="1"/>
  <c r="Q84" i="1"/>
  <c r="P84" i="1"/>
  <c r="S83" i="1"/>
  <c r="AI83" i="1" s="1"/>
  <c r="R83" i="1"/>
  <c r="W83" i="1" s="1"/>
  <c r="AH83" i="1" s="1"/>
  <c r="Q83" i="1"/>
  <c r="P83" i="1"/>
  <c r="U83" i="1" s="1"/>
  <c r="S82" i="1"/>
  <c r="R82" i="1"/>
  <c r="Q82" i="1"/>
  <c r="P77" i="1"/>
  <c r="AB82" i="7" l="1"/>
  <c r="AB81" i="7"/>
  <c r="AB80" i="7"/>
  <c r="AB47" i="7"/>
  <c r="AA73" i="7"/>
  <c r="AL80" i="7" s="1"/>
  <c r="AQ80" i="7" s="1"/>
  <c r="AV80" i="7" s="1"/>
  <c r="AA40" i="7"/>
  <c r="AM47" i="7" s="1"/>
  <c r="AW47" i="7" s="1"/>
  <c r="AA56" i="7"/>
  <c r="AN67" i="7" s="1"/>
  <c r="AS67" i="7" s="1"/>
  <c r="AX67" i="7" s="1"/>
  <c r="AB63" i="7"/>
  <c r="AB78" i="5"/>
  <c r="AB63" i="4"/>
  <c r="AB49" i="6"/>
  <c r="AB81" i="5"/>
  <c r="AB49" i="2"/>
  <c r="AB50" i="7"/>
  <c r="AB61" i="5"/>
  <c r="AB48" i="5"/>
  <c r="AB64" i="7"/>
  <c r="AB66" i="2"/>
  <c r="AB66" i="7"/>
  <c r="AB46" i="2"/>
  <c r="V85" i="1"/>
  <c r="AG85" i="1" s="1"/>
  <c r="AF89" i="1"/>
  <c r="U89" i="1"/>
  <c r="V89" i="1"/>
  <c r="AG89" i="1" s="1"/>
  <c r="AH82" i="1"/>
  <c r="W82" i="1"/>
  <c r="AA71" i="5"/>
  <c r="X82" i="1"/>
  <c r="AI82" i="1" s="1"/>
  <c r="AB85" i="1" s="1"/>
  <c r="AF85" i="1"/>
  <c r="U85" i="1"/>
  <c r="X89" i="1"/>
  <c r="AI89" i="1" s="1"/>
  <c r="AB82" i="1" s="1"/>
  <c r="AA73" i="4"/>
  <c r="V83" i="1"/>
  <c r="AG83" i="1" s="1"/>
  <c r="AH66" i="7"/>
  <c r="AF78" i="6"/>
  <c r="AB78" i="6" s="1"/>
  <c r="AH44" i="4"/>
  <c r="AB49" i="4" s="1"/>
  <c r="AG61" i="4"/>
  <c r="AB66" i="4" s="1"/>
  <c r="AI49" i="7"/>
  <c r="AB48" i="7" s="1"/>
  <c r="AG80" i="2"/>
  <c r="AB85" i="2" s="1"/>
  <c r="AG78" i="7"/>
  <c r="AB83" i="7" s="1"/>
  <c r="U86" i="1"/>
  <c r="AF86" i="1" s="1"/>
  <c r="U84" i="1"/>
  <c r="AF84" i="1" s="1"/>
  <c r="AB84" i="1" s="1"/>
  <c r="AG86" i="1"/>
  <c r="V86" i="1"/>
  <c r="V84" i="1"/>
  <c r="AG84" i="1" s="1"/>
  <c r="U88" i="1"/>
  <c r="AF88" i="1" s="1"/>
  <c r="AG82" i="1"/>
  <c r="V82" i="1"/>
  <c r="U87" i="1"/>
  <c r="AF87" i="1" s="1"/>
  <c r="AM84" i="7"/>
  <c r="AR84" i="7" s="1"/>
  <c r="AW84" i="7" s="1"/>
  <c r="AN78" i="7"/>
  <c r="AS78" i="7" s="1"/>
  <c r="AX78" i="7" s="1"/>
  <c r="AN82" i="7"/>
  <c r="AX82" i="7" s="1"/>
  <c r="AL81" i="7"/>
  <c r="AQ81" i="7" s="1"/>
  <c r="AV81" i="7" s="1"/>
  <c r="AL85" i="7"/>
  <c r="AQ85" i="7" s="1"/>
  <c r="AV85" i="7" s="1"/>
  <c r="AM83" i="7"/>
  <c r="AW83" i="7" s="1"/>
  <c r="AN84" i="7"/>
  <c r="AX84" i="7" s="1"/>
  <c r="AN79" i="7"/>
  <c r="AS79" i="7" s="1"/>
  <c r="AX79" i="7" s="1"/>
  <c r="AO80" i="7"/>
  <c r="AY80" i="7" s="1"/>
  <c r="AM82" i="7"/>
  <c r="AR82" i="7" s="1"/>
  <c r="AW82" i="7" s="1"/>
  <c r="AN83" i="7"/>
  <c r="AX83" i="7" s="1"/>
  <c r="AO84" i="7"/>
  <c r="AL79" i="7"/>
  <c r="AQ79" i="7" s="1"/>
  <c r="AV79" i="7" s="1"/>
  <c r="AO79" i="7"/>
  <c r="AT79" i="7" s="1"/>
  <c r="AY79" i="7" s="1"/>
  <c r="AM66" i="7"/>
  <c r="AR66" i="7" s="1"/>
  <c r="AW66" i="7" s="1"/>
  <c r="AL64" i="7"/>
  <c r="AQ64" i="7" s="1"/>
  <c r="AV64" i="7" s="1"/>
  <c r="AL68" i="7"/>
  <c r="AQ68" i="7" s="1"/>
  <c r="AV68" i="7" s="1"/>
  <c r="AO65" i="7"/>
  <c r="AY65" i="7" s="1"/>
  <c r="AL63" i="7"/>
  <c r="AL67" i="7"/>
  <c r="AQ67" i="7" s="1"/>
  <c r="AV67" i="7" s="1"/>
  <c r="AM63" i="7"/>
  <c r="AW63" i="7" s="1"/>
  <c r="AD71" i="6"/>
  <c r="AE91" i="6" s="1"/>
  <c r="AL79" i="6"/>
  <c r="AL83" i="6"/>
  <c r="AM78" i="6"/>
  <c r="AW78" i="6" s="1"/>
  <c r="AN79" i="6"/>
  <c r="AX79" i="6" s="1"/>
  <c r="AO80" i="6"/>
  <c r="AY80" i="6" s="1"/>
  <c r="AM82" i="6"/>
  <c r="AW82" i="6" s="1"/>
  <c r="AN83" i="6"/>
  <c r="AX83" i="6" s="1"/>
  <c r="AL81" i="6"/>
  <c r="AO78" i="6"/>
  <c r="AY78" i="6" s="1"/>
  <c r="AM80" i="6"/>
  <c r="AO82" i="6"/>
  <c r="AY82" i="6" s="1"/>
  <c r="AL82" i="6"/>
  <c r="AO77" i="6"/>
  <c r="AY77" i="6" s="1"/>
  <c r="AN80" i="6"/>
  <c r="AX80" i="6" s="1"/>
  <c r="AO81" i="6"/>
  <c r="AY81" i="6" s="1"/>
  <c r="AM83" i="6"/>
  <c r="AW83" i="6" s="1"/>
  <c r="AL80" i="6"/>
  <c r="AV80" i="6" s="1"/>
  <c r="AM77" i="6"/>
  <c r="AN78" i="6"/>
  <c r="AX78" i="6" s="1"/>
  <c r="AO79" i="6"/>
  <c r="AY79" i="6" s="1"/>
  <c r="AM81" i="6"/>
  <c r="AW81" i="6" s="1"/>
  <c r="AN82" i="6"/>
  <c r="AX82" i="6" s="1"/>
  <c r="AO83" i="6"/>
  <c r="AY83" i="6" s="1"/>
  <c r="AL77" i="6"/>
  <c r="AV77" i="6" s="1"/>
  <c r="AN77" i="6"/>
  <c r="AX77" i="6" s="1"/>
  <c r="AN81" i="6"/>
  <c r="AX81" i="6" s="1"/>
  <c r="AN76" i="6"/>
  <c r="AX76" i="6" s="1"/>
  <c r="AL78" i="6"/>
  <c r="AM79" i="6"/>
  <c r="AW79" i="6" s="1"/>
  <c r="AO76" i="6"/>
  <c r="AY76" i="6" s="1"/>
  <c r="AM76" i="6"/>
  <c r="AW76" i="6" s="1"/>
  <c r="AD55" i="6"/>
  <c r="AE90" i="6" s="1"/>
  <c r="AN60" i="6"/>
  <c r="AX60" i="6" s="1"/>
  <c r="AO61" i="6"/>
  <c r="AY61" i="6" s="1"/>
  <c r="AM63" i="6"/>
  <c r="AW63" i="6" s="1"/>
  <c r="AN64" i="6"/>
  <c r="AX64" i="6" s="1"/>
  <c r="AO65" i="6"/>
  <c r="AY65" i="6" s="1"/>
  <c r="AM67" i="6"/>
  <c r="AW67" i="6" s="1"/>
  <c r="AL63" i="6"/>
  <c r="AL67" i="6"/>
  <c r="AN62" i="6"/>
  <c r="AX62" i="6" s="1"/>
  <c r="AM65" i="6"/>
  <c r="AW65" i="6" s="1"/>
  <c r="AO67" i="6"/>
  <c r="AY67" i="6" s="1"/>
  <c r="AO62" i="6"/>
  <c r="AY62" i="6" s="1"/>
  <c r="AN65" i="6"/>
  <c r="AX65" i="6" s="1"/>
  <c r="AO66" i="6"/>
  <c r="AY66" i="6" s="1"/>
  <c r="AL66" i="6"/>
  <c r="AO60" i="6"/>
  <c r="AY60" i="6" s="1"/>
  <c r="AM62" i="6"/>
  <c r="AW62" i="6" s="1"/>
  <c r="AN63" i="6"/>
  <c r="AX63" i="6" s="1"/>
  <c r="AO64" i="6"/>
  <c r="AY64" i="6" s="1"/>
  <c r="AM66" i="6"/>
  <c r="AW66" i="6" s="1"/>
  <c r="AN67" i="6"/>
  <c r="AX67" i="6" s="1"/>
  <c r="AL64" i="6"/>
  <c r="AV64" i="6" s="1"/>
  <c r="AL61" i="6"/>
  <c r="AV61" i="6" s="1"/>
  <c r="AM61" i="6"/>
  <c r="AR61" i="6" s="1"/>
  <c r="AO63" i="6"/>
  <c r="AY63" i="6" s="1"/>
  <c r="AN66" i="6"/>
  <c r="AX66" i="6" s="1"/>
  <c r="AL65" i="6"/>
  <c r="AN61" i="6"/>
  <c r="AX61" i="6" s="1"/>
  <c r="AM64" i="6"/>
  <c r="AL62" i="6"/>
  <c r="AV62" i="6" s="1"/>
  <c r="AM60" i="6"/>
  <c r="AW60" i="6" s="1"/>
  <c r="AD39" i="6"/>
  <c r="AE89" i="6" s="1"/>
  <c r="AL44" i="6"/>
  <c r="AL48" i="6"/>
  <c r="AV48" i="6" s="1"/>
  <c r="AM45" i="6"/>
  <c r="AN46" i="6"/>
  <c r="AX46" i="6" s="1"/>
  <c r="AO47" i="6"/>
  <c r="AY47" i="6" s="1"/>
  <c r="AM49" i="6"/>
  <c r="AW49" i="6" s="1"/>
  <c r="AN50" i="6"/>
  <c r="AX50" i="6" s="1"/>
  <c r="AO51" i="6"/>
  <c r="AY51" i="6" s="1"/>
  <c r="AL45" i="6"/>
  <c r="AQ45" i="6" s="1"/>
  <c r="AV45" i="6" s="1"/>
  <c r="AL49" i="6"/>
  <c r="AN45" i="6"/>
  <c r="AX45" i="6" s="1"/>
  <c r="AO46" i="6"/>
  <c r="AY46" i="6" s="1"/>
  <c r="AM48" i="6"/>
  <c r="AN49" i="6"/>
  <c r="AX49" i="6" s="1"/>
  <c r="AO50" i="6"/>
  <c r="AY50" i="6" s="1"/>
  <c r="AN44" i="6"/>
  <c r="AL50" i="6"/>
  <c r="AV50" i="6" s="1"/>
  <c r="AO45" i="6"/>
  <c r="AY45" i="6" s="1"/>
  <c r="AM47" i="6"/>
  <c r="AW47" i="6" s="1"/>
  <c r="AN48" i="6"/>
  <c r="AX48" i="6" s="1"/>
  <c r="AO49" i="6"/>
  <c r="AY49" i="6" s="1"/>
  <c r="AM51" i="6"/>
  <c r="AW51" i="6" s="1"/>
  <c r="AO44" i="6"/>
  <c r="AY44" i="6" s="1"/>
  <c r="AL47" i="6"/>
  <c r="AL51" i="6"/>
  <c r="AM46" i="6"/>
  <c r="AW46" i="6" s="1"/>
  <c r="AN47" i="6"/>
  <c r="AX47" i="6" s="1"/>
  <c r="AO48" i="6"/>
  <c r="AY48" i="6" s="1"/>
  <c r="AM50" i="6"/>
  <c r="AW50" i="6" s="1"/>
  <c r="AN51" i="6"/>
  <c r="AX51" i="6" s="1"/>
  <c r="AM44" i="6"/>
  <c r="AW44" i="6" s="1"/>
  <c r="AM82" i="2"/>
  <c r="AW82" i="2" s="1"/>
  <c r="AN83" i="2"/>
  <c r="AX83" i="2" s="1"/>
  <c r="AO84" i="2"/>
  <c r="AY84" i="2" s="1"/>
  <c r="AM86" i="2"/>
  <c r="AW86" i="2" s="1"/>
  <c r="AN87" i="2"/>
  <c r="AS87" i="2" s="1"/>
  <c r="AX87" i="2" s="1"/>
  <c r="AM83" i="2"/>
  <c r="AR83" i="2" s="1"/>
  <c r="AW83" i="2" s="1"/>
  <c r="AM87" i="2"/>
  <c r="AW87" i="2" s="1"/>
  <c r="AM81" i="2"/>
  <c r="AR81" i="2" s="1"/>
  <c r="AW81" i="2" s="1"/>
  <c r="AN82" i="2"/>
  <c r="AX82" i="2" s="1"/>
  <c r="AO83" i="2"/>
  <c r="AY83" i="2" s="1"/>
  <c r="AM85" i="2"/>
  <c r="AW85" i="2" s="1"/>
  <c r="AN86" i="2"/>
  <c r="AX86" i="2" s="1"/>
  <c r="AO87" i="2"/>
  <c r="AT87" i="2" s="1"/>
  <c r="AY87" i="2" s="1"/>
  <c r="AN84" i="2"/>
  <c r="AX84" i="2" s="1"/>
  <c r="AN81" i="2"/>
  <c r="AS81" i="2" s="1"/>
  <c r="AX81" i="2" s="1"/>
  <c r="AO82" i="2"/>
  <c r="AY82" i="2" s="1"/>
  <c r="AM84" i="2"/>
  <c r="AR84" i="2" s="1"/>
  <c r="AW84" i="2" s="1"/>
  <c r="AN85" i="2"/>
  <c r="AX85" i="2" s="1"/>
  <c r="AO86" i="2"/>
  <c r="AY86" i="2" s="1"/>
  <c r="AO81" i="2"/>
  <c r="AY81" i="2" s="1"/>
  <c r="AO85" i="2"/>
  <c r="AY85" i="2" s="1"/>
  <c r="AD71" i="5"/>
  <c r="AE91" i="5" s="1"/>
  <c r="AL80" i="5"/>
  <c r="AM77" i="5"/>
  <c r="AN78" i="5"/>
  <c r="AX78" i="5" s="1"/>
  <c r="AO79" i="5"/>
  <c r="AM81" i="5"/>
  <c r="AW81" i="5" s="1"/>
  <c r="AN82" i="5"/>
  <c r="AX82" i="5" s="1"/>
  <c r="AO83" i="5"/>
  <c r="AY83" i="5" s="1"/>
  <c r="AL83" i="5"/>
  <c r="AN79" i="5"/>
  <c r="AN83" i="5"/>
  <c r="AL77" i="5"/>
  <c r="AQ77" i="5" s="1"/>
  <c r="AV77" i="5" s="1"/>
  <c r="AL81" i="5"/>
  <c r="AN77" i="5"/>
  <c r="AO78" i="5"/>
  <c r="AY78" i="5" s="1"/>
  <c r="AM80" i="5"/>
  <c r="AN81" i="5"/>
  <c r="AX81" i="5" s="1"/>
  <c r="AO82" i="5"/>
  <c r="AY82" i="5" s="1"/>
  <c r="AN76" i="5"/>
  <c r="AM76" i="5"/>
  <c r="AL78" i="5"/>
  <c r="AL82" i="5"/>
  <c r="AV82" i="5" s="1"/>
  <c r="AO77" i="5"/>
  <c r="AY77" i="5" s="1"/>
  <c r="AM79" i="5"/>
  <c r="AN80" i="5"/>
  <c r="AX80" i="5" s="1"/>
  <c r="AO81" i="5"/>
  <c r="AY81" i="5" s="1"/>
  <c r="AM83" i="5"/>
  <c r="AW83" i="5" s="1"/>
  <c r="AO76" i="5"/>
  <c r="AY76" i="5" s="1"/>
  <c r="AL79" i="5"/>
  <c r="AO80" i="5"/>
  <c r="AY80" i="5" s="1"/>
  <c r="AM82" i="5"/>
  <c r="AW82" i="5" s="1"/>
  <c r="AM78" i="5"/>
  <c r="AW78" i="5" s="1"/>
  <c r="AD54" i="5"/>
  <c r="AE90" i="5" s="1"/>
  <c r="AL62" i="5"/>
  <c r="AL66" i="5"/>
  <c r="AM61" i="5"/>
  <c r="AW61" i="5" s="1"/>
  <c r="AN62" i="5"/>
  <c r="AO63" i="5"/>
  <c r="AY63" i="5" s="1"/>
  <c r="AM65" i="5"/>
  <c r="AW65" i="5" s="1"/>
  <c r="AN66" i="5"/>
  <c r="AM59" i="5"/>
  <c r="AL61" i="5"/>
  <c r="AL65" i="5"/>
  <c r="AV65" i="5" s="1"/>
  <c r="AM62" i="5"/>
  <c r="AO64" i="5"/>
  <c r="AY64" i="5" s="1"/>
  <c r="AL63" i="5"/>
  <c r="AM60" i="5"/>
  <c r="AN61" i="5"/>
  <c r="AX61" i="5" s="1"/>
  <c r="AO62" i="5"/>
  <c r="AM64" i="5"/>
  <c r="AW64" i="5" s="1"/>
  <c r="AN65" i="5"/>
  <c r="AX65" i="5" s="1"/>
  <c r="AO66" i="5"/>
  <c r="AY66" i="5" s="1"/>
  <c r="AL60" i="5"/>
  <c r="AQ60" i="5" s="1"/>
  <c r="AV60" i="5" s="1"/>
  <c r="AL64" i="5"/>
  <c r="AN60" i="5"/>
  <c r="AO61" i="5"/>
  <c r="AY61" i="5" s="1"/>
  <c r="AM63" i="5"/>
  <c r="AN64" i="5"/>
  <c r="AX64" i="5" s="1"/>
  <c r="AO65" i="5"/>
  <c r="AY65" i="5" s="1"/>
  <c r="AN59" i="5"/>
  <c r="AO60" i="5"/>
  <c r="AY60" i="5" s="1"/>
  <c r="AN63" i="5"/>
  <c r="AX63" i="5" s="1"/>
  <c r="AM66" i="5"/>
  <c r="AW66" i="5" s="1"/>
  <c r="AO59" i="5"/>
  <c r="AY59" i="5" s="1"/>
  <c r="AD38" i="5"/>
  <c r="AE89" i="5" s="1"/>
  <c r="AL47" i="5"/>
  <c r="AM44" i="5"/>
  <c r="AN45" i="5"/>
  <c r="AX45" i="5" s="1"/>
  <c r="AO46" i="5"/>
  <c r="AM48" i="5"/>
  <c r="AW48" i="5" s="1"/>
  <c r="AN49" i="5"/>
  <c r="AX49" i="5" s="1"/>
  <c r="AO50" i="5"/>
  <c r="AY50" i="5" s="1"/>
  <c r="AL44" i="5"/>
  <c r="AQ44" i="5" s="1"/>
  <c r="AV44" i="5" s="1"/>
  <c r="AL48" i="5"/>
  <c r="AN44" i="5"/>
  <c r="AO45" i="5"/>
  <c r="AY45" i="5" s="1"/>
  <c r="AM47" i="5"/>
  <c r="AN48" i="5"/>
  <c r="AX48" i="5" s="1"/>
  <c r="AO49" i="5"/>
  <c r="AY49" i="5" s="1"/>
  <c r="AN43" i="5"/>
  <c r="AL50" i="5"/>
  <c r="AN46" i="5"/>
  <c r="AM49" i="5"/>
  <c r="AW49" i="5" s="1"/>
  <c r="AL45" i="5"/>
  <c r="AL49" i="5"/>
  <c r="AV49" i="5" s="1"/>
  <c r="AO44" i="5"/>
  <c r="AY44" i="5" s="1"/>
  <c r="AM46" i="5"/>
  <c r="AN47" i="5"/>
  <c r="AX47" i="5" s="1"/>
  <c r="AO48" i="5"/>
  <c r="AY48" i="5" s="1"/>
  <c r="AM50" i="5"/>
  <c r="AW50" i="5" s="1"/>
  <c r="AO43" i="5"/>
  <c r="AY43" i="5" s="1"/>
  <c r="AL46" i="5"/>
  <c r="AM45" i="5"/>
  <c r="AW45" i="5" s="1"/>
  <c r="AO47" i="5"/>
  <c r="AY47" i="5" s="1"/>
  <c r="AN50" i="5"/>
  <c r="AM43" i="5"/>
  <c r="AW43" i="5" s="1"/>
  <c r="AD73" i="4"/>
  <c r="AE94" i="4" s="1"/>
  <c r="AL82" i="4"/>
  <c r="AQ82" i="4" s="1"/>
  <c r="AM79" i="4"/>
  <c r="AR79" i="4" s="1"/>
  <c r="AN80" i="4"/>
  <c r="AO81" i="4"/>
  <c r="AT81" i="4" s="1"/>
  <c r="AM83" i="4"/>
  <c r="AN84" i="4"/>
  <c r="AO85" i="4"/>
  <c r="AT85" i="4" s="1"/>
  <c r="AL81" i="4"/>
  <c r="AQ81" i="4" s="1"/>
  <c r="AN81" i="4"/>
  <c r="AM84" i="4"/>
  <c r="AR84" i="4" s="1"/>
  <c r="AM78" i="4"/>
  <c r="AL79" i="4"/>
  <c r="AL83" i="4"/>
  <c r="AQ83" i="4" s="1"/>
  <c r="AN79" i="4"/>
  <c r="AS79" i="4" s="1"/>
  <c r="AO80" i="4"/>
  <c r="AM82" i="4"/>
  <c r="AR82" i="4" s="1"/>
  <c r="AN83" i="4"/>
  <c r="AO84" i="4"/>
  <c r="AN78" i="4"/>
  <c r="AL85" i="4"/>
  <c r="AQ85" i="4" s="1"/>
  <c r="AL80" i="4"/>
  <c r="AQ80" i="4" s="1"/>
  <c r="AL84" i="4"/>
  <c r="AQ84" i="4" s="1"/>
  <c r="AO79" i="4"/>
  <c r="AT79" i="4" s="1"/>
  <c r="AM81" i="4"/>
  <c r="AR81" i="4" s="1"/>
  <c r="AN82" i="4"/>
  <c r="AO83" i="4"/>
  <c r="AT83" i="4" s="1"/>
  <c r="AO78" i="4"/>
  <c r="AM80" i="4"/>
  <c r="AO82" i="4"/>
  <c r="AN85" i="4"/>
  <c r="AS85" i="4" s="1"/>
  <c r="AM85" i="4"/>
  <c r="AD56" i="4"/>
  <c r="AE93" i="4" s="1"/>
  <c r="AM62" i="4"/>
  <c r="AR62" i="4" s="1"/>
  <c r="AN63" i="4"/>
  <c r="AO64" i="4"/>
  <c r="AT64" i="4" s="1"/>
  <c r="AM66" i="4"/>
  <c r="AN67" i="4"/>
  <c r="AO68" i="4"/>
  <c r="AT68" i="4" s="1"/>
  <c r="AL62" i="4"/>
  <c r="AQ62" i="4" s="1"/>
  <c r="AL66" i="4"/>
  <c r="AQ66" i="4" s="1"/>
  <c r="AN62" i="4"/>
  <c r="AS62" i="4" s="1"/>
  <c r="AO63" i="4"/>
  <c r="AM65" i="4"/>
  <c r="AR65" i="4" s="1"/>
  <c r="AN66" i="4"/>
  <c r="AO67" i="4"/>
  <c r="AN61" i="4"/>
  <c r="AS61" i="4" s="1"/>
  <c r="AL63" i="4"/>
  <c r="AQ63" i="4" s="1"/>
  <c r="AL67" i="4"/>
  <c r="AQ67" i="4" s="1"/>
  <c r="AO62" i="4"/>
  <c r="AM64" i="4"/>
  <c r="AR64" i="4" s="1"/>
  <c r="AN65" i="4"/>
  <c r="AO66" i="4"/>
  <c r="AT66" i="4" s="1"/>
  <c r="AM68" i="4"/>
  <c r="AR68" i="4" s="1"/>
  <c r="AO61" i="4"/>
  <c r="AT61" i="4" s="1"/>
  <c r="AL64" i="4"/>
  <c r="AQ64" i="4" s="1"/>
  <c r="AL68" i="4"/>
  <c r="AQ68" i="4" s="1"/>
  <c r="AM63" i="4"/>
  <c r="AN64" i="4"/>
  <c r="AO65" i="4"/>
  <c r="AM67" i="4"/>
  <c r="AR67" i="4" s="1"/>
  <c r="AN68" i="4"/>
  <c r="AS68" i="4" s="1"/>
  <c r="AM61" i="4"/>
  <c r="AR61" i="4" s="1"/>
  <c r="AL65" i="4"/>
  <c r="AD39" i="4"/>
  <c r="AE92" i="4" s="1"/>
  <c r="AM45" i="4"/>
  <c r="AR45" i="4" s="1"/>
  <c r="AN46" i="4"/>
  <c r="AO47" i="4"/>
  <c r="AT47" i="4" s="1"/>
  <c r="AM49" i="4"/>
  <c r="AN50" i="4"/>
  <c r="AO51" i="4"/>
  <c r="AT51" i="4" s="1"/>
  <c r="AM46" i="4"/>
  <c r="AL45" i="4"/>
  <c r="AQ45" i="4" s="1"/>
  <c r="AL49" i="4"/>
  <c r="AQ49" i="4" s="1"/>
  <c r="AN45" i="4"/>
  <c r="AS45" i="4" s="1"/>
  <c r="AO46" i="4"/>
  <c r="AM48" i="4"/>
  <c r="AR48" i="4" s="1"/>
  <c r="AN49" i="4"/>
  <c r="AO50" i="4"/>
  <c r="AN44" i="4"/>
  <c r="AS44" i="4" s="1"/>
  <c r="AL47" i="4"/>
  <c r="AQ47" i="4" s="1"/>
  <c r="AN47" i="4"/>
  <c r="AN51" i="4"/>
  <c r="AS51" i="4" s="1"/>
  <c r="AM44" i="4"/>
  <c r="AR44" i="4" s="1"/>
  <c r="AL46" i="4"/>
  <c r="AQ46" i="4" s="1"/>
  <c r="AL50" i="4"/>
  <c r="AO45" i="4"/>
  <c r="AM47" i="4"/>
  <c r="AR47" i="4" s="1"/>
  <c r="AN48" i="4"/>
  <c r="AO49" i="4"/>
  <c r="AM51" i="4"/>
  <c r="AR51" i="4" s="1"/>
  <c r="AO44" i="4"/>
  <c r="AT44" i="4" s="1"/>
  <c r="AL51" i="4"/>
  <c r="AQ51" i="4" s="1"/>
  <c r="AO48" i="4"/>
  <c r="AM50" i="4"/>
  <c r="AR50" i="4" s="1"/>
  <c r="AL48" i="4"/>
  <c r="AN44" i="2"/>
  <c r="AS44" i="2" s="1"/>
  <c r="AO45" i="2"/>
  <c r="AY45" i="2" s="1"/>
  <c r="AM47" i="2"/>
  <c r="AR47" i="2" s="1"/>
  <c r="AN48" i="2"/>
  <c r="AX48" i="2" s="1"/>
  <c r="AO49" i="2"/>
  <c r="AY49" i="2" s="1"/>
  <c r="AM51" i="2"/>
  <c r="AW51" i="2" s="1"/>
  <c r="AN45" i="2"/>
  <c r="AO46" i="2"/>
  <c r="AY46" i="2" s="1"/>
  <c r="AM48" i="2"/>
  <c r="AR48" i="2" s="1"/>
  <c r="AO50" i="2"/>
  <c r="AO44" i="2"/>
  <c r="AT44" i="2" s="1"/>
  <c r="AM46" i="2"/>
  <c r="AW46" i="2" s="1"/>
  <c r="AN47" i="2"/>
  <c r="AX47" i="2" s="1"/>
  <c r="AO48" i="2"/>
  <c r="AY48" i="2" s="1"/>
  <c r="AM50" i="2"/>
  <c r="AW50" i="2" s="1"/>
  <c r="AN51" i="2"/>
  <c r="AX51" i="2" s="1"/>
  <c r="AM45" i="2"/>
  <c r="AR45" i="2" s="1"/>
  <c r="AN46" i="2"/>
  <c r="AX46" i="2" s="1"/>
  <c r="AO47" i="2"/>
  <c r="AT47" i="2" s="1"/>
  <c r="AM49" i="2"/>
  <c r="AW49" i="2" s="1"/>
  <c r="AN50" i="2"/>
  <c r="AO51" i="2"/>
  <c r="AT51" i="2" s="1"/>
  <c r="AM44" i="2"/>
  <c r="AR44" i="2" s="1"/>
  <c r="AN49" i="2"/>
  <c r="AX49" i="2" s="1"/>
  <c r="AL47" i="2"/>
  <c r="AQ47" i="2" s="1"/>
  <c r="AL50" i="2"/>
  <c r="AV50" i="2" s="1"/>
  <c r="AL49" i="2"/>
  <c r="AQ49" i="2" s="1"/>
  <c r="AL51" i="2"/>
  <c r="AQ51" i="2" s="1"/>
  <c r="AL48" i="2"/>
  <c r="AV48" i="2" s="1"/>
  <c r="AL46" i="2"/>
  <c r="AQ46" i="2" s="1"/>
  <c r="AD75" i="2"/>
  <c r="AE95" i="2" s="1"/>
  <c r="AL83" i="2"/>
  <c r="AL87" i="2"/>
  <c r="AM80" i="2"/>
  <c r="AN80" i="2"/>
  <c r="AL86" i="2"/>
  <c r="AV86" i="2" s="1"/>
  <c r="AL81" i="2"/>
  <c r="AL85" i="2"/>
  <c r="AO80" i="2"/>
  <c r="AL82" i="2"/>
  <c r="AL84" i="2"/>
  <c r="AV84" i="2" s="1"/>
  <c r="AD56" i="2"/>
  <c r="AE94" i="2" s="1"/>
  <c r="AL64" i="2"/>
  <c r="AQ64" i="2" s="1"/>
  <c r="AL68" i="2"/>
  <c r="AQ68" i="2" s="1"/>
  <c r="AM63" i="2"/>
  <c r="AW63" i="2" s="1"/>
  <c r="AN64" i="2"/>
  <c r="AX64" i="2" s="1"/>
  <c r="AO65" i="2"/>
  <c r="AY65" i="2" s="1"/>
  <c r="AM67" i="2"/>
  <c r="AW67" i="2" s="1"/>
  <c r="AN68" i="2"/>
  <c r="AX68" i="2" s="1"/>
  <c r="AM61" i="2"/>
  <c r="AL67" i="2"/>
  <c r="AV67" i="2" s="1"/>
  <c r="AM64" i="2"/>
  <c r="AR64" i="2" s="1"/>
  <c r="AO66" i="2"/>
  <c r="AY66" i="2" s="1"/>
  <c r="AO61" i="2"/>
  <c r="AM62" i="2"/>
  <c r="AR62" i="2" s="1"/>
  <c r="AN63" i="2"/>
  <c r="AX63" i="2" s="1"/>
  <c r="AO64" i="2"/>
  <c r="AY64" i="2" s="1"/>
  <c r="AM66" i="2"/>
  <c r="AW66" i="2" s="1"/>
  <c r="AN67" i="2"/>
  <c r="AX67" i="2" s="1"/>
  <c r="AO68" i="2"/>
  <c r="AT68" i="2" s="1"/>
  <c r="AL63" i="2"/>
  <c r="AQ63" i="2" s="1"/>
  <c r="AO62" i="2"/>
  <c r="AY62" i="2" s="1"/>
  <c r="AN65" i="2"/>
  <c r="AX65" i="2" s="1"/>
  <c r="AM68" i="2"/>
  <c r="AW68" i="2" s="1"/>
  <c r="AL62" i="2"/>
  <c r="AQ62" i="2" s="1"/>
  <c r="AL66" i="2"/>
  <c r="AQ66" i="2" s="1"/>
  <c r="AN62" i="2"/>
  <c r="AS62" i="2" s="1"/>
  <c r="AO63" i="2"/>
  <c r="AY63" i="2" s="1"/>
  <c r="AM65" i="2"/>
  <c r="AR65" i="2" s="1"/>
  <c r="AN66" i="2"/>
  <c r="AX66" i="2" s="1"/>
  <c r="AO67" i="2"/>
  <c r="AY67" i="2" s="1"/>
  <c r="AN61" i="2"/>
  <c r="AD39" i="2"/>
  <c r="AE93" i="2" s="1"/>
  <c r="AX50" i="2"/>
  <c r="AL45" i="2"/>
  <c r="AY50" i="2"/>
  <c r="AY84" i="7"/>
  <c r="AQ63" i="7"/>
  <c r="AV63" i="7" s="1"/>
  <c r="AW61" i="6"/>
  <c r="AV46" i="6"/>
  <c r="AB49" i="7"/>
  <c r="AB65" i="6"/>
  <c r="AB48" i="6"/>
  <c r="AB80" i="5"/>
  <c r="AB63" i="5"/>
  <c r="AB47" i="5"/>
  <c r="AB65" i="4"/>
  <c r="AB48" i="4"/>
  <c r="AB84" i="2"/>
  <c r="AB65" i="2"/>
  <c r="AB48" i="2"/>
  <c r="AA77" i="1"/>
  <c r="AF83" i="1"/>
  <c r="AB83" i="1"/>
  <c r="AH72" i="1"/>
  <c r="S72" i="1"/>
  <c r="R72" i="1"/>
  <c r="Q72" i="1"/>
  <c r="AG72" i="1" s="1"/>
  <c r="P72" i="1"/>
  <c r="AF72" i="1" s="1"/>
  <c r="AH71" i="1"/>
  <c r="AG71" i="1"/>
  <c r="S71" i="1"/>
  <c r="AI71" i="1" s="1"/>
  <c r="R71" i="1"/>
  <c r="Q71" i="1"/>
  <c r="P71" i="1"/>
  <c r="AH70" i="1"/>
  <c r="AG70" i="1"/>
  <c r="S70" i="1"/>
  <c r="AI70" i="1" s="1"/>
  <c r="R70" i="1"/>
  <c r="Q70" i="1"/>
  <c r="P70" i="1"/>
  <c r="AI69" i="1"/>
  <c r="AH69" i="1"/>
  <c r="S69" i="1"/>
  <c r="R69" i="1"/>
  <c r="Q69" i="1"/>
  <c r="P69" i="1"/>
  <c r="U69" i="1" s="1"/>
  <c r="AF69" i="1" s="1"/>
  <c r="AH68" i="1"/>
  <c r="S68" i="1"/>
  <c r="AI68" i="1" s="1"/>
  <c r="R68" i="1"/>
  <c r="Q68" i="1"/>
  <c r="P68" i="1"/>
  <c r="S67" i="1"/>
  <c r="AI67" i="1" s="1"/>
  <c r="R67" i="1"/>
  <c r="AH67" i="1" s="1"/>
  <c r="Q67" i="1"/>
  <c r="V67" i="1" s="1"/>
  <c r="AG67" i="1" s="1"/>
  <c r="P67" i="1"/>
  <c r="AI66" i="1"/>
  <c r="S66" i="1"/>
  <c r="R66" i="1"/>
  <c r="Q66" i="1"/>
  <c r="P66" i="1"/>
  <c r="U66" i="1" s="1"/>
  <c r="S65" i="1"/>
  <c r="AI65" i="1" s="1"/>
  <c r="R65" i="1"/>
  <c r="AH65" i="1" s="1"/>
  <c r="Q65" i="1"/>
  <c r="P60" i="1"/>
  <c r="S54" i="1"/>
  <c r="AI54" i="1" s="1"/>
  <c r="R54" i="1"/>
  <c r="AH54" i="1" s="1"/>
  <c r="Q54" i="1"/>
  <c r="AG54" i="1" s="1"/>
  <c r="P54" i="1"/>
  <c r="AF54" i="1" s="1"/>
  <c r="AI53" i="1"/>
  <c r="AH53" i="1"/>
  <c r="S53" i="1"/>
  <c r="R53" i="1"/>
  <c r="Q53" i="1"/>
  <c r="AG53" i="1" s="1"/>
  <c r="P53" i="1"/>
  <c r="AH52" i="1"/>
  <c r="S52" i="1"/>
  <c r="AI52" i="1" s="1"/>
  <c r="R52" i="1"/>
  <c r="Q52" i="1"/>
  <c r="AG52" i="1" s="1"/>
  <c r="P52" i="1"/>
  <c r="AI51" i="1"/>
  <c r="S51" i="1"/>
  <c r="R51" i="1"/>
  <c r="AH51" i="1" s="1"/>
  <c r="Q51" i="1"/>
  <c r="P51" i="1"/>
  <c r="AI50" i="1"/>
  <c r="S50" i="1"/>
  <c r="R50" i="1"/>
  <c r="AH50" i="1" s="1"/>
  <c r="Q50" i="1"/>
  <c r="P50" i="1"/>
  <c r="AI49" i="1"/>
  <c r="AH49" i="1"/>
  <c r="S49" i="1"/>
  <c r="R49" i="1"/>
  <c r="Q49" i="1"/>
  <c r="P49" i="1"/>
  <c r="AH48" i="1"/>
  <c r="S48" i="1"/>
  <c r="AI48" i="1" s="1"/>
  <c r="R48" i="1"/>
  <c r="Q48" i="1"/>
  <c r="P48" i="1"/>
  <c r="S47" i="1"/>
  <c r="AI47" i="1" s="1"/>
  <c r="R47" i="1"/>
  <c r="AH47" i="1" s="1"/>
  <c r="Q47" i="1"/>
  <c r="P42" i="1"/>
  <c r="AN64" i="7" l="1"/>
  <c r="AS64" i="7" s="1"/>
  <c r="AX64" i="7" s="1"/>
  <c r="AN66" i="7"/>
  <c r="AS66" i="7" s="1"/>
  <c r="AX66" i="7" s="1"/>
  <c r="AO68" i="7"/>
  <c r="AT68" i="7" s="1"/>
  <c r="AY68" i="7" s="1"/>
  <c r="AN63" i="7"/>
  <c r="AX63" i="7" s="1"/>
  <c r="AO61" i="7"/>
  <c r="AY61" i="7" s="1"/>
  <c r="AM65" i="7"/>
  <c r="AR65" i="7" s="1"/>
  <c r="AW65" i="7" s="1"/>
  <c r="AM62" i="7"/>
  <c r="AR62" i="7" s="1"/>
  <c r="AW62" i="7" s="1"/>
  <c r="AM61" i="7"/>
  <c r="AR61" i="7" s="1"/>
  <c r="AW61" i="7" s="1"/>
  <c r="AM68" i="7"/>
  <c r="AR68" i="7" s="1"/>
  <c r="AW68" i="7" s="1"/>
  <c r="AO63" i="7"/>
  <c r="AY63" i="7" s="1"/>
  <c r="BA60" i="7" s="1"/>
  <c r="AG92" i="7" s="1"/>
  <c r="AL65" i="7"/>
  <c r="AQ65" i="7" s="1"/>
  <c r="AV65" i="7" s="1"/>
  <c r="AM78" i="7"/>
  <c r="AR78" i="7" s="1"/>
  <c r="AW78" i="7" s="1"/>
  <c r="AO82" i="7"/>
  <c r="AY82" i="7" s="1"/>
  <c r="AN61" i="7"/>
  <c r="AS61" i="7" s="1"/>
  <c r="AX61" i="7" s="1"/>
  <c r="AO64" i="7"/>
  <c r="AT64" i="7" s="1"/>
  <c r="AY64" i="7" s="1"/>
  <c r="AM67" i="7"/>
  <c r="AR67" i="7" s="1"/>
  <c r="AW67" i="7" s="1"/>
  <c r="AB65" i="7"/>
  <c r="AO66" i="7"/>
  <c r="AT66" i="7" s="1"/>
  <c r="AY66" i="7" s="1"/>
  <c r="AN62" i="7"/>
  <c r="AS62" i="7" s="1"/>
  <c r="AX62" i="7" s="1"/>
  <c r="AD56" i="7"/>
  <c r="AE92" i="7" s="1"/>
  <c r="AN81" i="7"/>
  <c r="AS81" i="7" s="1"/>
  <c r="AX81" i="7" s="1"/>
  <c r="AN65" i="7"/>
  <c r="AS65" i="7" s="1"/>
  <c r="AX65" i="7" s="1"/>
  <c r="AL66" i="7"/>
  <c r="AQ66" i="7" s="1"/>
  <c r="AV66" i="7" s="1"/>
  <c r="AO78" i="7"/>
  <c r="AY78" i="7" s="1"/>
  <c r="AM81" i="7"/>
  <c r="AR81" i="7" s="1"/>
  <c r="AW81" i="7" s="1"/>
  <c r="AM80" i="7"/>
  <c r="AW80" i="7" s="1"/>
  <c r="AO67" i="7"/>
  <c r="AY67" i="7" s="1"/>
  <c r="AM64" i="7"/>
  <c r="AR64" i="7" s="1"/>
  <c r="AW64" i="7" s="1"/>
  <c r="AL62" i="7"/>
  <c r="AQ62" i="7" s="1"/>
  <c r="AV62" i="7" s="1"/>
  <c r="AM85" i="7"/>
  <c r="AR85" i="7" s="1"/>
  <c r="AW85" i="7" s="1"/>
  <c r="AL83" i="7"/>
  <c r="AQ83" i="7" s="1"/>
  <c r="AV83" i="7" s="1"/>
  <c r="AO62" i="7"/>
  <c r="AT62" i="7" s="1"/>
  <c r="AY62" i="7" s="1"/>
  <c r="AN68" i="7"/>
  <c r="AS68" i="7" s="1"/>
  <c r="AX68" i="7" s="1"/>
  <c r="AO83" i="7"/>
  <c r="AT83" i="7" s="1"/>
  <c r="AY83" i="7" s="1"/>
  <c r="AO85" i="7"/>
  <c r="AT85" i="7" s="1"/>
  <c r="AY85" i="7" s="1"/>
  <c r="AL82" i="7"/>
  <c r="AQ82" i="7" s="1"/>
  <c r="AV82" i="7" s="1"/>
  <c r="AN85" i="7"/>
  <c r="AS85" i="7" s="1"/>
  <c r="AX85" i="7" s="1"/>
  <c r="AO81" i="7"/>
  <c r="AT81" i="7" s="1"/>
  <c r="AY81" i="7" s="1"/>
  <c r="AL84" i="7"/>
  <c r="AQ84" i="7" s="1"/>
  <c r="AV84" i="7" s="1"/>
  <c r="AN80" i="7"/>
  <c r="AX80" i="7" s="1"/>
  <c r="AD73" i="7"/>
  <c r="AE93" i="7" s="1"/>
  <c r="AM79" i="7"/>
  <c r="AR79" i="7" s="1"/>
  <c r="AW79" i="7" s="1"/>
  <c r="BA77" i="7" s="1"/>
  <c r="AG93" i="7" s="1"/>
  <c r="AL48" i="7"/>
  <c r="AQ48" i="7" s="1"/>
  <c r="AV48" i="7" s="1"/>
  <c r="AN47" i="7"/>
  <c r="AX47" i="7" s="1"/>
  <c r="AN51" i="7"/>
  <c r="AX51" i="7" s="1"/>
  <c r="AN45" i="7"/>
  <c r="AS45" i="7" s="1"/>
  <c r="AX45" i="7" s="1"/>
  <c r="AO51" i="7"/>
  <c r="AT51" i="7" s="1"/>
  <c r="AY51" i="7" s="1"/>
  <c r="AO52" i="7"/>
  <c r="AT52" i="7" s="1"/>
  <c r="AY52" i="7" s="1"/>
  <c r="AL49" i="7"/>
  <c r="AQ49" i="7" s="1"/>
  <c r="AV49" i="7" s="1"/>
  <c r="AN50" i="7"/>
  <c r="AS50" i="7" s="1"/>
  <c r="AX50" i="7" s="1"/>
  <c r="AM50" i="7"/>
  <c r="AR50" i="7" s="1"/>
  <c r="AW50" i="7" s="1"/>
  <c r="AO45" i="7"/>
  <c r="AY45" i="7" s="1"/>
  <c r="AM49" i="7"/>
  <c r="AR49" i="7" s="1"/>
  <c r="AW49" i="7" s="1"/>
  <c r="AO48" i="7"/>
  <c r="AT48" i="7" s="1"/>
  <c r="AY48" i="7" s="1"/>
  <c r="AM45" i="7"/>
  <c r="AR45" i="7" s="1"/>
  <c r="AW45" i="7" s="1"/>
  <c r="AO50" i="7"/>
  <c r="AT50" i="7" s="1"/>
  <c r="AY50" i="7" s="1"/>
  <c r="AN46" i="7"/>
  <c r="AS46" i="7" s="1"/>
  <c r="AX46" i="7" s="1"/>
  <c r="AM52" i="7"/>
  <c r="AR52" i="7" s="1"/>
  <c r="AW52" i="7" s="1"/>
  <c r="AN52" i="7"/>
  <c r="AS52" i="7" s="1"/>
  <c r="AX52" i="7" s="1"/>
  <c r="AN49" i="7"/>
  <c r="AS49" i="7" s="1"/>
  <c r="AX49" i="7" s="1"/>
  <c r="AL50" i="7"/>
  <c r="AQ50" i="7" s="1"/>
  <c r="AV50" i="7" s="1"/>
  <c r="AM46" i="7"/>
  <c r="AR46" i="7" s="1"/>
  <c r="AW46" i="7" s="1"/>
  <c r="AM51" i="7"/>
  <c r="AR51" i="7" s="1"/>
  <c r="AW51" i="7" s="1"/>
  <c r="AM48" i="7"/>
  <c r="AR48" i="7" s="1"/>
  <c r="AW48" i="7" s="1"/>
  <c r="AL46" i="7"/>
  <c r="AQ46" i="7" s="1"/>
  <c r="AV46" i="7" s="1"/>
  <c r="AO47" i="7"/>
  <c r="AY47" i="7" s="1"/>
  <c r="AO49" i="7"/>
  <c r="AT49" i="7" s="1"/>
  <c r="AY49" i="7" s="1"/>
  <c r="AO46" i="7"/>
  <c r="AT46" i="7" s="1"/>
  <c r="AY46" i="7" s="1"/>
  <c r="AD40" i="7"/>
  <c r="AE91" i="7" s="1"/>
  <c r="AN48" i="7"/>
  <c r="AS48" i="7" s="1"/>
  <c r="AX48" i="7" s="1"/>
  <c r="AL51" i="7"/>
  <c r="AQ51" i="7" s="1"/>
  <c r="AV51" i="7" s="1"/>
  <c r="AL52" i="7"/>
  <c r="AQ52" i="7" s="1"/>
  <c r="AV52" i="7" s="1"/>
  <c r="AL47" i="7"/>
  <c r="AQ47" i="7" s="1"/>
  <c r="AV47" i="7" s="1"/>
  <c r="AB87" i="1"/>
  <c r="AQ46" i="5"/>
  <c r="AV46" i="5" s="1"/>
  <c r="AS43" i="5"/>
  <c r="AX43" i="5" s="1"/>
  <c r="AQ67" i="6"/>
  <c r="AV67" i="6" s="1"/>
  <c r="AV78" i="6"/>
  <c r="AQ78" i="6"/>
  <c r="U53" i="1"/>
  <c r="AF53" i="1" s="1"/>
  <c r="AF68" i="1"/>
  <c r="U68" i="1"/>
  <c r="V68" i="1"/>
  <c r="AG68" i="1" s="1"/>
  <c r="U70" i="1"/>
  <c r="AF70" i="1" s="1"/>
  <c r="AX45" i="2"/>
  <c r="AS45" i="2"/>
  <c r="AR44" i="5"/>
  <c r="AW44" i="5" s="1"/>
  <c r="AQ63" i="6"/>
  <c r="AV63" i="6" s="1"/>
  <c r="AQ48" i="5"/>
  <c r="AV48" i="5" s="1"/>
  <c r="AV47" i="5"/>
  <c r="AQ47" i="5"/>
  <c r="AQ83" i="6"/>
  <c r="AV83" i="6" s="1"/>
  <c r="U51" i="1"/>
  <c r="AF51" i="1" s="1"/>
  <c r="U49" i="1"/>
  <c r="AF49" i="1" s="1"/>
  <c r="V51" i="1"/>
  <c r="AG51" i="1" s="1"/>
  <c r="V66" i="1"/>
  <c r="AG66" i="1" s="1"/>
  <c r="AR47" i="5"/>
  <c r="AW47" i="5" s="1"/>
  <c r="AW64" i="6"/>
  <c r="AR64" i="6"/>
  <c r="AQ79" i="6"/>
  <c r="AV79" i="6" s="1"/>
  <c r="AI72" i="1"/>
  <c r="X72" i="1"/>
  <c r="AQ82" i="6"/>
  <c r="AV82" i="6" s="1"/>
  <c r="AG49" i="1"/>
  <c r="V49" i="1"/>
  <c r="AH66" i="1"/>
  <c r="W66" i="1"/>
  <c r="AW46" i="5"/>
  <c r="AR46" i="5"/>
  <c r="AX44" i="5"/>
  <c r="AS44" i="5"/>
  <c r="AQ65" i="6"/>
  <c r="AV65" i="6" s="1"/>
  <c r="AV66" i="6"/>
  <c r="AQ66" i="6"/>
  <c r="AW80" i="6"/>
  <c r="AR80" i="6"/>
  <c r="V47" i="1"/>
  <c r="AG47" i="1" s="1"/>
  <c r="AF52" i="1"/>
  <c r="U52" i="1"/>
  <c r="U67" i="1"/>
  <c r="AF67" i="1" s="1"/>
  <c r="AB67" i="1" s="1"/>
  <c r="V69" i="1"/>
  <c r="AG69" i="1" s="1"/>
  <c r="AF71" i="1"/>
  <c r="U71" i="1"/>
  <c r="AQ81" i="6"/>
  <c r="AV81" i="6" s="1"/>
  <c r="AX50" i="5"/>
  <c r="AS50" i="5"/>
  <c r="U48" i="1"/>
  <c r="V50" i="1"/>
  <c r="AG50" i="1" s="1"/>
  <c r="AO82" i="1"/>
  <c r="AT82" i="1" s="1"/>
  <c r="AY82" i="1" s="1"/>
  <c r="AS46" i="5"/>
  <c r="AX46" i="5" s="1"/>
  <c r="AR77" i="6"/>
  <c r="AW77" i="6" s="1"/>
  <c r="BA75" i="6" s="1"/>
  <c r="AG91" i="6" s="1"/>
  <c r="AQ45" i="5"/>
  <c r="AV45" i="5" s="1"/>
  <c r="AF50" i="1"/>
  <c r="U50" i="1"/>
  <c r="V48" i="1"/>
  <c r="AG48" i="1" s="1"/>
  <c r="AG65" i="1"/>
  <c r="V65" i="1"/>
  <c r="AV50" i="5"/>
  <c r="AQ50" i="5"/>
  <c r="AT46" i="5"/>
  <c r="AY46" i="5" s="1"/>
  <c r="AR45" i="6"/>
  <c r="AW45" i="6" s="1"/>
  <c r="AQ49" i="6"/>
  <c r="AV49" i="6" s="1"/>
  <c r="AQ51" i="6"/>
  <c r="AV51" i="6" s="1"/>
  <c r="AR48" i="6"/>
  <c r="AW48" i="6" s="1"/>
  <c r="AQ47" i="6"/>
  <c r="AV47" i="6" s="1"/>
  <c r="AS44" i="6"/>
  <c r="AX44" i="6" s="1"/>
  <c r="AQ85" i="2"/>
  <c r="AV85" i="2" s="1"/>
  <c r="AR80" i="2"/>
  <c r="AW80" i="2" s="1"/>
  <c r="AT80" i="2"/>
  <c r="AY80" i="2" s="1"/>
  <c r="AQ81" i="2"/>
  <c r="AV81" i="2" s="1"/>
  <c r="AQ87" i="2"/>
  <c r="AV87" i="2" s="1"/>
  <c r="AS80" i="2"/>
  <c r="AX80" i="2" s="1"/>
  <c r="AQ82" i="2"/>
  <c r="AV82" i="2" s="1"/>
  <c r="AQ83" i="2"/>
  <c r="AV83" i="2" s="1"/>
  <c r="AR62" i="5"/>
  <c r="AW62" i="5" s="1"/>
  <c r="AS66" i="5"/>
  <c r="AX66" i="5" s="1"/>
  <c r="AS60" i="5"/>
  <c r="AX60" i="5" s="1"/>
  <c r="AR60" i="5"/>
  <c r="AW60" i="5" s="1"/>
  <c r="AQ66" i="5"/>
  <c r="AV66" i="5" s="1"/>
  <c r="AQ64" i="5"/>
  <c r="AV64" i="5" s="1"/>
  <c r="AQ63" i="5"/>
  <c r="AV63" i="5" s="1"/>
  <c r="AQ61" i="5"/>
  <c r="AV61" i="5" s="1"/>
  <c r="AQ62" i="5"/>
  <c r="AV62" i="5" s="1"/>
  <c r="AS59" i="5"/>
  <c r="AX59" i="5" s="1"/>
  <c r="AR63" i="5"/>
  <c r="AW63" i="5" s="1"/>
  <c r="AT62" i="5"/>
  <c r="AY62" i="5" s="1"/>
  <c r="AR59" i="5"/>
  <c r="AW59" i="5" s="1"/>
  <c r="AS62" i="5"/>
  <c r="AX62" i="5" s="1"/>
  <c r="AR79" i="5"/>
  <c r="AW79" i="5" s="1"/>
  <c r="AR80" i="5"/>
  <c r="AW80" i="5" s="1"/>
  <c r="AS76" i="5"/>
  <c r="AX76" i="5" s="1"/>
  <c r="AS83" i="5"/>
  <c r="AX83" i="5" s="1"/>
  <c r="AR77" i="5"/>
  <c r="AW77" i="5" s="1"/>
  <c r="AS77" i="5"/>
  <c r="AX77" i="5" s="1"/>
  <c r="AS79" i="5"/>
  <c r="AX79" i="5" s="1"/>
  <c r="AQ80" i="5"/>
  <c r="AV80" i="5" s="1"/>
  <c r="AR76" i="5"/>
  <c r="AW76" i="5" s="1"/>
  <c r="AQ79" i="5"/>
  <c r="AV79" i="5" s="1"/>
  <c r="AQ78" i="5"/>
  <c r="AV78" i="5" s="1"/>
  <c r="AQ81" i="5"/>
  <c r="AV81" i="5" s="1"/>
  <c r="AQ83" i="5"/>
  <c r="AV83" i="5" s="1"/>
  <c r="AT79" i="5"/>
  <c r="AY79" i="5" s="1"/>
  <c r="AY51" i="2"/>
  <c r="AV51" i="2"/>
  <c r="AW45" i="2"/>
  <c r="AV47" i="2"/>
  <c r="AY44" i="2"/>
  <c r="AV49" i="2"/>
  <c r="AW47" i="2"/>
  <c r="AW44" i="2"/>
  <c r="AX44" i="2"/>
  <c r="AV46" i="2"/>
  <c r="AW48" i="2"/>
  <c r="AQ45" i="2"/>
  <c r="AV45" i="2" s="1"/>
  <c r="AY47" i="2"/>
  <c r="AV62" i="2"/>
  <c r="AV63" i="2"/>
  <c r="AS61" i="2"/>
  <c r="AX61" i="2" s="1"/>
  <c r="AY68" i="2"/>
  <c r="AW64" i="2"/>
  <c r="AV68" i="2"/>
  <c r="AW65" i="2"/>
  <c r="AX62" i="2"/>
  <c r="AW62" i="2"/>
  <c r="AV64" i="2"/>
  <c r="AV66" i="2"/>
  <c r="AT61" i="2"/>
  <c r="AY61" i="2" s="1"/>
  <c r="AR61" i="2"/>
  <c r="AW61" i="2" s="1"/>
  <c r="AD77" i="1"/>
  <c r="U97" i="1" s="1"/>
  <c r="AL86" i="1"/>
  <c r="AM83" i="1"/>
  <c r="AR83" i="1" s="1"/>
  <c r="AW83" i="1" s="1"/>
  <c r="AN84" i="1"/>
  <c r="AS84" i="1" s="1"/>
  <c r="AX84" i="1" s="1"/>
  <c r="AO85" i="1"/>
  <c r="AT85" i="1" s="1"/>
  <c r="AY85" i="1" s="1"/>
  <c r="AM87" i="1"/>
  <c r="AW87" i="1" s="1"/>
  <c r="AN88" i="1"/>
  <c r="AS88" i="1" s="1"/>
  <c r="AX88" i="1" s="1"/>
  <c r="AO89" i="1"/>
  <c r="AT89" i="1" s="1"/>
  <c r="AY89" i="1" s="1"/>
  <c r="AM84" i="1"/>
  <c r="AR84" i="1" s="1"/>
  <c r="AW84" i="1" s="1"/>
  <c r="AN85" i="1"/>
  <c r="AX85" i="1" s="1"/>
  <c r="AO86" i="1"/>
  <c r="AY86" i="1" s="1"/>
  <c r="AN89" i="1"/>
  <c r="AX89" i="1" s="1"/>
  <c r="AL83" i="1"/>
  <c r="AQ83" i="1" s="1"/>
  <c r="AV83" i="1" s="1"/>
  <c r="AL87" i="1"/>
  <c r="AN83" i="1"/>
  <c r="AS83" i="1" s="1"/>
  <c r="AX83" i="1" s="1"/>
  <c r="AO84" i="1"/>
  <c r="AY84" i="1" s="1"/>
  <c r="AM86" i="1"/>
  <c r="AR86" i="1" s="1"/>
  <c r="AW86" i="1" s="1"/>
  <c r="AN87" i="1"/>
  <c r="AX87" i="1" s="1"/>
  <c r="AO88" i="1"/>
  <c r="AY88" i="1" s="1"/>
  <c r="AN82" i="1"/>
  <c r="AS82" i="1" s="1"/>
  <c r="AX82" i="1" s="1"/>
  <c r="AL89" i="1"/>
  <c r="AM88" i="1"/>
  <c r="AW88" i="1" s="1"/>
  <c r="AL84" i="1"/>
  <c r="AL88" i="1"/>
  <c r="AO83" i="1"/>
  <c r="AY83" i="1" s="1"/>
  <c r="AM85" i="1"/>
  <c r="AR85" i="1" s="1"/>
  <c r="AW85" i="1" s="1"/>
  <c r="AN86" i="1"/>
  <c r="AX86" i="1" s="1"/>
  <c r="AO87" i="1"/>
  <c r="AY87" i="1" s="1"/>
  <c r="AM89" i="1"/>
  <c r="AW89" i="1" s="1"/>
  <c r="AL85" i="1"/>
  <c r="AM82" i="1"/>
  <c r="AR82" i="1" s="1"/>
  <c r="AW82" i="1" s="1"/>
  <c r="AB86" i="1"/>
  <c r="AB66" i="1"/>
  <c r="AB65" i="1"/>
  <c r="AB68" i="1"/>
  <c r="AA60" i="1"/>
  <c r="AF66" i="1"/>
  <c r="AB47" i="1"/>
  <c r="AF48" i="1"/>
  <c r="AB48" i="1"/>
  <c r="AB50" i="1"/>
  <c r="S36" i="7"/>
  <c r="R36" i="7"/>
  <c r="Q36" i="7"/>
  <c r="P36" i="7"/>
  <c r="S35" i="7"/>
  <c r="R35" i="7"/>
  <c r="AH35" i="7" s="1"/>
  <c r="Q35" i="7"/>
  <c r="P35" i="7"/>
  <c r="S34" i="7"/>
  <c r="R34" i="7"/>
  <c r="AH34" i="7" s="1"/>
  <c r="Q34" i="7"/>
  <c r="P34" i="7"/>
  <c r="S33" i="7"/>
  <c r="R33" i="7"/>
  <c r="AH33" i="7" s="1"/>
  <c r="Q33" i="7"/>
  <c r="P33" i="7"/>
  <c r="S32" i="7"/>
  <c r="R32" i="7"/>
  <c r="Q32" i="7"/>
  <c r="P32" i="7"/>
  <c r="S31" i="7"/>
  <c r="R31" i="7"/>
  <c r="Q31" i="7"/>
  <c r="P31" i="7"/>
  <c r="S30" i="7"/>
  <c r="R30" i="7"/>
  <c r="Q30" i="7"/>
  <c r="P30" i="7"/>
  <c r="S29" i="7"/>
  <c r="R29" i="7"/>
  <c r="Q29" i="7"/>
  <c r="P23" i="7"/>
  <c r="R17" i="7"/>
  <c r="Q17" i="7"/>
  <c r="S16" i="7"/>
  <c r="R16" i="7"/>
  <c r="Q16" i="7"/>
  <c r="P16" i="7"/>
  <c r="S15" i="7"/>
  <c r="R15" i="7"/>
  <c r="Q15" i="7"/>
  <c r="V15" i="7" s="1"/>
  <c r="AG15" i="7" s="1"/>
  <c r="P15" i="7"/>
  <c r="S14" i="7"/>
  <c r="R14" i="7"/>
  <c r="Q14" i="7"/>
  <c r="P14" i="7"/>
  <c r="S13" i="7"/>
  <c r="R13" i="7"/>
  <c r="Q13" i="7"/>
  <c r="V13" i="7" s="1"/>
  <c r="P13" i="7"/>
  <c r="S12" i="7"/>
  <c r="R12" i="7"/>
  <c r="Q12" i="7"/>
  <c r="P12" i="7"/>
  <c r="S11" i="7"/>
  <c r="R11" i="7"/>
  <c r="Q11" i="7"/>
  <c r="V11" i="7" s="1"/>
  <c r="P11" i="7"/>
  <c r="R10" i="7"/>
  <c r="S34" i="6"/>
  <c r="R34" i="6"/>
  <c r="AH34" i="6" s="1"/>
  <c r="Q34" i="6"/>
  <c r="P34" i="6"/>
  <c r="U34" i="6" s="1"/>
  <c r="S33" i="6"/>
  <c r="AI33" i="6" s="1"/>
  <c r="R33" i="6"/>
  <c r="Q33" i="6"/>
  <c r="P33" i="6"/>
  <c r="S32" i="6"/>
  <c r="R32" i="6"/>
  <c r="AH32" i="6" s="1"/>
  <c r="Q32" i="6"/>
  <c r="P32" i="6"/>
  <c r="S31" i="6"/>
  <c r="R31" i="6"/>
  <c r="Q31" i="6"/>
  <c r="V31" i="6" s="1"/>
  <c r="P31" i="6"/>
  <c r="S30" i="6"/>
  <c r="R30" i="6"/>
  <c r="Q30" i="6"/>
  <c r="P30" i="6"/>
  <c r="S29" i="6"/>
  <c r="AI29" i="6" s="1"/>
  <c r="R29" i="6"/>
  <c r="AH29" i="6" s="1"/>
  <c r="Q29" i="6"/>
  <c r="P29" i="6"/>
  <c r="S28" i="6"/>
  <c r="AI28" i="6" s="1"/>
  <c r="R28" i="6"/>
  <c r="Q28" i="6"/>
  <c r="P28" i="6"/>
  <c r="S27" i="6"/>
  <c r="R27" i="6"/>
  <c r="Q27" i="6"/>
  <c r="AG27" i="6" s="1"/>
  <c r="P22" i="6"/>
  <c r="S17" i="6"/>
  <c r="R17" i="6"/>
  <c r="Q17" i="6"/>
  <c r="P17" i="6"/>
  <c r="S16" i="6"/>
  <c r="R16" i="6"/>
  <c r="Q16" i="6"/>
  <c r="P16" i="6"/>
  <c r="S15" i="6"/>
  <c r="R15" i="6"/>
  <c r="Q15" i="6"/>
  <c r="P15" i="6"/>
  <c r="S14" i="6"/>
  <c r="R14" i="6"/>
  <c r="Q14" i="6"/>
  <c r="P14" i="6"/>
  <c r="S13" i="6"/>
  <c r="R13" i="6"/>
  <c r="AH13" i="6" s="1"/>
  <c r="Q13" i="6"/>
  <c r="P13" i="6"/>
  <c r="S12" i="6"/>
  <c r="R12" i="6"/>
  <c r="Q12" i="6"/>
  <c r="P12" i="6"/>
  <c r="S11" i="6"/>
  <c r="R11" i="6"/>
  <c r="Q11" i="6"/>
  <c r="P11" i="6"/>
  <c r="S10" i="6"/>
  <c r="R10" i="6"/>
  <c r="Q10" i="6"/>
  <c r="P5" i="6"/>
  <c r="AI10" i="6" s="1"/>
  <c r="Q28" i="5"/>
  <c r="V28" i="5" s="1"/>
  <c r="R28" i="5"/>
  <c r="W28" i="5" s="1"/>
  <c r="S28" i="5"/>
  <c r="Q29" i="5"/>
  <c r="AG29" i="5" s="1"/>
  <c r="R29" i="5"/>
  <c r="S29" i="5"/>
  <c r="Q30" i="5"/>
  <c r="R30" i="5"/>
  <c r="S30" i="5"/>
  <c r="Q31" i="5"/>
  <c r="V31" i="5" s="1"/>
  <c r="R31" i="5"/>
  <c r="S31" i="5"/>
  <c r="Q32" i="5"/>
  <c r="R32" i="5"/>
  <c r="S32" i="5"/>
  <c r="Q33" i="5"/>
  <c r="R33" i="5"/>
  <c r="S33" i="5"/>
  <c r="R27" i="5"/>
  <c r="S27" i="5"/>
  <c r="AI27" i="5" s="1"/>
  <c r="S34" i="5"/>
  <c r="R34" i="5"/>
  <c r="W34" i="5" s="1"/>
  <c r="Q34" i="5"/>
  <c r="P34" i="5"/>
  <c r="P33" i="5"/>
  <c r="P32" i="5"/>
  <c r="P31" i="5"/>
  <c r="P30" i="5"/>
  <c r="U30" i="5" s="1"/>
  <c r="P29" i="5"/>
  <c r="P28" i="5"/>
  <c r="U28" i="5" s="1"/>
  <c r="Q27" i="5"/>
  <c r="P22" i="5"/>
  <c r="S17" i="5"/>
  <c r="R17" i="5"/>
  <c r="Q17" i="5"/>
  <c r="V17" i="5" s="1"/>
  <c r="P17" i="5"/>
  <c r="S16" i="5"/>
  <c r="R16" i="5"/>
  <c r="AH16" i="5" s="1"/>
  <c r="Q16" i="5"/>
  <c r="AG16" i="5" s="1"/>
  <c r="P16" i="5"/>
  <c r="S15" i="5"/>
  <c r="R15" i="5"/>
  <c r="Q15" i="5"/>
  <c r="AG15" i="5" s="1"/>
  <c r="P15" i="5"/>
  <c r="S14" i="5"/>
  <c r="R14" i="5"/>
  <c r="AH14" i="5" s="1"/>
  <c r="Q14" i="5"/>
  <c r="AG14" i="5" s="1"/>
  <c r="P14" i="5"/>
  <c r="S13" i="5"/>
  <c r="R13" i="5"/>
  <c r="Q13" i="5"/>
  <c r="P13" i="5"/>
  <c r="S12" i="5"/>
  <c r="AI12" i="5" s="1"/>
  <c r="R12" i="5"/>
  <c r="AH12" i="5" s="1"/>
  <c r="Q12" i="5"/>
  <c r="P12" i="5"/>
  <c r="S11" i="5"/>
  <c r="R11" i="5"/>
  <c r="Q11" i="5"/>
  <c r="P11" i="5"/>
  <c r="S10" i="5"/>
  <c r="R10" i="5"/>
  <c r="Q10" i="5"/>
  <c r="AG10" i="5" s="1"/>
  <c r="P5" i="5"/>
  <c r="S34" i="4"/>
  <c r="R34" i="4"/>
  <c r="Q34" i="4"/>
  <c r="P34" i="4"/>
  <c r="S33" i="4"/>
  <c r="R33" i="4"/>
  <c r="Q33" i="4"/>
  <c r="P33" i="4"/>
  <c r="U33" i="4" s="1"/>
  <c r="S32" i="4"/>
  <c r="R32" i="4"/>
  <c r="Q32" i="4"/>
  <c r="P32" i="4"/>
  <c r="S31" i="4"/>
  <c r="R31" i="4"/>
  <c r="Q31" i="4"/>
  <c r="P31" i="4"/>
  <c r="S30" i="4"/>
  <c r="R30" i="4"/>
  <c r="Q30" i="4"/>
  <c r="P30" i="4"/>
  <c r="U30" i="4" s="1"/>
  <c r="S29" i="4"/>
  <c r="R29" i="4"/>
  <c r="Q29" i="4"/>
  <c r="P29" i="4"/>
  <c r="S28" i="4"/>
  <c r="R28" i="4"/>
  <c r="Q28" i="4"/>
  <c r="P28" i="4"/>
  <c r="S27" i="4"/>
  <c r="R27" i="4"/>
  <c r="Q27" i="4"/>
  <c r="P22" i="4"/>
  <c r="S17" i="4"/>
  <c r="R17" i="4"/>
  <c r="Q17" i="4"/>
  <c r="P17" i="4"/>
  <c r="S16" i="4"/>
  <c r="R16" i="4"/>
  <c r="Q16" i="4"/>
  <c r="P16" i="4"/>
  <c r="S15" i="4"/>
  <c r="X15" i="4" s="1"/>
  <c r="R15" i="4"/>
  <c r="Q15" i="4"/>
  <c r="P15" i="4"/>
  <c r="S14" i="4"/>
  <c r="R14" i="4"/>
  <c r="Q14" i="4"/>
  <c r="P14" i="4"/>
  <c r="S13" i="4"/>
  <c r="R13" i="4"/>
  <c r="Q13" i="4"/>
  <c r="P13" i="4"/>
  <c r="S12" i="4"/>
  <c r="R12" i="4"/>
  <c r="Q12" i="4"/>
  <c r="P12" i="4"/>
  <c r="S11" i="4"/>
  <c r="R11" i="4"/>
  <c r="Q11" i="4"/>
  <c r="P11" i="4"/>
  <c r="S10" i="4"/>
  <c r="R10" i="4"/>
  <c r="Q10" i="4"/>
  <c r="P5" i="4"/>
  <c r="S34" i="2"/>
  <c r="R34" i="2"/>
  <c r="Q34" i="2"/>
  <c r="V34" i="2" s="1"/>
  <c r="P34" i="2"/>
  <c r="U34" i="2" s="1"/>
  <c r="S33" i="2"/>
  <c r="R33" i="2"/>
  <c r="Q33" i="2"/>
  <c r="P33" i="2"/>
  <c r="S32" i="2"/>
  <c r="R32" i="2"/>
  <c r="Q32" i="2"/>
  <c r="P32" i="2"/>
  <c r="S31" i="2"/>
  <c r="R31" i="2"/>
  <c r="Q31" i="2"/>
  <c r="V31" i="2" s="1"/>
  <c r="P31" i="2"/>
  <c r="S30" i="2"/>
  <c r="R30" i="2"/>
  <c r="Q30" i="2"/>
  <c r="P30" i="2"/>
  <c r="S29" i="2"/>
  <c r="R29" i="2"/>
  <c r="Q29" i="2"/>
  <c r="P29" i="2"/>
  <c r="S28" i="2"/>
  <c r="R28" i="2"/>
  <c r="W28" i="2" s="1"/>
  <c r="Q28" i="2"/>
  <c r="V28" i="2" s="1"/>
  <c r="P28" i="2"/>
  <c r="U28" i="2" s="1"/>
  <c r="S27" i="2"/>
  <c r="R27" i="2"/>
  <c r="Q27" i="2"/>
  <c r="P22" i="2"/>
  <c r="S17" i="2"/>
  <c r="R17" i="2"/>
  <c r="Q17" i="2"/>
  <c r="P17" i="2"/>
  <c r="S16" i="2"/>
  <c r="R16" i="2"/>
  <c r="Q16" i="2"/>
  <c r="P16" i="2"/>
  <c r="S15" i="2"/>
  <c r="R15" i="2"/>
  <c r="Q15" i="2"/>
  <c r="P15" i="2"/>
  <c r="S14" i="2"/>
  <c r="R14" i="2"/>
  <c r="Q14" i="2"/>
  <c r="P14" i="2"/>
  <c r="S13" i="2"/>
  <c r="R13" i="2"/>
  <c r="Q13" i="2"/>
  <c r="P13" i="2"/>
  <c r="S12" i="2"/>
  <c r="R12" i="2"/>
  <c r="Q12" i="2"/>
  <c r="AG12" i="2" s="1"/>
  <c r="P12" i="2"/>
  <c r="S11" i="2"/>
  <c r="R11" i="2"/>
  <c r="Q11" i="2"/>
  <c r="P11" i="2"/>
  <c r="S10" i="2"/>
  <c r="AI10" i="2" s="1"/>
  <c r="R10" i="2"/>
  <c r="Q10" i="2"/>
  <c r="P5" i="2"/>
  <c r="W29" i="7" l="1"/>
  <c r="AH29" i="7" s="1"/>
  <c r="BA44" i="7"/>
  <c r="AG91" i="7" s="1"/>
  <c r="AB52" i="1"/>
  <c r="BA59" i="6"/>
  <c r="AG90" i="6" s="1"/>
  <c r="BA42" i="5"/>
  <c r="AG89" i="5" s="1"/>
  <c r="AB49" i="1"/>
  <c r="AB70" i="1"/>
  <c r="X15" i="2"/>
  <c r="X30" i="2"/>
  <c r="X32" i="4"/>
  <c r="V29" i="7"/>
  <c r="AG29" i="7" s="1"/>
  <c r="AA42" i="1"/>
  <c r="AL49" i="1" s="1"/>
  <c r="AQ49" i="1" s="1"/>
  <c r="AV49" i="1" s="1"/>
  <c r="W10" i="2"/>
  <c r="W13" i="2"/>
  <c r="W27" i="4"/>
  <c r="W10" i="6"/>
  <c r="AH10" i="6" s="1"/>
  <c r="X32" i="7"/>
  <c r="AI32" i="7" s="1"/>
  <c r="AG16" i="2"/>
  <c r="V16" i="2"/>
  <c r="X13" i="2"/>
  <c r="X27" i="4"/>
  <c r="X13" i="6"/>
  <c r="AI13" i="6" s="1"/>
  <c r="U29" i="2"/>
  <c r="U32" i="2"/>
  <c r="U28" i="4"/>
  <c r="U34" i="4"/>
  <c r="U32" i="6"/>
  <c r="AM65" i="1"/>
  <c r="AR65" i="1" s="1"/>
  <c r="AW65" i="1" s="1"/>
  <c r="X16" i="2"/>
  <c r="X30" i="4"/>
  <c r="V11" i="2"/>
  <c r="V14" i="2"/>
  <c r="AG14" i="2" s="1"/>
  <c r="V17" i="2"/>
  <c r="V28" i="4"/>
  <c r="V31" i="4"/>
  <c r="V34" i="4"/>
  <c r="W27" i="5"/>
  <c r="V30" i="5"/>
  <c r="W36" i="7"/>
  <c r="AH36" i="7" s="1"/>
  <c r="AL50" i="1"/>
  <c r="AQ50" i="1" s="1"/>
  <c r="AV50" i="1" s="1"/>
  <c r="V13" i="2"/>
  <c r="AG13" i="2" s="1"/>
  <c r="W14" i="2"/>
  <c r="V10" i="2"/>
  <c r="AG10" i="2" s="1"/>
  <c r="V33" i="4"/>
  <c r="W17" i="2"/>
  <c r="X14" i="2"/>
  <c r="X28" i="4"/>
  <c r="X31" i="4"/>
  <c r="U29" i="4"/>
  <c r="U32" i="4"/>
  <c r="U30" i="6"/>
  <c r="AF30" i="6" s="1"/>
  <c r="V30" i="4"/>
  <c r="W11" i="2"/>
  <c r="W28" i="4"/>
  <c r="W34" i="4"/>
  <c r="X17" i="2"/>
  <c r="X34" i="4"/>
  <c r="U30" i="2"/>
  <c r="U33" i="2"/>
  <c r="V30" i="2"/>
  <c r="V13" i="5"/>
  <c r="V30" i="6"/>
  <c r="V27" i="4"/>
  <c r="BA43" i="6"/>
  <c r="AG89" i="6" s="1"/>
  <c r="U28" i="6"/>
  <c r="AH30" i="6"/>
  <c r="AB28" i="6" s="1"/>
  <c r="AH31" i="6"/>
  <c r="AH33" i="6"/>
  <c r="V28" i="6"/>
  <c r="AG28" i="6" s="1"/>
  <c r="AI31" i="6"/>
  <c r="AH28" i="6"/>
  <c r="AF32" i="6"/>
  <c r="AF34" i="6"/>
  <c r="BA79" i="2"/>
  <c r="AG95" i="2" s="1"/>
  <c r="BA58" i="5"/>
  <c r="AG90" i="5" s="1"/>
  <c r="BA75" i="5"/>
  <c r="AG91" i="5" s="1"/>
  <c r="AH28" i="5"/>
  <c r="U29" i="5"/>
  <c r="AH33" i="5"/>
  <c r="AH29" i="5"/>
  <c r="V11" i="5"/>
  <c r="AG11" i="5" s="1"/>
  <c r="W11" i="5"/>
  <c r="W17" i="5"/>
  <c r="AH17" i="5" s="1"/>
  <c r="X13" i="5"/>
  <c r="X15" i="5"/>
  <c r="U11" i="5"/>
  <c r="U12" i="5"/>
  <c r="U13" i="5"/>
  <c r="U14" i="5"/>
  <c r="U15" i="5"/>
  <c r="U17" i="5"/>
  <c r="AF17" i="5" s="1"/>
  <c r="BA43" i="2"/>
  <c r="AG93" i="2" s="1"/>
  <c r="BA60" i="2"/>
  <c r="AG94" i="2" s="1"/>
  <c r="AQ88" i="1"/>
  <c r="AV88" i="1" s="1"/>
  <c r="AQ85" i="1"/>
  <c r="AV85" i="1" s="1"/>
  <c r="AQ87" i="1"/>
  <c r="AV87" i="1" s="1"/>
  <c r="AQ86" i="1"/>
  <c r="AV86" i="1" s="1"/>
  <c r="AQ84" i="1"/>
  <c r="AV84" i="1" s="1"/>
  <c r="AQ89" i="1"/>
  <c r="AV89" i="1" s="1"/>
  <c r="AM47" i="1"/>
  <c r="AL48" i="1"/>
  <c r="AQ48" i="1" s="1"/>
  <c r="AV48" i="1" s="1"/>
  <c r="AN47" i="1"/>
  <c r="AX47" i="1" s="1"/>
  <c r="AO47" i="1"/>
  <c r="AY47" i="1" s="1"/>
  <c r="AD60" i="1"/>
  <c r="U96" i="1" s="1"/>
  <c r="AL66" i="1"/>
  <c r="AQ66" i="1" s="1"/>
  <c r="AV66" i="1" s="1"/>
  <c r="AL70" i="1"/>
  <c r="AN66" i="1"/>
  <c r="AO67" i="1"/>
  <c r="AY67" i="1" s="1"/>
  <c r="AM69" i="1"/>
  <c r="AN70" i="1"/>
  <c r="AX70" i="1" s="1"/>
  <c r="AO71" i="1"/>
  <c r="AY71" i="1" s="1"/>
  <c r="AN65" i="1"/>
  <c r="AX65" i="1" s="1"/>
  <c r="AN67" i="1"/>
  <c r="AX67" i="1" s="1"/>
  <c r="AM70" i="1"/>
  <c r="AW70" i="1" s="1"/>
  <c r="AL67" i="1"/>
  <c r="AL71" i="1"/>
  <c r="AO66" i="1"/>
  <c r="AY66" i="1" s="1"/>
  <c r="AM68" i="1"/>
  <c r="AN69" i="1"/>
  <c r="AX69" i="1" s="1"/>
  <c r="AO70" i="1"/>
  <c r="AY70" i="1" s="1"/>
  <c r="AM72" i="1"/>
  <c r="AW72" i="1" s="1"/>
  <c r="AO65" i="1"/>
  <c r="AY65" i="1" s="1"/>
  <c r="AM66" i="1"/>
  <c r="AO68" i="1"/>
  <c r="AY68" i="1" s="1"/>
  <c r="AO72" i="1"/>
  <c r="AL68" i="1"/>
  <c r="AL72" i="1"/>
  <c r="AV72" i="1" s="1"/>
  <c r="AM67" i="1"/>
  <c r="AN68" i="1"/>
  <c r="AX68" i="1" s="1"/>
  <c r="AO69" i="1"/>
  <c r="AY69" i="1" s="1"/>
  <c r="AM71" i="1"/>
  <c r="AW71" i="1" s="1"/>
  <c r="AN72" i="1"/>
  <c r="AX72" i="1" s="1"/>
  <c r="AL69" i="1"/>
  <c r="AN71" i="1"/>
  <c r="AX71" i="1" s="1"/>
  <c r="AB69" i="1"/>
  <c r="AB51" i="1"/>
  <c r="V27" i="2"/>
  <c r="AG27" i="2" s="1"/>
  <c r="AG29" i="2"/>
  <c r="AG31" i="2"/>
  <c r="AG33" i="2"/>
  <c r="W27" i="2"/>
  <c r="AH27" i="2" s="1"/>
  <c r="AH29" i="2"/>
  <c r="AH31" i="2"/>
  <c r="AH33" i="2"/>
  <c r="X27" i="2"/>
  <c r="AI27" i="2" s="1"/>
  <c r="AI31" i="2"/>
  <c r="X10" i="4"/>
  <c r="AI10" i="4" s="1"/>
  <c r="AF32" i="5"/>
  <c r="U32" i="5"/>
  <c r="AI29" i="2"/>
  <c r="AF30" i="2"/>
  <c r="AF32" i="2"/>
  <c r="AF34" i="2"/>
  <c r="AI33" i="2"/>
  <c r="AI30" i="2"/>
  <c r="AI34" i="2"/>
  <c r="AF29" i="2"/>
  <c r="AF31" i="2"/>
  <c r="AF33" i="2"/>
  <c r="AI13" i="4"/>
  <c r="U34" i="5"/>
  <c r="AF34" i="5" s="1"/>
  <c r="U33" i="5"/>
  <c r="AF33" i="5" s="1"/>
  <c r="AI11" i="2"/>
  <c r="AI13" i="2"/>
  <c r="AI15" i="2"/>
  <c r="AI17" i="2"/>
  <c r="AG11" i="2"/>
  <c r="AG15" i="2"/>
  <c r="AG17" i="2"/>
  <c r="AI28" i="2"/>
  <c r="AI32" i="2"/>
  <c r="AH27" i="5"/>
  <c r="AG15" i="6"/>
  <c r="AG31" i="6"/>
  <c r="AG33" i="6"/>
  <c r="V32" i="7"/>
  <c r="AG32" i="7" s="1"/>
  <c r="V17" i="6"/>
  <c r="AG17" i="6" s="1"/>
  <c r="U31" i="7"/>
  <c r="AF31" i="7" s="1"/>
  <c r="AG10" i="6"/>
  <c r="V16" i="6"/>
  <c r="AG16" i="6" s="1"/>
  <c r="AG30" i="6"/>
  <c r="AG32" i="6"/>
  <c r="AG34" i="6"/>
  <c r="AH14" i="6"/>
  <c r="AI12" i="2"/>
  <c r="AI14" i="2"/>
  <c r="AI16" i="2"/>
  <c r="AG28" i="2"/>
  <c r="AG30" i="2"/>
  <c r="AG32" i="2"/>
  <c r="AG34" i="2"/>
  <c r="AH13" i="5"/>
  <c r="AB11" i="5" s="1"/>
  <c r="AI12" i="6"/>
  <c r="W27" i="6"/>
  <c r="AH27" i="6" s="1"/>
  <c r="AF29" i="6"/>
  <c r="AI30" i="6"/>
  <c r="AI32" i="6"/>
  <c r="AI34" i="6"/>
  <c r="AB27" i="6" s="1"/>
  <c r="AI10" i="7"/>
  <c r="AI29" i="7"/>
  <c r="AH28" i="2"/>
  <c r="AH30" i="2"/>
  <c r="AH32" i="2"/>
  <c r="AH34" i="2"/>
  <c r="V13" i="4"/>
  <c r="AG13" i="4" s="1"/>
  <c r="AI11" i="5"/>
  <c r="AI17" i="5"/>
  <c r="U31" i="5"/>
  <c r="AF31" i="5" s="1"/>
  <c r="U11" i="6"/>
  <c r="U17" i="6"/>
  <c r="AF17" i="6" s="1"/>
  <c r="AI27" i="6"/>
  <c r="AG29" i="6"/>
  <c r="AF31" i="6"/>
  <c r="AF33" i="6"/>
  <c r="U30" i="7"/>
  <c r="AF30" i="7" s="1"/>
  <c r="V30" i="7"/>
  <c r="AG30" i="7" s="1"/>
  <c r="AG31" i="7"/>
  <c r="U32" i="7"/>
  <c r="AF32" i="7" s="1"/>
  <c r="X33" i="7"/>
  <c r="AI33" i="7" s="1"/>
  <c r="X34" i="7"/>
  <c r="AI34" i="7" s="1"/>
  <c r="AI35" i="7"/>
  <c r="X36" i="7"/>
  <c r="AI36" i="7" s="1"/>
  <c r="W30" i="7"/>
  <c r="AH30" i="7" s="1"/>
  <c r="AH31" i="7"/>
  <c r="U33" i="7"/>
  <c r="AF33" i="7" s="1"/>
  <c r="U34" i="7"/>
  <c r="AF34" i="7" s="1"/>
  <c r="U35" i="7"/>
  <c r="AF35" i="7" s="1"/>
  <c r="U36" i="7"/>
  <c r="AF36" i="7" s="1"/>
  <c r="X30" i="7"/>
  <c r="AI30" i="7" s="1"/>
  <c r="AI31" i="7"/>
  <c r="AH32" i="7"/>
  <c r="V33" i="7"/>
  <c r="AG33" i="7" s="1"/>
  <c r="V34" i="7"/>
  <c r="AG34" i="7" s="1"/>
  <c r="V35" i="7"/>
  <c r="AG35" i="7" s="1"/>
  <c r="V36" i="7"/>
  <c r="AG36" i="7" s="1"/>
  <c r="U11" i="7"/>
  <c r="AI12" i="7"/>
  <c r="AI13" i="7"/>
  <c r="AH14" i="7"/>
  <c r="U16" i="7"/>
  <c r="AF16" i="7" s="1"/>
  <c r="U17" i="7"/>
  <c r="AF17" i="7" s="1"/>
  <c r="V10" i="7"/>
  <c r="AG10" i="7" s="1"/>
  <c r="AG11" i="7"/>
  <c r="U12" i="7"/>
  <c r="AF12" i="7" s="1"/>
  <c r="U13" i="7"/>
  <c r="AF13" i="7" s="1"/>
  <c r="AG13" i="7"/>
  <c r="X14" i="7"/>
  <c r="AI14" i="7" s="1"/>
  <c r="AH15" i="7"/>
  <c r="V16" i="7"/>
  <c r="AG16" i="7" s="1"/>
  <c r="V17" i="7"/>
  <c r="AG17" i="7" s="1"/>
  <c r="W11" i="7"/>
  <c r="AH11" i="7" s="1"/>
  <c r="AG12" i="7"/>
  <c r="U14" i="7"/>
  <c r="AF14" i="7" s="1"/>
  <c r="X15" i="7"/>
  <c r="AI15" i="7" s="1"/>
  <c r="AH16" i="7"/>
  <c r="W17" i="7"/>
  <c r="AH17" i="7" s="1"/>
  <c r="W10" i="7"/>
  <c r="AH10" i="7" s="1"/>
  <c r="X11" i="7"/>
  <c r="AI11" i="7" s="1"/>
  <c r="AH12" i="7"/>
  <c r="AH13" i="7"/>
  <c r="V14" i="7"/>
  <c r="AG14" i="7" s="1"/>
  <c r="U15" i="7"/>
  <c r="AF15" i="7" s="1"/>
  <c r="AI16" i="7"/>
  <c r="X17" i="7"/>
  <c r="AI17" i="7" s="1"/>
  <c r="V11" i="6"/>
  <c r="AG11" i="6" s="1"/>
  <c r="U12" i="6"/>
  <c r="AF12" i="6" s="1"/>
  <c r="U13" i="6"/>
  <c r="AF13" i="6" s="1"/>
  <c r="X14" i="6"/>
  <c r="AI14" i="6" s="1"/>
  <c r="AH15" i="6"/>
  <c r="W16" i="6"/>
  <c r="AH16" i="6" s="1"/>
  <c r="W11" i="6"/>
  <c r="AH11" i="6" s="1"/>
  <c r="AG12" i="6"/>
  <c r="V13" i="6"/>
  <c r="AG13" i="6" s="1"/>
  <c r="U14" i="6"/>
  <c r="AF14" i="6" s="1"/>
  <c r="AI15" i="6"/>
  <c r="AI16" i="6"/>
  <c r="AH17" i="6"/>
  <c r="AI11" i="6"/>
  <c r="W12" i="6"/>
  <c r="AH12" i="6" s="1"/>
  <c r="AB11" i="6" s="1"/>
  <c r="V14" i="6"/>
  <c r="AG14" i="6" s="1"/>
  <c r="U15" i="6"/>
  <c r="AF15" i="6" s="1"/>
  <c r="U16" i="6"/>
  <c r="AF16" i="6" s="1"/>
  <c r="X17" i="6"/>
  <c r="AI17" i="6" s="1"/>
  <c r="AF11" i="6"/>
  <c r="AF28" i="6"/>
  <c r="AG30" i="5"/>
  <c r="AI10" i="5"/>
  <c r="AH11" i="5"/>
  <c r="AI13" i="5"/>
  <c r="AI14" i="5"/>
  <c r="AH15" i="5"/>
  <c r="AI28" i="5"/>
  <c r="AH30" i="5"/>
  <c r="AG31" i="5"/>
  <c r="AG32" i="5"/>
  <c r="AG33" i="5"/>
  <c r="AG34" i="5"/>
  <c r="W10" i="5"/>
  <c r="AH10" i="5" s="1"/>
  <c r="AG12" i="5"/>
  <c r="AF13" i="5"/>
  <c r="AF14" i="5"/>
  <c r="AI15" i="5"/>
  <c r="AI16" i="5"/>
  <c r="AG17" i="5"/>
  <c r="AG27" i="5"/>
  <c r="AF28" i="5"/>
  <c r="AG28" i="5"/>
  <c r="AI29" i="5"/>
  <c r="AI30" i="5"/>
  <c r="AH31" i="5"/>
  <c r="AH32" i="5"/>
  <c r="AH34" i="5"/>
  <c r="AF11" i="5"/>
  <c r="AG13" i="5"/>
  <c r="AF15" i="5"/>
  <c r="AF16" i="5"/>
  <c r="AF29" i="5"/>
  <c r="AF30" i="5"/>
  <c r="AI31" i="5"/>
  <c r="AI32" i="5"/>
  <c r="AI33" i="5"/>
  <c r="AI34" i="5"/>
  <c r="AG27" i="4"/>
  <c r="W10" i="4"/>
  <c r="AH10" i="4" s="1"/>
  <c r="X11" i="4"/>
  <c r="AI11" i="4" s="1"/>
  <c r="AH12" i="4"/>
  <c r="V14" i="4"/>
  <c r="AG14" i="4" s="1"/>
  <c r="AI15" i="4"/>
  <c r="AH16" i="4"/>
  <c r="W17" i="4"/>
  <c r="AH17" i="4" s="1"/>
  <c r="AI27" i="4"/>
  <c r="AI28" i="4"/>
  <c r="AI29" i="4"/>
  <c r="AI30" i="4"/>
  <c r="AI31" i="4"/>
  <c r="AI32" i="4"/>
  <c r="AI33" i="4"/>
  <c r="AI34" i="4"/>
  <c r="U11" i="4"/>
  <c r="AF11" i="4" s="1"/>
  <c r="U13" i="4"/>
  <c r="AF13" i="4" s="1"/>
  <c r="AH14" i="4"/>
  <c r="U15" i="4"/>
  <c r="AF15" i="4" s="1"/>
  <c r="AI16" i="4"/>
  <c r="AH27" i="4"/>
  <c r="AF28" i="4"/>
  <c r="AF29" i="4"/>
  <c r="AF30" i="4"/>
  <c r="AF31" i="4"/>
  <c r="AF32" i="4"/>
  <c r="AF33" i="4"/>
  <c r="AF34" i="4"/>
  <c r="V10" i="4"/>
  <c r="AG10" i="4" s="1"/>
  <c r="V11" i="4"/>
  <c r="AG11" i="4" s="1"/>
  <c r="U12" i="4"/>
  <c r="AF12" i="4" s="1"/>
  <c r="AB12" i="4" s="1"/>
  <c r="AI12" i="4"/>
  <c r="AI14" i="4"/>
  <c r="V15" i="4"/>
  <c r="AG15" i="4" s="1"/>
  <c r="U16" i="4"/>
  <c r="AF16" i="4" s="1"/>
  <c r="U17" i="4"/>
  <c r="AF17" i="4" s="1"/>
  <c r="X17" i="4"/>
  <c r="AI17" i="4" s="1"/>
  <c r="AG28" i="4"/>
  <c r="AG29" i="4"/>
  <c r="AG30" i="4"/>
  <c r="AG31" i="4"/>
  <c r="AG32" i="4"/>
  <c r="AG33" i="4"/>
  <c r="AG34" i="4"/>
  <c r="W11" i="4"/>
  <c r="AH11" i="4" s="1"/>
  <c r="AG12" i="4"/>
  <c r="AH13" i="4"/>
  <c r="U14" i="4"/>
  <c r="AF14" i="4" s="1"/>
  <c r="AH15" i="4"/>
  <c r="V16" i="4"/>
  <c r="AG16" i="4" s="1"/>
  <c r="V17" i="4"/>
  <c r="AG17" i="4" s="1"/>
  <c r="AH28" i="4"/>
  <c r="AH29" i="4"/>
  <c r="AH30" i="4"/>
  <c r="AH31" i="4"/>
  <c r="AH32" i="4"/>
  <c r="AH33" i="4"/>
  <c r="AH34" i="4"/>
  <c r="AB11" i="4"/>
  <c r="AA22" i="2"/>
  <c r="AD22" i="2" s="1"/>
  <c r="AE92" i="2" s="1"/>
  <c r="AF28" i="2"/>
  <c r="AH10" i="2"/>
  <c r="U11" i="2"/>
  <c r="AF11" i="2" s="1"/>
  <c r="U12" i="2"/>
  <c r="AF12" i="2" s="1"/>
  <c r="U13" i="2"/>
  <c r="AF13" i="2" s="1"/>
  <c r="U14" i="2"/>
  <c r="AF14" i="2" s="1"/>
  <c r="AB12" i="2" s="1"/>
  <c r="U15" i="2"/>
  <c r="AF15" i="2" s="1"/>
  <c r="U16" i="2"/>
  <c r="AF16" i="2" s="1"/>
  <c r="U17" i="2"/>
  <c r="AF17" i="2" s="1"/>
  <c r="AH11" i="2"/>
  <c r="AH12" i="2"/>
  <c r="AH13" i="2"/>
  <c r="AH14" i="2"/>
  <c r="AH15" i="2"/>
  <c r="AH16" i="2"/>
  <c r="AH17" i="2"/>
  <c r="AB10" i="2"/>
  <c r="S36" i="1"/>
  <c r="AI36" i="1" s="1"/>
  <c r="R36" i="1"/>
  <c r="AH36" i="1" s="1"/>
  <c r="Q36" i="1"/>
  <c r="P36" i="1"/>
  <c r="S35" i="1"/>
  <c r="AI35" i="1" s="1"/>
  <c r="R35" i="1"/>
  <c r="Q35" i="1"/>
  <c r="P35" i="1"/>
  <c r="S34" i="1"/>
  <c r="AI34" i="1" s="1"/>
  <c r="R34" i="1"/>
  <c r="AH34" i="1" s="1"/>
  <c r="Q34" i="1"/>
  <c r="P34" i="1"/>
  <c r="S33" i="1"/>
  <c r="R33" i="1"/>
  <c r="Q33" i="1"/>
  <c r="P33" i="1"/>
  <c r="S32" i="1"/>
  <c r="R32" i="1"/>
  <c r="Q32" i="1"/>
  <c r="P32" i="1"/>
  <c r="U32" i="1" s="1"/>
  <c r="AF32" i="1" s="1"/>
  <c r="S31" i="1"/>
  <c r="AI31" i="1" s="1"/>
  <c r="R31" i="1"/>
  <c r="Q31" i="1"/>
  <c r="P31" i="1"/>
  <c r="S30" i="1"/>
  <c r="R30" i="1"/>
  <c r="Q30" i="1"/>
  <c r="P30" i="1"/>
  <c r="S29" i="1"/>
  <c r="R29" i="1"/>
  <c r="Q29" i="1"/>
  <c r="P24" i="1"/>
  <c r="AI12" i="1"/>
  <c r="V13" i="1"/>
  <c r="AG13" i="1" s="1"/>
  <c r="AH15" i="1"/>
  <c r="AI15" i="1"/>
  <c r="W16" i="1"/>
  <c r="AH16" i="1" s="1"/>
  <c r="U13" i="1"/>
  <c r="AF13" i="1" s="1"/>
  <c r="U15" i="1"/>
  <c r="AF15" i="1" s="1"/>
  <c r="Q10" i="1"/>
  <c r="V10" i="1" s="1"/>
  <c r="AG10" i="1" s="1"/>
  <c r="R10" i="1"/>
  <c r="W10" i="1" s="1"/>
  <c r="AH10" i="1" s="1"/>
  <c r="S10" i="1"/>
  <c r="AI10" i="1" s="1"/>
  <c r="Q11" i="1"/>
  <c r="V11" i="1" s="1"/>
  <c r="AG11" i="1" s="1"/>
  <c r="R11" i="1"/>
  <c r="W11" i="1" s="1"/>
  <c r="AH11" i="1" s="1"/>
  <c r="S11" i="1"/>
  <c r="Q12" i="1"/>
  <c r="R12" i="1"/>
  <c r="S12" i="1"/>
  <c r="Q13" i="1"/>
  <c r="R13" i="1"/>
  <c r="AH13" i="1" s="1"/>
  <c r="S13" i="1"/>
  <c r="X13" i="1" s="1"/>
  <c r="AI13" i="1" s="1"/>
  <c r="Q14" i="1"/>
  <c r="V14" i="1" s="1"/>
  <c r="AG14" i="1" s="1"/>
  <c r="R14" i="1"/>
  <c r="S14" i="1"/>
  <c r="Q15" i="1"/>
  <c r="AG15" i="1" s="1"/>
  <c r="R15" i="1"/>
  <c r="S15" i="1"/>
  <c r="Q16" i="1"/>
  <c r="AG16" i="1" s="1"/>
  <c r="R16" i="1"/>
  <c r="S16" i="1"/>
  <c r="X16" i="1" s="1"/>
  <c r="AI16" i="1" s="1"/>
  <c r="Q17" i="1"/>
  <c r="R17" i="1"/>
  <c r="S17" i="1"/>
  <c r="X17" i="1" s="1"/>
  <c r="AI17" i="1" s="1"/>
  <c r="P12" i="1"/>
  <c r="U12" i="1" s="1"/>
  <c r="AF12" i="1" s="1"/>
  <c r="P13" i="1"/>
  <c r="P14" i="1"/>
  <c r="U14" i="1" s="1"/>
  <c r="AF14" i="1" s="1"/>
  <c r="P15" i="1"/>
  <c r="P16" i="1"/>
  <c r="U16" i="1" s="1"/>
  <c r="AF16" i="1" s="1"/>
  <c r="P17" i="1"/>
  <c r="P11" i="1"/>
  <c r="P5" i="1"/>
  <c r="AA5" i="7" l="1"/>
  <c r="AD5" i="7" s="1"/>
  <c r="AB31" i="7"/>
  <c r="V30" i="1"/>
  <c r="AG30" i="1" s="1"/>
  <c r="V36" i="1"/>
  <c r="AG36" i="1" s="1"/>
  <c r="AB15" i="2"/>
  <c r="AX66" i="1"/>
  <c r="AS66" i="1"/>
  <c r="AA5" i="5"/>
  <c r="W30" i="1"/>
  <c r="AH30" i="1" s="1"/>
  <c r="W33" i="1"/>
  <c r="AH33" i="1" s="1"/>
  <c r="AB10" i="4"/>
  <c r="AR68" i="1"/>
  <c r="AW68" i="1" s="1"/>
  <c r="AQ70" i="1"/>
  <c r="AV70" i="1" s="1"/>
  <c r="AL52" i="1"/>
  <c r="AQ52" i="1" s="1"/>
  <c r="AV52" i="1" s="1"/>
  <c r="AM49" i="1"/>
  <c r="AR49" i="1" s="1"/>
  <c r="AW49" i="1" s="1"/>
  <c r="AM48" i="1"/>
  <c r="AR48" i="1" s="1"/>
  <c r="AW48" i="1" s="1"/>
  <c r="AF11" i="7"/>
  <c r="X33" i="1"/>
  <c r="AI33" i="1" s="1"/>
  <c r="U34" i="1"/>
  <c r="AF34" i="1" s="1"/>
  <c r="AB11" i="7"/>
  <c r="AR67" i="1"/>
  <c r="AW67" i="1" s="1"/>
  <c r="AQ71" i="1"/>
  <c r="AV71" i="1" s="1"/>
  <c r="AR47" i="1"/>
  <c r="AW47" i="1" s="1"/>
  <c r="V34" i="1"/>
  <c r="AG34" i="1" s="1"/>
  <c r="AB12" i="6"/>
  <c r="AQ67" i="1"/>
  <c r="AV67" i="1" s="1"/>
  <c r="W31" i="1"/>
  <c r="AH31" i="1" s="1"/>
  <c r="AB10" i="5"/>
  <c r="AQ68" i="1"/>
  <c r="AV68" i="1" s="1"/>
  <c r="X30" i="1"/>
  <c r="AI30" i="1" s="1"/>
  <c r="AB12" i="7"/>
  <c r="AY72" i="1"/>
  <c r="AT72" i="1"/>
  <c r="V32" i="1"/>
  <c r="AG32" i="1" s="1"/>
  <c r="AW66" i="1"/>
  <c r="AR66" i="1"/>
  <c r="AO48" i="1"/>
  <c r="AY48" i="1" s="1"/>
  <c r="AO51" i="1"/>
  <c r="AY51" i="1" s="1"/>
  <c r="AM52" i="1"/>
  <c r="AW52" i="1" s="1"/>
  <c r="AO50" i="1"/>
  <c r="AY50" i="1" s="1"/>
  <c r="AM54" i="1"/>
  <c r="AW54" i="1" s="1"/>
  <c r="AO49" i="1"/>
  <c r="AY49" i="1" s="1"/>
  <c r="AM53" i="1"/>
  <c r="AW53" i="1" s="1"/>
  <c r="AO54" i="1"/>
  <c r="AY54" i="1" s="1"/>
  <c r="AO53" i="1"/>
  <c r="AY53" i="1" s="1"/>
  <c r="AN52" i="1"/>
  <c r="AX52" i="1" s="1"/>
  <c r="AN51" i="1"/>
  <c r="AX51" i="1" s="1"/>
  <c r="AL54" i="1"/>
  <c r="AV54" i="1" s="1"/>
  <c r="AO52" i="1"/>
  <c r="AY52" i="1" s="1"/>
  <c r="AN48" i="1"/>
  <c r="AX48" i="1" s="1"/>
  <c r="AN50" i="1"/>
  <c r="AX50" i="1" s="1"/>
  <c r="AN53" i="1"/>
  <c r="AX53" i="1" s="1"/>
  <c r="AN49" i="1"/>
  <c r="AX49" i="1" s="1"/>
  <c r="AN54" i="1"/>
  <c r="AX54" i="1" s="1"/>
  <c r="AL53" i="1"/>
  <c r="AQ53" i="1" s="1"/>
  <c r="AV53" i="1" s="1"/>
  <c r="W29" i="1"/>
  <c r="AH29" i="1" s="1"/>
  <c r="W32" i="1"/>
  <c r="AH32" i="1" s="1"/>
  <c r="W35" i="1"/>
  <c r="AH35" i="1" s="1"/>
  <c r="AM50" i="1"/>
  <c r="AR50" i="1" s="1"/>
  <c r="AW50" i="1" s="1"/>
  <c r="X29" i="1"/>
  <c r="AI29" i="1" s="1"/>
  <c r="AQ69" i="1"/>
  <c r="AV69" i="1" s="1"/>
  <c r="AR69" i="1"/>
  <c r="AW69" i="1" s="1"/>
  <c r="AL51" i="1"/>
  <c r="AQ51" i="1" s="1"/>
  <c r="AV51" i="1" s="1"/>
  <c r="X32" i="1"/>
  <c r="AI32" i="1" s="1"/>
  <c r="X11" i="1"/>
  <c r="AI11" i="1" s="1"/>
  <c r="W12" i="1"/>
  <c r="AH12" i="1" s="1"/>
  <c r="AB11" i="1" s="1"/>
  <c r="U30" i="1"/>
  <c r="AF30" i="1" s="1"/>
  <c r="U36" i="1"/>
  <c r="AF36" i="1" s="1"/>
  <c r="AB10" i="7"/>
  <c r="AD42" i="1"/>
  <c r="U95" i="1" s="1"/>
  <c r="AM51" i="1"/>
  <c r="AR51" i="1" s="1"/>
  <c r="AW51" i="1" s="1"/>
  <c r="AB29" i="7"/>
  <c r="AB30" i="6"/>
  <c r="AB29" i="6"/>
  <c r="AB32" i="6"/>
  <c r="AF12" i="5"/>
  <c r="AB12" i="5" s="1"/>
  <c r="AO29" i="2"/>
  <c r="AY29" i="2" s="1"/>
  <c r="AM29" i="2"/>
  <c r="AW29" i="2" s="1"/>
  <c r="AO34" i="2"/>
  <c r="AY34" i="2" s="1"/>
  <c r="AO31" i="2"/>
  <c r="AY31" i="2" s="1"/>
  <c r="AN27" i="2"/>
  <c r="AS27" i="2" s="1"/>
  <c r="AX27" i="2" s="1"/>
  <c r="AM27" i="2"/>
  <c r="AR27" i="2" s="1"/>
  <c r="AW27" i="2" s="1"/>
  <c r="AO30" i="2"/>
  <c r="AT30" i="2" s="1"/>
  <c r="AN33" i="2"/>
  <c r="AX33" i="2" s="1"/>
  <c r="AM33" i="2"/>
  <c r="AW33" i="2" s="1"/>
  <c r="AN31" i="2"/>
  <c r="AX31" i="2" s="1"/>
  <c r="AM31" i="2"/>
  <c r="AR31" i="2" s="1"/>
  <c r="AB13" i="2"/>
  <c r="BA81" i="1"/>
  <c r="W97" i="1" s="1"/>
  <c r="AL32" i="2"/>
  <c r="AQ32" i="2" s="1"/>
  <c r="AL30" i="2"/>
  <c r="AQ30" i="2" s="1"/>
  <c r="AB29" i="2"/>
  <c r="AN29" i="2"/>
  <c r="AX29" i="2" s="1"/>
  <c r="AB28" i="2"/>
  <c r="AB10" i="1"/>
  <c r="AO33" i="2"/>
  <c r="AY33" i="2" s="1"/>
  <c r="AB27" i="2"/>
  <c r="AL33" i="2"/>
  <c r="AQ33" i="2" s="1"/>
  <c r="AB32" i="2"/>
  <c r="AO27" i="2"/>
  <c r="AT27" i="2" s="1"/>
  <c r="AY27" i="2" s="1"/>
  <c r="AB30" i="2"/>
  <c r="AO13" i="5"/>
  <c r="AT13" i="5" s="1"/>
  <c r="AM34" i="2"/>
  <c r="AR34" i="2" s="1"/>
  <c r="AO28" i="2"/>
  <c r="AY28" i="2" s="1"/>
  <c r="AL31" i="2"/>
  <c r="AV31" i="2" s="1"/>
  <c r="AL34" i="2"/>
  <c r="AQ34" i="2" s="1"/>
  <c r="AB32" i="1"/>
  <c r="AB29" i="1"/>
  <c r="AL28" i="2"/>
  <c r="AM32" i="2"/>
  <c r="AW32" i="2" s="1"/>
  <c r="AL29" i="2"/>
  <c r="AQ29" i="2" s="1"/>
  <c r="AB15" i="4"/>
  <c r="AA22" i="6"/>
  <c r="AM29" i="6" s="1"/>
  <c r="AN34" i="2"/>
  <c r="AX34" i="2" s="1"/>
  <c r="AM30" i="2"/>
  <c r="AR30" i="2" s="1"/>
  <c r="AB34" i="7"/>
  <c r="AB32" i="7"/>
  <c r="AN32" i="2"/>
  <c r="AX32" i="2" s="1"/>
  <c r="AM28" i="2"/>
  <c r="AR28" i="2" s="1"/>
  <c r="AB29" i="5"/>
  <c r="AB27" i="5"/>
  <c r="AB15" i="5"/>
  <c r="AN30" i="2"/>
  <c r="AX30" i="2" s="1"/>
  <c r="AB33" i="1"/>
  <c r="AB12" i="1"/>
  <c r="U11" i="1"/>
  <c r="AB13" i="6"/>
  <c r="AN28" i="2"/>
  <c r="AS28" i="2" s="1"/>
  <c r="AH17" i="1"/>
  <c r="AI14" i="1"/>
  <c r="V12" i="1"/>
  <c r="AG12" i="1" s="1"/>
  <c r="AA5" i="2"/>
  <c r="U17" i="1"/>
  <c r="AF17" i="1" s="1"/>
  <c r="V17" i="1"/>
  <c r="AG17" i="1" s="1"/>
  <c r="AH14" i="1"/>
  <c r="U31" i="1"/>
  <c r="AF31" i="1" s="1"/>
  <c r="U33" i="1"/>
  <c r="AF33" i="1" s="1"/>
  <c r="U35" i="1"/>
  <c r="AF35" i="1" s="1"/>
  <c r="AB13" i="4"/>
  <c r="AO32" i="2"/>
  <c r="AY32" i="2" s="1"/>
  <c r="AB14" i="4"/>
  <c r="V29" i="1"/>
  <c r="AG29" i="1" s="1"/>
  <c r="V31" i="1"/>
  <c r="AG31" i="1" s="1"/>
  <c r="V33" i="1"/>
  <c r="AG33" i="1" s="1"/>
  <c r="AG35" i="1"/>
  <c r="AB28" i="4"/>
  <c r="AB27" i="4"/>
  <c r="AB13" i="7"/>
  <c r="AB30" i="7"/>
  <c r="AB33" i="7"/>
  <c r="AA23" i="7"/>
  <c r="AL34" i="7" s="1"/>
  <c r="AL15" i="7"/>
  <c r="AQ15" i="7" s="1"/>
  <c r="AV15" i="7" s="1"/>
  <c r="AB15" i="7"/>
  <c r="AB14" i="7"/>
  <c r="AA5" i="6"/>
  <c r="AM11" i="6" s="1"/>
  <c r="AB10" i="6"/>
  <c r="AB15" i="6"/>
  <c r="AB31" i="6"/>
  <c r="AB14" i="6"/>
  <c r="AB28" i="5"/>
  <c r="AB32" i="5"/>
  <c r="AB30" i="5"/>
  <c r="AB31" i="5"/>
  <c r="AL16" i="5"/>
  <c r="AV16" i="5" s="1"/>
  <c r="AO10" i="5"/>
  <c r="AY10" i="5" s="1"/>
  <c r="AM11" i="5"/>
  <c r="AR11" i="5" s="1"/>
  <c r="AL13" i="5"/>
  <c r="AN14" i="5"/>
  <c r="AX14" i="5" s="1"/>
  <c r="AA22" i="5"/>
  <c r="AL31" i="5" s="1"/>
  <c r="AQ31" i="5" s="1"/>
  <c r="AV31" i="5" s="1"/>
  <c r="AM15" i="5"/>
  <c r="AW15" i="5" s="1"/>
  <c r="AO12" i="5"/>
  <c r="AY12" i="5" s="1"/>
  <c r="AO15" i="5"/>
  <c r="AT15" i="5" s="1"/>
  <c r="AO17" i="5"/>
  <c r="AY17" i="5" s="1"/>
  <c r="AB13" i="5"/>
  <c r="AD5" i="5"/>
  <c r="AE87" i="5" s="1"/>
  <c r="AO16" i="5"/>
  <c r="AY16" i="5" s="1"/>
  <c r="AN10" i="5"/>
  <c r="AS10" i="5" s="1"/>
  <c r="AM16" i="5"/>
  <c r="AW16" i="5" s="1"/>
  <c r="AM14" i="5"/>
  <c r="AW14" i="5" s="1"/>
  <c r="AN12" i="5"/>
  <c r="AX12" i="5" s="1"/>
  <c r="AM12" i="5"/>
  <c r="AW12" i="5" s="1"/>
  <c r="AB14" i="5"/>
  <c r="AL11" i="5"/>
  <c r="AQ11" i="5" s="1"/>
  <c r="AV11" i="5" s="1"/>
  <c r="AL15" i="5"/>
  <c r="AM13" i="5"/>
  <c r="AR13" i="5" s="1"/>
  <c r="AM17" i="5"/>
  <c r="AR17" i="5" s="1"/>
  <c r="AM10" i="5"/>
  <c r="AW10" i="5" s="1"/>
  <c r="AL17" i="5"/>
  <c r="AQ17" i="5" s="1"/>
  <c r="AN16" i="5"/>
  <c r="AX16" i="5" s="1"/>
  <c r="AO11" i="5"/>
  <c r="AY11" i="5" s="1"/>
  <c r="AN13" i="5"/>
  <c r="AX13" i="5" s="1"/>
  <c r="AL12" i="5"/>
  <c r="AN17" i="5"/>
  <c r="AS17" i="5" s="1"/>
  <c r="AO14" i="5"/>
  <c r="AY14" i="5" s="1"/>
  <c r="AL14" i="5"/>
  <c r="AN15" i="5"/>
  <c r="AX15" i="5" s="1"/>
  <c r="AN11" i="5"/>
  <c r="AS11" i="5" s="1"/>
  <c r="AB32" i="4"/>
  <c r="AB29" i="4"/>
  <c r="AB30" i="4"/>
  <c r="AA22" i="4"/>
  <c r="AA5" i="4"/>
  <c r="AN10" i="4" s="1"/>
  <c r="AS10" i="4" s="1"/>
  <c r="AB31" i="4"/>
  <c r="AB31" i="2"/>
  <c r="AB11" i="2"/>
  <c r="AB14" i="2"/>
  <c r="AM10" i="7" l="1"/>
  <c r="BA64" i="1"/>
  <c r="W96" i="1" s="1"/>
  <c r="BA46" i="1"/>
  <c r="W95" i="1" s="1"/>
  <c r="AB15" i="1"/>
  <c r="AM10" i="2"/>
  <c r="AO10" i="2"/>
  <c r="AB13" i="1"/>
  <c r="AO14" i="1"/>
  <c r="AO32" i="1"/>
  <c r="AN17" i="1"/>
  <c r="AN10" i="2"/>
  <c r="AS10" i="2" s="1"/>
  <c r="AN14" i="1"/>
  <c r="AN33" i="1"/>
  <c r="AB30" i="1"/>
  <c r="AQ34" i="7"/>
  <c r="AV34" i="7" s="1"/>
  <c r="AO30" i="7"/>
  <c r="AT30" i="7" s="1"/>
  <c r="AL33" i="7"/>
  <c r="AL17" i="7"/>
  <c r="AQ17" i="7" s="1"/>
  <c r="AV17" i="7" s="1"/>
  <c r="AN16" i="7"/>
  <c r="AX16" i="7" s="1"/>
  <c r="AO16" i="7"/>
  <c r="AY16" i="7" s="1"/>
  <c r="AL11" i="7"/>
  <c r="AQ11" i="7" s="1"/>
  <c r="AV11" i="7" s="1"/>
  <c r="AN11" i="7"/>
  <c r="AS11" i="7" s="1"/>
  <c r="AX11" i="7" s="1"/>
  <c r="AL34" i="6"/>
  <c r="AQ34" i="6" s="1"/>
  <c r="AO33" i="6"/>
  <c r="AY33" i="6" s="1"/>
  <c r="AM31" i="6"/>
  <c r="AN34" i="6"/>
  <c r="AX34" i="6" s="1"/>
  <c r="AV34" i="6"/>
  <c r="AM28" i="6"/>
  <c r="AL28" i="6"/>
  <c r="AQ28" i="6" s="1"/>
  <c r="AV28" i="6" s="1"/>
  <c r="AM30" i="6"/>
  <c r="AR30" i="6" s="1"/>
  <c r="AO34" i="6"/>
  <c r="AY34" i="6" s="1"/>
  <c r="AL33" i="6"/>
  <c r="AN28" i="6"/>
  <c r="AX28" i="6" s="1"/>
  <c r="AO27" i="6"/>
  <c r="AY27" i="6" s="1"/>
  <c r="AM33" i="6"/>
  <c r="AW33" i="6" s="1"/>
  <c r="AO30" i="6"/>
  <c r="AO29" i="6"/>
  <c r="AY29" i="6" s="1"/>
  <c r="AN33" i="6"/>
  <c r="AM27" i="6"/>
  <c r="AW27" i="6" s="1"/>
  <c r="AM34" i="6"/>
  <c r="AN14" i="6"/>
  <c r="AX14" i="6" s="1"/>
  <c r="AQ12" i="5"/>
  <c r="AV12" i="5" s="1"/>
  <c r="AQ15" i="5"/>
  <c r="AV15" i="5" s="1"/>
  <c r="AQ14" i="5"/>
  <c r="AV14" i="5" s="1"/>
  <c r="AQ13" i="5"/>
  <c r="AV13" i="5" s="1"/>
  <c r="AL30" i="5"/>
  <c r="AQ30" i="5" s="1"/>
  <c r="AV30" i="5" s="1"/>
  <c r="AN34" i="5"/>
  <c r="AL16" i="4"/>
  <c r="AN13" i="4"/>
  <c r="AX13" i="4" s="1"/>
  <c r="AV32" i="2"/>
  <c r="AQ28" i="2"/>
  <c r="AV28" i="2" s="1"/>
  <c r="AV30" i="2"/>
  <c r="AO17" i="2"/>
  <c r="AT17" i="2" s="1"/>
  <c r="AM17" i="2"/>
  <c r="AR17" i="2" s="1"/>
  <c r="AW17" i="2" s="1"/>
  <c r="AX10" i="2"/>
  <c r="AL11" i="2"/>
  <c r="AQ11" i="2" s="1"/>
  <c r="AM12" i="2"/>
  <c r="AW12" i="2" s="1"/>
  <c r="AL14" i="2"/>
  <c r="AQ14" i="2" s="1"/>
  <c r="AN17" i="2"/>
  <c r="AO12" i="2"/>
  <c r="AY12" i="2" s="1"/>
  <c r="AO14" i="2"/>
  <c r="AT14" i="2" s="1"/>
  <c r="AO11" i="2"/>
  <c r="AY11" i="2" s="1"/>
  <c r="AW28" i="2"/>
  <c r="AV29" i="2"/>
  <c r="AV34" i="2"/>
  <c r="AX28" i="2"/>
  <c r="AV33" i="2"/>
  <c r="AW30" i="2"/>
  <c r="AW34" i="2"/>
  <c r="AW31" i="2"/>
  <c r="AY30" i="2"/>
  <c r="AL15" i="2"/>
  <c r="AQ15" i="2" s="1"/>
  <c r="AL13" i="2"/>
  <c r="AQ13" i="2" s="1"/>
  <c r="AL16" i="2"/>
  <c r="AQ16" i="2" s="1"/>
  <c r="AL17" i="2"/>
  <c r="AQ17" i="2" s="1"/>
  <c r="AL12" i="2"/>
  <c r="AQ12" i="2" s="1"/>
  <c r="AN15" i="2"/>
  <c r="AX15" i="2" s="1"/>
  <c r="AN16" i="2"/>
  <c r="AX16" i="2" s="1"/>
  <c r="AN11" i="2"/>
  <c r="AS11" i="2" s="1"/>
  <c r="AN13" i="2"/>
  <c r="AS13" i="2" s="1"/>
  <c r="AO15" i="2"/>
  <c r="AT15" i="2" s="1"/>
  <c r="AM14" i="2"/>
  <c r="AR14" i="2" s="1"/>
  <c r="AO13" i="2"/>
  <c r="AT13" i="2" s="1"/>
  <c r="AD22" i="4"/>
  <c r="AE91" i="4" s="1"/>
  <c r="AX44" i="4"/>
  <c r="AW63" i="4"/>
  <c r="AY79" i="4"/>
  <c r="AY45" i="4"/>
  <c r="AW66" i="4"/>
  <c r="AV47" i="4"/>
  <c r="AV51" i="4"/>
  <c r="AW67" i="4"/>
  <c r="AY82" i="4"/>
  <c r="AW49" i="4"/>
  <c r="AX66" i="4"/>
  <c r="AY46" i="4"/>
  <c r="AY80" i="4"/>
  <c r="AW45" i="4"/>
  <c r="AV49" i="4"/>
  <c r="AW61" i="4"/>
  <c r="AY66" i="4"/>
  <c r="AX79" i="4"/>
  <c r="AV83" i="4"/>
  <c r="AT78" i="4"/>
  <c r="AY78" i="4" s="1"/>
  <c r="AV63" i="4"/>
  <c r="AX46" i="4"/>
  <c r="AV46" i="4"/>
  <c r="AV66" i="4"/>
  <c r="AX83" i="4"/>
  <c r="AX64" i="4"/>
  <c r="AY68" i="4"/>
  <c r="AW62" i="4"/>
  <c r="AW82" i="4"/>
  <c r="AX84" i="4"/>
  <c r="AX50" i="4"/>
  <c r="AW68" i="4"/>
  <c r="AY61" i="4"/>
  <c r="AY44" i="4"/>
  <c r="AX61" i="4"/>
  <c r="AW85" i="4"/>
  <c r="AW64" i="4"/>
  <c r="AW50" i="4"/>
  <c r="AX45" i="4"/>
  <c r="AW84" i="4"/>
  <c r="AW44" i="4"/>
  <c r="AW51" i="4"/>
  <c r="AS78" i="4"/>
  <c r="AX78" i="4" s="1"/>
  <c r="AY84" i="4"/>
  <c r="AQ79" i="4"/>
  <c r="AV79" i="4" s="1"/>
  <c r="AX47" i="4"/>
  <c r="AV64" i="4"/>
  <c r="AX81" i="4"/>
  <c r="AY47" i="4"/>
  <c r="AY81" i="4"/>
  <c r="AV48" i="4"/>
  <c r="AY62" i="4"/>
  <c r="AV68" i="4"/>
  <c r="AY83" i="4"/>
  <c r="AX51" i="4"/>
  <c r="AR78" i="4"/>
  <c r="AW78" i="4" s="1"/>
  <c r="AY48" i="4"/>
  <c r="AX82" i="4"/>
  <c r="AW46" i="4"/>
  <c r="AX49" i="4"/>
  <c r="AY63" i="4"/>
  <c r="AX67" i="4"/>
  <c r="AW80" i="4"/>
  <c r="AV85" i="4"/>
  <c r="AV80" i="4"/>
  <c r="AX80" i="4"/>
  <c r="AV84" i="4"/>
  <c r="AY67" i="4"/>
  <c r="AY49" i="4"/>
  <c r="AW83" i="4"/>
  <c r="AY51" i="4"/>
  <c r="AX48" i="4"/>
  <c r="AY85" i="4"/>
  <c r="AX62" i="4"/>
  <c r="AW47" i="4"/>
  <c r="AY64" i="4"/>
  <c r="AW81" i="4"/>
  <c r="AX63" i="4"/>
  <c r="AV67" i="4"/>
  <c r="AV50" i="4"/>
  <c r="AX68" i="4"/>
  <c r="AX85" i="4"/>
  <c r="AX65" i="4"/>
  <c r="AV81" i="4"/>
  <c r="AV65" i="4"/>
  <c r="AW65" i="4"/>
  <c r="AW48" i="4"/>
  <c r="AY65" i="4"/>
  <c r="AV82" i="4"/>
  <c r="AY50" i="4"/>
  <c r="AW79" i="4"/>
  <c r="AV62" i="4"/>
  <c r="AV45" i="4"/>
  <c r="AX10" i="4"/>
  <c r="AR11" i="6"/>
  <c r="AW11" i="6" s="1"/>
  <c r="AD22" i="5"/>
  <c r="AE88" i="5" s="1"/>
  <c r="AO27" i="5"/>
  <c r="AY27" i="5" s="1"/>
  <c r="AM29" i="5"/>
  <c r="AW29" i="5" s="1"/>
  <c r="AN28" i="5"/>
  <c r="AS28" i="5" s="1"/>
  <c r="AM14" i="6"/>
  <c r="AR14" i="6" s="1"/>
  <c r="AW34" i="6"/>
  <c r="AY30" i="7"/>
  <c r="AN33" i="5"/>
  <c r="AM27" i="5"/>
  <c r="AW27" i="5" s="1"/>
  <c r="AB34" i="1"/>
  <c r="AD5" i="2"/>
  <c r="AE91" i="2" s="1"/>
  <c r="AO16" i="2"/>
  <c r="AT16" i="2" s="1"/>
  <c r="AY10" i="2"/>
  <c r="AL31" i="4"/>
  <c r="AV31" i="4" s="1"/>
  <c r="AN27" i="5"/>
  <c r="AS27" i="5" s="1"/>
  <c r="AX27" i="5" s="1"/>
  <c r="AO29" i="4"/>
  <c r="AY29" i="4" s="1"/>
  <c r="AL33" i="5"/>
  <c r="AQ33" i="5" s="1"/>
  <c r="AV33" i="5" s="1"/>
  <c r="AO34" i="5"/>
  <c r="AY34" i="5" s="1"/>
  <c r="AM34" i="4"/>
  <c r="AR34" i="4" s="1"/>
  <c r="AW34" i="4" s="1"/>
  <c r="AO32" i="4"/>
  <c r="AT32" i="4" s="1"/>
  <c r="AL11" i="6"/>
  <c r="AQ11" i="6" s="1"/>
  <c r="AV11" i="6" s="1"/>
  <c r="AO30" i="4"/>
  <c r="AT30" i="4" s="1"/>
  <c r="AW13" i="5"/>
  <c r="AY15" i="5"/>
  <c r="AO14" i="6"/>
  <c r="AT14" i="6" s="1"/>
  <c r="AO34" i="4"/>
  <c r="AO31" i="5"/>
  <c r="AB31" i="1"/>
  <c r="AM30" i="5"/>
  <c r="AR30" i="5" s="1"/>
  <c r="AW30" i="5" s="1"/>
  <c r="AM32" i="4"/>
  <c r="AW32" i="4" s="1"/>
  <c r="AN12" i="2"/>
  <c r="AX12" i="2" s="1"/>
  <c r="AD22" i="6"/>
  <c r="AE88" i="6" s="1"/>
  <c r="AN32" i="6"/>
  <c r="AX32" i="6" s="1"/>
  <c r="AN27" i="6"/>
  <c r="AS27" i="6" s="1"/>
  <c r="AX27" i="6" s="1"/>
  <c r="AL30" i="6"/>
  <c r="AQ30" i="6" s="1"/>
  <c r="AN29" i="6"/>
  <c r="AN31" i="6"/>
  <c r="AL31" i="6"/>
  <c r="AO28" i="6"/>
  <c r="AM32" i="6"/>
  <c r="AO32" i="6"/>
  <c r="AY32" i="6" s="1"/>
  <c r="AO31" i="6"/>
  <c r="AN29" i="4"/>
  <c r="AX29" i="4" s="1"/>
  <c r="AL32" i="5"/>
  <c r="AQ32" i="5" s="1"/>
  <c r="AV32" i="5" s="1"/>
  <c r="AM32" i="5"/>
  <c r="AW17" i="5"/>
  <c r="AN27" i="4"/>
  <c r="AS27" i="4" s="1"/>
  <c r="AY14" i="2"/>
  <c r="AY17" i="2"/>
  <c r="AM15" i="4"/>
  <c r="AR15" i="4" s="1"/>
  <c r="AO13" i="4"/>
  <c r="AY13" i="4" s="1"/>
  <c r="AM17" i="6"/>
  <c r="AR17" i="6" s="1"/>
  <c r="AM12" i="6"/>
  <c r="AW12" i="6" s="1"/>
  <c r="AN12" i="7"/>
  <c r="AX12" i="7" s="1"/>
  <c r="AM27" i="4"/>
  <c r="AR27" i="4" s="1"/>
  <c r="AF11" i="1"/>
  <c r="AA5" i="1"/>
  <c r="AN12" i="1" s="1"/>
  <c r="AO28" i="5"/>
  <c r="AN34" i="4"/>
  <c r="AS34" i="4" s="1"/>
  <c r="AN30" i="5"/>
  <c r="AO33" i="4"/>
  <c r="AY33" i="4" s="1"/>
  <c r="AX10" i="5"/>
  <c r="AA24" i="1"/>
  <c r="AM31" i="1" s="1"/>
  <c r="AM11" i="2"/>
  <c r="AR11" i="2" s="1"/>
  <c r="AM16" i="4"/>
  <c r="AR16" i="4" s="1"/>
  <c r="AO11" i="4"/>
  <c r="AT11" i="4" s="1"/>
  <c r="AX11" i="5"/>
  <c r="AX17" i="5"/>
  <c r="AO15" i="6"/>
  <c r="AY15" i="6" s="1"/>
  <c r="AW29" i="6"/>
  <c r="AO16" i="6"/>
  <c r="AY16" i="6" s="1"/>
  <c r="AO11" i="7"/>
  <c r="AT11" i="7" s="1"/>
  <c r="AL29" i="4"/>
  <c r="AO27" i="4"/>
  <c r="AL29" i="6"/>
  <c r="AM33" i="4"/>
  <c r="AN32" i="5"/>
  <c r="AX32" i="5" s="1"/>
  <c r="AL29" i="5"/>
  <c r="AQ29" i="5" s="1"/>
  <c r="AV29" i="5" s="1"/>
  <c r="AO30" i="5"/>
  <c r="AL34" i="5"/>
  <c r="AQ34" i="5" s="1"/>
  <c r="AV34" i="5" s="1"/>
  <c r="AY13" i="5"/>
  <c r="AY15" i="2"/>
  <c r="AV17" i="5"/>
  <c r="AL16" i="6"/>
  <c r="AQ16" i="6" s="1"/>
  <c r="AM29" i="4"/>
  <c r="AW29" i="4" s="1"/>
  <c r="AL30" i="4"/>
  <c r="AL28" i="5"/>
  <c r="AQ28" i="5" s="1"/>
  <c r="AV28" i="5" s="1"/>
  <c r="AN30" i="4"/>
  <c r="AX30" i="4" s="1"/>
  <c r="AO31" i="4"/>
  <c r="AT31" i="4" s="1"/>
  <c r="AL32" i="4"/>
  <c r="AQ32" i="4" s="1"/>
  <c r="AN28" i="4"/>
  <c r="AS28" i="4" s="1"/>
  <c r="AL28" i="4"/>
  <c r="AQ28" i="4" s="1"/>
  <c r="AV28" i="4" s="1"/>
  <c r="AW11" i="5"/>
  <c r="AL13" i="6"/>
  <c r="AM30" i="4"/>
  <c r="AR30" i="4" s="1"/>
  <c r="AM28" i="5"/>
  <c r="AR28" i="5" s="1"/>
  <c r="AM16" i="2"/>
  <c r="AR16" i="2" s="1"/>
  <c r="AM13" i="2"/>
  <c r="AR13" i="2" s="1"/>
  <c r="AN14" i="2"/>
  <c r="AS14" i="2" s="1"/>
  <c r="AM15" i="2"/>
  <c r="AW15" i="2" s="1"/>
  <c r="AN17" i="6"/>
  <c r="AX17" i="6" s="1"/>
  <c r="AL32" i="6"/>
  <c r="AQ32" i="6" s="1"/>
  <c r="AN30" i="6"/>
  <c r="AN31" i="4"/>
  <c r="AX31" i="4" s="1"/>
  <c r="AM31" i="4"/>
  <c r="AR31" i="4" s="1"/>
  <c r="AL33" i="4"/>
  <c r="AQ33" i="4" s="1"/>
  <c r="AO32" i="5"/>
  <c r="AY32" i="5" s="1"/>
  <c r="AO33" i="5"/>
  <c r="AY33" i="5" s="1"/>
  <c r="AM28" i="4"/>
  <c r="AR28" i="4" s="1"/>
  <c r="AN29" i="5"/>
  <c r="AL34" i="4"/>
  <c r="AQ34" i="4" s="1"/>
  <c r="AM31" i="5"/>
  <c r="AR31" i="5" s="1"/>
  <c r="AM33" i="5"/>
  <c r="AW33" i="5" s="1"/>
  <c r="AM34" i="5"/>
  <c r="AN32" i="4"/>
  <c r="AX32" i="4" s="1"/>
  <c r="AN33" i="4"/>
  <c r="AX33" i="4" s="1"/>
  <c r="AO28" i="4"/>
  <c r="AO29" i="5"/>
  <c r="AY29" i="5" s="1"/>
  <c r="AN31" i="5"/>
  <c r="AD23" i="7"/>
  <c r="AE90" i="7" s="1"/>
  <c r="AL32" i="7"/>
  <c r="AL36" i="7"/>
  <c r="AL30" i="7"/>
  <c r="AQ30" i="7" s="1"/>
  <c r="AV30" i="7" s="1"/>
  <c r="AN29" i="7"/>
  <c r="AS29" i="7" s="1"/>
  <c r="AO35" i="7"/>
  <c r="AY35" i="7" s="1"/>
  <c r="AN36" i="7"/>
  <c r="AS36" i="7" s="1"/>
  <c r="AO29" i="7"/>
  <c r="AY29" i="7" s="1"/>
  <c r="AL31" i="7"/>
  <c r="AO31" i="7"/>
  <c r="AY31" i="7" s="1"/>
  <c r="AN34" i="7"/>
  <c r="AX34" i="7" s="1"/>
  <c r="AO32" i="7"/>
  <c r="AT32" i="7" s="1"/>
  <c r="AM36" i="7"/>
  <c r="AR36" i="7" s="1"/>
  <c r="AM32" i="7"/>
  <c r="AR32" i="7" s="1"/>
  <c r="AM29" i="7"/>
  <c r="AM35" i="7"/>
  <c r="AR35" i="7" s="1"/>
  <c r="AN35" i="7"/>
  <c r="AX35" i="7" s="1"/>
  <c r="AN33" i="7"/>
  <c r="AX33" i="7" s="1"/>
  <c r="AO36" i="7"/>
  <c r="AT36" i="7" s="1"/>
  <c r="AM30" i="7"/>
  <c r="AR30" i="7" s="1"/>
  <c r="AN31" i="7"/>
  <c r="AX31" i="7" s="1"/>
  <c r="AM33" i="7"/>
  <c r="AR33" i="7" s="1"/>
  <c r="AO34" i="7"/>
  <c r="AT34" i="7" s="1"/>
  <c r="AM31" i="7"/>
  <c r="AW31" i="7" s="1"/>
  <c r="AM34" i="7"/>
  <c r="AR34" i="7" s="1"/>
  <c r="AN30" i="7"/>
  <c r="AS30" i="7" s="1"/>
  <c r="AO33" i="7"/>
  <c r="AT33" i="7" s="1"/>
  <c r="AL35" i="7"/>
  <c r="AN32" i="7"/>
  <c r="AX32" i="7" s="1"/>
  <c r="AE89" i="7"/>
  <c r="AO10" i="7"/>
  <c r="AY10" i="7" s="1"/>
  <c r="AO15" i="7"/>
  <c r="AT15" i="7" s="1"/>
  <c r="AO17" i="7"/>
  <c r="AT17" i="7" s="1"/>
  <c r="AL13" i="7"/>
  <c r="AQ13" i="7" s="1"/>
  <c r="AV13" i="7" s="1"/>
  <c r="AM15" i="7"/>
  <c r="AR15" i="7" s="1"/>
  <c r="AL12" i="7"/>
  <c r="AQ12" i="7" s="1"/>
  <c r="AV12" i="7" s="1"/>
  <c r="AM12" i="7"/>
  <c r="AW12" i="7" s="1"/>
  <c r="AN17" i="7"/>
  <c r="AS17" i="7" s="1"/>
  <c r="AM13" i="7"/>
  <c r="AR13" i="7" s="1"/>
  <c r="AM14" i="7"/>
  <c r="AR14" i="7" s="1"/>
  <c r="AN10" i="7"/>
  <c r="AN15" i="7"/>
  <c r="AX15" i="7" s="1"/>
  <c r="AN13" i="7"/>
  <c r="AX13" i="7" s="1"/>
  <c r="AL16" i="7"/>
  <c r="AQ16" i="7" s="1"/>
  <c r="AV16" i="7" s="1"/>
  <c r="AO12" i="7"/>
  <c r="AY12" i="7" s="1"/>
  <c r="AM17" i="7"/>
  <c r="AR17" i="7" s="1"/>
  <c r="AO13" i="7"/>
  <c r="AY13" i="7" s="1"/>
  <c r="AO14" i="7"/>
  <c r="AT14" i="7" s="1"/>
  <c r="AN14" i="7"/>
  <c r="AX14" i="7" s="1"/>
  <c r="AL14" i="7"/>
  <c r="AQ14" i="7" s="1"/>
  <c r="AV14" i="7" s="1"/>
  <c r="AM16" i="7"/>
  <c r="AR16" i="7" s="1"/>
  <c r="AM11" i="7"/>
  <c r="AR11" i="7" s="1"/>
  <c r="AD5" i="6"/>
  <c r="AE87" i="6" s="1"/>
  <c r="AM16" i="6"/>
  <c r="AR16" i="6" s="1"/>
  <c r="AO12" i="6"/>
  <c r="AY12" i="6" s="1"/>
  <c r="AM10" i="6"/>
  <c r="AW10" i="6" s="1"/>
  <c r="AL15" i="6"/>
  <c r="AO11" i="6"/>
  <c r="AY11" i="6" s="1"/>
  <c r="AN11" i="6"/>
  <c r="AL14" i="6"/>
  <c r="AM15" i="6"/>
  <c r="AW15" i="6" s="1"/>
  <c r="AL12" i="6"/>
  <c r="AN13" i="6"/>
  <c r="AX13" i="6" s="1"/>
  <c r="AN10" i="6"/>
  <c r="AS10" i="6" s="1"/>
  <c r="AL17" i="6"/>
  <c r="AQ17" i="6" s="1"/>
  <c r="AO13" i="6"/>
  <c r="AT13" i="6" s="1"/>
  <c r="AO10" i="6"/>
  <c r="AY10" i="6" s="1"/>
  <c r="AN12" i="6"/>
  <c r="AS12" i="6" s="1"/>
  <c r="AO17" i="6"/>
  <c r="AT17" i="6" s="1"/>
  <c r="AN15" i="6"/>
  <c r="AX15" i="6" s="1"/>
  <c r="AM13" i="6"/>
  <c r="AR13" i="6" s="1"/>
  <c r="AN16" i="6"/>
  <c r="AS16" i="6" s="1"/>
  <c r="AO10" i="4"/>
  <c r="AT10" i="4" s="1"/>
  <c r="AM17" i="4"/>
  <c r="AR17" i="4" s="1"/>
  <c r="AM12" i="4"/>
  <c r="AW12" i="4" s="1"/>
  <c r="AM13" i="4"/>
  <c r="AR13" i="4" s="1"/>
  <c r="AM14" i="4"/>
  <c r="AR14" i="4" s="1"/>
  <c r="AO17" i="4"/>
  <c r="AT17" i="4" s="1"/>
  <c r="AO15" i="4"/>
  <c r="AT15" i="4" s="1"/>
  <c r="AL12" i="4"/>
  <c r="AN16" i="4"/>
  <c r="AX16" i="4" s="1"/>
  <c r="AN17" i="4"/>
  <c r="AS17" i="4" s="1"/>
  <c r="AL11" i="4"/>
  <c r="AQ11" i="4" s="1"/>
  <c r="AV11" i="4" s="1"/>
  <c r="AL14" i="4"/>
  <c r="AO12" i="4"/>
  <c r="AY12" i="4" s="1"/>
  <c r="AL15" i="4"/>
  <c r="AD5" i="4"/>
  <c r="AE90" i="4" s="1"/>
  <c r="AL13" i="4"/>
  <c r="AN12" i="4"/>
  <c r="AX12" i="4" s="1"/>
  <c r="AN11" i="4"/>
  <c r="AS11" i="4" s="1"/>
  <c r="AO16" i="4"/>
  <c r="AY16" i="4" s="1"/>
  <c r="AN14" i="4"/>
  <c r="AX14" i="4" s="1"/>
  <c r="AN15" i="4"/>
  <c r="AX15" i="4" s="1"/>
  <c r="AL17" i="4"/>
  <c r="AM10" i="4"/>
  <c r="AR10" i="4" s="1"/>
  <c r="AM11" i="4"/>
  <c r="AR11" i="4" s="1"/>
  <c r="AO14" i="4"/>
  <c r="AY14" i="4" s="1"/>
  <c r="AR33" i="4" l="1"/>
  <c r="AW33" i="4" s="1"/>
  <c r="AQ15" i="4"/>
  <c r="AV15" i="4" s="1"/>
  <c r="AN36" i="1"/>
  <c r="AO31" i="1"/>
  <c r="AO34" i="1"/>
  <c r="AO36" i="1"/>
  <c r="AO35" i="1"/>
  <c r="AN34" i="1"/>
  <c r="AW28" i="6"/>
  <c r="AR28" i="6"/>
  <c r="AO33" i="1"/>
  <c r="AN35" i="1"/>
  <c r="AQ30" i="4"/>
  <c r="AV30" i="4" s="1"/>
  <c r="AY27" i="4"/>
  <c r="AT27" i="4"/>
  <c r="AT34" i="4"/>
  <c r="AY34" i="4" s="1"/>
  <c r="AM12" i="1"/>
  <c r="AO11" i="1"/>
  <c r="AV12" i="6"/>
  <c r="AQ12" i="6"/>
  <c r="AR31" i="6"/>
  <c r="AW31" i="6" s="1"/>
  <c r="AM35" i="1"/>
  <c r="AN32" i="1"/>
  <c r="AW10" i="2"/>
  <c r="AR10" i="2"/>
  <c r="AQ29" i="4"/>
  <c r="AV29" i="4" s="1"/>
  <c r="AQ16" i="4"/>
  <c r="AV16" i="4" s="1"/>
  <c r="AN30" i="1"/>
  <c r="AM30" i="1"/>
  <c r="AM33" i="1"/>
  <c r="AR33" i="1" s="1"/>
  <c r="AV13" i="4"/>
  <c r="AQ13" i="4"/>
  <c r="AQ13" i="6"/>
  <c r="AV13" i="6" s="1"/>
  <c r="AX17" i="2"/>
  <c r="AS17" i="2"/>
  <c r="AX34" i="5"/>
  <c r="AS34" i="5"/>
  <c r="AM34" i="1"/>
  <c r="AR34" i="1" s="1"/>
  <c r="AM32" i="1"/>
  <c r="AR32" i="1" s="1"/>
  <c r="AV14" i="4"/>
  <c r="AQ14" i="4"/>
  <c r="AV17" i="4"/>
  <c r="AQ17" i="4"/>
  <c r="AQ14" i="6"/>
  <c r="AV14" i="6" s="1"/>
  <c r="AY28" i="4"/>
  <c r="AT28" i="4"/>
  <c r="AM11" i="1"/>
  <c r="AM13" i="1"/>
  <c r="AN10" i="1"/>
  <c r="AN13" i="1"/>
  <c r="AX13" i="1" s="1"/>
  <c r="AO15" i="1"/>
  <c r="AO13" i="1"/>
  <c r="AO10" i="1"/>
  <c r="AO16" i="1"/>
  <c r="AM14" i="1"/>
  <c r="AN16" i="1"/>
  <c r="AO12" i="1"/>
  <c r="AM16" i="1"/>
  <c r="AN11" i="1"/>
  <c r="AN15" i="1"/>
  <c r="AM15" i="1"/>
  <c r="AO17" i="1"/>
  <c r="AT17" i="1" s="1"/>
  <c r="AY17" i="1" s="1"/>
  <c r="AO30" i="1"/>
  <c r="AM36" i="1"/>
  <c r="AV12" i="4"/>
  <c r="AQ12" i="4"/>
  <c r="AQ15" i="6"/>
  <c r="AV15" i="6" s="1"/>
  <c r="AM17" i="1"/>
  <c r="AN31" i="1"/>
  <c r="AQ36" i="7"/>
  <c r="AV36" i="7" s="1"/>
  <c r="AQ32" i="7"/>
  <c r="AV32" i="7" s="1"/>
  <c r="AQ31" i="7"/>
  <c r="AV31" i="7" s="1"/>
  <c r="AQ35" i="7"/>
  <c r="AV35" i="7" s="1"/>
  <c r="AQ33" i="7"/>
  <c r="AV33" i="7" s="1"/>
  <c r="AX33" i="6"/>
  <c r="AW30" i="6"/>
  <c r="AY30" i="6"/>
  <c r="AV30" i="6"/>
  <c r="AV33" i="6"/>
  <c r="AV31" i="6"/>
  <c r="AV32" i="6"/>
  <c r="AV29" i="6"/>
  <c r="AX30" i="5"/>
  <c r="AX33" i="5"/>
  <c r="AX31" i="5"/>
  <c r="AW31" i="5"/>
  <c r="AW28" i="5"/>
  <c r="AY31" i="5"/>
  <c r="AX28" i="5"/>
  <c r="AW34" i="5"/>
  <c r="AY28" i="5"/>
  <c r="AX29" i="5"/>
  <c r="AY30" i="5"/>
  <c r="AW32" i="5"/>
  <c r="AV32" i="4"/>
  <c r="AV34" i="4"/>
  <c r="AW30" i="4"/>
  <c r="AX28" i="4"/>
  <c r="AV33" i="4"/>
  <c r="AW28" i="4"/>
  <c r="AW31" i="4"/>
  <c r="AY31" i="4"/>
  <c r="AY32" i="4"/>
  <c r="AX34" i="4"/>
  <c r="AW27" i="4"/>
  <c r="AX27" i="4"/>
  <c r="AY30" i="4"/>
  <c r="AX13" i="2"/>
  <c r="AV12" i="2"/>
  <c r="AV15" i="2"/>
  <c r="AV11" i="2"/>
  <c r="AY13" i="2"/>
  <c r="AX11" i="2"/>
  <c r="AV17" i="2"/>
  <c r="AW14" i="2"/>
  <c r="AV16" i="2"/>
  <c r="AV14" i="2"/>
  <c r="AV13" i="2"/>
  <c r="BA26" i="2"/>
  <c r="AG92" i="2" s="1"/>
  <c r="AD24" i="1"/>
  <c r="U94" i="1" s="1"/>
  <c r="AL33" i="1"/>
  <c r="AQ33" i="1" s="1"/>
  <c r="AS31" i="1"/>
  <c r="AT32" i="1"/>
  <c r="AS35" i="1"/>
  <c r="AY36" i="1"/>
  <c r="AL35" i="1"/>
  <c r="AQ35" i="1" s="1"/>
  <c r="AR36" i="1"/>
  <c r="AL32" i="1"/>
  <c r="AQ32" i="1" s="1"/>
  <c r="AV32" i="1" s="1"/>
  <c r="AR31" i="1"/>
  <c r="AT33" i="1"/>
  <c r="AY33" i="1" s="1"/>
  <c r="AX36" i="1"/>
  <c r="AL30" i="1"/>
  <c r="AQ30" i="1" s="1"/>
  <c r="AV30" i="1" s="1"/>
  <c r="AL34" i="1"/>
  <c r="AQ34" i="1" s="1"/>
  <c r="AV34" i="1" s="1"/>
  <c r="AX34" i="1"/>
  <c r="AN29" i="1"/>
  <c r="AS29" i="1" s="1"/>
  <c r="AX29" i="1" s="1"/>
  <c r="AL31" i="1"/>
  <c r="AQ31" i="1" s="1"/>
  <c r="AV31" i="1" s="1"/>
  <c r="AS33" i="1"/>
  <c r="AY34" i="1"/>
  <c r="AO29" i="1"/>
  <c r="AT29" i="1" s="1"/>
  <c r="AY29" i="1" s="1"/>
  <c r="AL36" i="1"/>
  <c r="AQ36" i="1" s="1"/>
  <c r="AV36" i="1" s="1"/>
  <c r="AS32" i="1"/>
  <c r="AW35" i="1"/>
  <c r="AM29" i="1"/>
  <c r="AR29" i="1" s="1"/>
  <c r="AW29" i="1" s="1"/>
  <c r="AY31" i="1"/>
  <c r="AX17" i="1"/>
  <c r="BA43" i="4"/>
  <c r="AG92" i="4" s="1"/>
  <c r="BA77" i="4"/>
  <c r="AG94" i="4" s="1"/>
  <c r="BA60" i="4"/>
  <c r="AG93" i="4" s="1"/>
  <c r="BA9" i="5"/>
  <c r="AG87" i="5" s="1"/>
  <c r="AX12" i="6"/>
  <c r="AW11" i="7"/>
  <c r="AW36" i="7"/>
  <c r="AX29" i="7"/>
  <c r="AX30" i="6"/>
  <c r="AL17" i="1"/>
  <c r="AQ17" i="1" s="1"/>
  <c r="AV17" i="1" s="1"/>
  <c r="AV16" i="6"/>
  <c r="AX29" i="6"/>
  <c r="AY16" i="2"/>
  <c r="AY10" i="4"/>
  <c r="AS11" i="6"/>
  <c r="AX11" i="6" s="1"/>
  <c r="AR10" i="7"/>
  <c r="AW10" i="7" s="1"/>
  <c r="AW30" i="7"/>
  <c r="AY32" i="7"/>
  <c r="AW10" i="4"/>
  <c r="AY11" i="7"/>
  <c r="AX17" i="4"/>
  <c r="AW15" i="7"/>
  <c r="AX30" i="7"/>
  <c r="AD5" i="1"/>
  <c r="U93" i="1" s="1"/>
  <c r="AL15" i="1"/>
  <c r="AQ15" i="1" s="1"/>
  <c r="AV15" i="1" s="1"/>
  <c r="AS16" i="1"/>
  <c r="AX16" i="1" s="1"/>
  <c r="AS12" i="1"/>
  <c r="AX12" i="1" s="1"/>
  <c r="AT16" i="1"/>
  <c r="AY16" i="1" s="1"/>
  <c r="AL14" i="1"/>
  <c r="AQ14" i="1" s="1"/>
  <c r="AV14" i="1" s="1"/>
  <c r="AT13" i="1"/>
  <c r="AY13" i="1" s="1"/>
  <c r="AX33" i="1"/>
  <c r="AM10" i="1"/>
  <c r="AR10" i="1" s="1"/>
  <c r="AW10" i="1" s="1"/>
  <c r="AR14" i="1"/>
  <c r="AW14" i="1" s="1"/>
  <c r="AW16" i="1"/>
  <c r="AS10" i="1"/>
  <c r="AX10" i="1" s="1"/>
  <c r="AS11" i="1"/>
  <c r="AX11" i="1" s="1"/>
  <c r="AY35" i="1"/>
  <c r="AY12" i="1"/>
  <c r="AY10" i="1"/>
  <c r="AR13" i="1"/>
  <c r="AW13" i="1" s="1"/>
  <c r="AY15" i="1"/>
  <c r="AL13" i="1"/>
  <c r="AQ13" i="1" s="1"/>
  <c r="AV13" i="1" s="1"/>
  <c r="AL16" i="1"/>
  <c r="AQ16" i="1" s="1"/>
  <c r="AV16" i="1" s="1"/>
  <c r="AW15" i="1"/>
  <c r="AX15" i="1"/>
  <c r="AR11" i="1"/>
  <c r="AW11" i="1" s="1"/>
  <c r="AT11" i="1"/>
  <c r="AY11" i="1" s="1"/>
  <c r="AL12" i="1"/>
  <c r="AQ12" i="1" s="1"/>
  <c r="AV12" i="1" s="1"/>
  <c r="AW17" i="6"/>
  <c r="AV33" i="1"/>
  <c r="AV35" i="1"/>
  <c r="AW14" i="6"/>
  <c r="AY33" i="7"/>
  <c r="AW13" i="4"/>
  <c r="AX16" i="6"/>
  <c r="AX10" i="6"/>
  <c r="AS10" i="7"/>
  <c r="AX10" i="7" s="1"/>
  <c r="AY17" i="7"/>
  <c r="AW34" i="7"/>
  <c r="AX14" i="2"/>
  <c r="AL11" i="1"/>
  <c r="AQ11" i="1" s="1"/>
  <c r="AV11" i="1" s="1"/>
  <c r="AB14" i="1"/>
  <c r="AW32" i="6"/>
  <c r="AY13" i="6"/>
  <c r="AW13" i="6"/>
  <c r="AY14" i="7"/>
  <c r="AW14" i="7"/>
  <c r="AY15" i="7"/>
  <c r="AW35" i="7"/>
  <c r="AW13" i="2"/>
  <c r="AY11" i="4"/>
  <c r="AR12" i="1"/>
  <c r="AW12" i="1" s="1"/>
  <c r="AW15" i="4"/>
  <c r="AY28" i="6"/>
  <c r="AY14" i="6"/>
  <c r="AW16" i="7"/>
  <c r="AY31" i="6"/>
  <c r="AV17" i="6"/>
  <c r="AW16" i="6"/>
  <c r="AR29" i="7"/>
  <c r="AW29" i="7" s="1"/>
  <c r="AX14" i="1"/>
  <c r="AW14" i="4"/>
  <c r="AY36" i="7"/>
  <c r="AY15" i="4"/>
  <c r="AW13" i="7"/>
  <c r="AY34" i="7"/>
  <c r="AX36" i="7"/>
  <c r="AW16" i="2"/>
  <c r="AY14" i="1"/>
  <c r="AW16" i="4"/>
  <c r="AW11" i="4"/>
  <c r="AX11" i="4"/>
  <c r="AY17" i="4"/>
  <c r="AW17" i="4"/>
  <c r="AY17" i="6"/>
  <c r="AW17" i="7"/>
  <c r="AX17" i="7"/>
  <c r="AW33" i="7"/>
  <c r="AW32" i="7"/>
  <c r="AR17" i="1"/>
  <c r="AW17" i="1" s="1"/>
  <c r="AW11" i="2"/>
  <c r="AX31" i="6"/>
  <c r="BA9" i="7" l="1"/>
  <c r="AG89" i="7" s="1"/>
  <c r="BA26" i="6"/>
  <c r="AG88" i="6" s="1"/>
  <c r="BA26" i="5"/>
  <c r="AG88" i="5" s="1"/>
  <c r="BA26" i="4"/>
  <c r="AG91" i="4" s="1"/>
  <c r="BA9" i="4"/>
  <c r="AG90" i="4" s="1"/>
  <c r="BA28" i="7"/>
  <c r="AG90" i="7" s="1"/>
  <c r="BA9" i="6"/>
  <c r="AG87" i="6" s="1"/>
  <c r="BA9" i="2"/>
  <c r="AG91" i="2" s="1"/>
  <c r="AR30" i="1"/>
  <c r="AW30" i="1" s="1"/>
  <c r="AX32" i="1"/>
  <c r="AW31" i="1"/>
  <c r="AX31" i="1"/>
  <c r="AW34" i="1"/>
  <c r="AT30" i="1"/>
  <c r="AY30" i="1" s="1"/>
  <c r="BA9" i="1"/>
  <c r="W93" i="1" s="1"/>
  <c r="AW36" i="1"/>
  <c r="AS30" i="1"/>
  <c r="AX30" i="1" s="1"/>
  <c r="AW33" i="1"/>
  <c r="AY32" i="1"/>
  <c r="AX35" i="1"/>
  <c r="AW32" i="1"/>
  <c r="BA28" i="1" l="1"/>
  <c r="W94" i="1" s="1"/>
</calcChain>
</file>

<file path=xl/sharedStrings.xml><?xml version="1.0" encoding="utf-8"?>
<sst xmlns="http://schemas.openxmlformats.org/spreadsheetml/2006/main" count="617" uniqueCount="96">
  <si>
    <t>ср.зн.воды</t>
  </si>
  <si>
    <t>средние значения по повторностям</t>
  </si>
  <si>
    <t>средние значения по повторностям-вода</t>
  </si>
  <si>
    <t xml:space="preserve">сумма всех знач </t>
  </si>
  <si>
    <t>ACWD</t>
  </si>
  <si>
    <t>11/3-1 24ч</t>
  </si>
  <si>
    <t>11/3-1 48ч</t>
  </si>
  <si>
    <t>аминогруппа</t>
  </si>
  <si>
    <t>полимеры</t>
  </si>
  <si>
    <t>карбон.к-ты</t>
  </si>
  <si>
    <t>углеводы</t>
  </si>
  <si>
    <t>фенольные</t>
  </si>
  <si>
    <t>аминокислоты</t>
  </si>
  <si>
    <t>SWCD</t>
  </si>
  <si>
    <t>индекс шенона</t>
  </si>
  <si>
    <t>p</t>
  </si>
  <si>
    <t>ln</t>
  </si>
  <si>
    <t>р*ln</t>
  </si>
  <si>
    <t>12/1-1 24ч</t>
  </si>
  <si>
    <t>12/1-1 48ч</t>
  </si>
  <si>
    <t>11/3-2 24ч</t>
  </si>
  <si>
    <t>11/3-2 48ч</t>
  </si>
  <si>
    <t>11/3-3 24ч</t>
  </si>
  <si>
    <t>11/3-3 48ч</t>
  </si>
  <si>
    <t>12/-2 24ч</t>
  </si>
  <si>
    <t>12/1-2 48ч</t>
  </si>
  <si>
    <t>12/1-3 24ч</t>
  </si>
  <si>
    <t>12/1-3 48ч</t>
  </si>
  <si>
    <t>11/3-1 72ч</t>
  </si>
  <si>
    <t>11/3-1 96ч</t>
  </si>
  <si>
    <t>11/3-1 120 ч</t>
  </si>
  <si>
    <t>12/1-1 72ч</t>
  </si>
  <si>
    <t>12/1-1 96ч</t>
  </si>
  <si>
    <t>12/1-1 120ч</t>
  </si>
  <si>
    <t>11/3-2 72ч</t>
  </si>
  <si>
    <t>11/3-2 96ч</t>
  </si>
  <si>
    <t>11/3-2 120ч</t>
  </si>
  <si>
    <t>11/3-3 120ч</t>
  </si>
  <si>
    <t>11/3-3 72ч</t>
  </si>
  <si>
    <t>11/3-3 96ч</t>
  </si>
  <si>
    <t>12/1-120 ч</t>
  </si>
  <si>
    <t>12/1-2 96ч</t>
  </si>
  <si>
    <t>12/1-2 72ч</t>
  </si>
  <si>
    <t>12/1-3 120ч</t>
  </si>
  <si>
    <t>12/1-3 96ч</t>
  </si>
  <si>
    <t>12/1-3 72ч</t>
  </si>
  <si>
    <t xml:space="preserve">индекс Шеннона </t>
  </si>
  <si>
    <t>время, ч</t>
  </si>
  <si>
    <t>AWCD</t>
  </si>
  <si>
    <t>AWСD</t>
  </si>
  <si>
    <t>121-2</t>
  </si>
  <si>
    <t>113-1</t>
  </si>
  <si>
    <t>11-3</t>
  </si>
  <si>
    <t>12-1</t>
  </si>
  <si>
    <t>сутки</t>
  </si>
  <si>
    <t>11-3-30сутки</t>
  </si>
  <si>
    <t>11-3-35сутки</t>
  </si>
  <si>
    <t>11-3-38сутки</t>
  </si>
  <si>
    <t>12-1-30сутки</t>
  </si>
  <si>
    <t>12-1-35сутки</t>
  </si>
  <si>
    <t>12-1-40сутки</t>
  </si>
  <si>
    <t>бактерии ПЦР</t>
  </si>
  <si>
    <t>корм НВ</t>
  </si>
  <si>
    <t>грибы ПЦР</t>
  </si>
  <si>
    <t>корм ВВ</t>
  </si>
  <si>
    <t>вода</t>
  </si>
  <si>
    <t>галактоновая</t>
  </si>
  <si>
    <t>аргинин</t>
  </si>
  <si>
    <t>метиловый-эфир</t>
  </si>
  <si>
    <t>ксилоза</t>
  </si>
  <si>
    <t>галактуроновая</t>
  </si>
  <si>
    <t>аспарагин</t>
  </si>
  <si>
    <t>эритритол</t>
  </si>
  <si>
    <t>финалаланин</t>
  </si>
  <si>
    <t>твин80</t>
  </si>
  <si>
    <t>твин40</t>
  </si>
  <si>
    <t>маннитол</t>
  </si>
  <si>
    <t>2гидроксо-бенз</t>
  </si>
  <si>
    <t>4гидроксо-бенз</t>
  </si>
  <si>
    <t>серин</t>
  </si>
  <si>
    <t>циклодекстрин</t>
  </si>
  <si>
    <t>глюкозамин</t>
  </si>
  <si>
    <t>амино бутырик</t>
  </si>
  <si>
    <t>треонин</t>
  </si>
  <si>
    <t>гликоген</t>
  </si>
  <si>
    <t>итаконик</t>
  </si>
  <si>
    <t>гидроксиглицин</t>
  </si>
  <si>
    <t>целлобиоз</t>
  </si>
  <si>
    <t>глюкоз-фосфат</t>
  </si>
  <si>
    <t>кето-бутырик</t>
  </si>
  <si>
    <t>фенилэтинламин</t>
  </si>
  <si>
    <t>лактоз</t>
  </si>
  <si>
    <t>глицерол-фосфат</t>
  </si>
  <si>
    <t>маликовая</t>
  </si>
  <si>
    <t>путресцин</t>
  </si>
  <si>
    <t>бета-метил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</si>
</sst>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E+00"/>
    <numFmt numFmtId="166" formatCode="0.000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1" fillId="0" borderId="0" xfId="1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167" fontId="0" fillId="0" borderId="0" xfId="0" applyNumberFormat="1"/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0" borderId="2" xfId="0" applyBorder="1"/>
    <xf numFmtId="0" fontId="0" fillId="7" borderId="8" xfId="0" applyFill="1" applyBorder="1"/>
    <xf numFmtId="0" fontId="0" fillId="3" borderId="3" xfId="0" applyFill="1" applyBorder="1"/>
    <xf numFmtId="0" fontId="0" fillId="7" borderId="4" xfId="0" applyFill="1" applyBorder="1"/>
    <xf numFmtId="0" fontId="0" fillId="2" borderId="5" xfId="0" applyFill="1" applyBorder="1"/>
    <xf numFmtId="0" fontId="0" fillId="7" borderId="9" xfId="0" applyFill="1" applyBorder="1"/>
    <xf numFmtId="0" fontId="0" fillId="4" borderId="9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164" fontId="0" fillId="0" borderId="10" xfId="0" applyNumberFormat="1" applyBorder="1" applyAlignment="1">
      <alignment horizontal="right"/>
    </xf>
    <xf numFmtId="164" fontId="0" fillId="9" borderId="0" xfId="0" applyNumberFormat="1" applyFill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7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10" borderId="0" xfId="0" applyFill="1"/>
    <xf numFmtId="0" fontId="0" fillId="11" borderId="0" xfId="0" applyFill="1"/>
    <xf numFmtId="0" fontId="0" fillId="0" borderId="0" xfId="0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Medium9"/>
  <colors>
    <mruColors>
      <color rgb="FFFF66FF"/>
      <color rgb="FFFF5050"/>
      <color rgb="FFFF0000"/>
      <color rgb="FFFFFF99"/>
      <color rgb="FF99CC0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'113-1'!$U$92</c:f>
              <c:strCache>
                <c:ptCount val="1"/>
                <c:pt idx="0">
                  <c:v>AWСD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'113-1'!$T$93:$T$97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xVal>
          <c:yVal>
            <c:numRef>
              <c:f>'113-1'!$U$93:$U$97</c:f>
              <c:numCache>
                <c:formatCode>0.000</c:formatCode>
                <c:ptCount val="5"/>
                <c:pt idx="0">
                  <c:v>5.2225806451612917E-3</c:v>
                </c:pt>
                <c:pt idx="1">
                  <c:v>2.4635483870967742E-2</c:v>
                </c:pt>
                <c:pt idx="2">
                  <c:v>4.0061290322580663E-2</c:v>
                </c:pt>
                <c:pt idx="3">
                  <c:v>6.2673118279569895E-2</c:v>
                </c:pt>
                <c:pt idx="4">
                  <c:v>0.12038387096774192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0-43BF-8AD4-24806DDFF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64032"/>
        <c:axId val="89391488"/>
      </c:scatterChart>
      <c:valAx>
        <c:axId val="8916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391488"/>
        <c:crosses val="autoZero"/>
        <c:crossBetween val="midCat"/>
      </c:valAx>
      <c:valAx>
        <c:axId val="8939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16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959492563429571"/>
          <c:y val="0.19486111111111112"/>
          <c:w val="0.8269606299212598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'121-1'!$AE$90</c:f>
              <c:strCache>
                <c:ptCount val="1"/>
                <c:pt idx="0">
                  <c:v>AWCD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'121-1'!$AD$91:$AD$95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xVal>
          <c:yVal>
            <c:numRef>
              <c:f>'121-1'!$AE$91:$AE$95</c:f>
              <c:numCache>
                <c:formatCode>0.000</c:formatCode>
                <c:ptCount val="5"/>
                <c:pt idx="0">
                  <c:v>7.0086021505376336E-2</c:v>
                </c:pt>
                <c:pt idx="1">
                  <c:v>0.36640430107526883</c:v>
                </c:pt>
                <c:pt idx="2">
                  <c:v>0.2938946236559139</c:v>
                </c:pt>
                <c:pt idx="3">
                  <c:v>0.18614838709677425</c:v>
                </c:pt>
                <c:pt idx="4">
                  <c:v>0.15549139784946234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6-4CC2-AE07-A31E7BB51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48832"/>
        <c:axId val="89450752"/>
      </c:scatterChart>
      <c:valAx>
        <c:axId val="8944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450752"/>
        <c:crosses val="autoZero"/>
        <c:crossBetween val="midCat"/>
      </c:valAx>
      <c:valAx>
        <c:axId val="8945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44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'113-2'!$AE$89</c:f>
              <c:strCache>
                <c:ptCount val="1"/>
                <c:pt idx="0">
                  <c:v>AWCD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'113-2'!$AD$90:$AD$94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xVal>
          <c:yVal>
            <c:numRef>
              <c:f>'113-2'!$AE$90:$AE$94</c:f>
              <c:numCache>
                <c:formatCode>0.000</c:formatCode>
                <c:ptCount val="5"/>
                <c:pt idx="0">
                  <c:v>7.9396774193548403E-2</c:v>
                </c:pt>
                <c:pt idx="1">
                  <c:v>0.44539784946236555</c:v>
                </c:pt>
                <c:pt idx="2">
                  <c:v>0.49638387096774206</c:v>
                </c:pt>
                <c:pt idx="3">
                  <c:v>0.65713440860215044</c:v>
                </c:pt>
                <c:pt idx="4">
                  <c:v>0.64186559139784938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36-4485-B695-230F61C4CF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09888"/>
        <c:axId val="91902720"/>
      </c:scatterChart>
      <c:valAx>
        <c:axId val="8990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902720"/>
        <c:crosses val="autoZero"/>
        <c:crossBetween val="midCat"/>
      </c:valAx>
      <c:valAx>
        <c:axId val="9190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9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959492563429571"/>
          <c:y val="0.17171296296296298"/>
          <c:w val="0.8269606299212598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'113-3'!$AE$86</c:f>
              <c:strCache>
                <c:ptCount val="1"/>
                <c:pt idx="0">
                  <c:v>AWСD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'113-3'!$AD$87:$AD$91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xVal>
          <c:yVal>
            <c:numRef>
              <c:f>'113-3'!$AE$87:$AE$91</c:f>
              <c:numCache>
                <c:formatCode>0.000</c:formatCode>
                <c:ptCount val="5"/>
                <c:pt idx="0">
                  <c:v>3.7821505376344086E-2</c:v>
                </c:pt>
                <c:pt idx="1">
                  <c:v>0.23405913978494627</c:v>
                </c:pt>
                <c:pt idx="2">
                  <c:v>0.33430860215053765</c:v>
                </c:pt>
                <c:pt idx="3">
                  <c:v>0.37015806451612904</c:v>
                </c:pt>
                <c:pt idx="4">
                  <c:v>0.38972473118279571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0-4B90-AA1C-F490F87FA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60448"/>
        <c:axId val="91962368"/>
      </c:scatterChart>
      <c:valAx>
        <c:axId val="91960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962368"/>
        <c:crosses val="autoZero"/>
        <c:crossBetween val="midCat"/>
      </c:valAx>
      <c:valAx>
        <c:axId val="9196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96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'121-2'!$AE$86</c:f>
              <c:strCache>
                <c:ptCount val="1"/>
                <c:pt idx="0">
                  <c:v>AWСD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'121-2'!$AD$87:$AD$91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xVal>
          <c:yVal>
            <c:numRef>
              <c:f>'121-2'!$AE$87:$AE$91</c:f>
              <c:numCache>
                <c:formatCode>0.000</c:formatCode>
                <c:ptCount val="5"/>
                <c:pt idx="0">
                  <c:v>1.0793548387096771E-2</c:v>
                </c:pt>
                <c:pt idx="1">
                  <c:v>6.1773118279569904E-2</c:v>
                </c:pt>
                <c:pt idx="2">
                  <c:v>5.0183870967741948E-2</c:v>
                </c:pt>
                <c:pt idx="3">
                  <c:v>8.4162365591397836E-2</c:v>
                </c:pt>
                <c:pt idx="4">
                  <c:v>0.10059247311827957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D-4496-A62E-F609C12B6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09824"/>
        <c:axId val="92112000"/>
      </c:scatterChart>
      <c:valAx>
        <c:axId val="921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112000"/>
        <c:crosses val="autoZero"/>
        <c:crossBetween val="midCat"/>
      </c:valAx>
      <c:valAx>
        <c:axId val="921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1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'121-3'!$AE$88</c:f>
              <c:strCache>
                <c:ptCount val="1"/>
                <c:pt idx="0">
                  <c:v>AWСD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'121-3'!$AD$89:$AD$93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xVal>
          <c:yVal>
            <c:numRef>
              <c:f>'121-3'!$AE$89:$AE$93</c:f>
              <c:numCache>
                <c:formatCode>0.000</c:formatCode>
                <c:ptCount val="5"/>
                <c:pt idx="0">
                  <c:v>0.16475913978494625</c:v>
                </c:pt>
                <c:pt idx="1">
                  <c:v>0.46466129032258086</c:v>
                </c:pt>
                <c:pt idx="2">
                  <c:v>0.60669032258064504</c:v>
                </c:pt>
                <c:pt idx="3">
                  <c:v>0.71689462365591405</c:v>
                </c:pt>
                <c:pt idx="4">
                  <c:v>0.72306021505376339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D8-4153-ADD2-2984C722F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41440"/>
        <c:axId val="92569600"/>
      </c:scatterChart>
      <c:valAx>
        <c:axId val="921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569600"/>
        <c:crosses val="autoZero"/>
        <c:crossBetween val="midCat"/>
      </c:valAx>
      <c:valAx>
        <c:axId val="9256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141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Изменение</a:t>
            </a:r>
            <a:r>
              <a:rPr lang="ru-RU" baseline="0"/>
              <a:t> показателя </a:t>
            </a:r>
            <a:r>
              <a:rPr lang="en-US" baseline="0"/>
              <a:t>AWCD</a:t>
            </a:r>
            <a:r>
              <a:rPr lang="ru-RU" baseline="0"/>
              <a:t> в курином помете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Лист1!$C$5</c:f>
              <c:strCache>
                <c:ptCount val="1"/>
                <c:pt idx="0">
                  <c:v>11-3-30сутки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Лист1!$B$6:$B$10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Лист1!$C$6:$C$10</c:f>
              <c:numCache>
                <c:formatCode>0.000</c:formatCode>
                <c:ptCount val="5"/>
                <c:pt idx="0">
                  <c:v>5.2225806451612917E-3</c:v>
                </c:pt>
                <c:pt idx="1">
                  <c:v>2.4635483870967742E-2</c:v>
                </c:pt>
                <c:pt idx="2">
                  <c:v>4.0061290322580663E-2</c:v>
                </c:pt>
                <c:pt idx="3">
                  <c:v>6.2673118279569895E-2</c:v>
                </c:pt>
                <c:pt idx="4">
                  <c:v>0.12038387096774192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D-4CC1-8E4E-5F2C7F9E2005}"/>
            </c:ext>
          </c:extLst>
        </c:ser>
        <c:ser>
          <c:idx val="1"/>
          <c:order val="1"/>
          <c:tx>
            <c:strRef>
              <c:f>Лист1!$D$5</c:f>
              <c:strCache>
                <c:ptCount val="1"/>
                <c:pt idx="0">
                  <c:v>11-3-35сутки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Лист1!$B$6:$B$10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Лист1!$D$6:$D$10</c:f>
              <c:numCache>
                <c:formatCode>0.000</c:formatCode>
                <c:ptCount val="5"/>
                <c:pt idx="0">
                  <c:v>7.9396774193548403E-2</c:v>
                </c:pt>
                <c:pt idx="1">
                  <c:v>0.44539784946236555</c:v>
                </c:pt>
                <c:pt idx="2">
                  <c:v>0.49638387096774206</c:v>
                </c:pt>
                <c:pt idx="3">
                  <c:v>0.65713440860215044</c:v>
                </c:pt>
                <c:pt idx="4">
                  <c:v>0.64186559139784938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D-4CC1-8E4E-5F2C7F9E2005}"/>
            </c:ext>
          </c:extLst>
        </c:ser>
        <c:ser>
          <c:idx val="2"/>
          <c:order val="2"/>
          <c:tx>
            <c:strRef>
              <c:f>Лист1!$E$5</c:f>
              <c:strCache>
                <c:ptCount val="1"/>
                <c:pt idx="0">
                  <c:v>11-3-38сутки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Лист1!$B$6:$B$10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Лист1!$E$6:$E$10</c:f>
              <c:numCache>
                <c:formatCode>0.000</c:formatCode>
                <c:ptCount val="5"/>
                <c:pt idx="0">
                  <c:v>3.7821505376344086E-2</c:v>
                </c:pt>
                <c:pt idx="1">
                  <c:v>0.23405913978494627</c:v>
                </c:pt>
                <c:pt idx="2">
                  <c:v>0.33430860215053765</c:v>
                </c:pt>
                <c:pt idx="3">
                  <c:v>0.37015806451612904</c:v>
                </c:pt>
                <c:pt idx="4">
                  <c:v>0.38972473118279571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6D-4CC1-8E4E-5F2C7F9E2005}"/>
            </c:ext>
          </c:extLst>
        </c:ser>
        <c:ser>
          <c:idx val="3"/>
          <c:order val="3"/>
          <c:tx>
            <c:strRef>
              <c:f>Лист1!$F$5</c:f>
              <c:strCache>
                <c:ptCount val="1"/>
                <c:pt idx="0">
                  <c:v>12-1-30сутки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Лист1!$B$6:$B$10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Лист1!$F$6:$F$10</c:f>
              <c:numCache>
                <c:formatCode>0.000</c:formatCode>
                <c:ptCount val="5"/>
                <c:pt idx="0">
                  <c:v>7.0086021505376336E-2</c:v>
                </c:pt>
                <c:pt idx="1">
                  <c:v>0.36640430107526883</c:v>
                </c:pt>
                <c:pt idx="2">
                  <c:v>0.2938946236559139</c:v>
                </c:pt>
                <c:pt idx="3">
                  <c:v>0.18614838709677425</c:v>
                </c:pt>
                <c:pt idx="4">
                  <c:v>0.15549139784946234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6D-4CC1-8E4E-5F2C7F9E2005}"/>
            </c:ext>
          </c:extLst>
        </c:ser>
        <c:ser>
          <c:idx val="4"/>
          <c:order val="4"/>
          <c:tx>
            <c:strRef>
              <c:f>Лист1!$G$5</c:f>
              <c:strCache>
                <c:ptCount val="1"/>
                <c:pt idx="0">
                  <c:v>12-1-35сутки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Лист1!$B$6:$B$10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Лист1!$G$6:$G$10</c:f>
              <c:numCache>
                <c:formatCode>0.000</c:formatCode>
                <c:ptCount val="5"/>
                <c:pt idx="0">
                  <c:v>1.0793548387096771E-2</c:v>
                </c:pt>
                <c:pt idx="1">
                  <c:v>6.1773118279569904E-2</c:v>
                </c:pt>
                <c:pt idx="2">
                  <c:v>5.0183870967741948E-2</c:v>
                </c:pt>
                <c:pt idx="3">
                  <c:v>8.4162365591397836E-2</c:v>
                </c:pt>
                <c:pt idx="4">
                  <c:v>0.10059247311827957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6D-4CC1-8E4E-5F2C7F9E2005}"/>
            </c:ext>
          </c:extLst>
        </c:ser>
        <c:ser>
          <c:idx val="5"/>
          <c:order val="5"/>
          <c:tx>
            <c:strRef>
              <c:f>Лист1!$H$5</c:f>
              <c:strCache>
                <c:ptCount val="1"/>
                <c:pt idx="0">
                  <c:v>12-1-40сутки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Лист1!$B$6:$B$10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Лист1!$H$6:$H$10</c:f>
              <c:numCache>
                <c:formatCode>0.000</c:formatCode>
                <c:ptCount val="5"/>
                <c:pt idx="0">
                  <c:v>0.16475913978494625</c:v>
                </c:pt>
                <c:pt idx="1">
                  <c:v>0.46466129032258086</c:v>
                </c:pt>
                <c:pt idx="2">
                  <c:v>0.60669032258064504</c:v>
                </c:pt>
                <c:pt idx="3">
                  <c:v>0.71689462365591405</c:v>
                </c:pt>
                <c:pt idx="4">
                  <c:v>0.72306021505376339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6D-4CC1-8E4E-5F2C7F9E2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56480"/>
        <c:axId val="95224576"/>
      </c:lineChart>
      <c:catAx>
        <c:axId val="9515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224576"/>
        <c:crosses val="autoZero"/>
        <c:auto val="1"/>
        <c:lblAlgn val="ctr"/>
        <c:lblOffset val="100"/>
        <c:noMultiLvlLbl val="0"/>
      </c:catAx>
      <c:valAx>
        <c:axId val="95224576"/>
        <c:scaling>
          <c:orientation val="minMax"/>
          <c:max val="0.7440000000000001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AWCD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156480"/>
        <c:crosses val="autoZero"/>
        <c:crossBetween val="between"/>
        <c:majorUnit val="3.2000000000000008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Изменения по весу цыпленка</a:t>
            </a:r>
          </a:p>
        </c:rich>
      </c:tx>
      <c:layout>
        <c:manualLayout>
          <c:xMode val="edge"/>
          <c:yMode val="edge"/>
          <c:x val="0.2955693350831146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Лист1!$C$44</c:f>
              <c:strCache>
                <c:ptCount val="1"/>
                <c:pt idx="0">
                  <c:v>11-3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Лист1!$B$45:$B$47</c:f>
              <c:numCache>
                <c:formatCode>General</c:formatCode>
                <c:ptCount val="3"/>
                <c:pt idx="0">
                  <c:v>30</c:v>
                </c:pt>
                <c:pt idx="1">
                  <c:v>35</c:v>
                </c:pt>
                <c:pt idx="2">
                  <c:v>38</c:v>
                </c:pt>
              </c:numCache>
            </c:numRef>
          </c:cat>
          <c:val>
            <c:numRef>
              <c:f>Лист1!$C$45:$C$47</c:f>
              <c:numCache>
                <c:formatCode>General</c:formatCode>
                <c:ptCount val="3"/>
                <c:pt idx="0">
                  <c:v>1771</c:v>
                </c:pt>
                <c:pt idx="1">
                  <c:v>2260</c:v>
                </c:pt>
                <c:pt idx="2">
                  <c:v>2557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8-4AE2-957D-9B30631A3FED}"/>
            </c:ext>
          </c:extLst>
        </c:ser>
        <c:ser>
          <c:idx val="2"/>
          <c:order val="1"/>
          <c:tx>
            <c:strRef>
              <c:f>Лист1!$D$44</c:f>
              <c:strCache>
                <c:ptCount val="1"/>
                <c:pt idx="0">
                  <c:v>12-1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Лист1!$B$45:$B$47</c:f>
              <c:numCache>
                <c:formatCode>General</c:formatCode>
                <c:ptCount val="3"/>
                <c:pt idx="0">
                  <c:v>30</c:v>
                </c:pt>
                <c:pt idx="1">
                  <c:v>35</c:v>
                </c:pt>
                <c:pt idx="2">
                  <c:v>38</c:v>
                </c:pt>
              </c:numCache>
            </c:numRef>
          </c:cat>
          <c:val>
            <c:numRef>
              <c:f>Лист1!$D$45:$D$47</c:f>
              <c:numCache>
                <c:formatCode>General</c:formatCode>
                <c:ptCount val="3"/>
                <c:pt idx="0">
                  <c:v>1795</c:v>
                </c:pt>
                <c:pt idx="1">
                  <c:v>2304</c:v>
                </c:pt>
                <c:pt idx="2">
                  <c:v>2530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E8-4AE2-957D-9B30631A3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267072"/>
        <c:axId val="95277440"/>
      </c:lineChart>
      <c:catAx>
        <c:axId val="9526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277440"/>
        <c:crosses val="autoZero"/>
        <c:auto val="1"/>
        <c:lblAlgn val="ctr"/>
        <c:lblOffset val="100"/>
        <c:noMultiLvlLbl val="0"/>
      </c:catAx>
      <c:valAx>
        <c:axId val="95277440"/>
        <c:scaling>
          <c:orientation val="minMax"/>
          <c:max val="2600"/>
          <c:min val="1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вес</a:t>
                </a:r>
                <a:r>
                  <a:rPr lang="ru-RU" baseline="0"/>
                  <a:t> цыпленка, г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26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Изменения по среднесуточному привесу</a:t>
            </a:r>
          </a:p>
        </c:rich>
      </c:tx>
      <c:layout>
        <c:manualLayout>
          <c:xMode val="edge"/>
          <c:yMode val="edge"/>
          <c:x val="0.1801388888888888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Лист1!$G$44</c:f>
              <c:strCache>
                <c:ptCount val="1"/>
                <c:pt idx="0">
                  <c:v>11-3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Лист1!$F$45:$F$47</c:f>
              <c:numCache>
                <c:formatCode>General</c:formatCode>
                <c:ptCount val="3"/>
                <c:pt idx="0">
                  <c:v>30</c:v>
                </c:pt>
                <c:pt idx="1">
                  <c:v>35</c:v>
                </c:pt>
                <c:pt idx="2">
                  <c:v>38</c:v>
                </c:pt>
              </c:numCache>
            </c:numRef>
          </c:cat>
          <c:val>
            <c:numRef>
              <c:f>Лист1!$G$45:$G$47</c:f>
              <c:numCache>
                <c:formatCode>General</c:formatCode>
                <c:ptCount val="3"/>
                <c:pt idx="0">
                  <c:v>58.5</c:v>
                </c:pt>
                <c:pt idx="1">
                  <c:v>63.4</c:v>
                </c:pt>
                <c:pt idx="2" formatCode="0.0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0-4A42-8B22-0AB82D7AFCB5}"/>
            </c:ext>
          </c:extLst>
        </c:ser>
        <c:ser>
          <c:idx val="1"/>
          <c:order val="1"/>
          <c:tx>
            <c:strRef>
              <c:f>Лист1!$H$44</c:f>
              <c:strCache>
                <c:ptCount val="1"/>
                <c:pt idx="0">
                  <c:v>12-1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Лист1!$F$45:$F$47</c:f>
              <c:numCache>
                <c:formatCode>General</c:formatCode>
                <c:ptCount val="3"/>
                <c:pt idx="0">
                  <c:v>30</c:v>
                </c:pt>
                <c:pt idx="1">
                  <c:v>35</c:v>
                </c:pt>
                <c:pt idx="2">
                  <c:v>38</c:v>
                </c:pt>
              </c:numCache>
            </c:numRef>
          </c:cat>
          <c:val>
            <c:numRef>
              <c:f>Лист1!$H$45:$H$47</c:f>
              <c:numCache>
                <c:formatCode>General</c:formatCode>
                <c:ptCount val="3"/>
                <c:pt idx="0">
                  <c:v>59.2</c:v>
                </c:pt>
                <c:pt idx="1">
                  <c:v>64.599999999999994</c:v>
                </c:pt>
                <c:pt idx="2" formatCode="0.0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0-4A42-8B22-0AB82D7AF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316224"/>
        <c:axId val="95322496"/>
      </c:lineChart>
      <c:catAx>
        <c:axId val="9531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сутки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22496"/>
        <c:crosses val="autoZero"/>
        <c:auto val="1"/>
        <c:lblAlgn val="ctr"/>
        <c:lblOffset val="100"/>
        <c:noMultiLvlLbl val="0"/>
      </c:catAx>
      <c:valAx>
        <c:axId val="95322496"/>
        <c:scaling>
          <c:orientation val="minMax"/>
          <c:min val="5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среднесуточный</a:t>
                </a:r>
                <a:r>
                  <a:rPr lang="ru-RU" baseline="0"/>
                  <a:t> привес, г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316224"/>
        <c:crosses val="autoZero"/>
        <c:crossBetween val="between"/>
        <c:minorUnit val="0.60000000000000009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</a:t>
            </a:r>
            <a:r>
              <a:rPr lang="ru-RU" baseline="0"/>
              <a:t> Шеннона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Лист1!$P$5</c:f>
              <c:strCache>
                <c:ptCount val="1"/>
                <c:pt idx="0">
                  <c:v>11-3-30сутки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Лист1!$O$6:$O$10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Лист1!$P$6:$P$10</c:f>
              <c:numCache>
                <c:formatCode>0.00</c:formatCode>
                <c:ptCount val="5"/>
                <c:pt idx="0">
                  <c:v>1.8152860254447456</c:v>
                </c:pt>
                <c:pt idx="1">
                  <c:v>2.4351795441278314</c:v>
                </c:pt>
                <c:pt idx="2">
                  <c:v>2.1373862645520667</c:v>
                </c:pt>
                <c:pt idx="3">
                  <c:v>2.1374516696278971</c:v>
                </c:pt>
                <c:pt idx="4">
                  <c:v>2.6558289565680568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20-4694-ACF5-19A72D12FEFA}"/>
            </c:ext>
          </c:extLst>
        </c:ser>
        <c:ser>
          <c:idx val="1"/>
          <c:order val="1"/>
          <c:tx>
            <c:strRef>
              <c:f>Лист1!$Q$5</c:f>
              <c:strCache>
                <c:ptCount val="1"/>
                <c:pt idx="0">
                  <c:v>11-3-35сутки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Лист1!$O$6:$O$10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Лист1!$Q$6:$Q$10</c:f>
              <c:numCache>
                <c:formatCode>0.00</c:formatCode>
                <c:ptCount val="5"/>
                <c:pt idx="0">
                  <c:v>2.2744081211660339</c:v>
                </c:pt>
                <c:pt idx="1">
                  <c:v>2.64502469098329</c:v>
                </c:pt>
                <c:pt idx="2">
                  <c:v>2.6238120872296165</c:v>
                </c:pt>
                <c:pt idx="3">
                  <c:v>2.7233731677995952</c:v>
                </c:pt>
                <c:pt idx="4">
                  <c:v>2.7934171978871589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20-4694-ACF5-19A72D12FEFA}"/>
            </c:ext>
          </c:extLst>
        </c:ser>
        <c:ser>
          <c:idx val="2"/>
          <c:order val="2"/>
          <c:tx>
            <c:strRef>
              <c:f>Лист1!$R$5</c:f>
              <c:strCache>
                <c:ptCount val="1"/>
                <c:pt idx="0">
                  <c:v>11-3-38сутки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Лист1!$O$6:$O$10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Лист1!$R$6:$R$10</c:f>
              <c:numCache>
                <c:formatCode>0.00</c:formatCode>
                <c:ptCount val="5"/>
                <c:pt idx="0">
                  <c:v>1.932804972570604</c:v>
                </c:pt>
                <c:pt idx="1">
                  <c:v>2.1799669051001835</c:v>
                </c:pt>
                <c:pt idx="2">
                  <c:v>2.3944682214851634</c:v>
                </c:pt>
                <c:pt idx="3">
                  <c:v>2.3928884188581434</c:v>
                </c:pt>
                <c:pt idx="4">
                  <c:v>2.4839866892766276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20-4694-ACF5-19A72D12FEFA}"/>
            </c:ext>
          </c:extLst>
        </c:ser>
        <c:ser>
          <c:idx val="3"/>
          <c:order val="3"/>
          <c:tx>
            <c:strRef>
              <c:f>Лист1!$S$5</c:f>
              <c:strCache>
                <c:ptCount val="1"/>
                <c:pt idx="0">
                  <c:v>12-1-30сутки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Лист1!$O$6:$O$10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Лист1!$S$6:$S$10</c:f>
              <c:numCache>
                <c:formatCode>0.00</c:formatCode>
                <c:ptCount val="5"/>
                <c:pt idx="0">
                  <c:v>2.5247319311042573</c:v>
                </c:pt>
                <c:pt idx="1">
                  <c:v>2.5288098821107923</c:v>
                </c:pt>
                <c:pt idx="2">
                  <c:v>2.4632255366693672</c:v>
                </c:pt>
                <c:pt idx="3">
                  <c:v>2.4112111739502109</c:v>
                </c:pt>
                <c:pt idx="4">
                  <c:v>2.2979361519495467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20-4694-ACF5-19A72D12FEFA}"/>
            </c:ext>
          </c:extLst>
        </c:ser>
        <c:ser>
          <c:idx val="4"/>
          <c:order val="4"/>
          <c:tx>
            <c:strRef>
              <c:f>Лист1!$T$5</c:f>
              <c:strCache>
                <c:ptCount val="1"/>
                <c:pt idx="0">
                  <c:v>12-1-35сутки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Лист1!$O$6:$O$10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Лист1!$T$6:$T$10</c:f>
              <c:numCache>
                <c:formatCode>0.00</c:formatCode>
                <c:ptCount val="5"/>
                <c:pt idx="0">
                  <c:v>1.7875833415087401</c:v>
                </c:pt>
                <c:pt idx="1">
                  <c:v>1.8210329413064985</c:v>
                </c:pt>
                <c:pt idx="2">
                  <c:v>1.6555462513043577</c:v>
                </c:pt>
                <c:pt idx="3">
                  <c:v>1.6309142984757203</c:v>
                </c:pt>
                <c:pt idx="4">
                  <c:v>1.6346659289234358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20-4694-ACF5-19A72D12FEFA}"/>
            </c:ext>
          </c:extLst>
        </c:ser>
        <c:ser>
          <c:idx val="5"/>
          <c:order val="5"/>
          <c:tx>
            <c:strRef>
              <c:f>Лист1!$U$5</c:f>
              <c:strCache>
                <c:ptCount val="1"/>
                <c:pt idx="0">
                  <c:v>12-1-40сутки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Лист1!$O$6:$O$10</c:f>
              <c:numCache>
                <c:formatCode>General</c:formatCode>
                <c:ptCount val="5"/>
                <c:pt idx="0">
                  <c:v>24</c:v>
                </c:pt>
                <c:pt idx="1">
                  <c:v>48</c:v>
                </c:pt>
                <c:pt idx="2">
                  <c:v>72</c:v>
                </c:pt>
                <c:pt idx="3">
                  <c:v>96</c:v>
                </c:pt>
                <c:pt idx="4">
                  <c:v>120</c:v>
                </c:pt>
              </c:numCache>
            </c:numRef>
          </c:cat>
          <c:val>
            <c:numRef>
              <c:f>Лист1!$U$6:$U$10</c:f>
              <c:numCache>
                <c:formatCode>0.00</c:formatCode>
                <c:ptCount val="5"/>
                <c:pt idx="0">
                  <c:v>2.3438527236609699</c:v>
                </c:pt>
                <c:pt idx="1">
                  <c:v>2.611431956648318</c:v>
                </c:pt>
                <c:pt idx="2">
                  <c:v>2.7682447302999917</c:v>
                </c:pt>
                <c:pt idx="3">
                  <c:v>2.8271586447188355</c:v>
                </c:pt>
                <c:pt idx="4">
                  <c:v>2.7891224525137304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20-4694-ACF5-19A72D12F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505408"/>
        <c:axId val="95519872"/>
      </c:lineChart>
      <c:catAx>
        <c:axId val="9550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время, 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519872"/>
        <c:crosses val="autoZero"/>
        <c:auto val="1"/>
        <c:lblAlgn val="ctr"/>
        <c:lblOffset val="100"/>
        <c:noMultiLvlLbl val="0"/>
      </c:catAx>
      <c:valAx>
        <c:axId val="95519872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Индекс</a:t>
                </a:r>
                <a:r>
                  <a:rPr lang="ru-RU" baseline="0"/>
                  <a:t> Шеннона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50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Помет бактерии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Лист1!$C$67</c:f>
              <c:strCache>
                <c:ptCount val="1"/>
                <c:pt idx="0">
                  <c:v>11-3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Лист1!$B$68:$B$70</c:f>
              <c:numCache>
                <c:formatCode>General</c:formatCode>
                <c:ptCount val="3"/>
                <c:pt idx="0">
                  <c:v>30</c:v>
                </c:pt>
                <c:pt idx="1">
                  <c:v>35</c:v>
                </c:pt>
                <c:pt idx="2">
                  <c:v>38</c:v>
                </c:pt>
              </c:numCache>
            </c:numRef>
          </c:cat>
          <c:val>
            <c:numRef>
              <c:f>Лист1!$C$68:$C$70</c:f>
              <c:numCache>
                <c:formatCode>0.00E+00</c:formatCode>
                <c:ptCount val="3"/>
                <c:pt idx="0">
                  <c:v>15053217.71961892</c:v>
                </c:pt>
                <c:pt idx="1">
                  <c:v>30426841.749874443</c:v>
                </c:pt>
                <c:pt idx="2">
                  <c:v>19205463.87202242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DF-421A-BD43-8AEFB2A19BB0}"/>
            </c:ext>
          </c:extLst>
        </c:ser>
        <c:ser>
          <c:idx val="3"/>
          <c:order val="3"/>
          <c:tx>
            <c:strRef>
              <c:f>Лист1!$D$67</c:f>
              <c:strCache>
                <c:ptCount val="1"/>
                <c:pt idx="0">
                  <c:v>12-1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Лист1!$B$68:$B$70</c:f>
              <c:numCache>
                <c:formatCode>General</c:formatCode>
                <c:ptCount val="3"/>
                <c:pt idx="0">
                  <c:v>30</c:v>
                </c:pt>
                <c:pt idx="1">
                  <c:v>35</c:v>
                </c:pt>
                <c:pt idx="2">
                  <c:v>38</c:v>
                </c:pt>
              </c:numCache>
            </c:numRef>
          </c:cat>
          <c:val>
            <c:numRef>
              <c:f>Лист1!$D$68:$D$70</c:f>
              <c:numCache>
                <c:formatCode>0.00E+00</c:formatCode>
                <c:ptCount val="3"/>
                <c:pt idx="0">
                  <c:v>10846347.273356691</c:v>
                </c:pt>
                <c:pt idx="1">
                  <c:v>17622078.530951835</c:v>
                </c:pt>
                <c:pt idx="2">
                  <c:v>47623960.119131148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DF-421A-BD43-8AEFB2A19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66304"/>
        <c:axId val="972688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Лист1!$C$66:$C$67</c15:sqref>
                        </c15:formulaRef>
                      </c:ext>
                    </c:extLst>
                    <c:strCache>
                      <c:ptCount val="2"/>
                      <c:pt idx="0">
                        <c:v>бактерии ПЦР</c:v>
                      </c:pt>
                      <c:pt idx="1">
                        <c:v>11-3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Лист1!$B$68:$B$70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38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Лист1!$C$68:$C$70</c15:sqref>
                        </c15:formulaRef>
                      </c:ext>
                    </c:extLst>
                    <c:numCache>
                      <c:formatCode>0.00E+00</c:formatCode>
                      <c:ptCount val="3"/>
                      <c:pt idx="0">
                        <c:v>15053217.71961892</c:v>
                      </c:pt>
                      <c:pt idx="1">
                        <c:v>30426841.749874443</c:v>
                      </c:pt>
                      <c:pt idx="2">
                        <c:v>19205463.87202242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5DF-421A-BD43-8AEFB2A19B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Лист1!$D$66:$D$67</c15:sqref>
                        </c15:formulaRef>
                      </c:ext>
                    </c:extLst>
                    <c:strCache>
                      <c:ptCount val="2"/>
                      <c:pt idx="0">
                        <c:v>бактерии ПЦР</c:v>
                      </c:pt>
                      <c:pt idx="1">
                        <c:v>12-1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Лист1!$B$68:$B$70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Лист1!$D$68:$D$70</c15:sqref>
                        </c15:formulaRef>
                      </c:ext>
                    </c:extLst>
                    <c:numCache>
                      <c:formatCode>0.00E+00</c:formatCode>
                      <c:ptCount val="3"/>
                      <c:pt idx="0">
                        <c:v>10846347.273356691</c:v>
                      </c:pt>
                      <c:pt idx="1">
                        <c:v>17622078.530951835</c:v>
                      </c:pt>
                      <c:pt idx="2">
                        <c:v>47623960.119131148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5DF-421A-BD43-8AEFB2A19BB0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Лист1!$B$68:$B$70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38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Лист1!$B$68:$B$70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5DF-421A-BD43-8AEFB2A19BB0}"/>
                  </c:ext>
                </c:extLst>
              </c15:ser>
            </c15:filteredLineSeries>
          </c:ext>
        </c:extLst>
      </c:lineChart>
      <c:catAx>
        <c:axId val="9726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 цыплят,сутки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68864"/>
        <c:crosses val="autoZero"/>
        <c:auto val="1"/>
        <c:lblAlgn val="ctr"/>
        <c:lblOffset val="100"/>
        <c:noMultiLvlLbl val="0"/>
      </c:catAx>
      <c:valAx>
        <c:axId val="97268864"/>
        <c:scaling>
          <c:orientation val="minMax"/>
          <c:max val="50000001"/>
          <c:min val="1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</a:t>
                </a:r>
                <a:r>
                  <a:rPr lang="ru-RU" baseline="0"/>
                  <a:t> копии генов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6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комбикорм</a:t>
            </a:r>
            <a:r>
              <a:rPr lang="ru-RU" baseline="0"/>
              <a:t> бактерии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Лист1!$B$72:$B$73</c:f>
              <c:strCache>
                <c:ptCount val="2"/>
                <c:pt idx="0">
                  <c:v>корм НВ</c:v>
                </c:pt>
                <c:pt idx="1">
                  <c:v>корм ВВ</c:v>
                </c:pt>
              </c:strCache>
            </c:strRef>
          </c:cat>
          <c:val>
            <c:numRef>
              <c:f>Лист1!$C$72:$C$73</c:f>
              <c:numCache>
                <c:formatCode>0.00E+00</c:formatCode>
                <c:ptCount val="2"/>
                <c:pt idx="0">
                  <c:v>26659407.876778975</c:v>
                </c:pt>
                <c:pt idx="1">
                  <c:v>20760532.756532833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E-4E95-9B92-C8E6F38BC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94208"/>
        <c:axId val="97295744"/>
      </c:barChart>
      <c:catAx>
        <c:axId val="972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95744"/>
        <c:crosses val="autoZero"/>
        <c:auto val="1"/>
        <c:lblAlgn val="ctr"/>
        <c:lblOffset val="100"/>
        <c:noMultiLvlLbl val="0"/>
      </c:catAx>
      <c:valAx>
        <c:axId val="9729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29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Помет грибы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Лист1!$I$67</c:f>
              <c:strCache>
                <c:ptCount val="1"/>
                <c:pt idx="0">
                  <c:v>11-3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Лист1!$H$68:$H$70</c:f>
              <c:numCache>
                <c:formatCode>General</c:formatCode>
                <c:ptCount val="3"/>
                <c:pt idx="0">
                  <c:v>30</c:v>
                </c:pt>
                <c:pt idx="1">
                  <c:v>35</c:v>
                </c:pt>
                <c:pt idx="2">
                  <c:v>40</c:v>
                </c:pt>
              </c:numCache>
            </c:numRef>
          </c:cat>
          <c:val>
            <c:numRef>
              <c:f>Лист1!$I$68:$I$70</c:f>
              <c:numCache>
                <c:formatCode>0.00E+00</c:formatCode>
                <c:ptCount val="3"/>
                <c:pt idx="0">
                  <c:v>1873975.7620579982</c:v>
                </c:pt>
                <c:pt idx="1">
                  <c:v>2152189.7318390459</c:v>
                </c:pt>
                <c:pt idx="2">
                  <c:v>1599635.7252646596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3DA-4859-930C-673FA47A652A}"/>
            </c:ext>
          </c:extLst>
        </c:ser>
        <c:ser>
          <c:idx val="0"/>
          <c:order val="1"/>
          <c:tx>
            <c:strRef>
              <c:f>Лист1!$J$67</c:f>
              <c:strCache>
                <c:ptCount val="1"/>
                <c:pt idx="0">
                  <c:v>12-1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Лист1!$H$68:$H$70</c:f>
              <c:numCache>
                <c:formatCode>General</c:formatCode>
                <c:ptCount val="3"/>
                <c:pt idx="0">
                  <c:v>30</c:v>
                </c:pt>
                <c:pt idx="1">
                  <c:v>35</c:v>
                </c:pt>
                <c:pt idx="2">
                  <c:v>40</c:v>
                </c:pt>
              </c:numCache>
            </c:numRef>
          </c:cat>
          <c:val>
            <c:numRef>
              <c:f>Лист1!$J$68:$J$70</c:f>
              <c:numCache>
                <c:formatCode>0.00E+00</c:formatCode>
                <c:ptCount val="3"/>
                <c:pt idx="0">
                  <c:v>2886414.702837036</c:v>
                </c:pt>
                <c:pt idx="1">
                  <c:v>2476707.84672772</c:v>
                </c:pt>
                <c:pt idx="2">
                  <c:v>1821179.8394622733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3DA-4859-930C-673FA47A6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18624"/>
        <c:axId val="97020544"/>
      </c:lineChart>
      <c:catAx>
        <c:axId val="9701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 цыплят, сутки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020544"/>
        <c:crosses val="autoZero"/>
        <c:auto val="1"/>
        <c:lblAlgn val="ctr"/>
        <c:lblOffset val="100"/>
        <c:noMultiLvlLbl val="0"/>
      </c:catAx>
      <c:valAx>
        <c:axId val="97020544"/>
        <c:scaling>
          <c:orientation val="minMax"/>
          <c:max val="3000000"/>
          <c:min val="1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копий генов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0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корм</a:t>
            </a:r>
            <a:r>
              <a:rPr lang="ru-RU" baseline="0"/>
              <a:t> гриб</a:t>
            </a:r>
            <a:r>
              <a:rPr lang="ru-RU"/>
              <a:t>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Лист1!$H$72:$H$73</c:f>
              <c:strCache>
                <c:ptCount val="2"/>
                <c:pt idx="0">
                  <c:v>корм НВ</c:v>
                </c:pt>
                <c:pt idx="1">
                  <c:v>корм ВВ</c:v>
                </c:pt>
              </c:strCache>
            </c:strRef>
          </c:cat>
          <c:val>
            <c:numRef>
              <c:f>Лист1!$I$72:$I$73</c:f>
              <c:numCache>
                <c:formatCode>0.00E+00</c:formatCode>
                <c:ptCount val="2"/>
                <c:pt idx="0">
                  <c:v>5041452.9962633979</c:v>
                </c:pt>
                <c:pt idx="1">
                  <c:v>4766454.1586587299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E-45F7-857C-8704270AC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44192"/>
        <c:axId val="97145984"/>
      </c:barChart>
      <c:catAx>
        <c:axId val="9714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145984"/>
        <c:crosses val="autoZero"/>
        <c:auto val="1"/>
        <c:lblAlgn val="ctr"/>
        <c:lblOffset val="100"/>
        <c:noMultiLvlLbl val="0"/>
      </c:catAx>
      <c:valAx>
        <c:axId val="971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копий генов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14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91</xdr:row>
      <xdr:rowOff>19050</xdr:rowOff>
    </xdr:from>
    <xdr:to>
      <xdr:col>16</xdr:col>
      <xdr:colOff>38100</xdr:colOff>
      <xdr:row>106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129540</xdr:colOff>
      <xdr:row>95</xdr:row>
      <xdr:rowOff>118110</xdr:rowOff>
    </xdr:from>
    <xdr:to>
      <xdr:col>38</xdr:col>
      <xdr:colOff>434340</xdr:colOff>
      <xdr:row>110</xdr:row>
      <xdr:rowOff>118110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106680</xdr:colOff>
      <xdr:row>86</xdr:row>
      <xdr:rowOff>11430</xdr:rowOff>
    </xdr:from>
    <xdr:to>
      <xdr:col>28</xdr:col>
      <xdr:colOff>411480</xdr:colOff>
      <xdr:row>101</xdr:row>
      <xdr:rowOff>11430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152400</xdr:colOff>
      <xdr:row>86</xdr:row>
      <xdr:rowOff>179070</xdr:rowOff>
    </xdr:from>
    <xdr:to>
      <xdr:col>28</xdr:col>
      <xdr:colOff>457200</xdr:colOff>
      <xdr:row>101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121920</xdr:colOff>
      <xdr:row>85</xdr:row>
      <xdr:rowOff>57150</xdr:rowOff>
    </xdr:from>
    <xdr:to>
      <xdr:col>28</xdr:col>
      <xdr:colOff>426720</xdr:colOff>
      <xdr:row>100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85</xdr:row>
      <xdr:rowOff>110490</xdr:rowOff>
    </xdr:from>
    <xdr:to>
      <xdr:col>26</xdr:col>
      <xdr:colOff>304800</xdr:colOff>
      <xdr:row>100</xdr:row>
      <xdr:rowOff>110490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11</xdr:row>
      <xdr:rowOff>179070</xdr:rowOff>
    </xdr:from>
    <xdr:to>
      <xdr:col>12</xdr:col>
      <xdr:colOff>7620</xdr:colOff>
      <xdr:row>38</xdr:row>
      <xdr:rowOff>83820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48</xdr:row>
      <xdr:rowOff>19050</xdr:rowOff>
    </xdr:from>
    <xdr:to>
      <xdr:col>8</xdr:col>
      <xdr:colOff>312420</xdr:colOff>
      <xdr:row>63</xdr:row>
      <xdr:rowOff>19050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601980</xdr:colOff>
      <xdr:row>48</xdr:row>
      <xdr:rowOff>26670</xdr:rowOff>
    </xdr:from>
    <xdr:to>
      <xdr:col>17</xdr:col>
      <xdr:colOff>297180</xdr:colOff>
      <xdr:row>63</xdr:row>
      <xdr:rowOff>26670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22860</xdr:colOff>
      <xdr:row>12</xdr:row>
      <xdr:rowOff>11430</xdr:rowOff>
    </xdr:from>
    <xdr:to>
      <xdr:col>21</xdr:col>
      <xdr:colOff>121920</xdr:colOff>
      <xdr:row>38</xdr:row>
      <xdr:rowOff>68580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7620</xdr:colOff>
      <xdr:row>78</xdr:row>
      <xdr:rowOff>19050</xdr:rowOff>
    </xdr:from>
    <xdr:to>
      <xdr:col>6</xdr:col>
      <xdr:colOff>175260</xdr:colOff>
      <xdr:row>93</xdr:row>
      <xdr:rowOff>19050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853440</xdr:colOff>
      <xdr:row>77</xdr:row>
      <xdr:rowOff>163830</xdr:rowOff>
    </xdr:from>
    <xdr:to>
      <xdr:col>13</xdr:col>
      <xdr:colOff>190500</xdr:colOff>
      <xdr:row>92</xdr:row>
      <xdr:rowOff>163830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601980</xdr:colOff>
      <xdr:row>96</xdr:row>
      <xdr:rowOff>26670</xdr:rowOff>
    </xdr:from>
    <xdr:to>
      <xdr:col>6</xdr:col>
      <xdr:colOff>160020</xdr:colOff>
      <xdr:row>111</xdr:row>
      <xdr:rowOff>26670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15240</xdr:colOff>
      <xdr:row>96</xdr:row>
      <xdr:rowOff>49530</xdr:rowOff>
    </xdr:from>
    <xdr:to>
      <xdr:col>13</xdr:col>
      <xdr:colOff>60960</xdr:colOff>
      <xdr:row>111</xdr:row>
      <xdr:rowOff>49530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A97"/>
  <sheetViews>
    <sheetView topLeftCell="A73" workbookViewId="0">
      <selection activeCell="W93" sqref="W93:W97"/>
    </sheetView>
  </sheetViews>
  <sheetFormatPr defaultRowHeight="14.4" x14ac:dyDescent="0.3"/>
  <cols>
    <col min="21" max="21" width="11" customWidth="1"/>
    <col min="22" max="23" width="10.88671875" customWidth="1"/>
    <col min="24" max="24" width="14.5546875" customWidth="1"/>
    <col min="26" max="26" width="11.6640625" customWidth="1"/>
    <col min="27" max="27" width="17.5546875" customWidth="1"/>
  </cols>
  <sheetData>
    <row r="4" spans="2:53" x14ac:dyDescent="0.3">
      <c r="P4" t="s">
        <v>0</v>
      </c>
      <c r="AA4" t="s">
        <v>3</v>
      </c>
      <c r="AD4" t="s">
        <v>48</v>
      </c>
      <c r="AL4" t="s">
        <v>14</v>
      </c>
    </row>
    <row r="5" spans="2:53" x14ac:dyDescent="0.3">
      <c r="P5">
        <f>(B10+F10+J10)/3</f>
        <v>4.583333333333333E-2</v>
      </c>
      <c r="AA5">
        <f>SUM(U11:X17,V10:X10)</f>
        <v>0.16190000000000004</v>
      </c>
      <c r="AD5">
        <f>AA5/31</f>
        <v>5.2225806451612917E-3</v>
      </c>
    </row>
    <row r="7" spans="2:53" x14ac:dyDescent="0.3">
      <c r="BA7" t="s">
        <v>14</v>
      </c>
    </row>
    <row r="8" spans="2:53" x14ac:dyDescent="0.3">
      <c r="B8" s="39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P8" s="39" t="s">
        <v>1</v>
      </c>
      <c r="Q8" s="39"/>
      <c r="R8" s="39"/>
      <c r="S8" s="39"/>
      <c r="U8" s="39" t="s">
        <v>2</v>
      </c>
      <c r="V8" s="39"/>
      <c r="W8" s="39"/>
      <c r="X8" s="39"/>
      <c r="AA8" t="s">
        <v>13</v>
      </c>
      <c r="AL8" s="39" t="s">
        <v>15</v>
      </c>
      <c r="AM8" s="39"/>
      <c r="AN8" s="39"/>
      <c r="AO8" s="39"/>
      <c r="AQ8" s="39" t="s">
        <v>16</v>
      </c>
      <c r="AR8" s="39"/>
      <c r="AS8" s="39"/>
      <c r="AT8" s="39"/>
      <c r="AV8" t="s">
        <v>17</v>
      </c>
    </row>
    <row r="9" spans="2:53" x14ac:dyDescent="0.3">
      <c r="BA9">
        <f>SUM(AV11:AY17,AW10:AY10)*(-1)</f>
        <v>1.8152860254447456</v>
      </c>
    </row>
    <row r="10" spans="2:53" x14ac:dyDescent="0.3">
      <c r="B10" s="1">
        <v>4.8099999999999997E-2</v>
      </c>
      <c r="C10" s="1">
        <v>4.3099999999999999E-2</v>
      </c>
      <c r="D10" s="1">
        <v>4.6199999999999998E-2</v>
      </c>
      <c r="E10" s="1">
        <v>4.48E-2</v>
      </c>
      <c r="F10" s="1">
        <v>4.3700000000000003E-2</v>
      </c>
      <c r="G10" s="1">
        <v>4.4499999999999998E-2</v>
      </c>
      <c r="H10" s="1">
        <v>4.7199999999999999E-2</v>
      </c>
      <c r="I10" s="1">
        <v>4.5400000000000003E-2</v>
      </c>
      <c r="J10" s="1">
        <v>4.5699999999999998E-2</v>
      </c>
      <c r="K10" s="1">
        <v>6.2E-2</v>
      </c>
      <c r="L10" s="1">
        <v>4.5900000000000003E-2</v>
      </c>
      <c r="M10" s="1">
        <v>4.6199999999999998E-2</v>
      </c>
      <c r="Q10">
        <f t="shared" ref="Q10" si="0">(C10+G10+K10)/3</f>
        <v>4.986666666666667E-2</v>
      </c>
      <c r="R10">
        <f t="shared" ref="R10" si="1">(D10+H10+L10)/3</f>
        <v>4.6433333333333333E-2</v>
      </c>
      <c r="S10">
        <f t="shared" ref="S10" si="2">(E10+I10+M10)/3</f>
        <v>4.5466666666666662E-2</v>
      </c>
      <c r="V10">
        <f t="shared" ref="V10" si="3">Q10-$P$5</f>
        <v>4.0333333333333402E-3</v>
      </c>
      <c r="W10">
        <f t="shared" ref="W10" si="4">R10-$P$5</f>
        <v>6.0000000000000331E-4</v>
      </c>
      <c r="X10">
        <v>0</v>
      </c>
      <c r="AA10" s="2" t="s">
        <v>7</v>
      </c>
      <c r="AB10" s="2">
        <f>(AI16+AI17)/2</f>
        <v>9.1666666666666632E-4</v>
      </c>
      <c r="AG10" s="7">
        <f t="shared" ref="AG10" si="5">V10</f>
        <v>4.0333333333333402E-3</v>
      </c>
      <c r="AH10" s="7">
        <f t="shared" ref="AH10" si="6">W10</f>
        <v>6.0000000000000331E-4</v>
      </c>
      <c r="AI10" s="3">
        <f t="shared" ref="AI10" si="7">X10</f>
        <v>0</v>
      </c>
      <c r="AM10">
        <f t="shared" ref="AM10" si="8">AG10/$AA$5</f>
        <v>2.4912497426394929E-2</v>
      </c>
      <c r="AN10">
        <f t="shared" ref="AN10" si="9">AH10/$AA$5</f>
        <v>3.7059913526868633E-3</v>
      </c>
      <c r="AO10">
        <f t="shared" ref="AO10" si="10">AI10/$AA$5</f>
        <v>0</v>
      </c>
      <c r="AR10">
        <f t="shared" ref="AR10" si="11">LN(AM10)</f>
        <v>-3.6923856967490023</v>
      </c>
      <c r="AS10">
        <f t="shared" ref="AS10" si="12">LN(AN10)</f>
        <v>-5.5978044844495747</v>
      </c>
      <c r="AT10">
        <v>0</v>
      </c>
      <c r="AW10">
        <f t="shared" ref="AW10" si="13">AR10*AM10</f>
        <v>-9.1986549167516959E-2</v>
      </c>
      <c r="AX10">
        <f t="shared" ref="AX10" si="14">AS10*AN10</f>
        <v>-2.074541501340187E-2</v>
      </c>
      <c r="AY10">
        <f t="shared" ref="AY10" si="15">AT10*AO10</f>
        <v>0</v>
      </c>
    </row>
    <row r="11" spans="2:53" x14ac:dyDescent="0.3">
      <c r="B11" s="1">
        <v>4.7100000000000003E-2</v>
      </c>
      <c r="C11" s="1">
        <v>0.1258</v>
      </c>
      <c r="D11" s="1">
        <v>5.4399999999999997E-2</v>
      </c>
      <c r="E11" s="1">
        <v>4.1700000000000001E-2</v>
      </c>
      <c r="F11" s="1">
        <v>4.5499999999999999E-2</v>
      </c>
      <c r="G11" s="1">
        <v>0.13880000000000001</v>
      </c>
      <c r="H11" s="1">
        <v>7.3899999999999993E-2</v>
      </c>
      <c r="I11" s="1">
        <v>5.7099999999999998E-2</v>
      </c>
      <c r="J11" s="1">
        <v>5.2299999999999999E-2</v>
      </c>
      <c r="K11" s="1">
        <v>0.14710000000000001</v>
      </c>
      <c r="L11" s="1">
        <v>4.8300000000000003E-2</v>
      </c>
      <c r="M11" s="1">
        <v>4.82E-2</v>
      </c>
      <c r="P11">
        <f>(B11+F11+J11)/3</f>
        <v>4.8300000000000003E-2</v>
      </c>
      <c r="Q11">
        <f t="shared" ref="Q11:S17" si="16">(C11+G11+K11)/3</f>
        <v>0.13723333333333335</v>
      </c>
      <c r="R11">
        <f t="shared" si="16"/>
        <v>5.8866666666666671E-2</v>
      </c>
      <c r="S11">
        <f t="shared" si="16"/>
        <v>4.8999999999999995E-2</v>
      </c>
      <c r="U11">
        <f>P11-$P$5</f>
        <v>2.4666666666666726E-3</v>
      </c>
      <c r="V11">
        <f t="shared" ref="V11:X17" si="17">Q11-$P$5</f>
        <v>9.1400000000000009E-2</v>
      </c>
      <c r="W11">
        <f t="shared" si="17"/>
        <v>1.3033333333333341E-2</v>
      </c>
      <c r="X11">
        <f t="shared" si="17"/>
        <v>3.1666666666666649E-3</v>
      </c>
      <c r="AA11" s="8" t="s">
        <v>11</v>
      </c>
      <c r="AB11" s="8">
        <f>(AH12+AH13)/2</f>
        <v>2.0166666666666701E-3</v>
      </c>
      <c r="AF11" s="4">
        <f>U11</f>
        <v>2.4666666666666726E-3</v>
      </c>
      <c r="AG11" s="7">
        <f t="shared" ref="AG11:AI17" si="18">V11</f>
        <v>9.1400000000000009E-2</v>
      </c>
      <c r="AH11" s="4">
        <f t="shared" si="18"/>
        <v>1.3033333333333341E-2</v>
      </c>
      <c r="AI11" s="3">
        <f t="shared" si="18"/>
        <v>3.1666666666666649E-3</v>
      </c>
      <c r="AL11">
        <f>AF11/$AA$5</f>
        <v>1.5235742227712613E-2</v>
      </c>
      <c r="AM11">
        <f t="shared" ref="AM11:AM17" si="19">AG11/$AA$5</f>
        <v>0.56454601605929577</v>
      </c>
      <c r="AN11">
        <f t="shared" ref="AN11:AN17" si="20">AH11/$AA$5</f>
        <v>8.0502367716697582E-2</v>
      </c>
      <c r="AO11">
        <f t="shared" ref="AO11:AO17" si="21">AI11/$AA$5</f>
        <v>1.9559398805847214E-2</v>
      </c>
      <c r="AQ11">
        <f>LN(AL11)</f>
        <v>-4.1841111491415726</v>
      </c>
      <c r="AR11">
        <f t="shared" ref="AR11:AT17" si="22">LN(AM11)</f>
        <v>-0.57173338222348524</v>
      </c>
      <c r="AS11">
        <f t="shared" si="22"/>
        <v>-2.5194686823603787</v>
      </c>
      <c r="AT11">
        <f t="shared" si="22"/>
        <v>-3.9342993507452046</v>
      </c>
      <c r="AV11">
        <f>AQ11*AL11</f>
        <v>-6.37480389204194E-2</v>
      </c>
      <c r="AW11">
        <f t="shared" ref="AW11:AY17" si="23">AR11*AM11</f>
        <v>-0.32276980318237519</v>
      </c>
      <c r="AX11">
        <f t="shared" si="23"/>
        <v>-0.20282319431807874</v>
      </c>
      <c r="AY11">
        <f t="shared" si="23"/>
        <v>-7.695253002281123E-2</v>
      </c>
    </row>
    <row r="12" spans="2:53" x14ac:dyDescent="0.3">
      <c r="B12" s="1">
        <v>5.3600000000000002E-2</v>
      </c>
      <c r="C12" s="1">
        <v>5.0200000000000002E-2</v>
      </c>
      <c r="D12" s="1">
        <v>4.6600000000000003E-2</v>
      </c>
      <c r="E12" s="1">
        <v>4.53E-2</v>
      </c>
      <c r="F12" s="1">
        <v>4.4999999999999998E-2</v>
      </c>
      <c r="G12" s="1">
        <v>5.3600000000000002E-2</v>
      </c>
      <c r="H12" s="1">
        <v>5.0900000000000001E-2</v>
      </c>
      <c r="I12" s="1">
        <v>4.2700000000000002E-2</v>
      </c>
      <c r="J12" s="1">
        <v>5.9799999999999999E-2</v>
      </c>
      <c r="K12" s="1">
        <v>4.65E-2</v>
      </c>
      <c r="L12" s="1">
        <v>5.21E-2</v>
      </c>
      <c r="M12" s="1">
        <v>4.58E-2</v>
      </c>
      <c r="P12">
        <f t="shared" ref="P12:P17" si="24">(B12+F12+J12)/3</f>
        <v>5.2799999999999993E-2</v>
      </c>
      <c r="Q12">
        <f t="shared" si="16"/>
        <v>5.0099999999999999E-2</v>
      </c>
      <c r="R12">
        <f t="shared" si="16"/>
        <v>4.986666666666667E-2</v>
      </c>
      <c r="S12">
        <f t="shared" si="16"/>
        <v>4.4600000000000001E-2</v>
      </c>
      <c r="U12">
        <f t="shared" ref="U12:U17" si="25">P12-$P$5</f>
        <v>6.9666666666666627E-3</v>
      </c>
      <c r="V12">
        <f t="shared" si="17"/>
        <v>4.2666666666666686E-3</v>
      </c>
      <c r="W12">
        <f t="shared" si="17"/>
        <v>4.0333333333333402E-3</v>
      </c>
      <c r="X12">
        <v>0</v>
      </c>
      <c r="AA12" s="5" t="s">
        <v>8</v>
      </c>
      <c r="AB12" s="5">
        <f>(AF12+AF13+AF14+AF15)/4</f>
        <v>6.3833333333333363E-3</v>
      </c>
      <c r="AF12" s="5">
        <f t="shared" ref="AF12:AF17" si="26">U12</f>
        <v>6.9666666666666627E-3</v>
      </c>
      <c r="AG12" s="7">
        <f t="shared" si="18"/>
        <v>4.2666666666666686E-3</v>
      </c>
      <c r="AH12" s="8">
        <f t="shared" si="18"/>
        <v>4.0333333333333402E-3</v>
      </c>
      <c r="AI12" s="3">
        <f t="shared" si="18"/>
        <v>0</v>
      </c>
      <c r="AL12">
        <f t="shared" ref="AL12:AL17" si="27">AF12/$AA$5</f>
        <v>4.3030677372863868E-2</v>
      </c>
      <c r="AM12">
        <f t="shared" si="19"/>
        <v>2.6353716285773116E-2</v>
      </c>
      <c r="AN12">
        <f t="shared" si="20"/>
        <v>2.4912497426394929E-2</v>
      </c>
      <c r="AO12">
        <f t="shared" si="21"/>
        <v>0</v>
      </c>
      <c r="AQ12">
        <f t="shared" ref="AQ12:AQ17" si="28">LN(AL12)</f>
        <v>-3.1458419903809349</v>
      </c>
      <c r="AR12">
        <f t="shared" si="22"/>
        <v>-3.6361459784261276</v>
      </c>
      <c r="AS12">
        <f t="shared" si="22"/>
        <v>-3.6923856967490023</v>
      </c>
      <c r="AT12">
        <v>0</v>
      </c>
      <c r="AV12">
        <f t="shared" ref="AV12:AV17" si="29">AQ12*AL12</f>
        <v>-0.13536771175408993</v>
      </c>
      <c r="AW12">
        <f t="shared" si="23"/>
        <v>-9.5825959489097057E-2</v>
      </c>
      <c r="AX12">
        <f t="shared" si="23"/>
        <v>-9.1986549167516959E-2</v>
      </c>
      <c r="AY12">
        <f t="shared" si="23"/>
        <v>0</v>
      </c>
    </row>
    <row r="13" spans="2:53" x14ac:dyDescent="0.3">
      <c r="B13" s="1">
        <v>6.3600000000000004E-2</v>
      </c>
      <c r="C13" s="1">
        <v>4.48E-2</v>
      </c>
      <c r="D13" s="1">
        <v>4.4600000000000001E-2</v>
      </c>
      <c r="E13" s="1">
        <v>4.53E-2</v>
      </c>
      <c r="F13" s="1">
        <v>4.8599999999999997E-2</v>
      </c>
      <c r="G13" s="1">
        <v>4.48E-2</v>
      </c>
      <c r="H13" s="1">
        <v>4.53E-2</v>
      </c>
      <c r="I13" s="1">
        <v>4.3900000000000002E-2</v>
      </c>
      <c r="J13" s="1">
        <v>5.3900000000000003E-2</v>
      </c>
      <c r="K13" s="1">
        <v>4.8099999999999997E-2</v>
      </c>
      <c r="L13" s="1">
        <v>4.6800000000000001E-2</v>
      </c>
      <c r="M13" s="1">
        <v>4.8500000000000001E-2</v>
      </c>
      <c r="P13">
        <f t="shared" si="24"/>
        <v>5.5366666666666668E-2</v>
      </c>
      <c r="Q13">
        <f t="shared" si="16"/>
        <v>4.5899999999999996E-2</v>
      </c>
      <c r="R13">
        <f t="shared" si="16"/>
        <v>4.5566666666666672E-2</v>
      </c>
      <c r="S13">
        <f t="shared" si="16"/>
        <v>4.5899999999999996E-2</v>
      </c>
      <c r="U13">
        <f t="shared" si="25"/>
        <v>9.5333333333333381E-3</v>
      </c>
      <c r="V13">
        <f t="shared" si="17"/>
        <v>6.6666666666666263E-5</v>
      </c>
      <c r="W13">
        <v>0</v>
      </c>
      <c r="X13" s="11">
        <f t="shared" si="17"/>
        <v>6.6666666666666263E-5</v>
      </c>
      <c r="AA13" s="3" t="s">
        <v>12</v>
      </c>
      <c r="AB13" s="3">
        <f>(AI10+AI11+AI12+AI13+AI14+AI15)/6</f>
        <v>5.3888888888888856E-4</v>
      </c>
      <c r="AF13" s="5">
        <f t="shared" si="26"/>
        <v>9.5333333333333381E-3</v>
      </c>
      <c r="AG13" s="7">
        <f t="shared" si="18"/>
        <v>6.6666666666666263E-5</v>
      </c>
      <c r="AH13" s="8">
        <f t="shared" si="18"/>
        <v>0</v>
      </c>
      <c r="AI13" s="3">
        <f t="shared" si="18"/>
        <v>6.6666666666666263E-5</v>
      </c>
      <c r="AJ13" s="6"/>
      <c r="AK13" s="6"/>
      <c r="AL13">
        <f t="shared" si="27"/>
        <v>5.8884084826024308E-2</v>
      </c>
      <c r="AM13">
        <f t="shared" si="19"/>
        <v>4.1177681696520223E-4</v>
      </c>
      <c r="AN13">
        <f t="shared" si="20"/>
        <v>0</v>
      </c>
      <c r="AO13">
        <f t="shared" si="21"/>
        <v>4.1177681696520223E-4</v>
      </c>
      <c r="AQ13">
        <f t="shared" si="28"/>
        <v>-2.8321844315258922</v>
      </c>
      <c r="AR13">
        <f t="shared" si="22"/>
        <v>-7.7950290617858062</v>
      </c>
      <c r="AS13">
        <v>0</v>
      </c>
      <c r="AT13">
        <f t="shared" si="22"/>
        <v>-7.7950290617858062</v>
      </c>
      <c r="AV13">
        <f t="shared" si="29"/>
        <v>-0.16677058830891606</v>
      </c>
      <c r="AW13">
        <f t="shared" si="23"/>
        <v>-3.2098122552134062E-3</v>
      </c>
      <c r="AX13">
        <f t="shared" si="23"/>
        <v>0</v>
      </c>
      <c r="AY13">
        <f t="shared" si="23"/>
        <v>-3.2098122552134062E-3</v>
      </c>
    </row>
    <row r="14" spans="2:53" x14ac:dyDescent="0.3">
      <c r="B14" s="1">
        <v>4.53E-2</v>
      </c>
      <c r="C14" s="1">
        <v>4.7300000000000002E-2</v>
      </c>
      <c r="D14" s="1">
        <v>4.7800000000000002E-2</v>
      </c>
      <c r="E14" s="1">
        <v>4.41E-2</v>
      </c>
      <c r="F14" s="1">
        <v>4.6199999999999998E-2</v>
      </c>
      <c r="G14" s="1">
        <v>4.6699999999999998E-2</v>
      </c>
      <c r="H14" s="1">
        <v>4.2099999999999999E-2</v>
      </c>
      <c r="I14" s="1">
        <v>4.0899999999999999E-2</v>
      </c>
      <c r="J14" s="1">
        <v>6.4299999999999996E-2</v>
      </c>
      <c r="K14" s="1">
        <v>5.3600000000000002E-2</v>
      </c>
      <c r="L14" s="1">
        <v>4.6300000000000001E-2</v>
      </c>
      <c r="M14" s="1">
        <v>4.7699999999999999E-2</v>
      </c>
      <c r="P14">
        <f t="shared" si="24"/>
        <v>5.1933333333333331E-2</v>
      </c>
      <c r="Q14">
        <f t="shared" si="16"/>
        <v>4.9200000000000001E-2</v>
      </c>
      <c r="R14">
        <f t="shared" si="16"/>
        <v>4.5400000000000003E-2</v>
      </c>
      <c r="S14">
        <f t="shared" si="16"/>
        <v>4.4233333333333326E-2</v>
      </c>
      <c r="U14">
        <f t="shared" si="25"/>
        <v>6.1000000000000013E-3</v>
      </c>
      <c r="V14">
        <f t="shared" si="17"/>
        <v>3.3666666666666706E-3</v>
      </c>
      <c r="W14">
        <v>0</v>
      </c>
      <c r="X14">
        <v>0</v>
      </c>
      <c r="AA14" s="4" t="s">
        <v>9</v>
      </c>
      <c r="AB14" s="4">
        <f>(AF11+AG15+AH11+AH14+AH15+AH16+AH17)/8</f>
        <v>2.1791666666666695E-3</v>
      </c>
      <c r="AF14" s="5">
        <f t="shared" si="26"/>
        <v>6.1000000000000013E-3</v>
      </c>
      <c r="AG14" s="7">
        <f t="shared" si="18"/>
        <v>3.3666666666666706E-3</v>
      </c>
      <c r="AH14" s="4">
        <f t="shared" si="18"/>
        <v>0</v>
      </c>
      <c r="AI14" s="3">
        <f t="shared" si="18"/>
        <v>0</v>
      </c>
      <c r="AJ14" s="6"/>
      <c r="AK14" s="6"/>
      <c r="AL14">
        <f t="shared" si="27"/>
        <v>3.767757875231624E-2</v>
      </c>
      <c r="AM14">
        <f t="shared" si="19"/>
        <v>2.0794729256742864E-2</v>
      </c>
      <c r="AN14">
        <f t="shared" si="20"/>
        <v>0</v>
      </c>
      <c r="AO14">
        <f t="shared" si="21"/>
        <v>0</v>
      </c>
      <c r="AQ14">
        <f t="shared" si="28"/>
        <v>-3.2786900895043241</v>
      </c>
      <c r="AR14">
        <f t="shared" si="22"/>
        <v>-3.8730557255044844</v>
      </c>
      <c r="AS14">
        <v>0</v>
      </c>
      <c r="AT14">
        <v>0</v>
      </c>
      <c r="AV14">
        <f t="shared" si="29"/>
        <v>-0.12353310405173795</v>
      </c>
      <c r="AW14">
        <f t="shared" si="23"/>
        <v>-8.0539145208143564E-2</v>
      </c>
      <c r="AX14">
        <f t="shared" si="23"/>
        <v>0</v>
      </c>
      <c r="AY14">
        <f t="shared" si="23"/>
        <v>0</v>
      </c>
    </row>
    <row r="15" spans="2:53" x14ac:dyDescent="0.3">
      <c r="B15" s="1">
        <v>4.9000000000000002E-2</v>
      </c>
      <c r="C15" s="1">
        <v>4.2299999999999997E-2</v>
      </c>
      <c r="D15" s="1">
        <v>4.0300000000000002E-2</v>
      </c>
      <c r="E15" s="1">
        <v>4.2700000000000002E-2</v>
      </c>
      <c r="F15" s="1">
        <v>4.7100000000000003E-2</v>
      </c>
      <c r="G15" s="1">
        <v>4.7800000000000002E-2</v>
      </c>
      <c r="H15" s="1">
        <v>4.1399999999999999E-2</v>
      </c>
      <c r="I15" s="1">
        <v>4.2799999999999998E-2</v>
      </c>
      <c r="J15" s="1">
        <v>5.0200000000000002E-2</v>
      </c>
      <c r="K15" s="1">
        <v>4.4299999999999999E-2</v>
      </c>
      <c r="L15" s="1">
        <v>5.1499999999999997E-2</v>
      </c>
      <c r="M15" s="1">
        <v>4.5699999999999998E-2</v>
      </c>
      <c r="P15">
        <f t="shared" si="24"/>
        <v>4.8766666666666673E-2</v>
      </c>
      <c r="Q15">
        <f t="shared" si="16"/>
        <v>4.48E-2</v>
      </c>
      <c r="R15">
        <f t="shared" si="16"/>
        <v>4.4399999999999995E-2</v>
      </c>
      <c r="S15">
        <f t="shared" si="16"/>
        <v>4.3733333333333325E-2</v>
      </c>
      <c r="U15">
        <f t="shared" si="25"/>
        <v>2.9333333333333433E-3</v>
      </c>
      <c r="V15">
        <v>0</v>
      </c>
      <c r="W15">
        <v>0</v>
      </c>
      <c r="X15">
        <v>0</v>
      </c>
      <c r="AA15" s="7" t="s">
        <v>10</v>
      </c>
      <c r="AB15" s="7">
        <f>(AF16+AF17+AG10+AG11+AG12+AG13+AG14+AG16+AG17+AH10)/10</f>
        <v>1.0983333333333335E-2</v>
      </c>
      <c r="AF15" s="5">
        <f t="shared" si="26"/>
        <v>2.9333333333333433E-3</v>
      </c>
      <c r="AG15" s="4">
        <f t="shared" si="18"/>
        <v>0</v>
      </c>
      <c r="AH15" s="4">
        <f t="shared" si="18"/>
        <v>0</v>
      </c>
      <c r="AI15" s="3">
        <f t="shared" si="18"/>
        <v>0</v>
      </c>
      <c r="AJ15" s="6"/>
      <c r="AK15" s="6"/>
      <c r="AL15">
        <f t="shared" si="27"/>
        <v>1.8118179946469071E-2</v>
      </c>
      <c r="AM15">
        <f t="shared" si="19"/>
        <v>0</v>
      </c>
      <c r="AN15">
        <f t="shared" si="20"/>
        <v>0</v>
      </c>
      <c r="AO15">
        <f t="shared" si="21"/>
        <v>0</v>
      </c>
      <c r="AQ15">
        <f t="shared" si="28"/>
        <v>-4.010839427867535</v>
      </c>
      <c r="AR15">
        <v>0</v>
      </c>
      <c r="AS15">
        <v>0</v>
      </c>
      <c r="AT15">
        <v>0</v>
      </c>
      <c r="AV15">
        <f t="shared" si="29"/>
        <v>-7.2669110490497055E-2</v>
      </c>
      <c r="AW15">
        <f t="shared" si="23"/>
        <v>0</v>
      </c>
      <c r="AX15">
        <f t="shared" si="23"/>
        <v>0</v>
      </c>
      <c r="AY15">
        <f t="shared" si="23"/>
        <v>0</v>
      </c>
    </row>
    <row r="16" spans="2:53" x14ac:dyDescent="0.3">
      <c r="B16" s="1">
        <v>4.4600000000000001E-2</v>
      </c>
      <c r="C16" s="1">
        <v>4.53E-2</v>
      </c>
      <c r="D16" s="1">
        <v>4.7500000000000001E-2</v>
      </c>
      <c r="E16" s="1">
        <v>4.53E-2</v>
      </c>
      <c r="F16" s="1">
        <v>4.65E-2</v>
      </c>
      <c r="G16" s="1">
        <v>4.07E-2</v>
      </c>
      <c r="H16" s="1">
        <v>4.5699999999999998E-2</v>
      </c>
      <c r="I16" s="1">
        <v>4.3299999999999998E-2</v>
      </c>
      <c r="J16" s="1">
        <v>4.7300000000000002E-2</v>
      </c>
      <c r="K16" s="1">
        <v>4.4200000000000003E-2</v>
      </c>
      <c r="L16" s="1">
        <v>5.0099999999999999E-2</v>
      </c>
      <c r="M16" s="1">
        <v>4.9599999999999998E-2</v>
      </c>
      <c r="P16">
        <f t="shared" si="24"/>
        <v>4.6133333333333332E-2</v>
      </c>
      <c r="Q16">
        <f t="shared" si="16"/>
        <v>4.3399999999999994E-2</v>
      </c>
      <c r="R16">
        <f t="shared" si="16"/>
        <v>4.7766666666666673E-2</v>
      </c>
      <c r="S16">
        <f t="shared" si="16"/>
        <v>4.6066666666666665E-2</v>
      </c>
      <c r="U16">
        <f t="shared" si="25"/>
        <v>3.0000000000000165E-4</v>
      </c>
      <c r="V16">
        <v>0</v>
      </c>
      <c r="W16">
        <f t="shared" si="17"/>
        <v>1.9333333333333425E-3</v>
      </c>
      <c r="X16">
        <f t="shared" si="17"/>
        <v>2.3333333333333539E-4</v>
      </c>
      <c r="AF16" s="7">
        <f t="shared" si="26"/>
        <v>3.0000000000000165E-4</v>
      </c>
      <c r="AG16" s="7">
        <f t="shared" si="18"/>
        <v>0</v>
      </c>
      <c r="AH16" s="4">
        <f t="shared" si="18"/>
        <v>1.9333333333333425E-3</v>
      </c>
      <c r="AI16" s="2">
        <f t="shared" si="18"/>
        <v>2.3333333333333539E-4</v>
      </c>
      <c r="AJ16" s="6"/>
      <c r="AK16" s="6"/>
      <c r="AL16">
        <f t="shared" si="27"/>
        <v>1.8529956763434316E-3</v>
      </c>
      <c r="AM16">
        <f t="shared" si="19"/>
        <v>0</v>
      </c>
      <c r="AN16">
        <f t="shared" si="20"/>
        <v>1.1941527691990994E-2</v>
      </c>
      <c r="AO16">
        <f t="shared" si="21"/>
        <v>1.4412188593782294E-3</v>
      </c>
      <c r="AQ16">
        <f t="shared" si="28"/>
        <v>-6.2909516650095201</v>
      </c>
      <c r="AR16">
        <v>0</v>
      </c>
      <c r="AS16">
        <f t="shared" si="22"/>
        <v>-4.427733231799321</v>
      </c>
      <c r="AT16">
        <f t="shared" si="22"/>
        <v>-6.5422660932904231</v>
      </c>
      <c r="AV16">
        <f t="shared" si="29"/>
        <v>-1.1657106235348153E-2</v>
      </c>
      <c r="AW16">
        <f t="shared" si="23"/>
        <v>0</v>
      </c>
      <c r="AX16">
        <f t="shared" si="23"/>
        <v>-5.2873899000280375E-2</v>
      </c>
      <c r="AY16">
        <f t="shared" si="23"/>
        <v>-9.4288372767208882E-3</v>
      </c>
    </row>
    <row r="17" spans="2:53" x14ac:dyDescent="0.3">
      <c r="B17" s="1">
        <v>4.9599999999999998E-2</v>
      </c>
      <c r="C17" s="1">
        <v>4.5100000000000001E-2</v>
      </c>
      <c r="D17" s="1">
        <v>4.3900000000000002E-2</v>
      </c>
      <c r="E17" s="1">
        <v>4.6699999999999998E-2</v>
      </c>
      <c r="F17" s="1">
        <v>4.3400000000000001E-2</v>
      </c>
      <c r="G17" s="1">
        <v>4.2500000000000003E-2</v>
      </c>
      <c r="H17" s="1">
        <v>4.1000000000000002E-2</v>
      </c>
      <c r="I17" s="1">
        <v>5.04E-2</v>
      </c>
      <c r="J17" s="1">
        <v>5.1700000000000003E-2</v>
      </c>
      <c r="K17" s="1">
        <v>6.0100000000000001E-2</v>
      </c>
      <c r="L17" s="1">
        <v>4.5600000000000002E-2</v>
      </c>
      <c r="M17" s="1">
        <v>4.5199999999999997E-2</v>
      </c>
      <c r="P17">
        <f t="shared" si="24"/>
        <v>4.8233333333333329E-2</v>
      </c>
      <c r="Q17">
        <f t="shared" si="16"/>
        <v>4.923333333333333E-2</v>
      </c>
      <c r="R17">
        <f t="shared" si="16"/>
        <v>4.3500000000000004E-2</v>
      </c>
      <c r="S17">
        <f t="shared" si="16"/>
        <v>4.7433333333333327E-2</v>
      </c>
      <c r="U17">
        <f t="shared" si="25"/>
        <v>2.3999999999999994E-3</v>
      </c>
      <c r="V17">
        <f t="shared" si="17"/>
        <v>3.4000000000000002E-3</v>
      </c>
      <c r="W17">
        <v>0</v>
      </c>
      <c r="X17">
        <f t="shared" si="17"/>
        <v>1.5999999999999973E-3</v>
      </c>
      <c r="AF17" s="7">
        <f t="shared" si="26"/>
        <v>2.3999999999999994E-3</v>
      </c>
      <c r="AG17" s="7">
        <f t="shared" si="18"/>
        <v>3.4000000000000002E-3</v>
      </c>
      <c r="AH17" s="4">
        <f t="shared" si="18"/>
        <v>0</v>
      </c>
      <c r="AI17" s="2">
        <f t="shared" si="18"/>
        <v>1.5999999999999973E-3</v>
      </c>
      <c r="AJ17" s="6"/>
      <c r="AK17" s="6"/>
      <c r="AL17">
        <f t="shared" si="27"/>
        <v>1.4823965410747366E-2</v>
      </c>
      <c r="AM17">
        <f t="shared" si="19"/>
        <v>2.1000617665225443E-2</v>
      </c>
      <c r="AN17">
        <f t="shared" si="20"/>
        <v>0</v>
      </c>
      <c r="AO17">
        <f t="shared" si="21"/>
        <v>9.8826436071648965E-3</v>
      </c>
      <c r="AQ17">
        <f t="shared" si="28"/>
        <v>-4.2115101233296901</v>
      </c>
      <c r="AR17">
        <f t="shared" si="22"/>
        <v>-3.8632034290614738</v>
      </c>
      <c r="AS17">
        <v>0</v>
      </c>
      <c r="AT17">
        <f t="shared" si="22"/>
        <v>-4.6169752314378556</v>
      </c>
      <c r="AV17">
        <f t="shared" si="29"/>
        <v>-6.2431280395251698E-2</v>
      </c>
      <c r="AW17">
        <f t="shared" si="23"/>
        <v>-8.1129658176707892E-2</v>
      </c>
      <c r="AX17">
        <f t="shared" si="23"/>
        <v>0</v>
      </c>
      <c r="AY17">
        <f t="shared" si="23"/>
        <v>-4.5627920755407989E-2</v>
      </c>
    </row>
    <row r="18" spans="2:53" x14ac:dyDescent="0.3">
      <c r="AJ18" s="6"/>
      <c r="AK18" s="6"/>
      <c r="AL18" s="6"/>
      <c r="AM18" s="6"/>
      <c r="AN18" s="6"/>
      <c r="AO18" s="6"/>
    </row>
    <row r="19" spans="2:53" x14ac:dyDescent="0.3">
      <c r="AJ19" s="6"/>
      <c r="AK19" s="6"/>
      <c r="AL19" s="6"/>
      <c r="AM19" s="6"/>
      <c r="AN19" s="6"/>
      <c r="AO19" s="6"/>
    </row>
    <row r="20" spans="2:53" x14ac:dyDescent="0.3">
      <c r="AJ20" s="6"/>
      <c r="AK20" s="6"/>
      <c r="AL20" s="6"/>
      <c r="AM20" s="6"/>
      <c r="AN20" s="6"/>
      <c r="AO20" s="6"/>
    </row>
    <row r="21" spans="2:53" x14ac:dyDescent="0.3">
      <c r="AJ21" s="6"/>
      <c r="AK21" s="6"/>
      <c r="AL21" s="6"/>
      <c r="AM21" s="6"/>
      <c r="AN21" s="6"/>
      <c r="AO21" s="6"/>
    </row>
    <row r="22" spans="2:53" x14ac:dyDescent="0.3">
      <c r="AJ22" s="6"/>
      <c r="AK22" s="6"/>
      <c r="AL22" s="6"/>
      <c r="AM22" s="6"/>
      <c r="AN22" s="6"/>
      <c r="AO22" s="6"/>
    </row>
    <row r="23" spans="2:53" x14ac:dyDescent="0.3">
      <c r="P23" t="s">
        <v>0</v>
      </c>
      <c r="AA23" t="s">
        <v>3</v>
      </c>
      <c r="AD23" t="s">
        <v>48</v>
      </c>
      <c r="AJ23" s="6"/>
      <c r="AK23" s="6"/>
      <c r="AL23" t="s">
        <v>14</v>
      </c>
    </row>
    <row r="24" spans="2:53" x14ac:dyDescent="0.3">
      <c r="P24">
        <f>(B29+F29+J29)/3</f>
        <v>4.9133333333333334E-2</v>
      </c>
      <c r="AA24">
        <f>SUM(U30:X36,V29:X29)</f>
        <v>0.76370000000000005</v>
      </c>
      <c r="AD24">
        <f>AA24/31</f>
        <v>2.4635483870967742E-2</v>
      </c>
      <c r="AJ24" s="6"/>
      <c r="AK24" s="6"/>
    </row>
    <row r="25" spans="2:53" x14ac:dyDescent="0.3">
      <c r="AJ25" s="6"/>
      <c r="AK25" s="6"/>
    </row>
    <row r="26" spans="2:53" x14ac:dyDescent="0.3">
      <c r="AH26" s="6"/>
      <c r="AJ26" s="6"/>
      <c r="AK26" s="6"/>
      <c r="BA26" t="s">
        <v>14</v>
      </c>
    </row>
    <row r="27" spans="2:53" x14ac:dyDescent="0.3">
      <c r="B27" s="39" t="s">
        <v>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P27" s="39" t="s">
        <v>1</v>
      </c>
      <c r="Q27" s="39"/>
      <c r="R27" s="39"/>
      <c r="S27" s="39"/>
      <c r="U27" s="39" t="s">
        <v>2</v>
      </c>
      <c r="V27" s="39"/>
      <c r="W27" s="39"/>
      <c r="X27" s="39"/>
      <c r="AJ27" s="6"/>
      <c r="AK27" s="6"/>
      <c r="AL27" s="39" t="s">
        <v>15</v>
      </c>
      <c r="AM27" s="39"/>
      <c r="AN27" s="39"/>
      <c r="AO27" s="39"/>
      <c r="AQ27" s="39" t="s">
        <v>16</v>
      </c>
      <c r="AR27" s="39"/>
      <c r="AS27" s="39"/>
      <c r="AT27" s="39"/>
      <c r="AV27" t="s">
        <v>17</v>
      </c>
    </row>
    <row r="28" spans="2:53" x14ac:dyDescent="0.3">
      <c r="AJ28" s="6"/>
      <c r="AK28" s="6"/>
      <c r="BA28">
        <f>SUM(AV30:AY36,AW29:AY29)*(-1)</f>
        <v>2.4351795441278314</v>
      </c>
    </row>
    <row r="29" spans="2:53" x14ac:dyDescent="0.3">
      <c r="B29" s="1">
        <v>4.8000000000000001E-2</v>
      </c>
      <c r="C29" s="1">
        <v>7.2999999999999995E-2</v>
      </c>
      <c r="D29" s="1">
        <v>5.4100000000000002E-2</v>
      </c>
      <c r="E29" s="1">
        <v>4.6100000000000002E-2</v>
      </c>
      <c r="F29" s="1">
        <v>4.4600000000000001E-2</v>
      </c>
      <c r="G29" s="1">
        <v>6.1199999999999997E-2</v>
      </c>
      <c r="H29" s="1">
        <v>5.7799999999999997E-2</v>
      </c>
      <c r="I29" s="1">
        <v>5.4899999999999997E-2</v>
      </c>
      <c r="J29" s="1">
        <v>5.4800000000000001E-2</v>
      </c>
      <c r="K29" s="1">
        <v>0.10349999999999999</v>
      </c>
      <c r="L29" s="1">
        <v>5.3999999999999999E-2</v>
      </c>
      <c r="M29" s="1">
        <v>4.87E-2</v>
      </c>
      <c r="Q29">
        <f t="shared" ref="Q29:Q36" si="30">(C29+G29+K29)/3</f>
        <v>7.9233333333333322E-2</v>
      </c>
      <c r="R29">
        <f t="shared" ref="R29:R36" si="31">(D29+H29+L29)/3</f>
        <v>5.5299999999999995E-2</v>
      </c>
      <c r="S29">
        <f t="shared" ref="S29:S36" si="32">(E29+I29+M29)/3</f>
        <v>4.99E-2</v>
      </c>
      <c r="V29">
        <f t="shared" ref="V29" si="33">Q29-$P$24</f>
        <v>3.0099999999999988E-2</v>
      </c>
      <c r="W29">
        <f t="shared" ref="W29" si="34">R29-$P$24</f>
        <v>6.1666666666666606E-3</v>
      </c>
      <c r="X29">
        <f t="shared" ref="X29" si="35">S29-$P$24</f>
        <v>7.666666666666655E-4</v>
      </c>
      <c r="AA29" s="2" t="s">
        <v>7</v>
      </c>
      <c r="AB29" s="2">
        <f>(AI35+AI36)/2</f>
        <v>0</v>
      </c>
      <c r="AG29" s="7">
        <f t="shared" ref="AG29:AG36" si="36">V29</f>
        <v>3.0099999999999988E-2</v>
      </c>
      <c r="AH29" s="7">
        <f t="shared" ref="AH29:AH36" si="37">W29</f>
        <v>6.1666666666666606E-3</v>
      </c>
      <c r="AI29" s="3">
        <f t="shared" ref="AI29:AI36" si="38">X29</f>
        <v>7.666666666666655E-4</v>
      </c>
      <c r="AJ29" s="6"/>
      <c r="AK29" s="6"/>
      <c r="AM29">
        <f>AG29/$AA$24</f>
        <v>3.9413382218148468E-2</v>
      </c>
      <c r="AN29">
        <f t="shared" ref="AL29:AO36" si="39">AH29/$AA$24</f>
        <v>8.0747239317358385E-3</v>
      </c>
      <c r="AO29">
        <f t="shared" si="39"/>
        <v>1.0038845969185092E-3</v>
      </c>
      <c r="AR29">
        <f t="shared" ref="AR29:AT29" si="40">LN(AM29)</f>
        <v>-3.2336498701395087</v>
      </c>
      <c r="AS29">
        <f t="shared" ref="AS29" si="41">LN(AN29)</f>
        <v>-4.8190165984781705</v>
      </c>
      <c r="AT29">
        <f t="shared" si="40"/>
        <v>-6.9038782076273453</v>
      </c>
      <c r="AW29">
        <f t="shared" ref="AW29:AW36" si="42">AR29*AM29</f>
        <v>-0.12744907829147462</v>
      </c>
      <c r="AX29">
        <f t="shared" ref="AX29:AX36" si="43">AS29*AN29</f>
        <v>-3.8912228655163916E-2</v>
      </c>
      <c r="AY29">
        <f t="shared" ref="AY29:AY36" si="44">AT29*AO29</f>
        <v>-6.9306969916384572E-3</v>
      </c>
    </row>
    <row r="30" spans="2:53" x14ac:dyDescent="0.3">
      <c r="B30" s="1">
        <v>5.1400000000000001E-2</v>
      </c>
      <c r="C30" s="1">
        <v>0.15140000000000001</v>
      </c>
      <c r="D30" s="1">
        <v>5.5E-2</v>
      </c>
      <c r="E30" s="1">
        <v>4.2900000000000001E-2</v>
      </c>
      <c r="F30" s="1">
        <v>4.9000000000000002E-2</v>
      </c>
      <c r="G30" s="1">
        <v>0.14610000000000001</v>
      </c>
      <c r="H30" s="1">
        <v>8.3099999999999993E-2</v>
      </c>
      <c r="I30" s="1">
        <v>6.4000000000000001E-2</v>
      </c>
      <c r="J30" s="1">
        <v>5.96E-2</v>
      </c>
      <c r="K30" s="1">
        <v>0.14460000000000001</v>
      </c>
      <c r="L30" s="1">
        <v>4.9000000000000002E-2</v>
      </c>
      <c r="M30" s="1">
        <v>4.8399999999999999E-2</v>
      </c>
      <c r="P30">
        <f>(B30+F30+J30)/3</f>
        <v>5.3333333333333337E-2</v>
      </c>
      <c r="Q30">
        <f t="shared" si="30"/>
        <v>0.14736666666666667</v>
      </c>
      <c r="R30">
        <f t="shared" si="31"/>
        <v>6.2366666666666661E-2</v>
      </c>
      <c r="S30">
        <f t="shared" si="32"/>
        <v>5.1766666666666662E-2</v>
      </c>
      <c r="U30">
        <f>P30-$P$24</f>
        <v>4.2000000000000023E-3</v>
      </c>
      <c r="V30">
        <f t="shared" ref="V30:X36" si="45">Q30-$P$24</f>
        <v>9.8233333333333339E-2</v>
      </c>
      <c r="W30">
        <f t="shared" si="45"/>
        <v>1.3233333333333326E-2</v>
      </c>
      <c r="X30">
        <f t="shared" si="45"/>
        <v>2.6333333333333278E-3</v>
      </c>
      <c r="AA30" s="8" t="s">
        <v>11</v>
      </c>
      <c r="AB30" s="8">
        <f>(AH31+AH32)/2</f>
        <v>8.4833333333333323E-3</v>
      </c>
      <c r="AF30" s="4">
        <f>U30</f>
        <v>4.2000000000000023E-3</v>
      </c>
      <c r="AG30" s="7">
        <f t="shared" si="36"/>
        <v>9.8233333333333339E-2</v>
      </c>
      <c r="AH30" s="4">
        <f t="shared" si="37"/>
        <v>1.3233333333333326E-2</v>
      </c>
      <c r="AI30" s="3">
        <f t="shared" si="38"/>
        <v>2.6333333333333278E-3</v>
      </c>
      <c r="AL30">
        <f t="shared" si="39"/>
        <v>5.4995417048579309E-3</v>
      </c>
      <c r="AM30">
        <f t="shared" ref="AM30:AM36" si="46">AG30/$AA$24</f>
        <v>0.12862816987473266</v>
      </c>
      <c r="AN30">
        <f t="shared" ref="AN30:AN36" si="47">AH30/$AA$24</f>
        <v>1.732792108594124E-2</v>
      </c>
      <c r="AO30">
        <f t="shared" ref="AO30:AO36" si="48">AI30/$AA$24</f>
        <v>3.4481253546331382E-3</v>
      </c>
      <c r="AQ30">
        <f>LN(AL30)</f>
        <v>-5.2030905166050152</v>
      </c>
      <c r="AR30">
        <f t="shared" ref="AR30" si="49">LN(AM30)</f>
        <v>-2.050829440818799</v>
      </c>
      <c r="AS30">
        <f t="shared" ref="AS30" si="50">LN(AN30)</f>
        <v>-4.0554361428693042</v>
      </c>
      <c r="AT30">
        <f t="shared" ref="AT30" si="51">LN(AO30)</f>
        <v>-5.6699245710894743</v>
      </c>
      <c r="AV30">
        <f>AQ30*AL30</f>
        <v>-2.8614613290220078E-2</v>
      </c>
      <c r="AW30">
        <f t="shared" si="42"/>
        <v>-0.26379443769774347</v>
      </c>
      <c r="AX30">
        <f t="shared" si="43"/>
        <v>-7.0272277452713222E-2</v>
      </c>
      <c r="AY30">
        <f t="shared" si="44"/>
        <v>-1.9550610672431037E-2</v>
      </c>
    </row>
    <row r="31" spans="2:53" x14ac:dyDescent="0.3">
      <c r="B31" s="1">
        <v>0.37419999999999998</v>
      </c>
      <c r="C31" s="1">
        <v>5.3100000000000001E-2</v>
      </c>
      <c r="D31" s="1">
        <v>4.9000000000000002E-2</v>
      </c>
      <c r="E31" s="1">
        <v>4.6899999999999997E-2</v>
      </c>
      <c r="F31" s="1">
        <v>7.2300000000000003E-2</v>
      </c>
      <c r="G31" s="1">
        <v>0.1069</v>
      </c>
      <c r="H31" s="1">
        <v>7.2700000000000001E-2</v>
      </c>
      <c r="I31" s="1">
        <v>5.2400000000000002E-2</v>
      </c>
      <c r="J31" s="1">
        <v>0.10639999999999999</v>
      </c>
      <c r="K31" s="1">
        <v>4.9700000000000001E-2</v>
      </c>
      <c r="L31" s="1">
        <v>5.3100000000000001E-2</v>
      </c>
      <c r="M31" s="1">
        <v>4.65E-2</v>
      </c>
      <c r="P31">
        <f t="shared" ref="P31:P36" si="52">(B31+F31+J31)/3</f>
        <v>0.18429999999999999</v>
      </c>
      <c r="Q31">
        <f t="shared" si="30"/>
        <v>6.9900000000000004E-2</v>
      </c>
      <c r="R31">
        <f t="shared" si="31"/>
        <v>5.8266666666666668E-2</v>
      </c>
      <c r="S31">
        <f t="shared" si="32"/>
        <v>4.8599999999999997E-2</v>
      </c>
      <c r="U31">
        <f t="shared" ref="U31:U36" si="53">P31-$P$24</f>
        <v>0.13516666666666666</v>
      </c>
      <c r="V31">
        <f t="shared" si="45"/>
        <v>2.0766666666666669E-2</v>
      </c>
      <c r="W31">
        <f t="shared" si="45"/>
        <v>9.1333333333333336E-3</v>
      </c>
      <c r="X31">
        <v>0</v>
      </c>
      <c r="AA31" s="5" t="s">
        <v>8</v>
      </c>
      <c r="AB31" s="5">
        <f>(AF31+AF32+AF33+AF34)/4</f>
        <v>0.10955000000000001</v>
      </c>
      <c r="AF31" s="5">
        <f t="shared" ref="AF31:AF36" si="54">U31</f>
        <v>0.13516666666666666</v>
      </c>
      <c r="AG31" s="7">
        <f t="shared" si="36"/>
        <v>2.0766666666666669E-2</v>
      </c>
      <c r="AH31" s="8">
        <f t="shared" si="37"/>
        <v>9.1333333333333336E-3</v>
      </c>
      <c r="AI31" s="3">
        <f t="shared" si="38"/>
        <v>0</v>
      </c>
      <c r="AL31">
        <f t="shared" si="39"/>
        <v>0.1769892191523722</v>
      </c>
      <c r="AM31">
        <f t="shared" si="46"/>
        <v>2.7192178429575314E-2</v>
      </c>
      <c r="AN31">
        <f t="shared" si="47"/>
        <v>1.1959320850246606E-2</v>
      </c>
      <c r="AO31">
        <f t="shared" si="48"/>
        <v>0</v>
      </c>
      <c r="AQ31">
        <f t="shared" ref="AQ31:AQ36" si="55">LN(AL31)</f>
        <v>-1.7316664570069806</v>
      </c>
      <c r="AR31">
        <f t="shared" ref="AR31:AR36" si="56">LN(AM31)</f>
        <v>-3.6048259047690405</v>
      </c>
      <c r="AS31">
        <f t="shared" ref="AS31:AS35" si="57">LN(AN31)</f>
        <v>-4.4262443171684236</v>
      </c>
      <c r="AT31">
        <v>0</v>
      </c>
      <c r="AV31">
        <f t="shared" ref="AV31:AV36" si="58">AQ31*AL31</f>
        <v>-0.30648629405802041</v>
      </c>
      <c r="AW31">
        <f t="shared" si="42"/>
        <v>-9.8023069210035021E-2</v>
      </c>
      <c r="AX31">
        <f t="shared" si="43"/>
        <v>-5.2934875950597884E-2</v>
      </c>
      <c r="AY31">
        <f t="shared" si="44"/>
        <v>0</v>
      </c>
    </row>
    <row r="32" spans="2:53" x14ac:dyDescent="0.3">
      <c r="B32" s="1">
        <v>0.46820000000000001</v>
      </c>
      <c r="C32" s="1">
        <v>6.6199999999999995E-2</v>
      </c>
      <c r="D32" s="1">
        <v>4.9500000000000002E-2</v>
      </c>
      <c r="E32" s="1">
        <v>7.2800000000000004E-2</v>
      </c>
      <c r="F32" s="1">
        <v>7.5800000000000006E-2</v>
      </c>
      <c r="G32" s="1">
        <v>8.4599999999999995E-2</v>
      </c>
      <c r="H32" s="1">
        <v>7.4499999999999997E-2</v>
      </c>
      <c r="I32" s="1">
        <v>6.3299999999999995E-2</v>
      </c>
      <c r="J32" s="1">
        <v>0.10489999999999999</v>
      </c>
      <c r="K32" s="1">
        <v>8.5599999999999996E-2</v>
      </c>
      <c r="L32" s="1">
        <v>4.6899999999999997E-2</v>
      </c>
      <c r="M32" s="1">
        <v>0.05</v>
      </c>
      <c r="P32">
        <f t="shared" si="52"/>
        <v>0.21630000000000002</v>
      </c>
      <c r="Q32">
        <f t="shared" si="30"/>
        <v>7.8799999999999995E-2</v>
      </c>
      <c r="R32">
        <f t="shared" si="31"/>
        <v>5.6966666666666665E-2</v>
      </c>
      <c r="S32">
        <f t="shared" si="32"/>
        <v>6.2033333333333329E-2</v>
      </c>
      <c r="U32">
        <f t="shared" si="53"/>
        <v>0.16716666666666669</v>
      </c>
      <c r="V32">
        <f t="shared" si="45"/>
        <v>2.9666666666666661E-2</v>
      </c>
      <c r="W32">
        <f t="shared" si="45"/>
        <v>7.833333333333331E-3</v>
      </c>
      <c r="X32">
        <f t="shared" si="45"/>
        <v>1.2899999999999995E-2</v>
      </c>
      <c r="AA32" s="3" t="s">
        <v>12</v>
      </c>
      <c r="AB32" s="3">
        <f>(AI29+AI30+AI31+AI32+AI33+AI34)/6</f>
        <v>2.7499999999999977E-3</v>
      </c>
      <c r="AF32" s="5">
        <f t="shared" si="54"/>
        <v>0.16716666666666669</v>
      </c>
      <c r="AG32" s="7">
        <f t="shared" si="36"/>
        <v>2.9666666666666661E-2</v>
      </c>
      <c r="AH32" s="8">
        <f t="shared" si="37"/>
        <v>7.833333333333331E-3</v>
      </c>
      <c r="AI32" s="3">
        <f t="shared" si="38"/>
        <v>1.2899999999999995E-2</v>
      </c>
      <c r="AL32">
        <f t="shared" si="39"/>
        <v>0.21889048928462312</v>
      </c>
      <c r="AM32">
        <f t="shared" si="46"/>
        <v>3.8845969185107583E-2</v>
      </c>
      <c r="AN32">
        <f t="shared" si="47"/>
        <v>1.0257081751123911E-2</v>
      </c>
      <c r="AO32">
        <f t="shared" si="48"/>
        <v>1.6891449522063631E-2</v>
      </c>
      <c r="AQ32">
        <f t="shared" si="55"/>
        <v>-1.5191837231604579</v>
      </c>
      <c r="AR32">
        <f t="shared" si="56"/>
        <v>-3.2481509608303085</v>
      </c>
      <c r="AS32">
        <f t="shared" si="57"/>
        <v>-4.5797869094123351</v>
      </c>
      <c r="AT32">
        <f t="shared" ref="AT32:AT33" si="59">LN(AO32)</f>
        <v>-4.0809477305267121</v>
      </c>
      <c r="AV32">
        <f t="shared" si="58"/>
        <v>-0.33253486847582808</v>
      </c>
      <c r="AW32">
        <f t="shared" si="42"/>
        <v>-0.12617757213299174</v>
      </c>
      <c r="AX32">
        <f t="shared" si="43"/>
        <v>-4.697524873256944E-2</v>
      </c>
      <c r="AY32">
        <f t="shared" si="44"/>
        <v>-6.8933122592372095E-2</v>
      </c>
    </row>
    <row r="33" spans="2:53" x14ac:dyDescent="0.3">
      <c r="B33" s="1">
        <v>0.23530000000000001</v>
      </c>
      <c r="C33" s="1">
        <v>9.9299999999999999E-2</v>
      </c>
      <c r="D33" s="1">
        <v>6.5100000000000005E-2</v>
      </c>
      <c r="E33" s="1">
        <v>5.4300000000000001E-2</v>
      </c>
      <c r="F33" s="1">
        <v>6.6600000000000006E-2</v>
      </c>
      <c r="G33" s="1">
        <v>8.8400000000000006E-2</v>
      </c>
      <c r="H33" s="1">
        <v>4.6100000000000002E-2</v>
      </c>
      <c r="I33" s="1">
        <v>4.48E-2</v>
      </c>
      <c r="J33" s="1">
        <v>8.8900000000000007E-2</v>
      </c>
      <c r="K33" s="1">
        <v>8.2299999999999998E-2</v>
      </c>
      <c r="L33" s="1">
        <v>4.7399999999999998E-2</v>
      </c>
      <c r="M33" s="1">
        <v>4.8899999999999999E-2</v>
      </c>
      <c r="P33">
        <f t="shared" si="52"/>
        <v>0.13026666666666667</v>
      </c>
      <c r="Q33">
        <f t="shared" si="30"/>
        <v>9.0000000000000011E-2</v>
      </c>
      <c r="R33">
        <f t="shared" si="31"/>
        <v>5.2866666666666673E-2</v>
      </c>
      <c r="S33">
        <f t="shared" si="32"/>
        <v>4.9333333333333333E-2</v>
      </c>
      <c r="U33">
        <f t="shared" si="53"/>
        <v>8.1133333333333335E-2</v>
      </c>
      <c r="V33">
        <f t="shared" si="45"/>
        <v>4.0866666666666676E-2</v>
      </c>
      <c r="W33">
        <f t="shared" si="45"/>
        <v>3.7333333333333385E-3</v>
      </c>
      <c r="X33">
        <f t="shared" si="45"/>
        <v>1.9999999999999879E-4</v>
      </c>
      <c r="AA33" s="4" t="s">
        <v>9</v>
      </c>
      <c r="AB33" s="4">
        <f>(AF30+AG34+AH30+AH33+AH34+AH35+AH36)/8</f>
        <v>3.5500000000000002E-3</v>
      </c>
      <c r="AF33" s="5">
        <f t="shared" si="54"/>
        <v>8.1133333333333335E-2</v>
      </c>
      <c r="AG33" s="7">
        <f t="shared" si="36"/>
        <v>4.0866666666666676E-2</v>
      </c>
      <c r="AH33" s="4">
        <f t="shared" si="37"/>
        <v>3.7333333333333385E-3</v>
      </c>
      <c r="AI33" s="3">
        <f t="shared" si="38"/>
        <v>1.9999999999999879E-4</v>
      </c>
      <c r="AL33">
        <f t="shared" si="39"/>
        <v>0.1062371786478111</v>
      </c>
      <c r="AM33">
        <f t="shared" si="46"/>
        <v>5.351141373139541E-2</v>
      </c>
      <c r="AN33">
        <f t="shared" si="47"/>
        <v>4.8884815154292766E-3</v>
      </c>
      <c r="AO33">
        <f t="shared" si="48"/>
        <v>2.6188293832656641E-4</v>
      </c>
      <c r="AQ33">
        <f t="shared" si="55"/>
        <v>-2.2420811500090214</v>
      </c>
      <c r="AR33">
        <f t="shared" si="56"/>
        <v>-2.9278603070603371</v>
      </c>
      <c r="AS33">
        <f t="shared" si="57"/>
        <v>-5.3208735522613981</v>
      </c>
      <c r="AT33">
        <f t="shared" si="59"/>
        <v>-8.2476129543284458</v>
      </c>
      <c r="AV33">
        <f t="shared" si="58"/>
        <v>-0.23819237567639817</v>
      </c>
      <c r="AW33">
        <f t="shared" si="42"/>
        <v>-0.1566739442388361</v>
      </c>
      <c r="AX33">
        <f t="shared" si="43"/>
        <v>-2.6010992006166359E-2</v>
      </c>
      <c r="AY33">
        <f t="shared" si="44"/>
        <v>-2.1599091146597867E-3</v>
      </c>
    </row>
    <row r="34" spans="2:53" x14ac:dyDescent="0.3">
      <c r="B34" s="1">
        <v>0.15229999999999999</v>
      </c>
      <c r="C34" s="1">
        <v>4.53E-2</v>
      </c>
      <c r="D34" s="1">
        <v>4.2799999999999998E-2</v>
      </c>
      <c r="E34" s="1">
        <v>4.4200000000000003E-2</v>
      </c>
      <c r="F34" s="1">
        <v>6.4299999999999996E-2</v>
      </c>
      <c r="G34" s="1">
        <v>7.0699999999999999E-2</v>
      </c>
      <c r="H34" s="1">
        <v>4.3400000000000001E-2</v>
      </c>
      <c r="I34" s="1">
        <v>4.4299999999999999E-2</v>
      </c>
      <c r="J34" s="1">
        <v>9.5000000000000001E-2</v>
      </c>
      <c r="K34" s="1">
        <v>5.1900000000000002E-2</v>
      </c>
      <c r="L34" s="1">
        <v>5.5199999999999999E-2</v>
      </c>
      <c r="M34" s="1">
        <v>4.9200000000000001E-2</v>
      </c>
      <c r="P34">
        <f t="shared" si="52"/>
        <v>0.10386666666666666</v>
      </c>
      <c r="Q34">
        <f t="shared" si="30"/>
        <v>5.5966666666666665E-2</v>
      </c>
      <c r="R34">
        <f t="shared" si="31"/>
        <v>4.7133333333333333E-2</v>
      </c>
      <c r="S34">
        <f t="shared" si="32"/>
        <v>4.5899999999999996E-2</v>
      </c>
      <c r="U34">
        <f t="shared" si="53"/>
        <v>5.4733333333333328E-2</v>
      </c>
      <c r="V34">
        <f t="shared" si="45"/>
        <v>6.8333333333333302E-3</v>
      </c>
      <c r="W34">
        <v>0</v>
      </c>
      <c r="X34">
        <v>0</v>
      </c>
      <c r="AA34" s="7" t="s">
        <v>10</v>
      </c>
      <c r="AB34" s="7">
        <f>(AF35+AF36+AG29+AG30+AG31+AG32+AG33+AG35+AG36+AH29)/10</f>
        <v>2.6363333333333332E-2</v>
      </c>
      <c r="AF34" s="5">
        <f t="shared" si="54"/>
        <v>5.4733333333333328E-2</v>
      </c>
      <c r="AG34" s="4">
        <f t="shared" si="36"/>
        <v>6.8333333333333302E-3</v>
      </c>
      <c r="AH34" s="4">
        <f t="shared" si="37"/>
        <v>0</v>
      </c>
      <c r="AI34" s="3">
        <f t="shared" si="38"/>
        <v>0</v>
      </c>
      <c r="AL34">
        <f t="shared" si="39"/>
        <v>7.1668630788704099E-2</v>
      </c>
      <c r="AM34">
        <f t="shared" si="46"/>
        <v>8.9476670594910695E-3</v>
      </c>
      <c r="AN34">
        <f t="shared" si="47"/>
        <v>0</v>
      </c>
      <c r="AO34">
        <f t="shared" si="48"/>
        <v>0</v>
      </c>
      <c r="AQ34">
        <f t="shared" si="55"/>
        <v>-2.6357021335441204</v>
      </c>
      <c r="AR34">
        <f t="shared" si="56"/>
        <v>-4.7163624444180865</v>
      </c>
      <c r="AS34">
        <v>0</v>
      </c>
      <c r="AT34">
        <v>0</v>
      </c>
      <c r="AV34">
        <f t="shared" si="58"/>
        <v>-0.18889716307797322</v>
      </c>
      <c r="AW34">
        <f t="shared" si="42"/>
        <v>-4.2200440884540495E-2</v>
      </c>
      <c r="AX34">
        <f t="shared" si="43"/>
        <v>0</v>
      </c>
      <c r="AY34">
        <f t="shared" si="44"/>
        <v>0</v>
      </c>
    </row>
    <row r="35" spans="2:53" x14ac:dyDescent="0.3">
      <c r="B35" s="1">
        <v>7.6899999999999996E-2</v>
      </c>
      <c r="C35" s="1">
        <v>4.82E-2</v>
      </c>
      <c r="D35" s="1">
        <v>5.0599999999999999E-2</v>
      </c>
      <c r="E35" s="1">
        <v>4.6399999999999997E-2</v>
      </c>
      <c r="F35" s="1">
        <v>7.9399999999999998E-2</v>
      </c>
      <c r="G35" s="1">
        <v>4.2900000000000001E-2</v>
      </c>
      <c r="H35" s="1">
        <v>4.7800000000000002E-2</v>
      </c>
      <c r="I35" s="1">
        <v>4.4299999999999999E-2</v>
      </c>
      <c r="J35" s="1">
        <v>6.8099999999999994E-2</v>
      </c>
      <c r="K35" s="1">
        <v>4.58E-2</v>
      </c>
      <c r="L35" s="1">
        <v>5.0200000000000002E-2</v>
      </c>
      <c r="M35" s="1">
        <v>5.0200000000000002E-2</v>
      </c>
      <c r="P35">
        <f t="shared" si="52"/>
        <v>7.4799999999999991E-2</v>
      </c>
      <c r="Q35">
        <f t="shared" si="30"/>
        <v>4.5633333333333331E-2</v>
      </c>
      <c r="R35">
        <f t="shared" si="31"/>
        <v>4.9533333333333339E-2</v>
      </c>
      <c r="S35">
        <f t="shared" si="32"/>
        <v>4.6966666666666664E-2</v>
      </c>
      <c r="U35">
        <f t="shared" si="53"/>
        <v>2.5666666666666657E-2</v>
      </c>
      <c r="V35">
        <v>0</v>
      </c>
      <c r="W35">
        <f t="shared" si="45"/>
        <v>4.0000000000000452E-4</v>
      </c>
      <c r="X35">
        <v>0</v>
      </c>
      <c r="AF35" s="7">
        <f t="shared" si="54"/>
        <v>2.5666666666666657E-2</v>
      </c>
      <c r="AG35" s="7">
        <f t="shared" si="36"/>
        <v>0</v>
      </c>
      <c r="AH35" s="4">
        <f t="shared" si="37"/>
        <v>4.0000000000000452E-4</v>
      </c>
      <c r="AI35" s="2">
        <f t="shared" si="38"/>
        <v>0</v>
      </c>
      <c r="AL35">
        <f t="shared" si="39"/>
        <v>3.3608310418576218E-2</v>
      </c>
      <c r="AM35">
        <f t="shared" si="46"/>
        <v>0</v>
      </c>
      <c r="AN35">
        <f t="shared" si="47"/>
        <v>5.2376587665314194E-4</v>
      </c>
      <c r="AO35">
        <f t="shared" si="48"/>
        <v>0</v>
      </c>
      <c r="AQ35">
        <f t="shared" si="55"/>
        <v>-3.3929819087087645</v>
      </c>
      <c r="AR35">
        <v>0</v>
      </c>
      <c r="AS35">
        <f t="shared" si="57"/>
        <v>-7.5544657737684826</v>
      </c>
      <c r="AT35">
        <v>0</v>
      </c>
      <c r="AV35">
        <f t="shared" si="58"/>
        <v>-0.11403238923249739</v>
      </c>
      <c r="AW35">
        <f t="shared" si="42"/>
        <v>0</v>
      </c>
      <c r="AX35">
        <f t="shared" si="43"/>
        <v>-3.9567713886440054E-3</v>
      </c>
      <c r="AY35">
        <f t="shared" si="44"/>
        <v>0</v>
      </c>
    </row>
    <row r="36" spans="2:53" x14ac:dyDescent="0.3">
      <c r="B36" s="1">
        <v>6.4000000000000001E-2</v>
      </c>
      <c r="C36" s="1">
        <v>4.8899999999999999E-2</v>
      </c>
      <c r="D36" s="1">
        <v>4.3499999999999997E-2</v>
      </c>
      <c r="E36" s="1">
        <v>4.7500000000000001E-2</v>
      </c>
      <c r="F36" s="1">
        <v>5.0099999999999999E-2</v>
      </c>
      <c r="G36" s="1">
        <v>4.6899999999999997E-2</v>
      </c>
      <c r="H36" s="1">
        <v>4.2200000000000001E-2</v>
      </c>
      <c r="I36" s="1">
        <v>4.7800000000000002E-2</v>
      </c>
      <c r="J36" s="1">
        <v>5.9400000000000001E-2</v>
      </c>
      <c r="K36" s="1">
        <v>6.2E-2</v>
      </c>
      <c r="L36" s="1">
        <v>4.5100000000000001E-2</v>
      </c>
      <c r="M36" s="1">
        <v>4.6300000000000001E-2</v>
      </c>
      <c r="P36">
        <f t="shared" si="52"/>
        <v>5.7833333333333341E-2</v>
      </c>
      <c r="Q36">
        <f t="shared" si="30"/>
        <v>5.2600000000000001E-2</v>
      </c>
      <c r="R36">
        <f t="shared" si="31"/>
        <v>4.36E-2</v>
      </c>
      <c r="S36">
        <f t="shared" si="32"/>
        <v>4.7199999999999999E-2</v>
      </c>
      <c r="U36">
        <f t="shared" si="53"/>
        <v>8.7000000000000063E-3</v>
      </c>
      <c r="V36">
        <f t="shared" si="45"/>
        <v>3.4666666666666665E-3</v>
      </c>
      <c r="W36">
        <v>0</v>
      </c>
      <c r="X36">
        <v>0</v>
      </c>
      <c r="AF36" s="7">
        <f t="shared" si="54"/>
        <v>8.7000000000000063E-3</v>
      </c>
      <c r="AG36" s="7">
        <f t="shared" si="36"/>
        <v>3.4666666666666665E-3</v>
      </c>
      <c r="AH36" s="4">
        <f t="shared" si="37"/>
        <v>0</v>
      </c>
      <c r="AI36" s="2">
        <f t="shared" si="38"/>
        <v>0</v>
      </c>
      <c r="AL36">
        <f t="shared" si="39"/>
        <v>1.1391907817205716E-2</v>
      </c>
      <c r="AM36">
        <f t="shared" si="46"/>
        <v>4.5393042643271783E-3</v>
      </c>
      <c r="AN36">
        <f t="shared" si="47"/>
        <v>0</v>
      </c>
      <c r="AO36">
        <f t="shared" si="48"/>
        <v>0</v>
      </c>
      <c r="AQ36">
        <f t="shared" si="55"/>
        <v>-4.4748520162337995</v>
      </c>
      <c r="AR36">
        <f t="shared" si="56"/>
        <v>-5.3949815244151216</v>
      </c>
      <c r="AS36">
        <v>0</v>
      </c>
      <c r="AT36">
        <v>0</v>
      </c>
      <c r="AV36">
        <f t="shared" si="58"/>
        <v>-5.0977101664572581E-2</v>
      </c>
      <c r="AW36">
        <f t="shared" si="42"/>
        <v>-2.4489462639743904E-2</v>
      </c>
      <c r="AX36">
        <f t="shared" si="43"/>
        <v>0</v>
      </c>
      <c r="AY36">
        <f t="shared" si="44"/>
        <v>0</v>
      </c>
    </row>
    <row r="37" spans="2:53" x14ac:dyDescent="0.3">
      <c r="AL37" s="6"/>
      <c r="AM37" s="6"/>
      <c r="AN37" s="6"/>
      <c r="AO37" s="6"/>
    </row>
    <row r="38" spans="2:53" x14ac:dyDescent="0.3">
      <c r="AL38" s="6"/>
      <c r="AM38" s="6"/>
      <c r="AN38" s="6"/>
      <c r="AO38" s="6"/>
    </row>
    <row r="39" spans="2:53" x14ac:dyDescent="0.3">
      <c r="AL39" s="6"/>
      <c r="AM39" s="6"/>
      <c r="AN39" s="6"/>
      <c r="AO39" s="6"/>
    </row>
    <row r="40" spans="2:53" x14ac:dyDescent="0.3">
      <c r="AJ40" s="6"/>
      <c r="AK40" s="6"/>
      <c r="AL40" s="6"/>
      <c r="AM40" s="6"/>
      <c r="AN40" s="6"/>
      <c r="AO40" s="6"/>
    </row>
    <row r="41" spans="2:53" x14ac:dyDescent="0.3">
      <c r="P41" t="s">
        <v>0</v>
      </c>
      <c r="AA41" t="s">
        <v>3</v>
      </c>
      <c r="AD41" t="s">
        <v>48</v>
      </c>
      <c r="AJ41" s="6"/>
      <c r="AK41" s="6"/>
      <c r="AL41" t="s">
        <v>14</v>
      </c>
    </row>
    <row r="42" spans="2:53" x14ac:dyDescent="0.3">
      <c r="P42">
        <f>(B47+F47+J47)/3</f>
        <v>8.3466666666666647E-2</v>
      </c>
      <c r="AA42">
        <f>SUM(U48:X54,V47:X47)</f>
        <v>1.2419000000000004</v>
      </c>
      <c r="AD42">
        <f>AA42/31</f>
        <v>4.0061290322580663E-2</v>
      </c>
      <c r="AJ42" s="6"/>
      <c r="AK42" s="6"/>
    </row>
    <row r="43" spans="2:53" x14ac:dyDescent="0.3">
      <c r="AJ43" s="6"/>
      <c r="AK43" s="6"/>
    </row>
    <row r="44" spans="2:53" x14ac:dyDescent="0.3">
      <c r="AH44" s="6"/>
      <c r="AJ44" s="6"/>
      <c r="AK44" s="6"/>
      <c r="BA44" t="s">
        <v>14</v>
      </c>
    </row>
    <row r="45" spans="2:53" x14ac:dyDescent="0.3">
      <c r="B45" s="39" t="s">
        <v>28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P45" s="39" t="s">
        <v>1</v>
      </c>
      <c r="Q45" s="39"/>
      <c r="R45" s="39"/>
      <c r="S45" s="39"/>
      <c r="U45" s="39" t="s">
        <v>2</v>
      </c>
      <c r="V45" s="39"/>
      <c r="W45" s="39"/>
      <c r="X45" s="39"/>
      <c r="AJ45" s="6"/>
      <c r="AK45" s="6"/>
      <c r="AL45" s="39" t="s">
        <v>15</v>
      </c>
      <c r="AM45" s="39"/>
      <c r="AN45" s="39"/>
      <c r="AO45" s="39"/>
      <c r="AQ45" s="39" t="s">
        <v>16</v>
      </c>
      <c r="AR45" s="39"/>
      <c r="AS45" s="39"/>
      <c r="AT45" s="39"/>
      <c r="AV45" t="s">
        <v>17</v>
      </c>
    </row>
    <row r="46" spans="2:53" x14ac:dyDescent="0.3">
      <c r="AJ46" s="6"/>
      <c r="AK46" s="6"/>
      <c r="BA46">
        <f>SUM(AV48:AY54,AW47:AY47)*(-1)</f>
        <v>2.1373862645520667</v>
      </c>
    </row>
    <row r="47" spans="2:53" x14ac:dyDescent="0.3">
      <c r="B47" s="1">
        <v>5.1999999999999998E-2</v>
      </c>
      <c r="C47" s="1">
        <v>0.13850000000000001</v>
      </c>
      <c r="D47" s="1">
        <v>6.5500000000000003E-2</v>
      </c>
      <c r="E47" s="1">
        <v>4.7399999999999998E-2</v>
      </c>
      <c r="F47" s="1">
        <v>7.4399999999999994E-2</v>
      </c>
      <c r="G47" s="1">
        <v>9.5100000000000004E-2</v>
      </c>
      <c r="H47" s="1">
        <v>7.1999999999999995E-2</v>
      </c>
      <c r="I47" s="1">
        <v>6.8099999999999994E-2</v>
      </c>
      <c r="J47" s="1">
        <v>0.124</v>
      </c>
      <c r="K47" s="1">
        <v>0.17280000000000001</v>
      </c>
      <c r="L47" s="1">
        <v>6.2300000000000001E-2</v>
      </c>
      <c r="M47" s="1">
        <v>7.0499999999999993E-2</v>
      </c>
      <c r="Q47">
        <f t="shared" ref="Q47:Q54" si="60">(C47+G47+K47)/3</f>
        <v>0.13546666666666668</v>
      </c>
      <c r="R47">
        <f t="shared" ref="R47:R54" si="61">(D47+H47+L47)/3</f>
        <v>6.6600000000000006E-2</v>
      </c>
      <c r="S47">
        <f t="shared" ref="S47:S54" si="62">(E47+I47+M47)/3</f>
        <v>6.2E-2</v>
      </c>
      <c r="V47">
        <f t="shared" ref="V47" si="63">Q47-$P$42</f>
        <v>5.2000000000000032E-2</v>
      </c>
      <c r="W47">
        <v>0</v>
      </c>
      <c r="X47">
        <v>0</v>
      </c>
      <c r="AA47" s="2" t="s">
        <v>7</v>
      </c>
      <c r="AB47" s="2">
        <f>(AI53+AI54)/2</f>
        <v>0</v>
      </c>
      <c r="AG47" s="7">
        <f t="shared" ref="AG47:AG54" si="64">V47</f>
        <v>5.2000000000000032E-2</v>
      </c>
      <c r="AH47" s="7">
        <f t="shared" ref="AH47:AH54" si="65">W47</f>
        <v>0</v>
      </c>
      <c r="AI47" s="3">
        <f t="shared" ref="AI47:AI54" si="66">X47</f>
        <v>0</v>
      </c>
      <c r="AJ47" s="6"/>
      <c r="AK47" s="6"/>
      <c r="AM47">
        <f>AG47/$AA$42</f>
        <v>4.1871326193735417E-2</v>
      </c>
      <c r="AN47">
        <f t="shared" ref="AL47:AO54" si="67">AH47/$AA$42</f>
        <v>0</v>
      </c>
      <c r="AO47">
        <f t="shared" si="67"/>
        <v>0</v>
      </c>
      <c r="AR47">
        <f t="shared" ref="AR47" si="68">LN(AM47)</f>
        <v>-3.1731540253725594</v>
      </c>
      <c r="AS47">
        <v>0</v>
      </c>
      <c r="AT47">
        <v>0</v>
      </c>
      <c r="AW47">
        <f t="shared" ref="AW47:AW54" si="69">AR47*AM47</f>
        <v>-0.13286416725933903</v>
      </c>
      <c r="AX47">
        <f t="shared" ref="AX47:AX54" si="70">AS47*AN47</f>
        <v>0</v>
      </c>
      <c r="AY47">
        <f t="shared" ref="AY47:AY54" si="71">AT47*AO47</f>
        <v>0</v>
      </c>
    </row>
    <row r="48" spans="2:53" x14ac:dyDescent="0.3">
      <c r="B48" s="1">
        <v>5.6500000000000002E-2</v>
      </c>
      <c r="C48" s="1">
        <v>0.13370000000000001</v>
      </c>
      <c r="D48" s="1">
        <v>6.0199999999999997E-2</v>
      </c>
      <c r="E48" s="1">
        <v>4.4499999999999998E-2</v>
      </c>
      <c r="F48" s="1">
        <v>5.4199999999999998E-2</v>
      </c>
      <c r="G48" s="1">
        <v>0.14199999999999999</v>
      </c>
      <c r="H48" s="1">
        <v>8.8400000000000006E-2</v>
      </c>
      <c r="I48" s="1">
        <v>6.3899999999999998E-2</v>
      </c>
      <c r="J48" s="1">
        <v>0.21210000000000001</v>
      </c>
      <c r="K48" s="1">
        <v>0.14779999999999999</v>
      </c>
      <c r="L48" s="1">
        <v>5.1200000000000002E-2</v>
      </c>
      <c r="M48" s="1">
        <v>5.04E-2</v>
      </c>
      <c r="P48">
        <f>(B48+F48+J48)/3</f>
        <v>0.10759999999999999</v>
      </c>
      <c r="Q48">
        <f t="shared" si="60"/>
        <v>0.14116666666666666</v>
      </c>
      <c r="R48">
        <f t="shared" si="61"/>
        <v>6.6600000000000006E-2</v>
      </c>
      <c r="S48">
        <f t="shared" si="62"/>
        <v>5.2933333333333332E-2</v>
      </c>
      <c r="U48">
        <f t="shared" ref="U48:U53" si="72">P48-$P$42</f>
        <v>2.413333333333334E-2</v>
      </c>
      <c r="V48">
        <f t="shared" ref="V48:V51" si="73">Q48-$P$42</f>
        <v>5.7700000000000015E-2</v>
      </c>
      <c r="W48">
        <v>0</v>
      </c>
      <c r="X48">
        <v>0</v>
      </c>
      <c r="AA48" s="8" t="s">
        <v>11</v>
      </c>
      <c r="AB48" s="8">
        <f>(AH49+AH50)/2</f>
        <v>0</v>
      </c>
      <c r="AF48" s="4">
        <f>U48</f>
        <v>2.413333333333334E-2</v>
      </c>
      <c r="AG48" s="7">
        <f t="shared" si="64"/>
        <v>5.7700000000000015E-2</v>
      </c>
      <c r="AH48" s="4">
        <f t="shared" si="65"/>
        <v>0</v>
      </c>
      <c r="AI48" s="3">
        <f t="shared" si="66"/>
        <v>0</v>
      </c>
      <c r="AL48">
        <f t="shared" si="67"/>
        <v>1.9432589848887457E-2</v>
      </c>
      <c r="AM48">
        <f t="shared" ref="AM48:AM54" si="74">AG48/$AA$42</f>
        <v>4.6461067718817937E-2</v>
      </c>
      <c r="AN48">
        <f t="shared" ref="AN48:AN54" si="75">AH48/$AA$42</f>
        <v>0</v>
      </c>
      <c r="AO48">
        <f t="shared" ref="AO48:AO54" si="76">AI48/$AA$42</f>
        <v>0</v>
      </c>
      <c r="AQ48">
        <f t="shared" ref="AQ48:AQ53" si="77">LN(AL48)</f>
        <v>-3.940803733230426</v>
      </c>
      <c r="AR48">
        <f t="shared" ref="AR48:AR51" si="78">LN(AM48)</f>
        <v>-3.069140570439933</v>
      </c>
      <c r="AS48">
        <v>0</v>
      </c>
      <c r="AT48">
        <v>0</v>
      </c>
      <c r="AV48">
        <f>AQ48*AL48</f>
        <v>-7.6580022622831367E-2</v>
      </c>
      <c r="AW48">
        <f t="shared" si="69"/>
        <v>-0.14259554788178125</v>
      </c>
      <c r="AX48">
        <f t="shared" si="70"/>
        <v>0</v>
      </c>
      <c r="AY48">
        <f t="shared" si="71"/>
        <v>0</v>
      </c>
    </row>
    <row r="49" spans="2:53" x14ac:dyDescent="0.3">
      <c r="B49" s="1">
        <v>0.44669999999999999</v>
      </c>
      <c r="C49" s="1">
        <v>5.3699999999999998E-2</v>
      </c>
      <c r="D49" s="1">
        <v>4.9599999999999998E-2</v>
      </c>
      <c r="E49" s="1">
        <v>4.7100000000000003E-2</v>
      </c>
      <c r="F49" s="1">
        <v>0.158</v>
      </c>
      <c r="G49" s="1">
        <v>0.46910000000000002</v>
      </c>
      <c r="H49" s="1">
        <v>7.9200000000000007E-2</v>
      </c>
      <c r="I49" s="1">
        <v>0.1159</v>
      </c>
      <c r="J49" s="1">
        <v>0.30530000000000002</v>
      </c>
      <c r="K49" s="1">
        <v>4.8399999999999999E-2</v>
      </c>
      <c r="L49" s="1">
        <v>5.3199999999999997E-2</v>
      </c>
      <c r="M49" s="1">
        <v>4.6699999999999998E-2</v>
      </c>
      <c r="P49">
        <f t="shared" ref="P49:P54" si="79">(B49+F49+J49)/3</f>
        <v>0.30333333333333334</v>
      </c>
      <c r="Q49">
        <f t="shared" si="60"/>
        <v>0.19040000000000001</v>
      </c>
      <c r="R49">
        <f t="shared" si="61"/>
        <v>6.0666666666666667E-2</v>
      </c>
      <c r="S49">
        <f t="shared" si="62"/>
        <v>6.9900000000000004E-2</v>
      </c>
      <c r="U49">
        <f t="shared" si="72"/>
        <v>0.21986666666666671</v>
      </c>
      <c r="V49">
        <f t="shared" si="73"/>
        <v>0.10693333333333337</v>
      </c>
      <c r="W49">
        <v>0</v>
      </c>
      <c r="X49">
        <v>0</v>
      </c>
      <c r="AA49" s="5" t="s">
        <v>8</v>
      </c>
      <c r="AB49" s="5">
        <f>(AF49+AF50+AF51+AF52)/4</f>
        <v>0.19019166666666673</v>
      </c>
      <c r="AF49" s="5">
        <f t="shared" ref="AF49:AF54" si="80">U49</f>
        <v>0.21986666666666671</v>
      </c>
      <c r="AG49" s="7">
        <f t="shared" si="64"/>
        <v>0.10693333333333337</v>
      </c>
      <c r="AH49" s="8">
        <f t="shared" si="65"/>
        <v>0</v>
      </c>
      <c r="AI49" s="3">
        <f t="shared" si="66"/>
        <v>0</v>
      </c>
      <c r="AL49">
        <f t="shared" si="67"/>
        <v>0.17704055613710173</v>
      </c>
      <c r="AM49">
        <f t="shared" si="74"/>
        <v>8.6104624634296911E-2</v>
      </c>
      <c r="AN49">
        <f t="shared" si="75"/>
        <v>0</v>
      </c>
      <c r="AO49">
        <f t="shared" si="76"/>
        <v>0</v>
      </c>
      <c r="AQ49">
        <f t="shared" si="77"/>
        <v>-1.7313764419366529</v>
      </c>
      <c r="AR49">
        <f t="shared" si="78"/>
        <v>-2.4521921566297373</v>
      </c>
      <c r="AS49">
        <v>0</v>
      </c>
      <c r="AT49">
        <v>0</v>
      </c>
      <c r="AV49">
        <f t="shared" ref="AV49:AV54" si="81">AQ49*AL49</f>
        <v>-0.30652384816314143</v>
      </c>
      <c r="AW49">
        <f t="shared" si="69"/>
        <v>-0.21114508517777056</v>
      </c>
      <c r="AX49">
        <f t="shared" si="70"/>
        <v>0</v>
      </c>
      <c r="AY49">
        <f t="shared" si="71"/>
        <v>0</v>
      </c>
    </row>
    <row r="50" spans="2:53" x14ac:dyDescent="0.3">
      <c r="B50" s="1">
        <v>0.62250000000000005</v>
      </c>
      <c r="C50" s="1">
        <v>0.159</v>
      </c>
      <c r="D50" s="1">
        <v>5.2900000000000003E-2</v>
      </c>
      <c r="E50" s="1">
        <v>7.4499999999999997E-2</v>
      </c>
      <c r="F50" s="1">
        <v>0.13159999999999999</v>
      </c>
      <c r="G50" s="1">
        <v>0.29830000000000001</v>
      </c>
      <c r="H50" s="1">
        <v>8.2199999999999995E-2</v>
      </c>
      <c r="I50" s="1">
        <v>7.6600000000000001E-2</v>
      </c>
      <c r="J50" s="1">
        <v>0.4042</v>
      </c>
      <c r="K50" s="1">
        <v>0.2006</v>
      </c>
      <c r="L50" s="1">
        <v>4.7199999999999999E-2</v>
      </c>
      <c r="M50" s="1">
        <v>5.1200000000000002E-2</v>
      </c>
      <c r="P50">
        <f t="shared" si="79"/>
        <v>0.38610000000000005</v>
      </c>
      <c r="Q50">
        <f t="shared" si="60"/>
        <v>0.21930000000000002</v>
      </c>
      <c r="R50">
        <f t="shared" si="61"/>
        <v>6.0766666666666663E-2</v>
      </c>
      <c r="S50">
        <f t="shared" si="62"/>
        <v>6.7433333333333331E-2</v>
      </c>
      <c r="U50">
        <f t="shared" si="72"/>
        <v>0.30263333333333342</v>
      </c>
      <c r="V50">
        <f t="shared" si="73"/>
        <v>0.13583333333333336</v>
      </c>
      <c r="W50">
        <v>0</v>
      </c>
      <c r="X50">
        <v>0</v>
      </c>
      <c r="AA50" s="3" t="s">
        <v>12</v>
      </c>
      <c r="AB50" s="3">
        <f>(AI47+AI48+AI49+AI50+AI51+AI52)/6</f>
        <v>0</v>
      </c>
      <c r="AF50" s="5">
        <f t="shared" si="80"/>
        <v>0.30263333333333342</v>
      </c>
      <c r="AG50" s="7">
        <f t="shared" si="64"/>
        <v>0.13583333333333336</v>
      </c>
      <c r="AH50" s="8">
        <f t="shared" si="65"/>
        <v>0</v>
      </c>
      <c r="AI50" s="3">
        <f t="shared" si="66"/>
        <v>0</v>
      </c>
      <c r="AL50">
        <f t="shared" si="67"/>
        <v>0.24368575032879725</v>
      </c>
      <c r="AM50">
        <f t="shared" si="74"/>
        <v>0.10937541938427676</v>
      </c>
      <c r="AN50">
        <f t="shared" si="75"/>
        <v>0</v>
      </c>
      <c r="AO50">
        <f t="shared" si="76"/>
        <v>0</v>
      </c>
      <c r="AQ50">
        <f t="shared" si="77"/>
        <v>-1.4118757922443852</v>
      </c>
      <c r="AR50">
        <f t="shared" si="78"/>
        <v>-2.2129690999411795</v>
      </c>
      <c r="AS50">
        <v>0</v>
      </c>
      <c r="AT50">
        <v>0</v>
      </c>
      <c r="AV50">
        <f t="shared" si="81"/>
        <v>-0.34405401180413808</v>
      </c>
      <c r="AW50">
        <f t="shared" si="69"/>
        <v>-0.24204442339051199</v>
      </c>
      <c r="AX50">
        <f t="shared" si="70"/>
        <v>0</v>
      </c>
      <c r="AY50">
        <f t="shared" si="71"/>
        <v>0</v>
      </c>
    </row>
    <row r="51" spans="2:53" x14ac:dyDescent="0.3">
      <c r="B51" s="1">
        <v>0.26040000000000002</v>
      </c>
      <c r="C51" s="1">
        <v>0.10639999999999999</v>
      </c>
      <c r="D51" s="1">
        <v>8.0199999999999994E-2</v>
      </c>
      <c r="E51" s="1">
        <v>6.0499999999999998E-2</v>
      </c>
      <c r="F51" s="1">
        <v>7.4099999999999999E-2</v>
      </c>
      <c r="G51" s="1">
        <v>9.9400000000000002E-2</v>
      </c>
      <c r="H51" s="1">
        <v>4.5600000000000002E-2</v>
      </c>
      <c r="I51" s="1">
        <v>4.9000000000000002E-2</v>
      </c>
      <c r="J51" s="1">
        <v>8.7400000000000005E-2</v>
      </c>
      <c r="K51" s="1">
        <v>0.13600000000000001</v>
      </c>
      <c r="L51" s="1">
        <v>4.6899999999999997E-2</v>
      </c>
      <c r="M51" s="1">
        <v>4.9599999999999998E-2</v>
      </c>
      <c r="P51">
        <f t="shared" si="79"/>
        <v>0.14063333333333336</v>
      </c>
      <c r="Q51">
        <f t="shared" si="60"/>
        <v>0.11393333333333333</v>
      </c>
      <c r="R51">
        <f t="shared" si="61"/>
        <v>5.7566666666666662E-2</v>
      </c>
      <c r="S51">
        <f t="shared" si="62"/>
        <v>5.3033333333333328E-2</v>
      </c>
      <c r="U51">
        <f t="shared" si="72"/>
        <v>5.7166666666666713E-2</v>
      </c>
      <c r="V51">
        <f t="shared" si="73"/>
        <v>3.0466666666666684E-2</v>
      </c>
      <c r="W51">
        <v>0</v>
      </c>
      <c r="X51">
        <v>0</v>
      </c>
      <c r="AA51" s="4" t="s">
        <v>9</v>
      </c>
      <c r="AB51" s="4">
        <f>(AF48+AG52+AH48+AH51+AH52+AH53+AH54)/8</f>
        <v>3.0166666666666675E-3</v>
      </c>
      <c r="AF51" s="5">
        <f t="shared" si="80"/>
        <v>5.7166666666666713E-2</v>
      </c>
      <c r="AG51" s="7">
        <f t="shared" si="64"/>
        <v>3.0466666666666684E-2</v>
      </c>
      <c r="AH51" s="4">
        <f t="shared" si="65"/>
        <v>0</v>
      </c>
      <c r="AI51" s="3">
        <f t="shared" si="66"/>
        <v>0</v>
      </c>
      <c r="AL51">
        <f t="shared" si="67"/>
        <v>4.6031618219395033E-2</v>
      </c>
      <c r="AM51">
        <f t="shared" si="74"/>
        <v>2.4532302654534724E-2</v>
      </c>
      <c r="AN51">
        <f t="shared" si="75"/>
        <v>0</v>
      </c>
      <c r="AO51">
        <f t="shared" si="76"/>
        <v>0</v>
      </c>
      <c r="AQ51">
        <f t="shared" si="77"/>
        <v>-3.0784267660161015</v>
      </c>
      <c r="AR51">
        <f t="shared" si="78"/>
        <v>-3.7077645541619919</v>
      </c>
      <c r="AS51">
        <v>0</v>
      </c>
      <c r="AT51">
        <v>0</v>
      </c>
      <c r="AV51">
        <f t="shared" si="81"/>
        <v>-0.14170496560962012</v>
      </c>
      <c r="AW51">
        <f t="shared" si="69"/>
        <v>-9.0960002214457991E-2</v>
      </c>
      <c r="AX51">
        <f t="shared" si="70"/>
        <v>0</v>
      </c>
      <c r="AY51">
        <f t="shared" si="71"/>
        <v>0</v>
      </c>
    </row>
    <row r="52" spans="2:53" x14ac:dyDescent="0.3">
      <c r="B52" s="1">
        <v>0.58540000000000003</v>
      </c>
      <c r="C52" s="1">
        <v>6.0699999999999997E-2</v>
      </c>
      <c r="D52" s="1">
        <v>4.5400000000000003E-2</v>
      </c>
      <c r="E52" s="1">
        <v>4.6899999999999997E-2</v>
      </c>
      <c r="F52" s="1">
        <v>6.0699999999999997E-2</v>
      </c>
      <c r="G52" s="1">
        <v>7.3599999999999999E-2</v>
      </c>
      <c r="H52" s="1">
        <v>4.65E-2</v>
      </c>
      <c r="I52" s="1">
        <v>4.4600000000000001E-2</v>
      </c>
      <c r="J52" s="1">
        <v>0.14760000000000001</v>
      </c>
      <c r="K52" s="1">
        <v>5.6300000000000003E-2</v>
      </c>
      <c r="L52" s="1">
        <v>5.5800000000000002E-2</v>
      </c>
      <c r="M52" s="1">
        <v>4.9599999999999998E-2</v>
      </c>
      <c r="P52">
        <f t="shared" si="79"/>
        <v>0.26456666666666667</v>
      </c>
      <c r="Q52">
        <f t="shared" si="60"/>
        <v>6.3533333333333331E-2</v>
      </c>
      <c r="R52">
        <f t="shared" si="61"/>
        <v>4.923333333333333E-2</v>
      </c>
      <c r="S52">
        <f t="shared" si="62"/>
        <v>4.7033333333333337E-2</v>
      </c>
      <c r="U52">
        <f t="shared" si="72"/>
        <v>0.18110000000000004</v>
      </c>
      <c r="V52">
        <v>0</v>
      </c>
      <c r="W52">
        <v>0</v>
      </c>
      <c r="X52">
        <v>0</v>
      </c>
      <c r="AA52" s="7" t="s">
        <v>10</v>
      </c>
      <c r="AB52" s="7">
        <f>(AF53+AF54+AG47+AG48+AG49+AG50+AG51+AG53+AG54+AH47)/10</f>
        <v>4.5700000000000018E-2</v>
      </c>
      <c r="AF52" s="5">
        <f t="shared" si="80"/>
        <v>0.18110000000000004</v>
      </c>
      <c r="AG52" s="4">
        <f t="shared" si="64"/>
        <v>0</v>
      </c>
      <c r="AH52" s="4">
        <f t="shared" si="65"/>
        <v>0</v>
      </c>
      <c r="AI52" s="3">
        <f t="shared" si="66"/>
        <v>0</v>
      </c>
      <c r="AL52">
        <f t="shared" si="67"/>
        <v>0.14582494564779772</v>
      </c>
      <c r="AM52">
        <f t="shared" si="74"/>
        <v>0</v>
      </c>
      <c r="AN52">
        <f t="shared" si="75"/>
        <v>0</v>
      </c>
      <c r="AO52">
        <f t="shared" si="76"/>
        <v>0</v>
      </c>
      <c r="AQ52">
        <f t="shared" si="77"/>
        <v>-1.9253483790646193</v>
      </c>
      <c r="AR52">
        <v>0</v>
      </c>
      <c r="AS52">
        <v>0</v>
      </c>
      <c r="AT52">
        <v>0</v>
      </c>
      <c r="AV52">
        <f t="shared" si="81"/>
        <v>-0.28076382273017353</v>
      </c>
      <c r="AW52">
        <f t="shared" si="69"/>
        <v>0</v>
      </c>
      <c r="AX52">
        <f t="shared" si="70"/>
        <v>0</v>
      </c>
      <c r="AY52">
        <f t="shared" si="71"/>
        <v>0</v>
      </c>
    </row>
    <row r="53" spans="2:53" x14ac:dyDescent="0.3">
      <c r="B53" s="1">
        <v>0.1822</v>
      </c>
      <c r="C53" s="1">
        <v>4.9200000000000001E-2</v>
      </c>
      <c r="D53" s="1">
        <v>5.04E-2</v>
      </c>
      <c r="E53" s="1">
        <v>4.8099999999999997E-2</v>
      </c>
      <c r="F53" s="1">
        <v>0.1484</v>
      </c>
      <c r="G53" s="1">
        <v>4.4400000000000002E-2</v>
      </c>
      <c r="H53" s="1">
        <v>4.9399999999999999E-2</v>
      </c>
      <c r="I53" s="1">
        <v>4.7699999999999999E-2</v>
      </c>
      <c r="J53" s="1">
        <v>0.14199999999999999</v>
      </c>
      <c r="K53" s="1">
        <v>4.6600000000000003E-2</v>
      </c>
      <c r="L53" s="1">
        <v>5.0200000000000002E-2</v>
      </c>
      <c r="M53" s="1">
        <v>5.0599999999999999E-2</v>
      </c>
      <c r="P53">
        <f t="shared" si="79"/>
        <v>0.15753333333333333</v>
      </c>
      <c r="Q53">
        <f t="shared" si="60"/>
        <v>4.6733333333333328E-2</v>
      </c>
      <c r="R53">
        <f t="shared" si="61"/>
        <v>4.9999999999999996E-2</v>
      </c>
      <c r="S53">
        <f t="shared" si="62"/>
        <v>4.8800000000000003E-2</v>
      </c>
      <c r="U53">
        <f t="shared" si="72"/>
        <v>7.4066666666666683E-2</v>
      </c>
      <c r="V53">
        <v>0</v>
      </c>
      <c r="W53">
        <v>0</v>
      </c>
      <c r="X53">
        <v>0</v>
      </c>
      <c r="AF53" s="7">
        <f t="shared" si="80"/>
        <v>7.4066666666666683E-2</v>
      </c>
      <c r="AG53" s="7">
        <f t="shared" si="64"/>
        <v>0</v>
      </c>
      <c r="AH53" s="4">
        <f t="shared" si="65"/>
        <v>0</v>
      </c>
      <c r="AI53" s="2">
        <f t="shared" si="66"/>
        <v>0</v>
      </c>
      <c r="AL53">
        <f t="shared" si="67"/>
        <v>5.9639799232359014E-2</v>
      </c>
      <c r="AM53">
        <f t="shared" si="74"/>
        <v>0</v>
      </c>
      <c r="AN53">
        <f t="shared" si="75"/>
        <v>0</v>
      </c>
      <c r="AO53">
        <f t="shared" si="76"/>
        <v>0</v>
      </c>
      <c r="AQ53">
        <f t="shared" si="77"/>
        <v>-2.8194321554165671</v>
      </c>
      <c r="AR53">
        <v>0</v>
      </c>
      <c r="AS53">
        <v>0</v>
      </c>
      <c r="AT53">
        <v>0</v>
      </c>
      <c r="AV53">
        <f t="shared" si="81"/>
        <v>-0.1681503676983013</v>
      </c>
      <c r="AW53">
        <f t="shared" si="69"/>
        <v>0</v>
      </c>
      <c r="AX53">
        <f t="shared" si="70"/>
        <v>0</v>
      </c>
      <c r="AY53">
        <f t="shared" si="71"/>
        <v>0</v>
      </c>
    </row>
    <row r="54" spans="2:53" x14ac:dyDescent="0.3">
      <c r="B54" s="1">
        <v>8.4000000000000005E-2</v>
      </c>
      <c r="C54" s="1">
        <v>4.9399999999999999E-2</v>
      </c>
      <c r="D54" s="1">
        <v>4.7199999999999999E-2</v>
      </c>
      <c r="E54" s="1">
        <v>5.28E-2</v>
      </c>
      <c r="F54" s="1">
        <v>6.1899999999999997E-2</v>
      </c>
      <c r="G54" s="1">
        <v>4.6600000000000003E-2</v>
      </c>
      <c r="H54" s="1">
        <v>4.3200000000000002E-2</v>
      </c>
      <c r="I54" s="1">
        <v>4.9500000000000002E-2</v>
      </c>
      <c r="J54" s="1">
        <v>6.8000000000000005E-2</v>
      </c>
      <c r="K54" s="1">
        <v>5.7700000000000001E-2</v>
      </c>
      <c r="L54" s="1">
        <v>4.5400000000000003E-2</v>
      </c>
      <c r="M54" s="1">
        <v>5.04E-2</v>
      </c>
      <c r="P54">
        <f t="shared" si="79"/>
        <v>7.1300000000000002E-2</v>
      </c>
      <c r="Q54">
        <f t="shared" si="60"/>
        <v>5.1233333333333332E-2</v>
      </c>
      <c r="R54">
        <f t="shared" si="61"/>
        <v>4.526666666666667E-2</v>
      </c>
      <c r="S54">
        <f t="shared" si="62"/>
        <v>5.0900000000000001E-2</v>
      </c>
      <c r="U54">
        <v>0</v>
      </c>
      <c r="V54">
        <v>0</v>
      </c>
      <c r="W54">
        <v>0</v>
      </c>
      <c r="X54">
        <v>0</v>
      </c>
      <c r="AF54" s="7">
        <f t="shared" si="80"/>
        <v>0</v>
      </c>
      <c r="AG54" s="7">
        <f t="shared" si="64"/>
        <v>0</v>
      </c>
      <c r="AH54" s="4">
        <f t="shared" si="65"/>
        <v>0</v>
      </c>
      <c r="AI54" s="2">
        <f t="shared" si="66"/>
        <v>0</v>
      </c>
      <c r="AL54">
        <f t="shared" si="67"/>
        <v>0</v>
      </c>
      <c r="AM54">
        <f t="shared" si="74"/>
        <v>0</v>
      </c>
      <c r="AN54">
        <f t="shared" si="75"/>
        <v>0</v>
      </c>
      <c r="AO54">
        <f t="shared" si="76"/>
        <v>0</v>
      </c>
      <c r="AQ54">
        <v>0</v>
      </c>
      <c r="AR54">
        <v>0</v>
      </c>
      <c r="AS54">
        <v>0</v>
      </c>
      <c r="AT54">
        <v>0</v>
      </c>
      <c r="AV54">
        <f t="shared" si="81"/>
        <v>0</v>
      </c>
      <c r="AW54">
        <f t="shared" si="69"/>
        <v>0</v>
      </c>
      <c r="AX54">
        <f t="shared" si="70"/>
        <v>0</v>
      </c>
      <c r="AY54">
        <f t="shared" si="71"/>
        <v>0</v>
      </c>
    </row>
    <row r="59" spans="2:53" x14ac:dyDescent="0.3">
      <c r="P59" t="s">
        <v>0</v>
      </c>
      <c r="AA59" t="s">
        <v>3</v>
      </c>
      <c r="AD59" t="s">
        <v>48</v>
      </c>
      <c r="AJ59" s="6"/>
      <c r="AK59" s="6"/>
      <c r="AL59" t="s">
        <v>14</v>
      </c>
    </row>
    <row r="60" spans="2:53" x14ac:dyDescent="0.3">
      <c r="P60">
        <f>(B65+F65+J65)/3</f>
        <v>0.13693333333333332</v>
      </c>
      <c r="AA60">
        <f>SUM(U66:X72,V65:X65)</f>
        <v>1.9428666666666667</v>
      </c>
      <c r="AD60">
        <f>AA60/31</f>
        <v>6.2673118279569895E-2</v>
      </c>
      <c r="AJ60" s="6"/>
      <c r="AK60" s="6"/>
    </row>
    <row r="61" spans="2:53" x14ac:dyDescent="0.3">
      <c r="AJ61" s="6"/>
      <c r="AK61" s="6"/>
    </row>
    <row r="62" spans="2:53" x14ac:dyDescent="0.3">
      <c r="AH62" s="6"/>
      <c r="AJ62" s="6"/>
      <c r="AK62" s="6"/>
      <c r="BA62" t="s">
        <v>14</v>
      </c>
    </row>
    <row r="63" spans="2:53" x14ac:dyDescent="0.3">
      <c r="B63" s="39" t="s">
        <v>29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P63" s="39" t="s">
        <v>1</v>
      </c>
      <c r="Q63" s="39"/>
      <c r="R63" s="39"/>
      <c r="S63" s="39"/>
      <c r="U63" s="39" t="s">
        <v>2</v>
      </c>
      <c r="V63" s="39"/>
      <c r="W63" s="39"/>
      <c r="X63" s="39"/>
      <c r="AJ63" s="6"/>
      <c r="AK63" s="6"/>
      <c r="AL63" s="39" t="s">
        <v>15</v>
      </c>
      <c r="AM63" s="39"/>
      <c r="AN63" s="39"/>
      <c r="AO63" s="39"/>
      <c r="AQ63" s="39" t="s">
        <v>16</v>
      </c>
      <c r="AR63" s="39"/>
      <c r="AS63" s="39"/>
      <c r="AT63" s="39"/>
      <c r="AV63" t="s">
        <v>17</v>
      </c>
    </row>
    <row r="64" spans="2:53" x14ac:dyDescent="0.3">
      <c r="AJ64" s="6"/>
      <c r="AK64" s="6"/>
      <c r="BA64">
        <f>SUM(AV66:AY72,AW65:AY65)*(-1)</f>
        <v>2.1374516696278971</v>
      </c>
    </row>
    <row r="65" spans="2:53" x14ac:dyDescent="0.3">
      <c r="B65" s="1">
        <v>7.5999999999999998E-2</v>
      </c>
      <c r="C65" s="1">
        <v>0.2145</v>
      </c>
      <c r="D65" s="1">
        <v>7.4800000000000005E-2</v>
      </c>
      <c r="E65" s="1">
        <v>5.7500000000000002E-2</v>
      </c>
      <c r="F65" s="1">
        <v>9.1499999999999998E-2</v>
      </c>
      <c r="G65" s="1">
        <v>0.1288</v>
      </c>
      <c r="H65" s="1">
        <v>0.1183</v>
      </c>
      <c r="I65" s="1">
        <v>0.1012</v>
      </c>
      <c r="J65" s="1">
        <v>0.24329999999999999</v>
      </c>
      <c r="K65" s="1">
        <v>0.37390000000000001</v>
      </c>
      <c r="L65" s="1">
        <v>7.0699999999999999E-2</v>
      </c>
      <c r="M65" s="1">
        <v>0.1091</v>
      </c>
      <c r="Q65">
        <f t="shared" ref="Q65:Q72" si="82">(C65+G65+K65)/3</f>
        <v>0.23906666666666668</v>
      </c>
      <c r="R65">
        <f t="shared" ref="R65:R72" si="83">(D65+H65+L65)/3</f>
        <v>8.7933333333333322E-2</v>
      </c>
      <c r="S65">
        <f t="shared" ref="S65:S72" si="84">(E65+I65+M65)/3</f>
        <v>8.9266666666666675E-2</v>
      </c>
      <c r="V65">
        <f>Q65-$P$60</f>
        <v>0.10213333333333335</v>
      </c>
      <c r="W65">
        <v>0</v>
      </c>
      <c r="X65">
        <v>0</v>
      </c>
      <c r="AA65" s="2" t="s">
        <v>7</v>
      </c>
      <c r="AB65" s="2">
        <f>(AI71+AI72)/2</f>
        <v>3.5549999999999998E-2</v>
      </c>
      <c r="AG65" s="7">
        <f t="shared" ref="AG65:AG72" si="85">V65</f>
        <v>0.10213333333333335</v>
      </c>
      <c r="AH65" s="7">
        <f t="shared" ref="AH65:AH72" si="86">W65</f>
        <v>0</v>
      </c>
      <c r="AI65" s="3">
        <f t="shared" ref="AI65:AI72" si="87">X65</f>
        <v>0</v>
      </c>
      <c r="AJ65" s="6"/>
      <c r="AK65" s="6"/>
      <c r="AM65">
        <f>AG65/$AA$60</f>
        <v>5.2568369762893329E-2</v>
      </c>
      <c r="AN65">
        <f t="shared" ref="AL65:AO72" si="88">AH65/$AA$60</f>
        <v>0</v>
      </c>
      <c r="AO65">
        <f t="shared" si="88"/>
        <v>0</v>
      </c>
      <c r="AR65">
        <f t="shared" ref="AR65" si="89">LN(AM65)</f>
        <v>-2.945640675419273</v>
      </c>
      <c r="AS65">
        <v>0</v>
      </c>
      <c r="AT65">
        <v>0</v>
      </c>
      <c r="AW65">
        <f t="shared" ref="AW65:AW72" si="90">AR65*AM65</f>
        <v>-0.1548475282140592</v>
      </c>
      <c r="AX65">
        <f t="shared" ref="AX65:AX72" si="91">AS65*AN65</f>
        <v>0</v>
      </c>
      <c r="AY65">
        <f t="shared" ref="AY65:AY72" si="92">AT65*AO65</f>
        <v>0</v>
      </c>
    </row>
    <row r="66" spans="2:53" x14ac:dyDescent="0.3">
      <c r="B66" s="1">
        <v>8.3199999999999996E-2</v>
      </c>
      <c r="C66" s="1">
        <v>0.15229999999999999</v>
      </c>
      <c r="D66" s="1">
        <v>9.2499999999999999E-2</v>
      </c>
      <c r="E66" s="1">
        <v>4.7699999999999999E-2</v>
      </c>
      <c r="F66" s="1">
        <v>8.6499999999999994E-2</v>
      </c>
      <c r="G66" s="1">
        <v>0.1431</v>
      </c>
      <c r="H66" s="1">
        <v>0.34989999999999999</v>
      </c>
      <c r="I66" s="1">
        <v>0.2261</v>
      </c>
      <c r="J66" s="1">
        <v>0.66679999999999995</v>
      </c>
      <c r="K66" s="1">
        <v>0.16900000000000001</v>
      </c>
      <c r="L66" s="1">
        <v>5.62E-2</v>
      </c>
      <c r="M66" s="1">
        <v>5.1700000000000003E-2</v>
      </c>
      <c r="P66">
        <f>(B66+F66+J66)/3</f>
        <v>0.27883333333333332</v>
      </c>
      <c r="Q66">
        <f t="shared" si="82"/>
        <v>0.15480000000000002</v>
      </c>
      <c r="R66">
        <f t="shared" si="83"/>
        <v>0.16620000000000001</v>
      </c>
      <c r="S66">
        <f t="shared" si="84"/>
        <v>0.1085</v>
      </c>
      <c r="U66">
        <f t="shared" ref="U66:U71" si="93">P66-$P$60</f>
        <v>0.1419</v>
      </c>
      <c r="V66">
        <f t="shared" ref="V66:V69" si="94">Q66-$P$60</f>
        <v>1.7866666666666697E-2</v>
      </c>
      <c r="W66">
        <f t="shared" ref="W66" si="95">R66-$P$60</f>
        <v>2.9266666666666691E-2</v>
      </c>
      <c r="X66">
        <v>0</v>
      </c>
      <c r="AA66" s="8" t="s">
        <v>11</v>
      </c>
      <c r="AB66" s="8">
        <f>(AH67+AH68)/2</f>
        <v>0</v>
      </c>
      <c r="AF66" s="4">
        <f>U66</f>
        <v>0.1419</v>
      </c>
      <c r="AG66" s="7">
        <f t="shared" si="85"/>
        <v>1.7866666666666697E-2</v>
      </c>
      <c r="AH66" s="4">
        <f t="shared" si="86"/>
        <v>2.9266666666666691E-2</v>
      </c>
      <c r="AI66" s="3">
        <f t="shared" si="87"/>
        <v>0</v>
      </c>
      <c r="AL66">
        <f t="shared" si="88"/>
        <v>7.303640668428095E-2</v>
      </c>
      <c r="AM66">
        <f t="shared" ref="AM66:AM72" si="96">AG66/$AA$60</f>
        <v>9.1960333527776987E-3</v>
      </c>
      <c r="AN66">
        <f t="shared" ref="AN66:AN72" si="97">AH66/$AA$60</f>
        <v>1.5063651648766439E-2</v>
      </c>
      <c r="AO66">
        <f t="shared" ref="AO66:AO72" si="98">AI66/$AA$60</f>
        <v>0</v>
      </c>
      <c r="AQ66">
        <f>LN(AL66)</f>
        <v>-2.6167972404516031</v>
      </c>
      <c r="AR66">
        <f t="shared" ref="AR66:AR69" si="99">LN(AM66)</f>
        <v>-4.6889830452089516</v>
      </c>
      <c r="AS66">
        <f t="shared" ref="AS66" si="100">LN(AN66)</f>
        <v>-4.1954706126446375</v>
      </c>
      <c r="AT66">
        <v>0</v>
      </c>
      <c r="AV66">
        <f>AQ66*AL66</f>
        <v>-0.19112146746392741</v>
      </c>
      <c r="AW66">
        <f t="shared" si="90"/>
        <v>-4.3120044474350659E-2</v>
      </c>
      <c r="AX66">
        <f t="shared" si="91"/>
        <v>-6.319910781151554E-2</v>
      </c>
      <c r="AY66">
        <f t="shared" si="92"/>
        <v>0</v>
      </c>
    </row>
    <row r="67" spans="2:53" x14ac:dyDescent="0.3">
      <c r="B67" s="1">
        <v>0.8579</v>
      </c>
      <c r="C67" s="1">
        <v>5.4300000000000001E-2</v>
      </c>
      <c r="D67" s="1">
        <v>5.1799999999999999E-2</v>
      </c>
      <c r="E67" s="1">
        <v>4.8500000000000001E-2</v>
      </c>
      <c r="F67" s="1">
        <v>0.36420000000000002</v>
      </c>
      <c r="G67" s="1">
        <v>0.48630000000000001</v>
      </c>
      <c r="H67" s="1">
        <v>0.1706</v>
      </c>
      <c r="I67" s="1">
        <v>0.1832</v>
      </c>
      <c r="J67" s="1">
        <v>0.89029999999999998</v>
      </c>
      <c r="K67" s="1">
        <v>6.25E-2</v>
      </c>
      <c r="L67" s="1">
        <v>5.3699999999999998E-2</v>
      </c>
      <c r="M67" s="1">
        <v>5.5800000000000002E-2</v>
      </c>
      <c r="P67">
        <f t="shared" ref="P67:P72" si="101">(B67+F67+J67)/3</f>
        <v>0.70413333333333339</v>
      </c>
      <c r="Q67">
        <f t="shared" si="82"/>
        <v>0.20103333333333331</v>
      </c>
      <c r="R67">
        <f t="shared" si="83"/>
        <v>9.2033333333333342E-2</v>
      </c>
      <c r="S67">
        <f t="shared" si="84"/>
        <v>9.583333333333334E-2</v>
      </c>
      <c r="U67">
        <f t="shared" si="93"/>
        <v>0.56720000000000004</v>
      </c>
      <c r="V67">
        <f t="shared" si="94"/>
        <v>6.409999999999999E-2</v>
      </c>
      <c r="W67">
        <v>0</v>
      </c>
      <c r="X67">
        <v>0</v>
      </c>
      <c r="AA67" s="5" t="s">
        <v>8</v>
      </c>
      <c r="AB67" s="5">
        <f>(AF67+AF68+AF69+AF70)/4</f>
        <v>0.28391666666666671</v>
      </c>
      <c r="AF67" s="5">
        <f t="shared" ref="AF67:AF72" si="102">U67</f>
        <v>0.56720000000000004</v>
      </c>
      <c r="AG67" s="7">
        <f t="shared" si="85"/>
        <v>6.409999999999999E-2</v>
      </c>
      <c r="AH67" s="8">
        <f t="shared" si="86"/>
        <v>0</v>
      </c>
      <c r="AI67" s="3">
        <f t="shared" si="87"/>
        <v>0</v>
      </c>
      <c r="AL67">
        <f t="shared" si="88"/>
        <v>0.29193974539340495</v>
      </c>
      <c r="AM67">
        <f t="shared" si="96"/>
        <v>3.2992485330954252E-2</v>
      </c>
      <c r="AN67">
        <f t="shared" si="97"/>
        <v>0</v>
      </c>
      <c r="AO67">
        <f t="shared" si="98"/>
        <v>0</v>
      </c>
      <c r="AQ67">
        <f t="shared" ref="AQ67:AQ71" si="103">LN(AL67)</f>
        <v>-1.2312078493996821</v>
      </c>
      <c r="AR67">
        <f t="shared" si="99"/>
        <v>-3.4114754606909758</v>
      </c>
      <c r="AS67">
        <v>0</v>
      </c>
      <c r="AT67">
        <v>0</v>
      </c>
      <c r="AV67">
        <f t="shared" ref="AV67:AV72" si="104">AQ67*AL67</f>
        <v>-0.35943850608010486</v>
      </c>
      <c r="AW67">
        <f t="shared" si="90"/>
        <v>-0.11255305409375742</v>
      </c>
      <c r="AX67">
        <f t="shared" si="91"/>
        <v>0</v>
      </c>
      <c r="AY67">
        <f t="shared" si="92"/>
        <v>0</v>
      </c>
    </row>
    <row r="68" spans="2:53" x14ac:dyDescent="0.3">
      <c r="B68" s="1">
        <v>0.59630000000000005</v>
      </c>
      <c r="C68" s="1">
        <v>0.28120000000000001</v>
      </c>
      <c r="D68" s="1">
        <v>5.8700000000000002E-2</v>
      </c>
      <c r="E68" s="1">
        <v>8.3099999999999993E-2</v>
      </c>
      <c r="F68" s="1">
        <v>0.30890000000000001</v>
      </c>
      <c r="G68" s="1">
        <v>0.4864</v>
      </c>
      <c r="H68" s="1">
        <v>0.10349999999999999</v>
      </c>
      <c r="I68" s="1">
        <v>0.14410000000000001</v>
      </c>
      <c r="J68" s="1">
        <v>0.58020000000000005</v>
      </c>
      <c r="K68" s="1">
        <v>0.38450000000000001</v>
      </c>
      <c r="L68" s="1">
        <v>4.9500000000000002E-2</v>
      </c>
      <c r="M68" s="1">
        <v>5.2400000000000002E-2</v>
      </c>
      <c r="P68">
        <f t="shared" si="101"/>
        <v>0.49513333333333337</v>
      </c>
      <c r="Q68">
        <f t="shared" si="82"/>
        <v>0.38403333333333339</v>
      </c>
      <c r="R68">
        <f t="shared" si="83"/>
        <v>7.0566666666666666E-2</v>
      </c>
      <c r="S68">
        <f t="shared" si="84"/>
        <v>9.3200000000000005E-2</v>
      </c>
      <c r="U68">
        <f t="shared" si="93"/>
        <v>0.35820000000000007</v>
      </c>
      <c r="V68">
        <f t="shared" si="94"/>
        <v>0.24710000000000007</v>
      </c>
      <c r="W68">
        <v>0</v>
      </c>
      <c r="X68">
        <v>0</v>
      </c>
      <c r="AA68" s="3" t="s">
        <v>12</v>
      </c>
      <c r="AB68" s="3">
        <f>(AI65+AI66+AI67+AI68+AI69+AI70)/6</f>
        <v>0</v>
      </c>
      <c r="AF68" s="5">
        <f t="shared" si="102"/>
        <v>0.35820000000000007</v>
      </c>
      <c r="AG68" s="7">
        <f t="shared" si="85"/>
        <v>0.24710000000000007</v>
      </c>
      <c r="AH68" s="8">
        <f t="shared" si="86"/>
        <v>0</v>
      </c>
      <c r="AI68" s="3">
        <f t="shared" si="87"/>
        <v>0</v>
      </c>
      <c r="AL68">
        <f t="shared" si="88"/>
        <v>0.18436674330027797</v>
      </c>
      <c r="AM68">
        <f t="shared" si="96"/>
        <v>0.12718320008235257</v>
      </c>
      <c r="AN68">
        <f t="shared" si="97"/>
        <v>0</v>
      </c>
      <c r="AO68">
        <f t="shared" si="98"/>
        <v>0</v>
      </c>
      <c r="AQ68">
        <f t="shared" si="103"/>
        <v>-1.6908283349909883</v>
      </c>
      <c r="AR68">
        <f t="shared" si="99"/>
        <v>-2.0621267116230353</v>
      </c>
      <c r="AS68">
        <v>0</v>
      </c>
      <c r="AT68">
        <v>0</v>
      </c>
      <c r="AV68">
        <f t="shared" si="104"/>
        <v>-0.31173251360211995</v>
      </c>
      <c r="AW68">
        <f t="shared" si="90"/>
        <v>-0.26226787415951625</v>
      </c>
      <c r="AX68">
        <f t="shared" si="91"/>
        <v>0</v>
      </c>
      <c r="AY68">
        <f t="shared" si="92"/>
        <v>0</v>
      </c>
    </row>
    <row r="69" spans="2:53" x14ac:dyDescent="0.3">
      <c r="B69" s="1">
        <v>0.28210000000000002</v>
      </c>
      <c r="C69" s="1">
        <v>0.11890000000000001</v>
      </c>
      <c r="D69" s="1">
        <v>0.1021</v>
      </c>
      <c r="E69" s="1">
        <v>6.2600000000000003E-2</v>
      </c>
      <c r="F69" s="1">
        <v>8.7400000000000005E-2</v>
      </c>
      <c r="G69" s="1">
        <v>0.15129999999999999</v>
      </c>
      <c r="H69" s="1">
        <v>5.6500000000000002E-2</v>
      </c>
      <c r="I69" s="1">
        <v>5.0099999999999999E-2</v>
      </c>
      <c r="J69" s="1">
        <v>0.14460000000000001</v>
      </c>
      <c r="K69" s="1">
        <v>0.39689999999999998</v>
      </c>
      <c r="L69" s="1">
        <v>4.8300000000000003E-2</v>
      </c>
      <c r="M69" s="1">
        <v>5.0999999999999997E-2</v>
      </c>
      <c r="P69">
        <f t="shared" si="101"/>
        <v>0.17136666666666667</v>
      </c>
      <c r="Q69">
        <f t="shared" si="82"/>
        <v>0.22236666666666668</v>
      </c>
      <c r="R69">
        <f t="shared" si="83"/>
        <v>6.8966666666666662E-2</v>
      </c>
      <c r="S69">
        <f t="shared" si="84"/>
        <v>5.4566666666666659E-2</v>
      </c>
      <c r="U69">
        <f t="shared" si="93"/>
        <v>3.4433333333333344E-2</v>
      </c>
      <c r="V69">
        <f t="shared" si="94"/>
        <v>8.5433333333333361E-2</v>
      </c>
      <c r="W69">
        <v>0</v>
      </c>
      <c r="X69">
        <v>0</v>
      </c>
      <c r="AA69" s="4" t="s">
        <v>9</v>
      </c>
      <c r="AB69" s="4">
        <f>(AF66+AG70+AH66+AH69+AH70+AH71+AH72)/8</f>
        <v>2.1395833333333336E-2</v>
      </c>
      <c r="AF69" s="5">
        <f t="shared" si="102"/>
        <v>3.4433333333333344E-2</v>
      </c>
      <c r="AG69" s="7">
        <f t="shared" si="85"/>
        <v>8.5433333333333361E-2</v>
      </c>
      <c r="AH69" s="4">
        <f t="shared" si="86"/>
        <v>0</v>
      </c>
      <c r="AI69" s="3">
        <f t="shared" si="87"/>
        <v>0</v>
      </c>
      <c r="AL69">
        <f t="shared" si="88"/>
        <v>1.7722952338468934E-2</v>
      </c>
      <c r="AM69">
        <f t="shared" si="96"/>
        <v>4.3972823662629119E-2</v>
      </c>
      <c r="AN69">
        <f t="shared" si="97"/>
        <v>0</v>
      </c>
      <c r="AO69">
        <f t="shared" si="98"/>
        <v>0</v>
      </c>
      <c r="AQ69">
        <f t="shared" si="103"/>
        <v>-4.0328947371601167</v>
      </c>
      <c r="AR69">
        <f t="shared" si="99"/>
        <v>-3.1241834799156836</v>
      </c>
      <c r="AS69">
        <v>0</v>
      </c>
      <c r="AT69">
        <v>0</v>
      </c>
      <c r="AV69">
        <f t="shared" si="104"/>
        <v>-7.1474801212750946E-2</v>
      </c>
      <c r="AW69">
        <f t="shared" si="90"/>
        <v>-0.13737916925203136</v>
      </c>
      <c r="AX69">
        <f t="shared" si="91"/>
        <v>0</v>
      </c>
      <c r="AY69">
        <f t="shared" si="92"/>
        <v>0</v>
      </c>
    </row>
    <row r="70" spans="2:53" x14ac:dyDescent="0.3">
      <c r="B70" s="1">
        <v>0.57769999999999999</v>
      </c>
      <c r="C70" s="1">
        <v>7.4300000000000005E-2</v>
      </c>
      <c r="D70" s="1">
        <v>8.3500000000000005E-2</v>
      </c>
      <c r="E70" s="1">
        <v>4.6800000000000001E-2</v>
      </c>
      <c r="F70" s="1">
        <v>6.3700000000000007E-2</v>
      </c>
      <c r="G70" s="1">
        <v>0.12520000000000001</v>
      </c>
      <c r="H70" s="1">
        <v>4.9200000000000001E-2</v>
      </c>
      <c r="I70" s="1">
        <v>4.4699999999999997E-2</v>
      </c>
      <c r="J70" s="1">
        <v>0.2969</v>
      </c>
      <c r="K70" s="1">
        <v>6.6900000000000001E-2</v>
      </c>
      <c r="L70" s="1">
        <v>5.9700000000000003E-2</v>
      </c>
      <c r="M70" s="1">
        <v>5.04E-2</v>
      </c>
      <c r="P70">
        <f t="shared" si="101"/>
        <v>0.31276666666666664</v>
      </c>
      <c r="Q70">
        <f t="shared" si="82"/>
        <v>8.8800000000000004E-2</v>
      </c>
      <c r="R70">
        <f t="shared" si="83"/>
        <v>6.4133333333333334E-2</v>
      </c>
      <c r="S70">
        <f t="shared" si="84"/>
        <v>4.7300000000000002E-2</v>
      </c>
      <c r="U70">
        <f t="shared" si="93"/>
        <v>0.17583333333333331</v>
      </c>
      <c r="V70">
        <v>0</v>
      </c>
      <c r="W70">
        <v>0</v>
      </c>
      <c r="X70">
        <v>0</v>
      </c>
      <c r="AA70" s="7" t="s">
        <v>10</v>
      </c>
      <c r="AB70" s="7">
        <f>(AF71+AF72+AG65+AG66+AG67+AG68+AG69+AG71+AG72+AH65)/10</f>
        <v>5.6493333333333354E-2</v>
      </c>
      <c r="AF70" s="5">
        <f t="shared" si="102"/>
        <v>0.17583333333333331</v>
      </c>
      <c r="AG70" s="4">
        <f t="shared" si="85"/>
        <v>0</v>
      </c>
      <c r="AH70" s="4">
        <f t="shared" si="86"/>
        <v>0</v>
      </c>
      <c r="AI70" s="3">
        <f t="shared" si="87"/>
        <v>0</v>
      </c>
      <c r="AL70">
        <f t="shared" si="88"/>
        <v>9.0502007343101251E-2</v>
      </c>
      <c r="AM70">
        <f t="shared" si="96"/>
        <v>0</v>
      </c>
      <c r="AN70">
        <f t="shared" si="97"/>
        <v>0</v>
      </c>
      <c r="AO70">
        <f t="shared" si="98"/>
        <v>0</v>
      </c>
      <c r="AQ70">
        <f t="shared" si="103"/>
        <v>-2.4023832479354881</v>
      </c>
      <c r="AR70">
        <v>0</v>
      </c>
      <c r="AS70">
        <v>0</v>
      </c>
      <c r="AT70">
        <v>0</v>
      </c>
      <c r="AV70">
        <f t="shared" si="104"/>
        <v>-0.21742050634560098</v>
      </c>
      <c r="AW70">
        <f t="shared" si="90"/>
        <v>0</v>
      </c>
      <c r="AX70">
        <f t="shared" si="91"/>
        <v>0</v>
      </c>
      <c r="AY70">
        <f t="shared" si="92"/>
        <v>0</v>
      </c>
    </row>
    <row r="71" spans="2:53" x14ac:dyDescent="0.3">
      <c r="B71" s="1">
        <v>0.15679999999999999</v>
      </c>
      <c r="C71" s="1">
        <v>5.3600000000000002E-2</v>
      </c>
      <c r="D71" s="1">
        <v>8.14E-2</v>
      </c>
      <c r="E71" s="1">
        <v>4.8599999999999997E-2</v>
      </c>
      <c r="F71" s="1">
        <v>0.2157</v>
      </c>
      <c r="G71" s="1">
        <v>4.7500000000000001E-2</v>
      </c>
      <c r="H71" s="1">
        <v>0.05</v>
      </c>
      <c r="I71" s="1">
        <v>4.8800000000000003E-2</v>
      </c>
      <c r="J71" s="1">
        <v>0.1832</v>
      </c>
      <c r="K71" s="1">
        <v>5.5800000000000002E-2</v>
      </c>
      <c r="L71" s="1">
        <v>7.6600000000000001E-2</v>
      </c>
      <c r="M71" s="1">
        <v>5.1799999999999999E-2</v>
      </c>
      <c r="P71">
        <f t="shared" si="101"/>
        <v>0.18523333333333333</v>
      </c>
      <c r="Q71">
        <f t="shared" si="82"/>
        <v>5.2299999999999992E-2</v>
      </c>
      <c r="R71">
        <f t="shared" si="83"/>
        <v>6.9333333333333344E-2</v>
      </c>
      <c r="S71">
        <f t="shared" si="84"/>
        <v>4.9733333333333331E-2</v>
      </c>
      <c r="U71">
        <f t="shared" si="93"/>
        <v>4.830000000000001E-2</v>
      </c>
      <c r="V71">
        <v>0</v>
      </c>
      <c r="W71">
        <v>0</v>
      </c>
      <c r="X71">
        <v>0</v>
      </c>
      <c r="AF71" s="7">
        <f t="shared" si="102"/>
        <v>4.830000000000001E-2</v>
      </c>
      <c r="AG71" s="7">
        <f t="shared" si="85"/>
        <v>0</v>
      </c>
      <c r="AH71" s="4">
        <f t="shared" si="86"/>
        <v>0</v>
      </c>
      <c r="AI71" s="2">
        <f t="shared" si="87"/>
        <v>0</v>
      </c>
      <c r="AL71">
        <f t="shared" si="88"/>
        <v>2.4860172254057584E-2</v>
      </c>
      <c r="AM71">
        <f t="shared" si="96"/>
        <v>0</v>
      </c>
      <c r="AN71">
        <f t="shared" si="97"/>
        <v>0</v>
      </c>
      <c r="AO71">
        <f t="shared" si="98"/>
        <v>0</v>
      </c>
      <c r="AQ71">
        <f t="shared" si="103"/>
        <v>-3.6944882639590726</v>
      </c>
      <c r="AR71">
        <v>0</v>
      </c>
      <c r="AS71">
        <v>0</v>
      </c>
      <c r="AT71">
        <v>0</v>
      </c>
      <c r="AV71">
        <f t="shared" si="104"/>
        <v>-9.1845614632616701E-2</v>
      </c>
      <c r="AW71">
        <f t="shared" si="90"/>
        <v>0</v>
      </c>
      <c r="AX71">
        <f t="shared" si="91"/>
        <v>0</v>
      </c>
      <c r="AY71">
        <f t="shared" si="92"/>
        <v>0</v>
      </c>
    </row>
    <row r="72" spans="2:53" x14ac:dyDescent="0.3">
      <c r="B72" s="1">
        <v>0.1867</v>
      </c>
      <c r="C72" s="1">
        <v>8.2100000000000006E-2</v>
      </c>
      <c r="D72" s="1">
        <v>0.115</v>
      </c>
      <c r="E72" s="1">
        <v>0.1976</v>
      </c>
      <c r="F72" s="1">
        <v>8.6900000000000005E-2</v>
      </c>
      <c r="G72" s="1">
        <v>4.7399999999999998E-2</v>
      </c>
      <c r="H72" s="1">
        <v>4.4699999999999997E-2</v>
      </c>
      <c r="I72" s="1">
        <v>0.22720000000000001</v>
      </c>
      <c r="J72" s="1">
        <v>8.5199999999999998E-2</v>
      </c>
      <c r="K72" s="1">
        <v>0.1017</v>
      </c>
      <c r="L72" s="1">
        <v>4.6300000000000001E-2</v>
      </c>
      <c r="M72" s="1">
        <v>0.1993</v>
      </c>
      <c r="P72">
        <f t="shared" si="101"/>
        <v>0.1196</v>
      </c>
      <c r="Q72">
        <f t="shared" si="82"/>
        <v>7.7066666666666672E-2</v>
      </c>
      <c r="R72">
        <f t="shared" si="83"/>
        <v>6.8666666666666668E-2</v>
      </c>
      <c r="S72">
        <f t="shared" si="84"/>
        <v>0.20803333333333332</v>
      </c>
      <c r="U72">
        <v>0</v>
      </c>
      <c r="V72">
        <v>0</v>
      </c>
      <c r="W72">
        <v>0</v>
      </c>
      <c r="X72">
        <f t="shared" ref="X72" si="105">S72-$P$60</f>
        <v>7.1099999999999997E-2</v>
      </c>
      <c r="AF72" s="7">
        <f t="shared" si="102"/>
        <v>0</v>
      </c>
      <c r="AG72" s="7">
        <f t="shared" si="85"/>
        <v>0</v>
      </c>
      <c r="AH72" s="4">
        <f t="shared" si="86"/>
        <v>0</v>
      </c>
      <c r="AI72" s="2">
        <f t="shared" si="87"/>
        <v>7.1099999999999997E-2</v>
      </c>
      <c r="AL72">
        <f t="shared" si="88"/>
        <v>0</v>
      </c>
      <c r="AM72">
        <f t="shared" si="96"/>
        <v>0</v>
      </c>
      <c r="AN72">
        <f t="shared" si="97"/>
        <v>0</v>
      </c>
      <c r="AO72">
        <f t="shared" si="98"/>
        <v>3.6595408846035064E-2</v>
      </c>
      <c r="AQ72">
        <v>0</v>
      </c>
      <c r="AR72">
        <v>0</v>
      </c>
      <c r="AS72">
        <v>0</v>
      </c>
      <c r="AT72">
        <f t="shared" ref="AT72" si="106">LN(AO72)</f>
        <v>-3.3078324878084047</v>
      </c>
      <c r="AV72">
        <f t="shared" si="104"/>
        <v>0</v>
      </c>
      <c r="AW72">
        <f t="shared" si="90"/>
        <v>0</v>
      </c>
      <c r="AX72">
        <f t="shared" si="91"/>
        <v>0</v>
      </c>
      <c r="AY72">
        <f t="shared" si="92"/>
        <v>-0.12105148228554587</v>
      </c>
    </row>
    <row r="76" spans="2:53" x14ac:dyDescent="0.3">
      <c r="P76" t="s">
        <v>0</v>
      </c>
      <c r="AA76" t="s">
        <v>3</v>
      </c>
      <c r="AD76" t="s">
        <v>48</v>
      </c>
      <c r="AJ76" s="6"/>
      <c r="AK76" s="6"/>
      <c r="AL76" t="s">
        <v>14</v>
      </c>
    </row>
    <row r="77" spans="2:53" x14ac:dyDescent="0.3">
      <c r="P77">
        <f>(B82+F82+J82)/3</f>
        <v>0.21166666666666667</v>
      </c>
      <c r="AA77">
        <f>SUM(U83:X89,V82:X82)</f>
        <v>3.7318999999999996</v>
      </c>
      <c r="AD77">
        <f>AA77/31</f>
        <v>0.12038387096774192</v>
      </c>
      <c r="AJ77" s="6"/>
      <c r="AK77" s="6"/>
    </row>
    <row r="78" spans="2:53" x14ac:dyDescent="0.3">
      <c r="AJ78" s="6"/>
      <c r="AK78" s="6"/>
    </row>
    <row r="79" spans="2:53" x14ac:dyDescent="0.3">
      <c r="AH79" s="6"/>
      <c r="AJ79" s="6"/>
      <c r="AK79" s="6"/>
      <c r="BA79" t="s">
        <v>14</v>
      </c>
    </row>
    <row r="80" spans="2:53" x14ac:dyDescent="0.3">
      <c r="B80" s="39" t="s">
        <v>30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P80" s="39" t="s">
        <v>1</v>
      </c>
      <c r="Q80" s="39"/>
      <c r="R80" s="39"/>
      <c r="S80" s="39"/>
      <c r="U80" s="39" t="s">
        <v>2</v>
      </c>
      <c r="V80" s="39"/>
      <c r="W80" s="39"/>
      <c r="X80" s="39"/>
      <c r="AJ80" s="6"/>
      <c r="AK80" s="6"/>
      <c r="AL80" s="39" t="s">
        <v>15</v>
      </c>
      <c r="AM80" s="39"/>
      <c r="AN80" s="39"/>
      <c r="AO80" s="39"/>
      <c r="AQ80" s="39" t="s">
        <v>16</v>
      </c>
      <c r="AR80" s="39"/>
      <c r="AS80" s="39"/>
      <c r="AT80" s="39"/>
      <c r="AV80" t="s">
        <v>17</v>
      </c>
    </row>
    <row r="81" spans="2:53" x14ac:dyDescent="0.3">
      <c r="AJ81" s="6"/>
      <c r="AK81" s="6"/>
      <c r="BA81">
        <f>SUM(AV83:AY89,AW82:AY82)*(-1)</f>
        <v>2.6558289565680568</v>
      </c>
    </row>
    <row r="82" spans="2:53" x14ac:dyDescent="0.3">
      <c r="B82" s="1">
        <v>0.1027</v>
      </c>
      <c r="C82" s="1">
        <v>0.28789999999999999</v>
      </c>
      <c r="D82" s="1">
        <v>0.19220000000000001</v>
      </c>
      <c r="E82" s="1">
        <v>0.13070000000000001</v>
      </c>
      <c r="F82" s="1">
        <v>0.17710000000000001</v>
      </c>
      <c r="G82" s="1">
        <v>0.49480000000000002</v>
      </c>
      <c r="H82" s="1">
        <v>0.54479999999999995</v>
      </c>
      <c r="I82" s="1">
        <v>0.3649</v>
      </c>
      <c r="J82" s="1">
        <v>0.35520000000000002</v>
      </c>
      <c r="K82" s="1">
        <v>0.26179999999999998</v>
      </c>
      <c r="L82" s="1">
        <v>0.439</v>
      </c>
      <c r="M82" s="1">
        <v>0.23100000000000001</v>
      </c>
      <c r="Q82">
        <f t="shared" ref="Q82:Q89" si="107">(C82+G82+K82)/3</f>
        <v>0.34816666666666668</v>
      </c>
      <c r="R82">
        <f t="shared" ref="R82:R89" si="108">(D82+H82+L82)/3</f>
        <v>0.39199999999999996</v>
      </c>
      <c r="S82">
        <f t="shared" ref="S82:S89" si="109">(E82+I82+M82)/3</f>
        <v>0.2422</v>
      </c>
      <c r="V82">
        <f t="shared" ref="U82:X89" si="110">Q82-$P$77</f>
        <v>0.13650000000000001</v>
      </c>
      <c r="W82">
        <f t="shared" si="110"/>
        <v>0.18033333333333329</v>
      </c>
      <c r="X82">
        <f t="shared" si="110"/>
        <v>3.0533333333333329E-2</v>
      </c>
      <c r="AA82" s="2" t="s">
        <v>7</v>
      </c>
      <c r="AB82" s="2">
        <f>(AI88+AI89)/2</f>
        <v>0.13238333333333333</v>
      </c>
      <c r="AG82" s="7">
        <f t="shared" ref="AG82:AG89" si="111">V82</f>
        <v>0.13650000000000001</v>
      </c>
      <c r="AH82" s="7">
        <f t="shared" ref="AH82:AH89" si="112">W82</f>
        <v>0.18033333333333329</v>
      </c>
      <c r="AI82" s="3">
        <f t="shared" ref="AI82:AI89" si="113">X82</f>
        <v>3.0533333333333329E-2</v>
      </c>
      <c r="AJ82" s="6"/>
      <c r="AK82" s="6"/>
      <c r="AM82">
        <f>AG82/$AA$77</f>
        <v>3.6576542779817256E-2</v>
      </c>
      <c r="AN82">
        <f t="shared" ref="AL82:AO89" si="114">AH82/$AA$77</f>
        <v>4.8322123672481392E-2</v>
      </c>
      <c r="AO82">
        <f t="shared" si="114"/>
        <v>8.1817126218101596E-3</v>
      </c>
      <c r="AR82">
        <f t="shared" ref="AR82:AR83" si="115">LN(AM82)</f>
        <v>-3.3083481516991897</v>
      </c>
      <c r="AS82">
        <f t="shared" ref="AS82:AS83" si="116">LN(AN82)</f>
        <v>-3.0298657761458325</v>
      </c>
      <c r="AT82">
        <f t="shared" ref="AT82" si="117">LN(AO82)</f>
        <v>-4.8058537833122292</v>
      </c>
      <c r="AW82">
        <f t="shared" ref="AW82" si="118">AR82*AM82</f>
        <v>-0.12100793770115476</v>
      </c>
      <c r="AX82">
        <f t="shared" ref="AX82" si="119">AS82*AN82</f>
        <v>-0.14640954874593773</v>
      </c>
      <c r="AY82">
        <f t="shared" ref="AY82" si="120">AT82*AO82</f>
        <v>-3.9320114557499772E-2</v>
      </c>
    </row>
    <row r="83" spans="2:53" x14ac:dyDescent="0.3">
      <c r="B83" s="1">
        <v>0.28839999999999999</v>
      </c>
      <c r="C83" s="1">
        <v>0.13789999999999999</v>
      </c>
      <c r="D83" s="1">
        <v>0.23180000000000001</v>
      </c>
      <c r="E83" s="1">
        <v>5.1900000000000002E-2</v>
      </c>
      <c r="F83" s="1">
        <v>0.39290000000000003</v>
      </c>
      <c r="G83" s="1">
        <v>0.2253</v>
      </c>
      <c r="H83" s="1">
        <v>1.0046999999999999</v>
      </c>
      <c r="I83" s="1">
        <v>0.23649999999999999</v>
      </c>
      <c r="J83" s="1">
        <v>0.85799999999999998</v>
      </c>
      <c r="K83" s="1">
        <v>0.55559999999999998</v>
      </c>
      <c r="L83" s="1">
        <v>0.1381</v>
      </c>
      <c r="M83" s="1">
        <v>6.5500000000000003E-2</v>
      </c>
      <c r="P83">
        <f>(B83+F83+J83)/3</f>
        <v>0.5131</v>
      </c>
      <c r="Q83">
        <f t="shared" si="107"/>
        <v>0.30626666666666663</v>
      </c>
      <c r="R83">
        <f t="shared" si="108"/>
        <v>0.4582</v>
      </c>
      <c r="S83">
        <f t="shared" si="109"/>
        <v>0.11796666666666666</v>
      </c>
      <c r="U83">
        <f t="shared" si="110"/>
        <v>0.30143333333333333</v>
      </c>
      <c r="V83">
        <f t="shared" si="110"/>
        <v>9.4599999999999962E-2</v>
      </c>
      <c r="W83">
        <f t="shared" ref="W83:W88" si="121">R83-$P$77</f>
        <v>0.24653333333333333</v>
      </c>
      <c r="X83">
        <v>0</v>
      </c>
      <c r="AA83" s="8" t="s">
        <v>11</v>
      </c>
      <c r="AB83" s="8">
        <f>(AH84+AH85)/2</f>
        <v>7.9666666666666636E-3</v>
      </c>
      <c r="AF83" s="4">
        <f>U83</f>
        <v>0.30143333333333333</v>
      </c>
      <c r="AG83" s="7">
        <f t="shared" si="111"/>
        <v>9.4599999999999962E-2</v>
      </c>
      <c r="AH83" s="4">
        <f t="shared" si="112"/>
        <v>0.24653333333333333</v>
      </c>
      <c r="AI83" s="3">
        <f t="shared" si="113"/>
        <v>0</v>
      </c>
      <c r="AL83">
        <f t="shared" si="114"/>
        <v>8.0772082138678258E-2</v>
      </c>
      <c r="AM83">
        <f t="shared" ref="AM83:AM89" si="122">AG83/$AA$77</f>
        <v>2.5349017926525354E-2</v>
      </c>
      <c r="AN83">
        <f t="shared" ref="AN83:AN89" si="123">AH83/$AA$77</f>
        <v>6.6061077020641859E-2</v>
      </c>
      <c r="AO83">
        <f t="shared" ref="AO83:AO89" si="124">AI83/$AA$77</f>
        <v>0</v>
      </c>
      <c r="AQ83">
        <f>LN(AL83)</f>
        <v>-2.5161238912458797</v>
      </c>
      <c r="AR83">
        <f t="shared" si="115"/>
        <v>-3.675015290266372</v>
      </c>
      <c r="AS83">
        <f t="shared" si="116"/>
        <v>-2.7171755554793444</v>
      </c>
      <c r="AT83">
        <v>0</v>
      </c>
      <c r="AV83">
        <f>AQ83*AL83</f>
        <v>-0.20323256561480296</v>
      </c>
      <c r="AW83">
        <f t="shared" ref="AW83:AW89" si="125">AR83*AM83</f>
        <v>-9.3158028473217039E-2</v>
      </c>
      <c r="AX83">
        <f t="shared" ref="AX83:AX89" si="126">AS83*AN83</f>
        <v>-0.17949954364912629</v>
      </c>
      <c r="AY83">
        <f t="shared" ref="AY83:AY89" si="127">AT83*AO83</f>
        <v>0</v>
      </c>
    </row>
    <row r="84" spans="2:53" x14ac:dyDescent="0.3">
      <c r="B84" s="1">
        <v>0.4521</v>
      </c>
      <c r="C84" s="1">
        <v>5.6500000000000002E-2</v>
      </c>
      <c r="D84" s="1">
        <v>0.31690000000000002</v>
      </c>
      <c r="E84" s="1">
        <v>7.6200000000000004E-2</v>
      </c>
      <c r="F84" s="1">
        <v>0.56379999999999997</v>
      </c>
      <c r="G84" s="1">
        <v>0.70720000000000005</v>
      </c>
      <c r="H84" s="1">
        <v>0.28639999999999999</v>
      </c>
      <c r="I84" s="1">
        <v>0.1782</v>
      </c>
      <c r="J84" s="1">
        <v>1.2504</v>
      </c>
      <c r="K84" s="1">
        <v>0.26319999999999999</v>
      </c>
      <c r="L84" s="1">
        <v>7.9500000000000001E-2</v>
      </c>
      <c r="M84" s="1">
        <v>0.1588</v>
      </c>
      <c r="P84">
        <f t="shared" ref="P84:P89" si="128">(B84+F84+J84)/3</f>
        <v>0.7554333333333334</v>
      </c>
      <c r="Q84">
        <f t="shared" si="107"/>
        <v>0.34229999999999999</v>
      </c>
      <c r="R84">
        <f t="shared" si="108"/>
        <v>0.2276</v>
      </c>
      <c r="S84">
        <f t="shared" si="109"/>
        <v>0.13773333333333335</v>
      </c>
      <c r="U84">
        <f t="shared" si="110"/>
        <v>0.54376666666666673</v>
      </c>
      <c r="V84">
        <f t="shared" si="110"/>
        <v>0.13063333333333332</v>
      </c>
      <c r="W84">
        <f t="shared" si="121"/>
        <v>1.5933333333333327E-2</v>
      </c>
      <c r="X84">
        <v>0</v>
      </c>
      <c r="AA84" s="5" t="s">
        <v>8</v>
      </c>
      <c r="AB84" s="5">
        <f>(AF84+AF85+AF86+AF87)/4</f>
        <v>0.32546666666666674</v>
      </c>
      <c r="AF84" s="5">
        <f t="shared" ref="AF84:AF89" si="129">U84</f>
        <v>0.54376666666666673</v>
      </c>
      <c r="AG84" s="7">
        <f t="shared" si="111"/>
        <v>0.13063333333333332</v>
      </c>
      <c r="AH84" s="8">
        <f t="shared" si="112"/>
        <v>1.5933333333333327E-2</v>
      </c>
      <c r="AI84" s="3">
        <f t="shared" si="113"/>
        <v>0</v>
      </c>
      <c r="AL84">
        <f t="shared" si="114"/>
        <v>0.14570772707378729</v>
      </c>
      <c r="AM84">
        <f t="shared" si="122"/>
        <v>3.5004510660342811E-2</v>
      </c>
      <c r="AN84">
        <f t="shared" si="123"/>
        <v>4.2694963244817195E-3</v>
      </c>
      <c r="AO84">
        <f t="shared" si="124"/>
        <v>0</v>
      </c>
      <c r="AQ84">
        <f t="shared" ref="AQ84:AQ89" si="130">LN(AL84)</f>
        <v>-1.9261525330500568</v>
      </c>
      <c r="AR84">
        <f t="shared" ref="AR84:AR86" si="131">LN(AM84)</f>
        <v>-3.3522783497867281</v>
      </c>
      <c r="AS84">
        <f t="shared" ref="AS84:AS88" si="132">LN(AN84)</f>
        <v>-5.4562594154949045</v>
      </c>
      <c r="AT84">
        <v>0</v>
      </c>
      <c r="AV84">
        <f t="shared" ref="AV84:AV89" si="133">AQ84*AL84</f>
        <v>-0.28065530758814172</v>
      </c>
      <c r="AW84">
        <f t="shared" si="125"/>
        <v>-0.11734486323154593</v>
      </c>
      <c r="AX84">
        <f t="shared" si="126"/>
        <v>-2.329547951987427E-2</v>
      </c>
      <c r="AY84">
        <f t="shared" si="127"/>
        <v>0</v>
      </c>
    </row>
    <row r="85" spans="2:53" x14ac:dyDescent="0.3">
      <c r="B85" s="1">
        <v>0.5655</v>
      </c>
      <c r="C85" s="1">
        <v>0.27560000000000001</v>
      </c>
      <c r="D85" s="1">
        <v>0.17849999999999999</v>
      </c>
      <c r="E85" s="1">
        <v>0.2382</v>
      </c>
      <c r="F85" s="1">
        <v>0.37390000000000001</v>
      </c>
      <c r="G85" s="1">
        <v>0.65069999999999995</v>
      </c>
      <c r="H85" s="1">
        <v>0.32579999999999998</v>
      </c>
      <c r="I85" s="1">
        <v>0.33829999999999999</v>
      </c>
      <c r="J85" s="1">
        <v>1.3162</v>
      </c>
      <c r="K85" s="1">
        <v>0.79010000000000002</v>
      </c>
      <c r="L85" s="1">
        <v>0.12659999999999999</v>
      </c>
      <c r="M85" s="1">
        <v>7.2099999999999997E-2</v>
      </c>
      <c r="P85">
        <f t="shared" si="128"/>
        <v>0.75186666666666679</v>
      </c>
      <c r="Q85">
        <f t="shared" si="107"/>
        <v>0.57213333333333327</v>
      </c>
      <c r="R85">
        <f t="shared" si="108"/>
        <v>0.21030000000000001</v>
      </c>
      <c r="S85">
        <f t="shared" si="109"/>
        <v>0.21620000000000003</v>
      </c>
      <c r="U85">
        <f t="shared" si="110"/>
        <v>0.54020000000000012</v>
      </c>
      <c r="V85">
        <f t="shared" si="110"/>
        <v>0.3604666666666666</v>
      </c>
      <c r="W85">
        <v>0</v>
      </c>
      <c r="X85">
        <f t="shared" ref="X85:X89" si="134">S85-$P$77</f>
        <v>4.5333333333333614E-3</v>
      </c>
      <c r="AA85" s="3" t="s">
        <v>12</v>
      </c>
      <c r="AB85" s="3">
        <f>(AI82+AI83+AI84+AI85+AI86+AI87)/6</f>
        <v>5.8444444444444481E-3</v>
      </c>
      <c r="AF85" s="5">
        <f t="shared" si="129"/>
        <v>0.54020000000000012</v>
      </c>
      <c r="AG85" s="7">
        <f t="shared" si="111"/>
        <v>0.3604666666666666</v>
      </c>
      <c r="AH85" s="8">
        <f t="shared" si="112"/>
        <v>0</v>
      </c>
      <c r="AI85" s="3">
        <f t="shared" si="113"/>
        <v>4.5333333333333614E-3</v>
      </c>
      <c r="AL85">
        <f t="shared" si="114"/>
        <v>0.14475200300115229</v>
      </c>
      <c r="AM85">
        <f t="shared" si="122"/>
        <v>9.65906553408898E-2</v>
      </c>
      <c r="AN85">
        <f t="shared" si="123"/>
        <v>0</v>
      </c>
      <c r="AO85">
        <f t="shared" si="124"/>
        <v>1.2147520923211667E-3</v>
      </c>
      <c r="AQ85">
        <f t="shared" si="130"/>
        <v>-1.9327333249656888</v>
      </c>
      <c r="AR85">
        <f t="shared" si="131"/>
        <v>-2.3372732780444099</v>
      </c>
      <c r="AS85">
        <v>0</v>
      </c>
      <c r="AT85">
        <f>LN(AO85)</f>
        <v>-6.7132152622503014</v>
      </c>
      <c r="AV85">
        <f t="shared" si="133"/>
        <v>-0.27976702005586046</v>
      </c>
      <c r="AW85">
        <f t="shared" si="125"/>
        <v>-0.2257587576370593</v>
      </c>
      <c r="AX85">
        <f t="shared" si="126"/>
        <v>0</v>
      </c>
      <c r="AY85">
        <f t="shared" si="127"/>
        <v>-8.1548922860209434E-3</v>
      </c>
    </row>
    <row r="86" spans="2:53" x14ac:dyDescent="0.3">
      <c r="B86" s="1">
        <v>0.28289999999999998</v>
      </c>
      <c r="C86" s="1">
        <v>0.37990000000000002</v>
      </c>
      <c r="D86" s="1">
        <v>0.24229999999999999</v>
      </c>
      <c r="E86" s="1">
        <v>0.2233</v>
      </c>
      <c r="F86" s="1">
        <v>0.23849999999999999</v>
      </c>
      <c r="G86" s="1">
        <v>0.49740000000000001</v>
      </c>
      <c r="H86" s="1">
        <v>0.21240000000000001</v>
      </c>
      <c r="I86" s="1">
        <v>0.15290000000000001</v>
      </c>
      <c r="J86" s="1">
        <v>0.2959</v>
      </c>
      <c r="K86" s="1">
        <v>0.70620000000000005</v>
      </c>
      <c r="L86" s="1">
        <v>6.4600000000000005E-2</v>
      </c>
      <c r="M86" s="1">
        <v>6.0400000000000002E-2</v>
      </c>
      <c r="P86">
        <f t="shared" si="128"/>
        <v>0.27243333333333331</v>
      </c>
      <c r="Q86">
        <f t="shared" si="107"/>
        <v>0.52783333333333327</v>
      </c>
      <c r="R86">
        <f t="shared" si="108"/>
        <v>0.1731</v>
      </c>
      <c r="S86">
        <f t="shared" si="109"/>
        <v>0.14553333333333332</v>
      </c>
      <c r="U86">
        <f t="shared" si="110"/>
        <v>6.0766666666666636E-2</v>
      </c>
      <c r="V86">
        <f t="shared" si="110"/>
        <v>0.3161666666666666</v>
      </c>
      <c r="W86">
        <v>0</v>
      </c>
      <c r="X86">
        <v>0</v>
      </c>
      <c r="AA86" s="4" t="s">
        <v>9</v>
      </c>
      <c r="AB86" s="4">
        <f>(AF83+AG87+AH83+AH86+AH87+AH88+AH89)/8</f>
        <v>8.4529166666666683E-2</v>
      </c>
      <c r="AF86" s="5">
        <f t="shared" si="129"/>
        <v>6.0766666666666636E-2</v>
      </c>
      <c r="AG86" s="7">
        <f t="shared" si="111"/>
        <v>0.3161666666666666</v>
      </c>
      <c r="AH86" s="4">
        <f t="shared" si="112"/>
        <v>0</v>
      </c>
      <c r="AI86" s="3">
        <f t="shared" si="113"/>
        <v>0</v>
      </c>
      <c r="AL86">
        <f t="shared" si="114"/>
        <v>1.6283037237510824E-2</v>
      </c>
      <c r="AM86">
        <f t="shared" si="122"/>
        <v>8.4720026438722007E-2</v>
      </c>
      <c r="AN86">
        <f t="shared" si="123"/>
        <v>0</v>
      </c>
      <c r="AO86">
        <f t="shared" si="124"/>
        <v>0</v>
      </c>
      <c r="AQ86">
        <f t="shared" si="130"/>
        <v>-4.117631373307697</v>
      </c>
      <c r="AR86">
        <f t="shared" si="131"/>
        <v>-2.4684032656172454</v>
      </c>
      <c r="AS86">
        <v>0</v>
      </c>
      <c r="AT86">
        <v>0</v>
      </c>
      <c r="AV86">
        <f t="shared" si="133"/>
        <v>-6.7047544981912066E-2</v>
      </c>
      <c r="AW86">
        <f t="shared" si="125"/>
        <v>-0.20912318992452078</v>
      </c>
      <c r="AX86">
        <f t="shared" si="126"/>
        <v>0</v>
      </c>
      <c r="AY86">
        <f t="shared" si="127"/>
        <v>0</v>
      </c>
    </row>
    <row r="87" spans="2:53" x14ac:dyDescent="0.3">
      <c r="B87" s="1">
        <v>0.55500000000000005</v>
      </c>
      <c r="C87" s="1">
        <v>9.8799999999999999E-2</v>
      </c>
      <c r="D87" s="1">
        <v>0.16020000000000001</v>
      </c>
      <c r="E87" s="1">
        <v>5.0500000000000003E-2</v>
      </c>
      <c r="F87" s="1">
        <v>0.18360000000000001</v>
      </c>
      <c r="G87" s="1">
        <v>0.31409999999999999</v>
      </c>
      <c r="H87" s="1">
        <v>0.2298</v>
      </c>
      <c r="I87" s="1">
        <v>5.7299999999999997E-2</v>
      </c>
      <c r="J87" s="1">
        <v>0.36780000000000002</v>
      </c>
      <c r="K87" s="1">
        <v>0.1158</v>
      </c>
      <c r="L87" s="1">
        <v>0.1459</v>
      </c>
      <c r="M87" s="1">
        <v>5.1700000000000003E-2</v>
      </c>
      <c r="P87">
        <f t="shared" si="128"/>
        <v>0.36880000000000002</v>
      </c>
      <c r="Q87">
        <f t="shared" si="107"/>
        <v>0.17623333333333333</v>
      </c>
      <c r="R87">
        <f t="shared" si="108"/>
        <v>0.17863333333333334</v>
      </c>
      <c r="S87">
        <f t="shared" si="109"/>
        <v>5.3166666666666668E-2</v>
      </c>
      <c r="U87">
        <f t="shared" si="110"/>
        <v>0.15713333333333335</v>
      </c>
      <c r="V87">
        <v>0</v>
      </c>
      <c r="W87">
        <v>0</v>
      </c>
      <c r="X87">
        <v>0</v>
      </c>
      <c r="AA87" s="7" t="s">
        <v>10</v>
      </c>
      <c r="AB87" s="7">
        <f>(AF88+AF89+AG82+AG83+AG84+AG85+AG86+AG88+AG89+AH82)/10</f>
        <v>0.14380333333333331</v>
      </c>
      <c r="AF87" s="5">
        <f t="shared" si="129"/>
        <v>0.15713333333333335</v>
      </c>
      <c r="AG87" s="4">
        <f t="shared" si="111"/>
        <v>0</v>
      </c>
      <c r="AH87" s="4">
        <f t="shared" si="112"/>
        <v>0</v>
      </c>
      <c r="AI87" s="3">
        <f t="shared" si="113"/>
        <v>0</v>
      </c>
      <c r="AL87">
        <f t="shared" si="114"/>
        <v>4.2105451200014299E-2</v>
      </c>
      <c r="AM87">
        <f t="shared" si="122"/>
        <v>0</v>
      </c>
      <c r="AN87">
        <f t="shared" si="123"/>
        <v>0</v>
      </c>
      <c r="AO87">
        <f t="shared" si="124"/>
        <v>0</v>
      </c>
      <c r="AQ87">
        <f t="shared" si="130"/>
        <v>-3.1675780644902831</v>
      </c>
      <c r="AR87">
        <v>0</v>
      </c>
      <c r="AS87">
        <v>0</v>
      </c>
      <c r="AT87">
        <v>0</v>
      </c>
      <c r="AV87">
        <f t="shared" si="133"/>
        <v>-0.13337230361663135</v>
      </c>
      <c r="AW87">
        <f t="shared" si="125"/>
        <v>0</v>
      </c>
      <c r="AX87">
        <f t="shared" si="126"/>
        <v>0</v>
      </c>
      <c r="AY87">
        <f t="shared" si="127"/>
        <v>0</v>
      </c>
    </row>
    <row r="88" spans="2:53" x14ac:dyDescent="0.3">
      <c r="B88" s="1">
        <v>0.12740000000000001</v>
      </c>
      <c r="C88" s="1">
        <v>0.1171</v>
      </c>
      <c r="D88" s="1">
        <v>0.89359999999999995</v>
      </c>
      <c r="E88" s="1">
        <v>7.8100000000000003E-2</v>
      </c>
      <c r="F88" s="1">
        <v>0.25869999999999999</v>
      </c>
      <c r="G88" s="1">
        <v>9.74E-2</v>
      </c>
      <c r="H88" s="1">
        <v>5.1400000000000001E-2</v>
      </c>
      <c r="I88" s="1">
        <v>5.5500000000000001E-2</v>
      </c>
      <c r="J88" s="1">
        <v>0.3987</v>
      </c>
      <c r="K88" s="1">
        <v>0.17030000000000001</v>
      </c>
      <c r="L88" s="1">
        <v>7.4800000000000005E-2</v>
      </c>
      <c r="M88" s="1">
        <v>5.5100000000000003E-2</v>
      </c>
      <c r="P88">
        <f t="shared" si="128"/>
        <v>0.2616</v>
      </c>
      <c r="Q88">
        <f t="shared" si="107"/>
        <v>0.12826666666666667</v>
      </c>
      <c r="R88">
        <f t="shared" si="108"/>
        <v>0.33993333333333337</v>
      </c>
      <c r="S88">
        <f t="shared" si="109"/>
        <v>6.2899999999999998E-2</v>
      </c>
      <c r="U88">
        <f t="shared" si="110"/>
        <v>4.993333333333333E-2</v>
      </c>
      <c r="V88">
        <v>0</v>
      </c>
      <c r="W88">
        <f t="shared" si="121"/>
        <v>0.1282666666666667</v>
      </c>
      <c r="X88">
        <v>0</v>
      </c>
      <c r="AF88" s="7">
        <f t="shared" si="129"/>
        <v>4.993333333333333E-2</v>
      </c>
      <c r="AG88" s="7">
        <f t="shared" si="111"/>
        <v>0</v>
      </c>
      <c r="AH88" s="4">
        <f t="shared" si="112"/>
        <v>0.1282666666666667</v>
      </c>
      <c r="AI88" s="2">
        <f t="shared" si="113"/>
        <v>0</v>
      </c>
      <c r="AL88">
        <f t="shared" si="114"/>
        <v>1.3380137016890415E-2</v>
      </c>
      <c r="AM88">
        <f t="shared" si="122"/>
        <v>0</v>
      </c>
      <c r="AN88">
        <f t="shared" si="123"/>
        <v>3.4370338612145744E-2</v>
      </c>
      <c r="AO88">
        <f t="shared" si="124"/>
        <v>0</v>
      </c>
      <c r="AQ88">
        <f t="shared" si="130"/>
        <v>-4.3139839839091945</v>
      </c>
      <c r="AR88">
        <v>0</v>
      </c>
      <c r="AS88">
        <f t="shared" si="132"/>
        <v>-3.3705613362007623</v>
      </c>
      <c r="AT88">
        <v>0</v>
      </c>
      <c r="AV88">
        <f t="shared" si="133"/>
        <v>-5.7721696793375799E-2</v>
      </c>
      <c r="AW88">
        <f t="shared" si="125"/>
        <v>0</v>
      </c>
      <c r="AX88">
        <f t="shared" si="126"/>
        <v>-0.11584733443822662</v>
      </c>
      <c r="AY88">
        <f t="shared" si="127"/>
        <v>0</v>
      </c>
    </row>
    <row r="89" spans="2:53" x14ac:dyDescent="0.3">
      <c r="B89" s="1">
        <v>0.48849999999999999</v>
      </c>
      <c r="C89" s="1">
        <v>0.11650000000000001</v>
      </c>
      <c r="D89" s="1">
        <v>0.33050000000000002</v>
      </c>
      <c r="E89" s="1">
        <v>0.43980000000000002</v>
      </c>
      <c r="F89" s="1">
        <v>0.43790000000000001</v>
      </c>
      <c r="G89" s="1">
        <v>6.4600000000000005E-2</v>
      </c>
      <c r="H89" s="1">
        <v>5.6800000000000003E-2</v>
      </c>
      <c r="I89" s="1">
        <v>0.49209999999999998</v>
      </c>
      <c r="J89" s="1">
        <v>0.37169999999999997</v>
      </c>
      <c r="K89" s="1">
        <v>0.29899999999999999</v>
      </c>
      <c r="L89" s="1">
        <v>7.9600000000000004E-2</v>
      </c>
      <c r="M89" s="1">
        <v>0.49740000000000001</v>
      </c>
      <c r="P89">
        <f t="shared" si="128"/>
        <v>0.43270000000000003</v>
      </c>
      <c r="Q89">
        <f t="shared" si="107"/>
        <v>0.16003333333333333</v>
      </c>
      <c r="R89">
        <f t="shared" si="108"/>
        <v>0.15563333333333335</v>
      </c>
      <c r="S89">
        <f t="shared" si="109"/>
        <v>0.47643333333333332</v>
      </c>
      <c r="U89">
        <f t="shared" si="110"/>
        <v>0.22103333333333336</v>
      </c>
      <c r="V89">
        <f t="shared" si="110"/>
        <v>-5.1633333333333337E-2</v>
      </c>
      <c r="W89">
        <v>0</v>
      </c>
      <c r="X89">
        <f t="shared" si="134"/>
        <v>0.26476666666666665</v>
      </c>
      <c r="AF89" s="7">
        <f t="shared" si="129"/>
        <v>0.22103333333333336</v>
      </c>
      <c r="AG89" s="7">
        <f t="shared" si="111"/>
        <v>-5.1633333333333337E-2</v>
      </c>
      <c r="AH89" s="4">
        <f t="shared" si="112"/>
        <v>0</v>
      </c>
      <c r="AI89" s="2">
        <f t="shared" si="113"/>
        <v>0.26476666666666665</v>
      </c>
      <c r="AL89">
        <f t="shared" si="114"/>
        <v>5.9228096501335349E-2</v>
      </c>
      <c r="AM89">
        <f t="shared" si="122"/>
        <v>-1.3835669051510851E-2</v>
      </c>
      <c r="AN89">
        <f t="shared" si="123"/>
        <v>0</v>
      </c>
      <c r="AO89">
        <f t="shared" si="124"/>
        <v>7.0946881391962993E-2</v>
      </c>
      <c r="AQ89">
        <f t="shared" si="130"/>
        <v>-2.8263592466174918</v>
      </c>
      <c r="AR89">
        <v>0</v>
      </c>
      <c r="AS89">
        <v>0</v>
      </c>
      <c r="AT89">
        <f t="shared" ref="AT89" si="135">LN(AO89)</f>
        <v>-2.6458238313532276</v>
      </c>
      <c r="AV89">
        <f t="shared" si="133"/>
        <v>-0.16739987820610228</v>
      </c>
      <c r="AW89">
        <f t="shared" si="125"/>
        <v>0</v>
      </c>
      <c r="AX89">
        <f t="shared" si="126"/>
        <v>0</v>
      </c>
      <c r="AY89">
        <f t="shared" si="127"/>
        <v>-0.18771294954704654</v>
      </c>
    </row>
    <row r="91" spans="2:53" x14ac:dyDescent="0.3">
      <c r="T91" s="39" t="s">
        <v>51</v>
      </c>
      <c r="U91" s="39"/>
    </row>
    <row r="92" spans="2:53" x14ac:dyDescent="0.3">
      <c r="T92" t="s">
        <v>47</v>
      </c>
      <c r="U92" t="s">
        <v>49</v>
      </c>
      <c r="W92" t="s">
        <v>46</v>
      </c>
    </row>
    <row r="93" spans="2:53" x14ac:dyDescent="0.3">
      <c r="T93">
        <v>24</v>
      </c>
      <c r="U93" s="12">
        <f>AD5</f>
        <v>5.2225806451612917E-3</v>
      </c>
      <c r="W93" s="10">
        <f>BA9</f>
        <v>1.8152860254447456</v>
      </c>
    </row>
    <row r="94" spans="2:53" x14ac:dyDescent="0.3">
      <c r="T94">
        <v>48</v>
      </c>
      <c r="U94" s="12">
        <f>AD24</f>
        <v>2.4635483870967742E-2</v>
      </c>
      <c r="W94" s="10">
        <f>BA28</f>
        <v>2.4351795441278314</v>
      </c>
    </row>
    <row r="95" spans="2:53" x14ac:dyDescent="0.3">
      <c r="T95">
        <v>72</v>
      </c>
      <c r="U95" s="12">
        <f>AD42</f>
        <v>4.0061290322580663E-2</v>
      </c>
      <c r="W95" s="10">
        <f>BA46</f>
        <v>2.1373862645520667</v>
      </c>
    </row>
    <row r="96" spans="2:53" x14ac:dyDescent="0.3">
      <c r="T96">
        <v>96</v>
      </c>
      <c r="U96" s="12">
        <f>AD60</f>
        <v>6.2673118279569895E-2</v>
      </c>
      <c r="W96" s="10">
        <f>BA64</f>
        <v>2.1374516696278971</v>
      </c>
    </row>
    <row r="97" spans="20:23" x14ac:dyDescent="0.3">
      <c r="T97">
        <v>120</v>
      </c>
      <c r="U97" s="12">
        <f>AD77</f>
        <v>0.12038387096774192</v>
      </c>
      <c r="W97" s="10">
        <f>BA81</f>
        <v>2.6558289565680568</v>
      </c>
    </row>
  </sheetData>
  <mergeCells count="26">
    <mergeCell ref="AL8:AO8"/>
    <mergeCell ref="AQ8:AT8"/>
    <mergeCell ref="AL27:AO27"/>
    <mergeCell ref="AQ27:AT27"/>
    <mergeCell ref="P8:S8"/>
    <mergeCell ref="U8:X8"/>
    <mergeCell ref="B8:M8"/>
    <mergeCell ref="B27:M27"/>
    <mergeCell ref="P27:S27"/>
    <mergeCell ref="U27:X27"/>
    <mergeCell ref="B45:M45"/>
    <mergeCell ref="P45:S45"/>
    <mergeCell ref="U45:X45"/>
    <mergeCell ref="T91:U91"/>
    <mergeCell ref="AL45:AO45"/>
    <mergeCell ref="AQ45:AT45"/>
    <mergeCell ref="B63:M63"/>
    <mergeCell ref="P63:S63"/>
    <mergeCell ref="U63:X63"/>
    <mergeCell ref="AL63:AO63"/>
    <mergeCell ref="AQ63:AT63"/>
    <mergeCell ref="B80:M80"/>
    <mergeCell ref="P80:S80"/>
    <mergeCell ref="U80:X80"/>
    <mergeCell ref="AL80:AO80"/>
    <mergeCell ref="AQ80:AT8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BA95"/>
  <sheetViews>
    <sheetView topLeftCell="X1" zoomScaleNormal="100" workbookViewId="0">
      <selection activeCell="AG91" sqref="AG91:AG95"/>
    </sheetView>
  </sheetViews>
  <sheetFormatPr defaultRowHeight="14.4" x14ac:dyDescent="0.3"/>
  <sheetData>
    <row r="4" spans="2:53" x14ac:dyDescent="0.3">
      <c r="P4" t="s">
        <v>0</v>
      </c>
      <c r="AA4" t="s">
        <v>3</v>
      </c>
      <c r="AD4" t="s">
        <v>4</v>
      </c>
      <c r="AL4" t="s">
        <v>14</v>
      </c>
    </row>
    <row r="5" spans="2:53" x14ac:dyDescent="0.3">
      <c r="P5">
        <f>(B10+F10+J10)/3</f>
        <v>5.6100000000000004E-2</v>
      </c>
      <c r="AA5">
        <f>SUM(U11:X17,V10:X10)</f>
        <v>2.1726666666666663</v>
      </c>
      <c r="AD5">
        <f>AA5/31</f>
        <v>7.0086021505376336E-2</v>
      </c>
    </row>
    <row r="7" spans="2:53" x14ac:dyDescent="0.3">
      <c r="BA7" t="s">
        <v>14</v>
      </c>
    </row>
    <row r="8" spans="2:53" x14ac:dyDescent="0.3">
      <c r="B8" s="39" t="s">
        <v>18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P8" s="39" t="s">
        <v>1</v>
      </c>
      <c r="Q8" s="39"/>
      <c r="R8" s="39"/>
      <c r="S8" s="39"/>
      <c r="U8" s="39" t="s">
        <v>2</v>
      </c>
      <c r="V8" s="39"/>
      <c r="W8" s="39"/>
      <c r="X8" s="39"/>
      <c r="AA8" t="s">
        <v>13</v>
      </c>
      <c r="AL8" s="39" t="s">
        <v>15</v>
      </c>
      <c r="AM8" s="39"/>
      <c r="AN8" s="39"/>
      <c r="AO8" s="39"/>
      <c r="AQ8" s="39" t="s">
        <v>16</v>
      </c>
      <c r="AR8" s="39"/>
      <c r="AS8" s="39"/>
      <c r="AT8" s="39"/>
      <c r="AV8" t="s">
        <v>17</v>
      </c>
    </row>
    <row r="9" spans="2:53" x14ac:dyDescent="0.3">
      <c r="BA9">
        <f>SUM(AV11:AY17,AW10:AY10)*(-1)</f>
        <v>2.5247319311042573</v>
      </c>
    </row>
    <row r="10" spans="2:53" x14ac:dyDescent="0.3">
      <c r="B10" s="1">
        <v>0.05</v>
      </c>
      <c r="C10" s="1">
        <v>7.46E-2</v>
      </c>
      <c r="D10" s="1">
        <v>1.1287</v>
      </c>
      <c r="E10" s="1">
        <v>4.8800000000000003E-2</v>
      </c>
      <c r="F10" s="1">
        <v>6.4500000000000002E-2</v>
      </c>
      <c r="G10" s="1">
        <v>8.0299999999999996E-2</v>
      </c>
      <c r="H10" s="1">
        <v>0.17349999999999999</v>
      </c>
      <c r="I10" s="1">
        <v>4.9799999999999997E-2</v>
      </c>
      <c r="J10" s="1">
        <v>5.3800000000000001E-2</v>
      </c>
      <c r="K10" s="1">
        <v>7.9200000000000007E-2</v>
      </c>
      <c r="L10" s="1">
        <v>0.1275</v>
      </c>
      <c r="M10" s="1">
        <v>5.4899999999999997E-2</v>
      </c>
      <c r="Q10">
        <f t="shared" ref="Q10:S17" si="0">(C10+G10+K10)/3</f>
        <v>7.803333333333333E-2</v>
      </c>
      <c r="R10">
        <f t="shared" si="0"/>
        <v>0.47656666666666664</v>
      </c>
      <c r="S10">
        <f t="shared" si="0"/>
        <v>5.1166666666666666E-2</v>
      </c>
      <c r="V10">
        <f t="shared" ref="V10:V17" si="1">Q10-$P$5</f>
        <v>2.1933333333333326E-2</v>
      </c>
      <c r="W10">
        <f t="shared" ref="W10:W17" si="2">R10-$P$5</f>
        <v>0.42046666666666666</v>
      </c>
      <c r="X10">
        <v>0</v>
      </c>
      <c r="AA10" s="2" t="s">
        <v>7</v>
      </c>
      <c r="AB10" s="2">
        <f>(AI16+AI17)/2</f>
        <v>1.7366666666666669E-2</v>
      </c>
      <c r="AG10" s="7">
        <f t="shared" ref="AG10:AI17" si="3">V10</f>
        <v>2.1933333333333326E-2</v>
      </c>
      <c r="AH10" s="7">
        <f t="shared" si="3"/>
        <v>0.42046666666666666</v>
      </c>
      <c r="AI10" s="3">
        <f t="shared" si="3"/>
        <v>0</v>
      </c>
      <c r="AM10">
        <f t="shared" ref="AM10:AO17" si="4">AG10/$AA$5</f>
        <v>1.009512120282295E-2</v>
      </c>
      <c r="AN10">
        <f t="shared" ref="AN10" si="5">AH10/$AA$5</f>
        <v>0.19352562135624427</v>
      </c>
      <c r="AO10">
        <f t="shared" ref="AO10" si="6">AI10/$AA$5</f>
        <v>0</v>
      </c>
      <c r="AR10">
        <f t="shared" ref="AR10" si="7">LN(AM10)</f>
        <v>-4.5957030210662353</v>
      </c>
      <c r="AS10">
        <f t="shared" ref="AS10" si="8">LN(AN10)</f>
        <v>-1.6423453651679558</v>
      </c>
      <c r="AT10">
        <v>0</v>
      </c>
      <c r="AW10">
        <f t="shared" ref="AW10:AY17" si="9">AR10*AM10</f>
        <v>-4.6394179009843238E-2</v>
      </c>
      <c r="AX10">
        <f t="shared" si="9"/>
        <v>-0.31783590727567651</v>
      </c>
      <c r="AY10">
        <f t="shared" si="9"/>
        <v>0</v>
      </c>
    </row>
    <row r="11" spans="2:53" x14ac:dyDescent="0.3">
      <c r="B11" s="1">
        <v>5.2600000000000001E-2</v>
      </c>
      <c r="C11" s="1">
        <v>0.1239</v>
      </c>
      <c r="D11" s="1">
        <v>0.61509999999999998</v>
      </c>
      <c r="E11" s="1">
        <v>5.1200000000000002E-2</v>
      </c>
      <c r="F11" s="1">
        <v>7.9399999999999998E-2</v>
      </c>
      <c r="G11" s="1">
        <v>0.1399</v>
      </c>
      <c r="H11" s="1">
        <v>0.2041</v>
      </c>
      <c r="I11" s="1">
        <v>4.7199999999999999E-2</v>
      </c>
      <c r="J11" s="1">
        <v>0.1094</v>
      </c>
      <c r="K11" s="1">
        <v>0.13300000000000001</v>
      </c>
      <c r="L11" s="1">
        <v>4.9599999999999998E-2</v>
      </c>
      <c r="M11" s="1">
        <v>4.9299999999999997E-2</v>
      </c>
      <c r="P11">
        <f>(B11+F11+J11)/3</f>
        <v>8.0466666666666672E-2</v>
      </c>
      <c r="Q11">
        <f t="shared" si="0"/>
        <v>0.13226666666666667</v>
      </c>
      <c r="R11">
        <f t="shared" si="0"/>
        <v>0.28959999999999997</v>
      </c>
      <c r="S11">
        <f t="shared" si="0"/>
        <v>4.923333333333333E-2</v>
      </c>
      <c r="U11">
        <f>P11-$P$5</f>
        <v>2.4366666666666668E-2</v>
      </c>
      <c r="V11">
        <f t="shared" si="1"/>
        <v>7.616666666666666E-2</v>
      </c>
      <c r="W11">
        <f t="shared" si="2"/>
        <v>0.23349999999999996</v>
      </c>
      <c r="X11">
        <v>0</v>
      </c>
      <c r="AA11" s="8" t="s">
        <v>11</v>
      </c>
      <c r="AB11" s="8">
        <f>(AH12+AH13)/2</f>
        <v>1.1283333333333329E-2</v>
      </c>
      <c r="AF11" s="4">
        <f>U11</f>
        <v>2.4366666666666668E-2</v>
      </c>
      <c r="AG11" s="7">
        <f t="shared" si="3"/>
        <v>7.616666666666666E-2</v>
      </c>
      <c r="AH11" s="4">
        <f t="shared" si="3"/>
        <v>0.23349999999999996</v>
      </c>
      <c r="AI11" s="3">
        <f t="shared" si="3"/>
        <v>0</v>
      </c>
      <c r="AL11">
        <f>AF11/$AA$5</f>
        <v>1.1215096655415775E-2</v>
      </c>
      <c r="AM11">
        <f t="shared" si="4"/>
        <v>3.5056765879104022E-2</v>
      </c>
      <c r="AN11">
        <f t="shared" si="4"/>
        <v>0.10747161706044799</v>
      </c>
      <c r="AO11">
        <f t="shared" si="4"/>
        <v>0</v>
      </c>
      <c r="AQ11">
        <f>LN(AL11)</f>
        <v>-4.4904944926417736</v>
      </c>
      <c r="AR11">
        <f>LN(AM11)</f>
        <v>-3.3507866490632474</v>
      </c>
      <c r="AS11">
        <f t="shared" ref="AS11:AS17" si="10">LN(AN11)</f>
        <v>-2.230528493620445</v>
      </c>
      <c r="AT11">
        <v>0</v>
      </c>
      <c r="AV11">
        <f>AQ11*AL11</f>
        <v>-5.0361329765589713E-2</v>
      </c>
      <c r="AW11">
        <f t="shared" si="9"/>
        <v>-0.11746774306703775</v>
      </c>
      <c r="AX11">
        <f t="shared" si="9"/>
        <v>-0.23971850410879436</v>
      </c>
      <c r="AY11">
        <f t="shared" si="9"/>
        <v>0</v>
      </c>
    </row>
    <row r="12" spans="2:53" x14ac:dyDescent="0.3">
      <c r="B12" s="1">
        <v>0.1249</v>
      </c>
      <c r="C12" s="1">
        <v>6.3299999999999995E-2</v>
      </c>
      <c r="D12" s="1">
        <v>5.04E-2</v>
      </c>
      <c r="E12" s="1">
        <v>4.7399999999999998E-2</v>
      </c>
      <c r="F12" s="1">
        <v>8.6699999999999999E-2</v>
      </c>
      <c r="G12" s="1">
        <v>5.0200000000000002E-2</v>
      </c>
      <c r="H12" s="1">
        <v>4.9299999999999997E-2</v>
      </c>
      <c r="I12" s="1">
        <v>4.5199999999999997E-2</v>
      </c>
      <c r="J12" s="1">
        <v>6.2600000000000003E-2</v>
      </c>
      <c r="K12" s="1">
        <v>4.87E-2</v>
      </c>
      <c r="L12" s="1">
        <v>5.1999999999999998E-2</v>
      </c>
      <c r="M12" s="1">
        <v>6.4199999999999993E-2</v>
      </c>
      <c r="P12">
        <f t="shared" ref="P12:P17" si="11">(B12+F12+J12)/3</f>
        <v>9.1399999999999995E-2</v>
      </c>
      <c r="Q12">
        <f t="shared" si="0"/>
        <v>5.4066666666666659E-2</v>
      </c>
      <c r="R12">
        <f t="shared" si="0"/>
        <v>5.0566666666666669E-2</v>
      </c>
      <c r="S12">
        <f t="shared" si="0"/>
        <v>5.2266666666666663E-2</v>
      </c>
      <c r="U12">
        <f t="shared" ref="U12:U17" si="12">P12-$P$5</f>
        <v>3.5299999999999991E-2</v>
      </c>
      <c r="V12">
        <v>0</v>
      </c>
      <c r="W12">
        <v>0</v>
      </c>
      <c r="X12">
        <v>0</v>
      </c>
      <c r="AA12" s="5" t="s">
        <v>8</v>
      </c>
      <c r="AB12" s="5">
        <f>(AF12+AF13+AF14+AF15)/4</f>
        <v>5.3149999999999982E-2</v>
      </c>
      <c r="AF12" s="5">
        <f t="shared" ref="AF12:AF17" si="13">U12</f>
        <v>3.5299999999999991E-2</v>
      </c>
      <c r="AG12" s="7">
        <f t="shared" si="3"/>
        <v>0</v>
      </c>
      <c r="AH12" s="8">
        <f t="shared" si="3"/>
        <v>0</v>
      </c>
      <c r="AI12" s="3">
        <f t="shared" si="3"/>
        <v>0</v>
      </c>
      <c r="AL12">
        <f t="shared" ref="AL12:AL17" si="14">AF12/$AA$5</f>
        <v>1.6247315127339672E-2</v>
      </c>
      <c r="AM12">
        <f t="shared" si="4"/>
        <v>0</v>
      </c>
      <c r="AN12">
        <f t="shared" si="4"/>
        <v>0</v>
      </c>
      <c r="AO12">
        <f t="shared" si="4"/>
        <v>0</v>
      </c>
      <c r="AQ12">
        <f t="shared" ref="AQ12:AR17" si="15">LN(AL12)</f>
        <v>-4.119827606790146</v>
      </c>
      <c r="AR12">
        <v>0</v>
      </c>
      <c r="AS12">
        <v>0</v>
      </c>
      <c r="AT12">
        <v>0</v>
      </c>
      <c r="AV12">
        <f t="shared" ref="AV12:AV17" si="16">AQ12*AL12</f>
        <v>-6.6936137397833134E-2</v>
      </c>
      <c r="AW12">
        <f t="shared" si="9"/>
        <v>0</v>
      </c>
      <c r="AX12">
        <f t="shared" si="9"/>
        <v>0</v>
      </c>
      <c r="AY12">
        <f t="shared" si="9"/>
        <v>0</v>
      </c>
    </row>
    <row r="13" spans="2:53" x14ac:dyDescent="0.3">
      <c r="B13" s="1">
        <v>0.188</v>
      </c>
      <c r="C13" s="1">
        <v>0.29420000000000002</v>
      </c>
      <c r="D13" s="1">
        <v>6.6299999999999998E-2</v>
      </c>
      <c r="E13" s="1">
        <v>0.14949999999999999</v>
      </c>
      <c r="F13" s="1">
        <v>0.10440000000000001</v>
      </c>
      <c r="G13" s="1">
        <v>5.67E-2</v>
      </c>
      <c r="H13" s="1">
        <v>0.1022</v>
      </c>
      <c r="I13" s="1">
        <v>0.12230000000000001</v>
      </c>
      <c r="J13" s="1">
        <v>0.14130000000000001</v>
      </c>
      <c r="K13" s="1">
        <v>0.42280000000000001</v>
      </c>
      <c r="L13" s="1">
        <v>6.7500000000000004E-2</v>
      </c>
      <c r="M13" s="1">
        <v>7.2999999999999995E-2</v>
      </c>
      <c r="P13">
        <f t="shared" si="11"/>
        <v>0.14456666666666665</v>
      </c>
      <c r="Q13">
        <f t="shared" si="0"/>
        <v>0.25790000000000002</v>
      </c>
      <c r="R13">
        <f t="shared" si="0"/>
        <v>7.8666666666666663E-2</v>
      </c>
      <c r="S13">
        <f t="shared" si="0"/>
        <v>0.11493333333333333</v>
      </c>
      <c r="U13">
        <f t="shared" si="12"/>
        <v>8.8466666666666638E-2</v>
      </c>
      <c r="V13">
        <f t="shared" si="1"/>
        <v>0.20180000000000001</v>
      </c>
      <c r="W13">
        <f t="shared" si="2"/>
        <v>2.2566666666666658E-2</v>
      </c>
      <c r="X13">
        <f t="shared" ref="X13:X17" si="17">S13-$P$5</f>
        <v>5.8833333333333328E-2</v>
      </c>
      <c r="AA13" s="3" t="s">
        <v>12</v>
      </c>
      <c r="AB13" s="3">
        <f>(AI10+AI11+AI12+AI13+AI14+AI15)/6</f>
        <v>1.6511111111111112E-2</v>
      </c>
      <c r="AF13" s="5">
        <f t="shared" si="13"/>
        <v>8.8466666666666638E-2</v>
      </c>
      <c r="AG13" s="7">
        <f t="shared" si="3"/>
        <v>0.20180000000000001</v>
      </c>
      <c r="AH13" s="8">
        <f t="shared" si="3"/>
        <v>2.2566666666666658E-2</v>
      </c>
      <c r="AI13" s="3">
        <f t="shared" si="3"/>
        <v>5.8833333333333328E-2</v>
      </c>
      <c r="AJ13" s="6"/>
      <c r="AK13" s="6"/>
      <c r="AL13">
        <f t="shared" si="14"/>
        <v>4.0718011660018406E-2</v>
      </c>
      <c r="AM13">
        <f t="shared" si="4"/>
        <v>9.2881251917766208E-2</v>
      </c>
      <c r="AN13">
        <f t="shared" si="4"/>
        <v>1.0386621663086834E-2</v>
      </c>
      <c r="AO13">
        <f t="shared" si="4"/>
        <v>2.7078858545566128E-2</v>
      </c>
      <c r="AQ13">
        <f t="shared" si="15"/>
        <v>-3.2010847374994</v>
      </c>
      <c r="AR13">
        <f t="shared" si="15"/>
        <v>-2.3764334628098882</v>
      </c>
      <c r="AS13">
        <f t="shared" si="10"/>
        <v>-4.5672366794792776</v>
      </c>
      <c r="AT13">
        <f t="shared" ref="AT13:AT17" si="18">LN(AO13)</f>
        <v>-3.6090019830241551</v>
      </c>
      <c r="AV13">
        <f t="shared" si="16"/>
        <v>-0.13034180566620754</v>
      </c>
      <c r="AW13">
        <f t="shared" si="9"/>
        <v>-0.22072611512505472</v>
      </c>
      <c r="AX13">
        <f t="shared" si="9"/>
        <v>-4.7438159435524242E-2</v>
      </c>
      <c r="AY13">
        <f t="shared" si="9"/>
        <v>-9.7727654188978746E-2</v>
      </c>
    </row>
    <row r="14" spans="2:53" x14ac:dyDescent="0.3">
      <c r="B14" s="1">
        <v>5.3699999999999998E-2</v>
      </c>
      <c r="C14" s="1">
        <v>6.4399999999999999E-2</v>
      </c>
      <c r="D14" s="1">
        <v>0.1172</v>
      </c>
      <c r="E14" s="1">
        <v>4.58E-2</v>
      </c>
      <c r="F14" s="1">
        <v>5.6000000000000001E-2</v>
      </c>
      <c r="G14" s="1">
        <v>0.7651</v>
      </c>
      <c r="H14" s="1">
        <v>0.08</v>
      </c>
      <c r="I14" s="1">
        <v>8.4099999999999994E-2</v>
      </c>
      <c r="J14" s="1">
        <v>7.1900000000000006E-2</v>
      </c>
      <c r="K14" s="1">
        <v>0.54510000000000003</v>
      </c>
      <c r="L14" s="1">
        <v>6.6500000000000004E-2</v>
      </c>
      <c r="M14" s="1">
        <v>6.3799999999999996E-2</v>
      </c>
      <c r="P14">
        <f t="shared" si="11"/>
        <v>6.0533333333333328E-2</v>
      </c>
      <c r="Q14">
        <f t="shared" si="0"/>
        <v>0.4582</v>
      </c>
      <c r="R14">
        <f t="shared" si="0"/>
        <v>8.7899999999999992E-2</v>
      </c>
      <c r="S14">
        <f t="shared" si="0"/>
        <v>6.4566666666666661E-2</v>
      </c>
      <c r="U14">
        <f t="shared" si="12"/>
        <v>4.4333333333333239E-3</v>
      </c>
      <c r="V14">
        <f t="shared" si="1"/>
        <v>0.40210000000000001</v>
      </c>
      <c r="W14">
        <f t="shared" si="2"/>
        <v>3.1799999999999988E-2</v>
      </c>
      <c r="X14">
        <f t="shared" si="17"/>
        <v>8.4666666666666571E-3</v>
      </c>
      <c r="AA14" s="4" t="s">
        <v>9</v>
      </c>
      <c r="AB14" s="4">
        <f>(AF11+AG15+AH11+AH14+AH15+AH16+AH17)/8</f>
        <v>3.7129166666666664E-2</v>
      </c>
      <c r="AF14" s="5">
        <f t="shared" si="13"/>
        <v>4.4333333333333239E-3</v>
      </c>
      <c r="AG14" s="7">
        <f t="shared" si="3"/>
        <v>0.40210000000000001</v>
      </c>
      <c r="AH14" s="4">
        <f t="shared" si="3"/>
        <v>3.1799999999999988E-2</v>
      </c>
      <c r="AI14" s="3">
        <f t="shared" si="3"/>
        <v>8.4666666666666571E-3</v>
      </c>
      <c r="AJ14" s="6"/>
      <c r="AK14" s="6"/>
      <c r="AL14">
        <f t="shared" si="14"/>
        <v>2.0405032218471886E-3</v>
      </c>
      <c r="AM14">
        <f t="shared" si="4"/>
        <v>0.18507210800859164</v>
      </c>
      <c r="AN14">
        <f t="shared" si="4"/>
        <v>1.4636391531144519E-2</v>
      </c>
      <c r="AO14">
        <f t="shared" si="4"/>
        <v>3.8969008898435066E-3</v>
      </c>
      <c r="AQ14">
        <f t="shared" si="15"/>
        <v>-6.1945588241698006</v>
      </c>
      <c r="AR14">
        <f t="shared" si="15"/>
        <v>-1.6870097568261686</v>
      </c>
      <c r="AS14">
        <f t="shared" si="10"/>
        <v>-4.2242442809432665</v>
      </c>
      <c r="AT14">
        <f t="shared" si="18"/>
        <v>-5.5475736853730169</v>
      </c>
      <c r="AV14">
        <f t="shared" si="16"/>
        <v>-1.2640017238640409E-2</v>
      </c>
      <c r="AW14">
        <f t="shared" si="9"/>
        <v>-0.31221845192688058</v>
      </c>
      <c r="AX14">
        <f t="shared" si="9"/>
        <v>-6.1827693219083699E-2</v>
      </c>
      <c r="AY14">
        <f t="shared" si="9"/>
        <v>-2.1618344831002532E-2</v>
      </c>
    </row>
    <row r="15" spans="2:53" x14ac:dyDescent="0.3">
      <c r="B15" s="1">
        <v>7.7700000000000005E-2</v>
      </c>
      <c r="C15" s="1">
        <v>4.8500000000000001E-2</v>
      </c>
      <c r="D15" s="1">
        <v>4.7500000000000001E-2</v>
      </c>
      <c r="E15" s="1">
        <v>8.9800000000000005E-2</v>
      </c>
      <c r="F15" s="1">
        <v>6.6400000000000001E-2</v>
      </c>
      <c r="G15" s="1">
        <v>4.5400000000000003E-2</v>
      </c>
      <c r="H15" s="1">
        <v>5.6099999999999997E-2</v>
      </c>
      <c r="I15" s="1">
        <v>0.12820000000000001</v>
      </c>
      <c r="J15" s="1">
        <v>0.27739999999999998</v>
      </c>
      <c r="K15" s="1">
        <v>6.3399999999999998E-2</v>
      </c>
      <c r="L15" s="1">
        <v>4.8099999999999997E-2</v>
      </c>
      <c r="M15" s="1">
        <v>4.5600000000000002E-2</v>
      </c>
      <c r="P15">
        <f t="shared" si="11"/>
        <v>0.14049999999999999</v>
      </c>
      <c r="Q15">
        <f t="shared" si="0"/>
        <v>5.2433333333333332E-2</v>
      </c>
      <c r="R15">
        <f t="shared" si="0"/>
        <v>5.0566666666666669E-2</v>
      </c>
      <c r="S15">
        <f t="shared" si="0"/>
        <v>8.786666666666669E-2</v>
      </c>
      <c r="U15">
        <f t="shared" si="12"/>
        <v>8.4399999999999975E-2</v>
      </c>
      <c r="V15">
        <v>0</v>
      </c>
      <c r="W15">
        <v>0</v>
      </c>
      <c r="X15">
        <f t="shared" si="17"/>
        <v>3.1766666666666686E-2</v>
      </c>
      <c r="AA15" s="7" t="s">
        <v>10</v>
      </c>
      <c r="AB15" s="7">
        <f>(AF16+AF17+AG10+AG11+AG12+AG13+AG14+AG16+AG17+AH10)/10</f>
        <v>0.15066666666666664</v>
      </c>
      <c r="AF15" s="5">
        <f t="shared" si="13"/>
        <v>8.4399999999999975E-2</v>
      </c>
      <c r="AG15" s="4">
        <f t="shared" si="3"/>
        <v>0</v>
      </c>
      <c r="AH15" s="4">
        <f t="shared" si="3"/>
        <v>0</v>
      </c>
      <c r="AI15" s="3">
        <f t="shared" si="3"/>
        <v>3.1766666666666686E-2</v>
      </c>
      <c r="AJ15" s="6"/>
      <c r="AK15" s="6"/>
      <c r="AL15">
        <f t="shared" si="14"/>
        <v>3.8846271862534518E-2</v>
      </c>
      <c r="AM15">
        <f t="shared" si="4"/>
        <v>0</v>
      </c>
      <c r="AN15">
        <f t="shared" si="4"/>
        <v>0</v>
      </c>
      <c r="AO15">
        <f t="shared" si="4"/>
        <v>1.4621049401656962E-2</v>
      </c>
      <c r="AQ15">
        <f t="shared" si="15"/>
        <v>-3.2481431691274856</v>
      </c>
      <c r="AR15">
        <v>0</v>
      </c>
      <c r="AS15">
        <v>0</v>
      </c>
      <c r="AT15">
        <f t="shared" si="18"/>
        <v>-4.2252930487373499</v>
      </c>
      <c r="AV15">
        <f t="shared" si="16"/>
        <v>-0.12617825259636073</v>
      </c>
      <c r="AW15">
        <f t="shared" si="9"/>
        <v>0</v>
      </c>
      <c r="AX15">
        <f t="shared" si="9"/>
        <v>0</v>
      </c>
      <c r="AY15">
        <f t="shared" si="9"/>
        <v>-6.177821840206655E-2</v>
      </c>
    </row>
    <row r="16" spans="2:53" x14ac:dyDescent="0.3">
      <c r="B16" s="1">
        <v>9.4299999999999995E-2</v>
      </c>
      <c r="C16" s="1">
        <v>4.7399999999999998E-2</v>
      </c>
      <c r="D16" s="1">
        <v>5.1700000000000003E-2</v>
      </c>
      <c r="E16" s="1">
        <v>4.7600000000000003E-2</v>
      </c>
      <c r="F16" s="1">
        <v>6.2E-2</v>
      </c>
      <c r="G16" s="1">
        <v>0.106</v>
      </c>
      <c r="H16" s="1">
        <v>4.7600000000000003E-2</v>
      </c>
      <c r="I16" s="1">
        <v>4.5999999999999999E-2</v>
      </c>
      <c r="J16" s="1">
        <v>0.22589999999999999</v>
      </c>
      <c r="K16" s="1">
        <v>4.6399999999999997E-2</v>
      </c>
      <c r="L16" s="1">
        <v>5.1700000000000003E-2</v>
      </c>
      <c r="M16" s="1">
        <v>0.10390000000000001</v>
      </c>
      <c r="P16">
        <f t="shared" si="11"/>
        <v>0.12739999999999999</v>
      </c>
      <c r="Q16">
        <f t="shared" si="0"/>
        <v>6.6599999999999993E-2</v>
      </c>
      <c r="R16">
        <f t="shared" si="0"/>
        <v>5.0333333333333334E-2</v>
      </c>
      <c r="S16">
        <f t="shared" si="0"/>
        <v>6.5833333333333341E-2</v>
      </c>
      <c r="U16">
        <f t="shared" si="12"/>
        <v>7.1299999999999975E-2</v>
      </c>
      <c r="V16">
        <f t="shared" si="1"/>
        <v>1.0499999999999989E-2</v>
      </c>
      <c r="W16">
        <v>0</v>
      </c>
      <c r="X16">
        <f t="shared" si="17"/>
        <v>9.7333333333333369E-3</v>
      </c>
      <c r="AF16" s="7">
        <f t="shared" si="13"/>
        <v>7.1299999999999975E-2</v>
      </c>
      <c r="AG16" s="7">
        <f t="shared" si="3"/>
        <v>1.0499999999999989E-2</v>
      </c>
      <c r="AH16" s="4">
        <f t="shared" si="3"/>
        <v>0</v>
      </c>
      <c r="AI16" s="2">
        <f t="shared" si="3"/>
        <v>9.7333333333333369E-3</v>
      </c>
      <c r="AJ16" s="6"/>
      <c r="AK16" s="6"/>
      <c r="AL16">
        <f t="shared" si="14"/>
        <v>3.2816814973918376E-2</v>
      </c>
      <c r="AM16">
        <f t="shared" si="4"/>
        <v>4.8327707885854514E-3</v>
      </c>
      <c r="AN16">
        <f t="shared" si="4"/>
        <v>0</v>
      </c>
      <c r="AO16">
        <f t="shared" si="4"/>
        <v>4.4799018103712819E-3</v>
      </c>
      <c r="AQ16">
        <f t="shared" si="15"/>
        <v>-3.4168142433091471</v>
      </c>
      <c r="AR16">
        <f t="shared" si="15"/>
        <v>-5.3323353135659204</v>
      </c>
      <c r="AS16">
        <v>0</v>
      </c>
      <c r="AT16">
        <f t="shared" si="18"/>
        <v>-5.4081541501232699</v>
      </c>
      <c r="AV16">
        <f t="shared" si="16"/>
        <v>-0.1121289608229252</v>
      </c>
      <c r="AW16">
        <f t="shared" si="9"/>
        <v>-2.5769954338344024E-2</v>
      </c>
      <c r="AX16">
        <f t="shared" si="9"/>
        <v>0</v>
      </c>
      <c r="AY16">
        <f t="shared" si="9"/>
        <v>-2.4227999567904199E-2</v>
      </c>
    </row>
    <row r="17" spans="2:53" x14ac:dyDescent="0.3">
      <c r="B17" s="1">
        <v>0.11070000000000001</v>
      </c>
      <c r="C17" s="1">
        <v>0.2545</v>
      </c>
      <c r="D17" s="1">
        <v>5.2499999999999998E-2</v>
      </c>
      <c r="E17" s="1">
        <v>0.1003</v>
      </c>
      <c r="F17" s="1">
        <v>6.7900000000000002E-2</v>
      </c>
      <c r="G17" s="1">
        <v>0.44390000000000002</v>
      </c>
      <c r="H17" s="1">
        <v>7.9200000000000007E-2</v>
      </c>
      <c r="I17" s="1">
        <v>9.3600000000000003E-2</v>
      </c>
      <c r="J17" s="1">
        <v>0.27179999999999999</v>
      </c>
      <c r="K17" s="1">
        <v>9.5000000000000001E-2</v>
      </c>
      <c r="L17" s="1">
        <v>5.8700000000000002E-2</v>
      </c>
      <c r="M17" s="1">
        <v>4.9399999999999999E-2</v>
      </c>
      <c r="P17">
        <f t="shared" si="11"/>
        <v>0.15013333333333334</v>
      </c>
      <c r="Q17">
        <f t="shared" si="0"/>
        <v>0.26446666666666668</v>
      </c>
      <c r="R17">
        <f t="shared" si="0"/>
        <v>6.3466666666666671E-2</v>
      </c>
      <c r="S17">
        <f t="shared" si="0"/>
        <v>8.1100000000000005E-2</v>
      </c>
      <c r="U17">
        <f t="shared" si="12"/>
        <v>9.403333333333333E-2</v>
      </c>
      <c r="V17">
        <f t="shared" si="1"/>
        <v>0.20836666666666667</v>
      </c>
      <c r="W17">
        <f t="shared" si="2"/>
        <v>7.3666666666666672E-3</v>
      </c>
      <c r="X17">
        <f t="shared" si="17"/>
        <v>2.5000000000000001E-2</v>
      </c>
      <c r="AF17" s="7">
        <f t="shared" si="13"/>
        <v>9.403333333333333E-2</v>
      </c>
      <c r="AG17" s="7">
        <f t="shared" si="3"/>
        <v>0.20836666666666667</v>
      </c>
      <c r="AH17" s="4">
        <f t="shared" si="3"/>
        <v>7.3666666666666672E-3</v>
      </c>
      <c r="AI17" s="2">
        <f t="shared" si="3"/>
        <v>2.5000000000000001E-2</v>
      </c>
      <c r="AJ17" s="6"/>
      <c r="AK17" s="6"/>
      <c r="AL17">
        <f t="shared" si="14"/>
        <v>4.3280147284443085E-2</v>
      </c>
      <c r="AM17">
        <f t="shared" si="4"/>
        <v>9.590365142681806E-2</v>
      </c>
      <c r="AN17">
        <f t="shared" si="4"/>
        <v>3.3906106167536062E-3</v>
      </c>
      <c r="AO17">
        <f t="shared" si="4"/>
        <v>1.1506597115679659E-2</v>
      </c>
      <c r="AQ17">
        <f t="shared" si="15"/>
        <v>-3.1400612413895561</v>
      </c>
      <c r="AR17">
        <f t="shared" si="15"/>
        <v>-2.34441122245974</v>
      </c>
      <c r="AS17">
        <f t="shared" si="10"/>
        <v>-5.6867452508737992</v>
      </c>
      <c r="AT17">
        <f t="shared" si="18"/>
        <v>-4.4648347458611966</v>
      </c>
      <c r="AV17">
        <f t="shared" si="16"/>
        <v>-0.13590231300951117</v>
      </c>
      <c r="AW17">
        <f t="shared" si="9"/>
        <v>-0.2248375966798993</v>
      </c>
      <c r="AX17">
        <f t="shared" si="9"/>
        <v>-1.9281538822385855E-2</v>
      </c>
      <c r="AY17">
        <f t="shared" si="9"/>
        <v>-5.1375054608712764E-2</v>
      </c>
    </row>
    <row r="18" spans="2:53" x14ac:dyDescent="0.3">
      <c r="AJ18" s="6"/>
      <c r="AK18" s="6"/>
      <c r="AL18" s="6"/>
      <c r="AM18" s="6"/>
      <c r="AN18" s="6"/>
      <c r="AO18" s="6"/>
    </row>
    <row r="19" spans="2:53" x14ac:dyDescent="0.3">
      <c r="AJ19" s="6"/>
      <c r="AK19" s="6"/>
      <c r="AL19" s="6"/>
      <c r="AM19" s="6"/>
      <c r="AN19" s="6"/>
      <c r="AO19" s="6"/>
    </row>
    <row r="20" spans="2:53" x14ac:dyDescent="0.3">
      <c r="AJ20" s="6"/>
      <c r="AK20" s="6"/>
      <c r="AL20" s="6"/>
      <c r="AM20" s="6"/>
      <c r="AN20" s="6"/>
      <c r="AO20" s="6"/>
    </row>
    <row r="21" spans="2:53" x14ac:dyDescent="0.3">
      <c r="P21" t="s">
        <v>0</v>
      </c>
      <c r="AA21" t="s">
        <v>3</v>
      </c>
      <c r="AD21" t="s">
        <v>4</v>
      </c>
      <c r="AL21" t="s">
        <v>14</v>
      </c>
    </row>
    <row r="22" spans="2:53" x14ac:dyDescent="0.3">
      <c r="P22">
        <f>(B27+F27+J27)/3</f>
        <v>0.42023333333333329</v>
      </c>
      <c r="AA22">
        <f>SUM(U28:X34,V27:X27)</f>
        <v>11.358533333333334</v>
      </c>
      <c r="AD22">
        <f>AA22/31</f>
        <v>0.36640430107526883</v>
      </c>
    </row>
    <row r="24" spans="2:53" x14ac:dyDescent="0.3">
      <c r="BA24" t="s">
        <v>14</v>
      </c>
    </row>
    <row r="25" spans="2:53" x14ac:dyDescent="0.3">
      <c r="B25" s="39" t="s">
        <v>19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P25" s="39" t="s">
        <v>1</v>
      </c>
      <c r="Q25" s="39"/>
      <c r="R25" s="39"/>
      <c r="S25" s="39"/>
      <c r="U25" s="39" t="s">
        <v>2</v>
      </c>
      <c r="V25" s="39"/>
      <c r="W25" s="39"/>
      <c r="X25" s="39"/>
      <c r="AA25" t="s">
        <v>13</v>
      </c>
      <c r="AL25" s="39" t="s">
        <v>15</v>
      </c>
      <c r="AM25" s="39"/>
      <c r="AN25" s="39"/>
      <c r="AO25" s="39"/>
      <c r="AQ25" s="39" t="s">
        <v>16</v>
      </c>
      <c r="AR25" s="39"/>
      <c r="AS25" s="39"/>
      <c r="AT25" s="39"/>
      <c r="AV25" t="s">
        <v>17</v>
      </c>
    </row>
    <row r="26" spans="2:53" x14ac:dyDescent="0.3">
      <c r="BA26">
        <f>SUM(AV28:AY34,AW27:AY27)*(-1)</f>
        <v>2.5288098821107923</v>
      </c>
    </row>
    <row r="27" spans="2:53" x14ac:dyDescent="0.3">
      <c r="B27" s="1">
        <v>0.21870000000000001</v>
      </c>
      <c r="C27" s="1">
        <v>1.9103000000000001</v>
      </c>
      <c r="D27" s="1">
        <v>2.9575</v>
      </c>
      <c r="E27" s="1">
        <v>1.8563000000000001</v>
      </c>
      <c r="F27" s="1">
        <v>7.6399999999999996E-2</v>
      </c>
      <c r="G27" s="1">
        <v>0.1958</v>
      </c>
      <c r="H27" s="1">
        <v>1.8261000000000001</v>
      </c>
      <c r="I27" s="1">
        <v>1.1265000000000001</v>
      </c>
      <c r="J27" s="1">
        <v>0.96560000000000001</v>
      </c>
      <c r="K27" s="1">
        <v>1.7367999999999999</v>
      </c>
      <c r="L27" s="1">
        <v>2.0396000000000001</v>
      </c>
      <c r="M27" s="1">
        <v>1.5802</v>
      </c>
      <c r="Q27">
        <f t="shared" ref="Q27:Q34" si="19">(C27+G27+K27)/3</f>
        <v>1.2809666666666668</v>
      </c>
      <c r="R27">
        <f t="shared" ref="R27:R34" si="20">(D27+H27+L27)/3</f>
        <v>2.2744</v>
      </c>
      <c r="S27">
        <f t="shared" ref="S27:S34" si="21">(E27+I27+M27)/3</f>
        <v>1.5210000000000001</v>
      </c>
      <c r="V27">
        <f>Q27-$P$22</f>
        <v>0.86073333333333357</v>
      </c>
      <c r="W27">
        <f t="shared" ref="W27:X30" si="22">R27-$P$22</f>
        <v>1.8541666666666667</v>
      </c>
      <c r="X27">
        <f t="shared" si="22"/>
        <v>1.1007666666666669</v>
      </c>
      <c r="AA27" s="2" t="s">
        <v>7</v>
      </c>
      <c r="AB27" s="2">
        <f>(AI33+AI34)/2</f>
        <v>0</v>
      </c>
      <c r="AG27" s="7">
        <f t="shared" ref="AG27:AG34" si="23">V27</f>
        <v>0.86073333333333357</v>
      </c>
      <c r="AH27" s="7">
        <f t="shared" ref="AH27:AH34" si="24">W27</f>
        <v>1.8541666666666667</v>
      </c>
      <c r="AI27" s="3">
        <f t="shared" ref="AI27:AI34" si="25">X27</f>
        <v>1.1007666666666669</v>
      </c>
      <c r="AM27">
        <f>AG27/$AA$22</f>
        <v>7.5778562960006596E-2</v>
      </c>
      <c r="AN27">
        <f t="shared" ref="AN27:AO34" si="26">AH27/$AA$22</f>
        <v>0.1632399722968928</v>
      </c>
      <c r="AO27">
        <f t="shared" si="26"/>
        <v>9.6910986160185023E-2</v>
      </c>
      <c r="AR27">
        <f t="shared" ref="AR27:AR34" si="27">LN(AM27)</f>
        <v>-2.5799398368862598</v>
      </c>
      <c r="AS27">
        <f t="shared" ref="AS27:AS28" si="28">LN(AN27)</f>
        <v>-1.8125339381523828</v>
      </c>
      <c r="AT27">
        <f t="shared" ref="AT27:AT30" si="29">LN(AO27)</f>
        <v>-2.3339623902459201</v>
      </c>
      <c r="AW27">
        <f t="shared" ref="AW27:AW34" si="30">AR27*AM27</f>
        <v>-0.1955041333625146</v>
      </c>
      <c r="AX27">
        <f t="shared" ref="AX27:AX34" si="31">AS27*AN27</f>
        <v>-0.29587798985117297</v>
      </c>
      <c r="AY27">
        <f t="shared" ref="AY27:AY34" si="32">AT27*AO27</f>
        <v>-0.22618659689951473</v>
      </c>
    </row>
    <row r="28" spans="2:53" x14ac:dyDescent="0.3">
      <c r="B28" s="1">
        <v>1.0690999999999999</v>
      </c>
      <c r="C28" s="1">
        <v>1.1753</v>
      </c>
      <c r="D28" s="1">
        <v>1.3974</v>
      </c>
      <c r="E28" s="1">
        <v>0.33960000000000001</v>
      </c>
      <c r="F28" s="1">
        <v>1.774</v>
      </c>
      <c r="G28" s="1">
        <v>1.1649</v>
      </c>
      <c r="H28" s="1">
        <v>2.0251000000000001</v>
      </c>
      <c r="I28" s="1">
        <v>8.8900000000000007E-2</v>
      </c>
      <c r="J28" s="1">
        <v>1.3771</v>
      </c>
      <c r="K28" s="1">
        <v>1.1559999999999999</v>
      </c>
      <c r="L28" s="1">
        <v>1.1385000000000001</v>
      </c>
      <c r="M28" s="1">
        <v>8.7599999999999997E-2</v>
      </c>
      <c r="P28">
        <f>(B28+F28+J28)/3</f>
        <v>1.4067333333333334</v>
      </c>
      <c r="Q28">
        <f t="shared" si="19"/>
        <v>1.1654</v>
      </c>
      <c r="R28">
        <f t="shared" si="20"/>
        <v>1.5203333333333333</v>
      </c>
      <c r="S28">
        <f t="shared" si="21"/>
        <v>0.17203333333333334</v>
      </c>
      <c r="U28">
        <f t="shared" ref="U28:U34" si="33">P28-$P$22</f>
        <v>0.98650000000000015</v>
      </c>
      <c r="V28">
        <f t="shared" ref="V28:V34" si="34">Q28-$P$22</f>
        <v>0.74516666666666675</v>
      </c>
      <c r="W28">
        <f t="shared" si="22"/>
        <v>1.1001000000000001</v>
      </c>
      <c r="X28">
        <v>0</v>
      </c>
      <c r="AA28" s="8" t="s">
        <v>11</v>
      </c>
      <c r="AB28" s="8">
        <f>(AH29+AH30)/2</f>
        <v>0</v>
      </c>
      <c r="AF28" s="4">
        <f>U28</f>
        <v>0.98650000000000015</v>
      </c>
      <c r="AG28" s="7">
        <f t="shared" si="23"/>
        <v>0.74516666666666675</v>
      </c>
      <c r="AH28" s="4">
        <f t="shared" si="24"/>
        <v>1.1001000000000001</v>
      </c>
      <c r="AI28" s="3">
        <f t="shared" si="25"/>
        <v>0</v>
      </c>
      <c r="AL28">
        <f t="shared" ref="AL28:AM34" si="35">AF28/$AA$22</f>
        <v>8.6851001889915375E-2</v>
      </c>
      <c r="AM28">
        <f t="shared" si="35"/>
        <v>6.5604127293429904E-2</v>
      </c>
      <c r="AN28">
        <f t="shared" si="26"/>
        <v>9.6852293136437811E-2</v>
      </c>
      <c r="AO28">
        <f t="shared" si="26"/>
        <v>0</v>
      </c>
      <c r="AQ28">
        <f t="shared" ref="AQ28:AQ34" si="36">LN(AL28)</f>
        <v>-2.4435612504960988</v>
      </c>
      <c r="AR28">
        <f t="shared" si="27"/>
        <v>-2.7241166689528433</v>
      </c>
      <c r="AS28">
        <f t="shared" si="28"/>
        <v>-2.3345682122133788</v>
      </c>
      <c r="AT28">
        <v>0</v>
      </c>
      <c r="AV28">
        <f>AQ28*AL28</f>
        <v>-0.21222574278496065</v>
      </c>
      <c r="AW28">
        <f t="shared" si="30"/>
        <v>-0.17871329671213659</v>
      </c>
      <c r="AX28">
        <f t="shared" si="31"/>
        <v>-0.22610828483629972</v>
      </c>
      <c r="AY28">
        <f t="shared" si="32"/>
        <v>0</v>
      </c>
    </row>
    <row r="29" spans="2:53" x14ac:dyDescent="0.3">
      <c r="B29" s="1">
        <v>0.9839</v>
      </c>
      <c r="C29" s="1">
        <v>6.2199999999999998E-2</v>
      </c>
      <c r="D29" s="1">
        <v>5.4100000000000002E-2</v>
      </c>
      <c r="E29" s="1">
        <v>4.8800000000000003E-2</v>
      </c>
      <c r="F29" s="1">
        <v>0.61160000000000003</v>
      </c>
      <c r="G29" s="1">
        <v>0.1103</v>
      </c>
      <c r="H29" s="1">
        <v>6.5000000000000002E-2</v>
      </c>
      <c r="I29" s="1">
        <v>7.7100000000000002E-2</v>
      </c>
      <c r="J29" s="1">
        <v>0.81789999999999996</v>
      </c>
      <c r="K29" s="1">
        <v>7.3800000000000004E-2</v>
      </c>
      <c r="L29" s="1">
        <v>5.2699999999999997E-2</v>
      </c>
      <c r="M29" s="1">
        <v>7.7100000000000002E-2</v>
      </c>
      <c r="P29">
        <f t="shared" ref="P29:P34" si="37">(B29+F29+J29)/3</f>
        <v>0.80446666666666655</v>
      </c>
      <c r="Q29">
        <f t="shared" si="19"/>
        <v>8.2099999999999992E-2</v>
      </c>
      <c r="R29">
        <f t="shared" si="20"/>
        <v>5.7266666666666667E-2</v>
      </c>
      <c r="S29">
        <f t="shared" si="21"/>
        <v>6.7666666666666667E-2</v>
      </c>
      <c r="U29">
        <f t="shared" si="33"/>
        <v>0.38423333333333326</v>
      </c>
      <c r="V29">
        <v>0</v>
      </c>
      <c r="W29">
        <v>0</v>
      </c>
      <c r="X29">
        <v>0</v>
      </c>
      <c r="AA29" s="5" t="s">
        <v>8</v>
      </c>
      <c r="AB29" s="5">
        <f>(AF29+AF30+AF31+AF32)/4</f>
        <v>0.36885833333333334</v>
      </c>
      <c r="AF29" s="5">
        <f t="shared" ref="AF29:AF34" si="38">U29</f>
        <v>0.38423333333333326</v>
      </c>
      <c r="AG29" s="7">
        <f t="shared" si="23"/>
        <v>0</v>
      </c>
      <c r="AH29" s="8">
        <f t="shared" si="24"/>
        <v>0</v>
      </c>
      <c r="AI29" s="3">
        <f t="shared" si="25"/>
        <v>0</v>
      </c>
      <c r="AL29">
        <f t="shared" si="35"/>
        <v>3.3827724236697221E-2</v>
      </c>
      <c r="AM29">
        <f t="shared" si="35"/>
        <v>0</v>
      </c>
      <c r="AN29">
        <f t="shared" si="26"/>
        <v>0</v>
      </c>
      <c r="AO29">
        <f t="shared" si="26"/>
        <v>0</v>
      </c>
      <c r="AQ29">
        <f t="shared" si="36"/>
        <v>-3.3864745690199118</v>
      </c>
      <c r="AR29">
        <v>0</v>
      </c>
      <c r="AS29">
        <v>0</v>
      </c>
      <c r="AT29">
        <v>0</v>
      </c>
      <c r="AV29">
        <f t="shared" ref="AV29:AV34" si="39">AQ29*AL29</f>
        <v>-0.11455672785539364</v>
      </c>
      <c r="AW29">
        <f t="shared" si="30"/>
        <v>0</v>
      </c>
      <c r="AX29">
        <f t="shared" si="31"/>
        <v>0</v>
      </c>
      <c r="AY29">
        <f t="shared" si="32"/>
        <v>0</v>
      </c>
    </row>
    <row r="30" spans="2:53" x14ac:dyDescent="0.3">
      <c r="B30" s="1">
        <v>0.86890000000000001</v>
      </c>
      <c r="C30" s="1">
        <v>1.6015999999999999</v>
      </c>
      <c r="D30" s="1">
        <v>9.9500000000000005E-2</v>
      </c>
      <c r="E30" s="1">
        <v>0.6714</v>
      </c>
      <c r="F30" s="1">
        <v>0.4758</v>
      </c>
      <c r="G30" s="1">
        <v>0.87670000000000003</v>
      </c>
      <c r="H30" s="1">
        <v>0.50739999999999996</v>
      </c>
      <c r="I30" s="1">
        <v>0.92110000000000003</v>
      </c>
      <c r="J30" s="1">
        <v>1.1083000000000001</v>
      </c>
      <c r="K30" s="1">
        <v>1.6897</v>
      </c>
      <c r="L30" s="1">
        <v>0.57589999999999997</v>
      </c>
      <c r="M30" s="1">
        <v>0.23960000000000001</v>
      </c>
      <c r="P30">
        <f t="shared" si="37"/>
        <v>0.81766666666666676</v>
      </c>
      <c r="Q30">
        <f t="shared" si="19"/>
        <v>1.3893333333333333</v>
      </c>
      <c r="R30">
        <f t="shared" si="20"/>
        <v>0.3942666666666666</v>
      </c>
      <c r="S30">
        <f t="shared" si="21"/>
        <v>0.61070000000000002</v>
      </c>
      <c r="U30">
        <f t="shared" si="33"/>
        <v>0.39743333333333347</v>
      </c>
      <c r="V30">
        <f t="shared" si="34"/>
        <v>0.96910000000000007</v>
      </c>
      <c r="W30">
        <v>0</v>
      </c>
      <c r="X30">
        <f t="shared" si="22"/>
        <v>0.19046666666666673</v>
      </c>
      <c r="AA30" s="3" t="s">
        <v>12</v>
      </c>
      <c r="AB30" s="3">
        <f>(AI27+AI28+AI29+AI30+AI31+AI32)/6</f>
        <v>0.21520555555555562</v>
      </c>
      <c r="AF30" s="5">
        <f t="shared" si="38"/>
        <v>0.39743333333333347</v>
      </c>
      <c r="AG30" s="7">
        <f t="shared" si="23"/>
        <v>0.96910000000000007</v>
      </c>
      <c r="AH30" s="8">
        <f t="shared" si="24"/>
        <v>0</v>
      </c>
      <c r="AI30" s="3">
        <f t="shared" si="25"/>
        <v>0.19046666666666673</v>
      </c>
      <c r="AJ30" s="6"/>
      <c r="AK30" s="6"/>
      <c r="AL30">
        <f t="shared" si="35"/>
        <v>3.4989846106891744E-2</v>
      </c>
      <c r="AM30">
        <f t="shared" si="35"/>
        <v>8.5319113970113519E-2</v>
      </c>
      <c r="AN30">
        <f t="shared" si="26"/>
        <v>0</v>
      </c>
      <c r="AO30">
        <f t="shared" si="26"/>
        <v>1.6768596884574303E-2</v>
      </c>
      <c r="AQ30">
        <f t="shared" si="36"/>
        <v>-3.3526973708147918</v>
      </c>
      <c r="AR30">
        <f t="shared" si="27"/>
        <v>-2.4613567702182646</v>
      </c>
      <c r="AS30">
        <v>0</v>
      </c>
      <c r="AT30">
        <f t="shared" si="29"/>
        <v>-4.0882473748302059</v>
      </c>
      <c r="AV30">
        <f t="shared" si="39"/>
        <v>-0.11731036504779013</v>
      </c>
      <c r="AW30">
        <f t="shared" si="30"/>
        <v>-0.21000077879936263</v>
      </c>
      <c r="AX30">
        <f t="shared" si="31"/>
        <v>0</v>
      </c>
      <c r="AY30">
        <f t="shared" si="32"/>
        <v>-6.8554172192946863E-2</v>
      </c>
    </row>
    <row r="31" spans="2:53" x14ac:dyDescent="0.3">
      <c r="B31" s="1">
        <v>0.39250000000000002</v>
      </c>
      <c r="C31" s="1">
        <v>9.1600000000000001E-2</v>
      </c>
      <c r="D31" s="1">
        <v>0.24809999999999999</v>
      </c>
      <c r="E31" s="1">
        <v>6.0999999999999999E-2</v>
      </c>
      <c r="F31" s="1">
        <v>0.1479</v>
      </c>
      <c r="G31" s="1">
        <v>1.5508</v>
      </c>
      <c r="H31" s="1">
        <v>0.25340000000000001</v>
      </c>
      <c r="I31" s="1">
        <v>0.10920000000000001</v>
      </c>
      <c r="J31" s="1">
        <v>0.47599999999999998</v>
      </c>
      <c r="K31" s="1">
        <v>2.2717000000000001</v>
      </c>
      <c r="L31" s="1">
        <v>8.4099999999999994E-2</v>
      </c>
      <c r="M31" s="1">
        <v>0.40129999999999999</v>
      </c>
      <c r="P31">
        <f t="shared" si="37"/>
        <v>0.33879999999999999</v>
      </c>
      <c r="Q31">
        <f t="shared" si="19"/>
        <v>1.3047</v>
      </c>
      <c r="R31">
        <f t="shared" si="20"/>
        <v>0.19520000000000001</v>
      </c>
      <c r="S31">
        <f t="shared" si="21"/>
        <v>0.1905</v>
      </c>
      <c r="U31">
        <v>0</v>
      </c>
      <c r="V31">
        <f t="shared" si="34"/>
        <v>0.88446666666666673</v>
      </c>
      <c r="W31">
        <v>0</v>
      </c>
      <c r="X31">
        <v>0</v>
      </c>
      <c r="AA31" s="4" t="s">
        <v>9</v>
      </c>
      <c r="AB31" s="4">
        <f>(AF28+AG32+AH28+AH31+AH32+AH33+AH34)/8</f>
        <v>0.26082500000000003</v>
      </c>
      <c r="AF31" s="5">
        <f t="shared" si="38"/>
        <v>0</v>
      </c>
      <c r="AG31" s="7">
        <f t="shared" si="23"/>
        <v>0.88446666666666673</v>
      </c>
      <c r="AH31" s="4">
        <f t="shared" si="24"/>
        <v>0</v>
      </c>
      <c r="AI31" s="3">
        <f t="shared" si="25"/>
        <v>0</v>
      </c>
      <c r="AJ31" s="6"/>
      <c r="AK31" s="6"/>
      <c r="AL31">
        <f t="shared" si="35"/>
        <v>0</v>
      </c>
      <c r="AM31">
        <f t="shared" si="35"/>
        <v>7.7868034605406811E-2</v>
      </c>
      <c r="AN31">
        <f t="shared" si="26"/>
        <v>0</v>
      </c>
      <c r="AO31">
        <f t="shared" si="26"/>
        <v>0</v>
      </c>
      <c r="AQ31">
        <v>0</v>
      </c>
      <c r="AR31">
        <f t="shared" si="27"/>
        <v>-2.5527397491440622</v>
      </c>
      <c r="AS31">
        <v>0</v>
      </c>
      <c r="AT31">
        <v>0</v>
      </c>
      <c r="AV31">
        <f t="shared" si="39"/>
        <v>0</v>
      </c>
      <c r="AW31">
        <f t="shared" si="30"/>
        <v>-0.19877682712494735</v>
      </c>
      <c r="AX31">
        <f t="shared" si="31"/>
        <v>0</v>
      </c>
      <c r="AY31">
        <f t="shared" si="32"/>
        <v>0</v>
      </c>
    </row>
    <row r="32" spans="2:53" x14ac:dyDescent="0.3">
      <c r="B32" s="1">
        <v>1.7185999999999999</v>
      </c>
      <c r="C32" s="1">
        <v>5.5E-2</v>
      </c>
      <c r="D32" s="1">
        <v>8.8300000000000003E-2</v>
      </c>
      <c r="E32" s="1">
        <v>0.18160000000000001</v>
      </c>
      <c r="F32" s="1">
        <v>0.14219999999999999</v>
      </c>
      <c r="G32" s="1">
        <v>6.2E-2</v>
      </c>
      <c r="H32" s="1">
        <v>5.7799999999999997E-2</v>
      </c>
      <c r="I32" s="1">
        <v>0.65810000000000002</v>
      </c>
      <c r="J32" s="1">
        <v>1.4812000000000001</v>
      </c>
      <c r="K32" s="1">
        <v>0.1052</v>
      </c>
      <c r="L32" s="1">
        <v>5.0700000000000002E-2</v>
      </c>
      <c r="M32" s="1">
        <v>0.27260000000000001</v>
      </c>
      <c r="P32">
        <f t="shared" si="37"/>
        <v>1.1139999999999999</v>
      </c>
      <c r="Q32">
        <f t="shared" si="19"/>
        <v>7.406666666666667E-2</v>
      </c>
      <c r="R32">
        <f t="shared" si="20"/>
        <v>6.5600000000000006E-2</v>
      </c>
      <c r="S32">
        <f t="shared" si="21"/>
        <v>0.37076666666666669</v>
      </c>
      <c r="U32">
        <f t="shared" si="33"/>
        <v>0.69376666666666664</v>
      </c>
      <c r="V32">
        <v>0</v>
      </c>
      <c r="W32">
        <v>0</v>
      </c>
      <c r="X32">
        <v>0</v>
      </c>
      <c r="AA32" s="7" t="s">
        <v>10</v>
      </c>
      <c r="AB32" s="7">
        <f>(AF33+AF34+AG27+AG28+AG29+AG30+AG31+AG33+AG34+AH27)/10</f>
        <v>0.6505266666666667</v>
      </c>
      <c r="AF32" s="5">
        <f t="shared" si="38"/>
        <v>0.69376666666666664</v>
      </c>
      <c r="AG32" s="4">
        <f t="shared" si="23"/>
        <v>0</v>
      </c>
      <c r="AH32" s="4">
        <f t="shared" si="24"/>
        <v>0</v>
      </c>
      <c r="AI32" s="3">
        <f t="shared" si="25"/>
        <v>0</v>
      </c>
      <c r="AJ32" s="6"/>
      <c r="AK32" s="6"/>
      <c r="AL32">
        <f t="shared" si="35"/>
        <v>6.1078895162520977E-2</v>
      </c>
      <c r="AM32">
        <f t="shared" si="35"/>
        <v>0</v>
      </c>
      <c r="AN32">
        <f t="shared" si="26"/>
        <v>0</v>
      </c>
      <c r="AO32">
        <f t="shared" si="26"/>
        <v>0</v>
      </c>
      <c r="AQ32">
        <f t="shared" si="36"/>
        <v>-2.7955888871626731</v>
      </c>
      <c r="AR32">
        <v>0</v>
      </c>
      <c r="AS32">
        <v>0</v>
      </c>
      <c r="AT32">
        <v>0</v>
      </c>
      <c r="AV32">
        <f t="shared" si="39"/>
        <v>-0.17075148055651759</v>
      </c>
      <c r="AW32">
        <f t="shared" si="30"/>
        <v>0</v>
      </c>
      <c r="AX32">
        <f t="shared" si="31"/>
        <v>0</v>
      </c>
      <c r="AY32">
        <f t="shared" si="32"/>
        <v>0</v>
      </c>
    </row>
    <row r="33" spans="2:53" x14ac:dyDescent="0.3">
      <c r="B33" s="1">
        <v>0.14460000000000001</v>
      </c>
      <c r="C33" s="1">
        <v>0.06</v>
      </c>
      <c r="D33" s="1">
        <v>8.4000000000000005E-2</v>
      </c>
      <c r="E33" s="1">
        <v>4.82E-2</v>
      </c>
      <c r="F33" s="1">
        <v>0.17019999999999999</v>
      </c>
      <c r="G33" s="1">
        <v>0.81310000000000004</v>
      </c>
      <c r="H33" s="1">
        <v>4.99E-2</v>
      </c>
      <c r="I33" s="1">
        <v>6.0499999999999998E-2</v>
      </c>
      <c r="J33" s="1">
        <v>1.6157999999999999</v>
      </c>
      <c r="K33" s="1">
        <v>4.8500000000000001E-2</v>
      </c>
      <c r="L33" s="1">
        <v>5.3600000000000002E-2</v>
      </c>
      <c r="M33" s="1">
        <v>0.24229999999999999</v>
      </c>
      <c r="P33">
        <f t="shared" si="37"/>
        <v>0.64353333333333329</v>
      </c>
      <c r="Q33">
        <f t="shared" si="19"/>
        <v>0.30719999999999997</v>
      </c>
      <c r="R33">
        <f t="shared" si="20"/>
        <v>6.2500000000000014E-2</v>
      </c>
      <c r="S33">
        <f t="shared" si="21"/>
        <v>0.11699999999999999</v>
      </c>
      <c r="U33">
        <f t="shared" si="33"/>
        <v>0.2233</v>
      </c>
      <c r="V33">
        <v>0</v>
      </c>
      <c r="W33">
        <v>0</v>
      </c>
      <c r="X33">
        <v>0</v>
      </c>
      <c r="AF33" s="7">
        <f t="shared" si="38"/>
        <v>0.2233</v>
      </c>
      <c r="AG33" s="7">
        <f t="shared" si="23"/>
        <v>0</v>
      </c>
      <c r="AH33" s="4">
        <f t="shared" si="24"/>
        <v>0</v>
      </c>
      <c r="AI33" s="2">
        <f t="shared" si="25"/>
        <v>0</v>
      </c>
      <c r="AJ33" s="6"/>
      <c r="AK33" s="6"/>
      <c r="AL33">
        <f t="shared" si="35"/>
        <v>1.9659228304123772E-2</v>
      </c>
      <c r="AM33">
        <f t="shared" si="35"/>
        <v>0</v>
      </c>
      <c r="AN33">
        <f t="shared" si="26"/>
        <v>0</v>
      </c>
      <c r="AO33">
        <f t="shared" si="26"/>
        <v>0</v>
      </c>
      <c r="AQ33">
        <f t="shared" si="36"/>
        <v>-3.9292084171126564</v>
      </c>
      <c r="AR33">
        <v>0</v>
      </c>
      <c r="AS33">
        <v>0</v>
      </c>
      <c r="AT33">
        <v>0</v>
      </c>
      <c r="AV33">
        <f t="shared" si="39"/>
        <v>-7.7245205326502503E-2</v>
      </c>
      <c r="AW33">
        <f t="shared" si="30"/>
        <v>0</v>
      </c>
      <c r="AX33">
        <f t="shared" si="31"/>
        <v>0</v>
      </c>
      <c r="AY33">
        <f t="shared" si="32"/>
        <v>0</v>
      </c>
    </row>
    <row r="34" spans="2:53" x14ac:dyDescent="0.3">
      <c r="B34" s="1">
        <v>0.67620000000000002</v>
      </c>
      <c r="C34" s="1">
        <v>0.59809999999999997</v>
      </c>
      <c r="D34" s="1">
        <v>0.1434</v>
      </c>
      <c r="E34" s="1">
        <v>0.25619999999999998</v>
      </c>
      <c r="F34" s="1">
        <v>1.1238999999999999</v>
      </c>
      <c r="G34" s="1">
        <v>0.7329</v>
      </c>
      <c r="H34" s="1">
        <v>0.15790000000000001</v>
      </c>
      <c r="I34" s="1">
        <v>0.68359999999999999</v>
      </c>
      <c r="J34" s="1">
        <v>2.0846</v>
      </c>
      <c r="K34" s="1">
        <v>0.2107</v>
      </c>
      <c r="L34" s="1">
        <v>0.35</v>
      </c>
      <c r="M34" s="1">
        <v>5.8000000000000003E-2</v>
      </c>
      <c r="P34">
        <f t="shared" si="37"/>
        <v>1.2948999999999999</v>
      </c>
      <c r="Q34">
        <f t="shared" si="19"/>
        <v>0.51390000000000002</v>
      </c>
      <c r="R34">
        <f t="shared" si="20"/>
        <v>0.21709999999999999</v>
      </c>
      <c r="S34">
        <f t="shared" si="21"/>
        <v>0.33260000000000001</v>
      </c>
      <c r="U34">
        <f t="shared" si="33"/>
        <v>0.8746666666666667</v>
      </c>
      <c r="V34">
        <f t="shared" si="34"/>
        <v>9.3666666666666731E-2</v>
      </c>
      <c r="W34">
        <v>0</v>
      </c>
      <c r="X34">
        <v>0</v>
      </c>
      <c r="AF34" s="7">
        <f t="shared" si="38"/>
        <v>0.8746666666666667</v>
      </c>
      <c r="AG34" s="7">
        <f t="shared" si="23"/>
        <v>9.3666666666666731E-2</v>
      </c>
      <c r="AH34" s="4">
        <f t="shared" si="24"/>
        <v>0</v>
      </c>
      <c r="AI34" s="2">
        <f t="shared" si="25"/>
        <v>0</v>
      </c>
      <c r="AJ34" s="6"/>
      <c r="AK34" s="6"/>
      <c r="AL34">
        <f t="shared" si="35"/>
        <v>7.7005247156322995E-2</v>
      </c>
      <c r="AM34">
        <f t="shared" si="35"/>
        <v>8.2463698364812418E-3</v>
      </c>
      <c r="AN34">
        <f t="shared" si="26"/>
        <v>0</v>
      </c>
      <c r="AO34">
        <f t="shared" si="26"/>
        <v>0</v>
      </c>
      <c r="AQ34">
        <f t="shared" si="36"/>
        <v>-2.5638817145628989</v>
      </c>
      <c r="AR34">
        <f t="shared" si="27"/>
        <v>-4.7979821952931321</v>
      </c>
      <c r="AS34">
        <v>0</v>
      </c>
      <c r="AT34">
        <v>0</v>
      </c>
      <c r="AV34">
        <f t="shared" si="39"/>
        <v>-0.1974323451094932</v>
      </c>
      <c r="AW34">
        <f t="shared" si="30"/>
        <v>-3.9565935651239337E-2</v>
      </c>
      <c r="AX34">
        <f t="shared" si="31"/>
        <v>0</v>
      </c>
      <c r="AY34">
        <f t="shared" si="32"/>
        <v>0</v>
      </c>
    </row>
    <row r="35" spans="2:53" x14ac:dyDescent="0.3">
      <c r="AJ35" s="6"/>
      <c r="AK35" s="6"/>
      <c r="AL35" s="6"/>
      <c r="AM35" s="6"/>
      <c r="AN35" s="6"/>
      <c r="AO35" s="6"/>
    </row>
    <row r="38" spans="2:53" s="6" customFormat="1" x14ac:dyDescent="0.3">
      <c r="P38" s="6" t="s">
        <v>0</v>
      </c>
      <c r="AA38" s="6" t="s">
        <v>3</v>
      </c>
      <c r="AD38" s="6" t="s">
        <v>4</v>
      </c>
      <c r="AL38" s="6" t="s">
        <v>14</v>
      </c>
    </row>
    <row r="39" spans="2:53" s="6" customFormat="1" x14ac:dyDescent="0.3">
      <c r="P39" s="6">
        <f>(B44+F44+J44)/3</f>
        <v>1.1321000000000001</v>
      </c>
      <c r="AA39" s="6">
        <f>SUM(U45:X51,V44:X44)</f>
        <v>9.1107333333333305</v>
      </c>
      <c r="AD39" s="6">
        <f>AA39/31</f>
        <v>0.2938946236559139</v>
      </c>
    </row>
    <row r="41" spans="2:53" x14ac:dyDescent="0.3">
      <c r="BA41" t="s">
        <v>14</v>
      </c>
    </row>
    <row r="42" spans="2:53" x14ac:dyDescent="0.3">
      <c r="B42" s="39" t="s">
        <v>31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P42" s="39" t="s">
        <v>1</v>
      </c>
      <c r="Q42" s="39"/>
      <c r="R42" s="39"/>
      <c r="S42" s="39"/>
      <c r="U42" s="39" t="s">
        <v>2</v>
      </c>
      <c r="V42" s="39"/>
      <c r="W42" s="39"/>
      <c r="X42" s="39"/>
      <c r="AA42" t="s">
        <v>13</v>
      </c>
      <c r="AL42" s="39" t="s">
        <v>15</v>
      </c>
      <c r="AM42" s="39"/>
      <c r="AN42" s="39"/>
      <c r="AO42" s="39"/>
      <c r="AQ42" s="39" t="s">
        <v>16</v>
      </c>
      <c r="AR42" s="39"/>
      <c r="AS42" s="39"/>
      <c r="AT42" s="39"/>
      <c r="AV42" t="s">
        <v>17</v>
      </c>
    </row>
    <row r="43" spans="2:53" x14ac:dyDescent="0.3">
      <c r="BA43">
        <f>SUM(AV45:AY51,AW44:AY44)*(-1)</f>
        <v>2.4632255366693672</v>
      </c>
    </row>
    <row r="44" spans="2:53" x14ac:dyDescent="0.3">
      <c r="B44" s="9">
        <v>1.1094999999999999</v>
      </c>
      <c r="C44" s="9">
        <v>2.7902999999999998</v>
      </c>
      <c r="D44" s="9">
        <v>3.1446000000000001</v>
      </c>
      <c r="E44" s="9">
        <v>2.5127000000000002</v>
      </c>
      <c r="F44" s="9">
        <v>0.56910000000000005</v>
      </c>
      <c r="G44" s="9">
        <v>0.46529999999999999</v>
      </c>
      <c r="H44" s="9">
        <v>1.8693</v>
      </c>
      <c r="I44" s="9">
        <v>2.1080000000000001</v>
      </c>
      <c r="J44" s="9">
        <v>1.7177</v>
      </c>
      <c r="K44" s="9">
        <v>2.0217000000000001</v>
      </c>
      <c r="L44" s="9">
        <v>2.3355000000000001</v>
      </c>
      <c r="M44" s="9">
        <v>2.1478999999999999</v>
      </c>
      <c r="Q44">
        <f t="shared" ref="Q44:Q51" si="40">(C44+G44+K44)/3</f>
        <v>1.7591000000000001</v>
      </c>
      <c r="R44">
        <f t="shared" ref="R44:R51" si="41">(D44+H44+L44)/3</f>
        <v>2.4497999999999998</v>
      </c>
      <c r="S44">
        <f t="shared" ref="S44:S51" si="42">(E44+I44+M44)/3</f>
        <v>2.2562000000000002</v>
      </c>
      <c r="V44">
        <f t="shared" ref="V44" si="43">Q44-$P$39</f>
        <v>0.627</v>
      </c>
      <c r="W44">
        <f t="shared" ref="W44" si="44">R44-$P$39</f>
        <v>1.3176999999999996</v>
      </c>
      <c r="X44">
        <f t="shared" ref="X44" si="45">S44-$P$39</f>
        <v>1.1241000000000001</v>
      </c>
      <c r="AA44" s="2" t="s">
        <v>7</v>
      </c>
      <c r="AB44" s="2">
        <f>(AI50+AI51)/2</f>
        <v>3.8383333333333214E-2</v>
      </c>
      <c r="AG44" s="7">
        <f t="shared" ref="AG44:AG51" si="46">V44</f>
        <v>0.627</v>
      </c>
      <c r="AH44" s="7">
        <f t="shared" ref="AH44:AH51" si="47">W44</f>
        <v>1.3176999999999996</v>
      </c>
      <c r="AI44" s="3">
        <f t="shared" ref="AI44:AI51" si="48">X44</f>
        <v>1.1241000000000001</v>
      </c>
      <c r="AM44">
        <f t="shared" ref="AM44" si="49">AG44/$AA$39</f>
        <v>6.8819926679886748E-2</v>
      </c>
      <c r="AN44">
        <f t="shared" ref="AN44" si="50">AH44/$AA$39</f>
        <v>0.1446316066763744</v>
      </c>
      <c r="AO44">
        <f t="shared" ref="AO44" si="51">AI44/$AA$39</f>
        <v>0.123381945105041</v>
      </c>
      <c r="AR44">
        <f t="shared" ref="AR44" si="52">LN(AM44)</f>
        <v>-2.6762619440029844</v>
      </c>
      <c r="AS44">
        <f t="shared" ref="AS44" si="53">LN(AN44)</f>
        <v>-1.9335654130846989</v>
      </c>
      <c r="AT44">
        <f t="shared" ref="AT44" si="54">LN(AO44)</f>
        <v>-2.0924704901681537</v>
      </c>
      <c r="AW44">
        <f t="shared" ref="AW44:AW51" si="55">AR44*AM44</f>
        <v>-0.18418015076245656</v>
      </c>
      <c r="AX44">
        <f t="shared" ref="AX44:AX51" si="56">AS44*AN44</f>
        <v>-0.27965467230830754</v>
      </c>
      <c r="AY44">
        <f t="shared" ref="AY44:AY51" si="57">AT44*AO44</f>
        <v>-0.25817307915184534</v>
      </c>
    </row>
    <row r="45" spans="2:53" x14ac:dyDescent="0.3">
      <c r="B45" s="9">
        <v>2.3424999999999998</v>
      </c>
      <c r="C45" s="9">
        <v>2.0394999999999999</v>
      </c>
      <c r="D45" s="9">
        <v>1.5946</v>
      </c>
      <c r="E45" s="9">
        <v>0.86240000000000006</v>
      </c>
      <c r="F45" s="9">
        <v>2.4965000000000002</v>
      </c>
      <c r="G45" s="9">
        <v>1.8177000000000001</v>
      </c>
      <c r="H45" s="9">
        <v>2.1692</v>
      </c>
      <c r="I45" s="9">
        <v>0.4778</v>
      </c>
      <c r="J45" s="9">
        <v>1.6839999999999999</v>
      </c>
      <c r="K45" s="9">
        <v>1.5085</v>
      </c>
      <c r="L45" s="9">
        <v>1.8895999999999999</v>
      </c>
      <c r="M45" s="9">
        <v>0.27150000000000002</v>
      </c>
      <c r="P45">
        <f>(B45+F45+J45)/3</f>
        <v>2.1743333333333337</v>
      </c>
      <c r="Q45">
        <f t="shared" si="40"/>
        <v>1.7885666666666664</v>
      </c>
      <c r="R45">
        <f t="shared" si="41"/>
        <v>1.8844666666666665</v>
      </c>
      <c r="S45">
        <f t="shared" si="42"/>
        <v>0.53723333333333334</v>
      </c>
      <c r="U45">
        <f t="shared" ref="U45:U51" si="58">P45-$P$39</f>
        <v>1.0422333333333336</v>
      </c>
      <c r="V45">
        <f t="shared" ref="V45:V48" si="59">Q45-$P$39</f>
        <v>0.65646666666666631</v>
      </c>
      <c r="W45">
        <f t="shared" ref="W45" si="60">R45-$P$39</f>
        <v>0.75236666666666641</v>
      </c>
      <c r="X45">
        <v>0</v>
      </c>
      <c r="AA45" s="8" t="s">
        <v>11</v>
      </c>
      <c r="AB45" s="8">
        <f>(AH46+AH47)/2</f>
        <v>0</v>
      </c>
      <c r="AF45" s="4">
        <f>U45</f>
        <v>1.0422333333333336</v>
      </c>
      <c r="AG45" s="7">
        <f t="shared" si="46"/>
        <v>0.65646666666666631</v>
      </c>
      <c r="AH45" s="4">
        <f t="shared" si="47"/>
        <v>0.75236666666666641</v>
      </c>
      <c r="AI45" s="3">
        <f t="shared" si="48"/>
        <v>0</v>
      </c>
      <c r="AL45">
        <f t="shared" ref="AL45:AL51" si="61">AF45/$AA$39</f>
        <v>0.11439620667198402</v>
      </c>
      <c r="AM45">
        <f t="shared" ref="AM45:AM51" si="62">AG45/$AA$39</f>
        <v>7.2054207125661296E-2</v>
      </c>
      <c r="AN45">
        <f t="shared" ref="AN45:AN51" si="63">AH45/$AA$39</f>
        <v>8.2580253327577E-2</v>
      </c>
      <c r="AO45">
        <f t="shared" ref="AO45:AO51" si="64">AI45/$AA$39</f>
        <v>0</v>
      </c>
      <c r="AQ45">
        <f t="shared" ref="AQ45:AQ51" si="65">LN(AL45)</f>
        <v>-2.1680873590478718</v>
      </c>
      <c r="AR45">
        <f t="shared" ref="AR45:AR48" si="66">LN(AM45)</f>
        <v>-2.6303365664903136</v>
      </c>
      <c r="AS45">
        <f t="shared" ref="AS45" si="67">LN(AN45)</f>
        <v>-2.4939846908663044</v>
      </c>
      <c r="AT45">
        <v>0</v>
      </c>
      <c r="AV45">
        <f>AQ45*AL45</f>
        <v>-0.24802096960855638</v>
      </c>
      <c r="AW45">
        <f t="shared" si="55"/>
        <v>-0.18952681577209382</v>
      </c>
      <c r="AX45">
        <f t="shared" si="56"/>
        <v>-0.20595388756683822</v>
      </c>
      <c r="AY45">
        <f t="shared" si="57"/>
        <v>0</v>
      </c>
    </row>
    <row r="46" spans="2:53" x14ac:dyDescent="0.3">
      <c r="B46" s="9">
        <v>1.8313999999999999</v>
      </c>
      <c r="C46" s="9">
        <v>0.123</v>
      </c>
      <c r="D46" s="9">
        <v>6.3100000000000003E-2</v>
      </c>
      <c r="E46" s="9">
        <v>5.6099999999999997E-2</v>
      </c>
      <c r="F46" s="9">
        <v>1.5021</v>
      </c>
      <c r="G46" s="9">
        <v>0.5141</v>
      </c>
      <c r="H46" s="9">
        <v>0.1636</v>
      </c>
      <c r="I46" s="9">
        <v>0.15690000000000001</v>
      </c>
      <c r="J46" s="9">
        <v>1.5892999999999999</v>
      </c>
      <c r="K46" s="9">
        <v>0.20150000000000001</v>
      </c>
      <c r="L46" s="9">
        <v>0.1051</v>
      </c>
      <c r="M46" s="9">
        <v>0.13769999999999999</v>
      </c>
      <c r="P46">
        <f t="shared" ref="P46:P51" si="68">(B46+F46+J46)/3</f>
        <v>1.6409333333333331</v>
      </c>
      <c r="Q46">
        <f t="shared" si="40"/>
        <v>0.27953333333333336</v>
      </c>
      <c r="R46">
        <f t="shared" si="41"/>
        <v>0.11059999999999999</v>
      </c>
      <c r="S46">
        <f t="shared" si="42"/>
        <v>0.1169</v>
      </c>
      <c r="U46">
        <f t="shared" si="58"/>
        <v>0.50883333333333303</v>
      </c>
      <c r="V46">
        <v>0</v>
      </c>
      <c r="W46">
        <v>0</v>
      </c>
      <c r="X46">
        <v>0</v>
      </c>
      <c r="AA46" s="5" t="s">
        <v>8</v>
      </c>
      <c r="AB46" s="5">
        <f>(AF46+AF47+AF48+AF49)/4</f>
        <v>0.37217499999999992</v>
      </c>
      <c r="AF46" s="5">
        <f t="shared" ref="AF46:AF51" si="69">U46</f>
        <v>0.50883333333333303</v>
      </c>
      <c r="AG46" s="7">
        <f t="shared" si="46"/>
        <v>0</v>
      </c>
      <c r="AH46" s="8">
        <f t="shared" si="47"/>
        <v>0</v>
      </c>
      <c r="AI46" s="3">
        <f t="shared" si="48"/>
        <v>0</v>
      </c>
      <c r="AL46">
        <f t="shared" si="61"/>
        <v>5.5849876702204711E-2</v>
      </c>
      <c r="AM46">
        <f t="shared" si="62"/>
        <v>0</v>
      </c>
      <c r="AN46">
        <f t="shared" si="63"/>
        <v>0</v>
      </c>
      <c r="AO46">
        <f t="shared" si="64"/>
        <v>0</v>
      </c>
      <c r="AQ46">
        <f t="shared" si="65"/>
        <v>-2.8850879611290829</v>
      </c>
      <c r="AR46">
        <v>0</v>
      </c>
      <c r="AS46">
        <v>0</v>
      </c>
      <c r="AT46">
        <v>0</v>
      </c>
      <c r="AV46">
        <f t="shared" ref="AV46:AV51" si="70">AQ46*AL46</f>
        <v>-0.16113180690407447</v>
      </c>
      <c r="AW46">
        <f t="shared" si="55"/>
        <v>0</v>
      </c>
      <c r="AX46">
        <f t="shared" si="56"/>
        <v>0</v>
      </c>
      <c r="AY46">
        <f t="shared" si="57"/>
        <v>0</v>
      </c>
    </row>
    <row r="47" spans="2:53" x14ac:dyDescent="0.3">
      <c r="B47" s="9">
        <v>1.4446000000000001</v>
      </c>
      <c r="C47" s="9">
        <v>1.9812000000000001</v>
      </c>
      <c r="D47" s="9">
        <v>0.65820000000000001</v>
      </c>
      <c r="E47" s="9">
        <v>1.3372999999999999</v>
      </c>
      <c r="F47" s="9">
        <v>1.1473</v>
      </c>
      <c r="G47" s="9">
        <v>1.0506</v>
      </c>
      <c r="H47" s="9">
        <v>0.94440000000000002</v>
      </c>
      <c r="I47" s="9">
        <v>1.6815</v>
      </c>
      <c r="J47" s="9">
        <v>1.7364999999999999</v>
      </c>
      <c r="K47" s="9">
        <v>1.9717</v>
      </c>
      <c r="L47" s="9">
        <v>1.1358999999999999</v>
      </c>
      <c r="M47" s="9">
        <v>0.52959999999999996</v>
      </c>
      <c r="P47">
        <f t="shared" si="68"/>
        <v>1.4428000000000001</v>
      </c>
      <c r="Q47">
        <f t="shared" si="40"/>
        <v>1.6678333333333333</v>
      </c>
      <c r="R47">
        <f t="shared" si="41"/>
        <v>0.91283333333333339</v>
      </c>
      <c r="S47">
        <f t="shared" si="42"/>
        <v>1.1827999999999999</v>
      </c>
      <c r="U47">
        <f t="shared" si="58"/>
        <v>0.31069999999999998</v>
      </c>
      <c r="V47">
        <f t="shared" si="59"/>
        <v>0.53573333333333317</v>
      </c>
      <c r="W47">
        <v>0</v>
      </c>
      <c r="X47">
        <f t="shared" ref="X47:X51" si="71">S47-$P$39</f>
        <v>5.0699999999999745E-2</v>
      </c>
      <c r="AA47" s="3" t="s">
        <v>12</v>
      </c>
      <c r="AB47" s="3">
        <f>(AI44+AI45+AI46+AI47+AI48+AI49)/6</f>
        <v>0.19579999999999997</v>
      </c>
      <c r="AF47" s="5">
        <f t="shared" si="69"/>
        <v>0.31069999999999998</v>
      </c>
      <c r="AG47" s="7">
        <f t="shared" si="46"/>
        <v>0.53573333333333317</v>
      </c>
      <c r="AH47" s="8">
        <f t="shared" si="47"/>
        <v>0</v>
      </c>
      <c r="AI47" s="3">
        <f t="shared" si="48"/>
        <v>5.0699999999999745E-2</v>
      </c>
      <c r="AJ47" s="6"/>
      <c r="AK47" s="6"/>
      <c r="AL47">
        <f t="shared" si="61"/>
        <v>3.4102633523829043E-2</v>
      </c>
      <c r="AM47">
        <f t="shared" si="62"/>
        <v>5.8802438149874507E-2</v>
      </c>
      <c r="AN47">
        <f t="shared" si="63"/>
        <v>0</v>
      </c>
      <c r="AO47">
        <f t="shared" si="64"/>
        <v>5.564864884641532E-3</v>
      </c>
      <c r="AQ47">
        <f t="shared" si="65"/>
        <v>-3.3783806682369035</v>
      </c>
      <c r="AR47">
        <f t="shared" si="66"/>
        <v>-2.8335719598032907</v>
      </c>
      <c r="AS47">
        <v>0</v>
      </c>
      <c r="AT47">
        <f t="shared" ref="AT47:AT51" si="72">LN(AO47)</f>
        <v>-5.1912825740387731</v>
      </c>
      <c r="AV47">
        <f t="shared" si="70"/>
        <v>-0.11521167783287178</v>
      </c>
      <c r="AW47">
        <f t="shared" si="55"/>
        <v>-0.16662093990955171</v>
      </c>
      <c r="AX47">
        <f t="shared" si="56"/>
        <v>0</v>
      </c>
      <c r="AY47">
        <f t="shared" si="57"/>
        <v>-2.8888786102519874E-2</v>
      </c>
    </row>
    <row r="48" spans="2:53" x14ac:dyDescent="0.3">
      <c r="B48" s="9">
        <v>1.1802999999999999</v>
      </c>
      <c r="C48" s="9">
        <v>0.28160000000000002</v>
      </c>
      <c r="D48" s="9">
        <v>0.40579999999999999</v>
      </c>
      <c r="E48" s="9">
        <v>0.55579999999999996</v>
      </c>
      <c r="F48" s="9">
        <v>0.71879999999999999</v>
      </c>
      <c r="G48" s="9">
        <v>1.9853000000000001</v>
      </c>
      <c r="H48" s="9">
        <v>0.62829999999999997</v>
      </c>
      <c r="I48" s="9">
        <v>0.252</v>
      </c>
      <c r="J48" s="9">
        <v>1.1928000000000001</v>
      </c>
      <c r="K48" s="9">
        <v>2.6440999999999999</v>
      </c>
      <c r="L48" s="9">
        <v>0.14030000000000001</v>
      </c>
      <c r="M48" s="9">
        <v>0.70199999999999996</v>
      </c>
      <c r="P48">
        <f t="shared" si="68"/>
        <v>1.0306333333333333</v>
      </c>
      <c r="Q48">
        <f t="shared" si="40"/>
        <v>1.6369999999999998</v>
      </c>
      <c r="R48">
        <f t="shared" si="41"/>
        <v>0.39146666666666668</v>
      </c>
      <c r="S48">
        <f t="shared" si="42"/>
        <v>0.50326666666666664</v>
      </c>
      <c r="U48">
        <v>0</v>
      </c>
      <c r="V48">
        <f t="shared" si="59"/>
        <v>0.50489999999999968</v>
      </c>
      <c r="W48">
        <v>0</v>
      </c>
      <c r="X48">
        <v>0</v>
      </c>
      <c r="AA48" s="4" t="s">
        <v>9</v>
      </c>
      <c r="AB48" s="4">
        <f>(AF45+AG49+AH45+AH48+AH49+AH50+AH51)/8</f>
        <v>0.224325</v>
      </c>
      <c r="AF48" s="5">
        <f t="shared" si="69"/>
        <v>0</v>
      </c>
      <c r="AG48" s="7">
        <f t="shared" si="46"/>
        <v>0.50489999999999968</v>
      </c>
      <c r="AH48" s="4">
        <f t="shared" si="47"/>
        <v>0</v>
      </c>
      <c r="AI48" s="3">
        <f t="shared" si="48"/>
        <v>0</v>
      </c>
      <c r="AJ48" s="6"/>
      <c r="AK48" s="6"/>
      <c r="AL48">
        <f t="shared" si="61"/>
        <v>0</v>
      </c>
      <c r="AM48">
        <f t="shared" si="62"/>
        <v>5.5418151484329818E-2</v>
      </c>
      <c r="AN48">
        <f t="shared" si="63"/>
        <v>0</v>
      </c>
      <c r="AO48">
        <f t="shared" si="64"/>
        <v>0</v>
      </c>
      <c r="AQ48">
        <v>0</v>
      </c>
      <c r="AR48">
        <f t="shared" si="66"/>
        <v>-2.8928480947710358</v>
      </c>
      <c r="AS48">
        <v>0</v>
      </c>
      <c r="AT48">
        <v>0</v>
      </c>
      <c r="AV48">
        <f t="shared" si="70"/>
        <v>0</v>
      </c>
      <c r="AW48">
        <f t="shared" si="55"/>
        <v>-0.16031629393717617</v>
      </c>
      <c r="AX48">
        <f t="shared" si="56"/>
        <v>0</v>
      </c>
      <c r="AY48">
        <f t="shared" si="57"/>
        <v>0</v>
      </c>
    </row>
    <row r="49" spans="2:53" x14ac:dyDescent="0.3">
      <c r="B49" s="9">
        <v>2.1692</v>
      </c>
      <c r="C49" s="9">
        <v>9.5299999999999996E-2</v>
      </c>
      <c r="D49" s="9">
        <v>0.1721</v>
      </c>
      <c r="E49" s="9">
        <v>0.25330000000000003</v>
      </c>
      <c r="F49" s="9">
        <v>1.4535</v>
      </c>
      <c r="G49" s="9">
        <v>0.22309999999999999</v>
      </c>
      <c r="H49" s="9">
        <v>7.3999999999999996E-2</v>
      </c>
      <c r="I49" s="9">
        <v>1.1767000000000001</v>
      </c>
      <c r="J49" s="9">
        <v>1.7810999999999999</v>
      </c>
      <c r="K49" s="9">
        <v>0.29820000000000002</v>
      </c>
      <c r="L49" s="9">
        <v>6.3399999999999998E-2</v>
      </c>
      <c r="M49" s="9">
        <v>0.95299999999999996</v>
      </c>
      <c r="P49">
        <f t="shared" si="68"/>
        <v>1.8012666666666668</v>
      </c>
      <c r="Q49">
        <f t="shared" si="40"/>
        <v>0.20553333333333335</v>
      </c>
      <c r="R49">
        <f t="shared" si="41"/>
        <v>0.10316666666666667</v>
      </c>
      <c r="S49">
        <f t="shared" si="42"/>
        <v>0.79433333333333334</v>
      </c>
      <c r="U49">
        <f t="shared" si="58"/>
        <v>0.66916666666666669</v>
      </c>
      <c r="V49">
        <v>0</v>
      </c>
      <c r="W49">
        <v>0</v>
      </c>
      <c r="X49">
        <v>0</v>
      </c>
      <c r="AA49" s="7" t="s">
        <v>10</v>
      </c>
      <c r="AB49" s="7">
        <f>(AF50+AF51+AG44+AG45+AG46+AG47+AG48+AG50+AG51+AH44)/10</f>
        <v>0.45758666666666653</v>
      </c>
      <c r="AF49" s="5">
        <f t="shared" si="69"/>
        <v>0.66916666666666669</v>
      </c>
      <c r="AG49" s="4">
        <f t="shared" si="46"/>
        <v>0</v>
      </c>
      <c r="AH49" s="4">
        <f t="shared" si="47"/>
        <v>0</v>
      </c>
      <c r="AI49" s="3">
        <f t="shared" si="48"/>
        <v>0</v>
      </c>
      <c r="AJ49" s="6"/>
      <c r="AK49" s="6"/>
      <c r="AL49">
        <f t="shared" si="61"/>
        <v>7.3448167363037026E-2</v>
      </c>
      <c r="AM49">
        <f t="shared" si="62"/>
        <v>0</v>
      </c>
      <c r="AN49">
        <f t="shared" si="63"/>
        <v>0</v>
      </c>
      <c r="AO49">
        <f t="shared" si="64"/>
        <v>0</v>
      </c>
      <c r="AQ49">
        <f t="shared" si="65"/>
        <v>-2.6111753274830982</v>
      </c>
      <c r="AR49">
        <v>0</v>
      </c>
      <c r="AS49">
        <v>0</v>
      </c>
      <c r="AT49">
        <v>0</v>
      </c>
      <c r="AV49">
        <f t="shared" si="70"/>
        <v>-0.19178604246721162</v>
      </c>
      <c r="AW49">
        <f t="shared" si="55"/>
        <v>0</v>
      </c>
      <c r="AX49">
        <f t="shared" si="56"/>
        <v>0</v>
      </c>
      <c r="AY49">
        <f t="shared" si="57"/>
        <v>0</v>
      </c>
    </row>
    <row r="50" spans="2:53" x14ac:dyDescent="0.3">
      <c r="B50" s="9">
        <v>0.25240000000000001</v>
      </c>
      <c r="C50" s="9">
        <v>0.2868</v>
      </c>
      <c r="D50" s="9">
        <v>0.15579999999999999</v>
      </c>
      <c r="E50" s="9">
        <v>7.22E-2</v>
      </c>
      <c r="F50" s="9">
        <v>0.42280000000000001</v>
      </c>
      <c r="G50" s="9">
        <v>0.84540000000000004</v>
      </c>
      <c r="H50" s="9">
        <v>0.1042</v>
      </c>
      <c r="I50" s="9">
        <v>0.26929999999999998</v>
      </c>
      <c r="J50" s="9">
        <v>1.9381999999999999</v>
      </c>
      <c r="K50" s="9">
        <v>5.8500000000000003E-2</v>
      </c>
      <c r="L50" s="9">
        <v>0.124</v>
      </c>
      <c r="M50" s="9">
        <v>0.77439999999999998</v>
      </c>
      <c r="P50">
        <f t="shared" si="68"/>
        <v>0.87113333333333332</v>
      </c>
      <c r="Q50">
        <f t="shared" si="40"/>
        <v>0.39690000000000003</v>
      </c>
      <c r="R50">
        <f t="shared" si="41"/>
        <v>0.128</v>
      </c>
      <c r="S50">
        <f t="shared" si="42"/>
        <v>0.37196666666666661</v>
      </c>
      <c r="U50">
        <v>0</v>
      </c>
      <c r="V50">
        <v>0</v>
      </c>
      <c r="W50">
        <v>0</v>
      </c>
      <c r="X50">
        <v>0</v>
      </c>
      <c r="AF50" s="7">
        <f t="shared" si="69"/>
        <v>0</v>
      </c>
      <c r="AG50" s="7">
        <f t="shared" si="46"/>
        <v>0</v>
      </c>
      <c r="AH50" s="4">
        <f t="shared" si="47"/>
        <v>0</v>
      </c>
      <c r="AI50" s="2">
        <f t="shared" si="48"/>
        <v>0</v>
      </c>
      <c r="AJ50" s="6"/>
      <c r="AK50" s="6"/>
      <c r="AL50">
        <f t="shared" si="61"/>
        <v>0</v>
      </c>
      <c r="AM50">
        <f t="shared" si="62"/>
        <v>0</v>
      </c>
      <c r="AN50">
        <f t="shared" si="63"/>
        <v>0</v>
      </c>
      <c r="AO50">
        <f t="shared" si="64"/>
        <v>0</v>
      </c>
      <c r="AQ50">
        <v>0</v>
      </c>
      <c r="AR50">
        <v>0</v>
      </c>
      <c r="AS50">
        <v>0</v>
      </c>
      <c r="AT50">
        <v>0</v>
      </c>
      <c r="AV50">
        <f t="shared" si="70"/>
        <v>0</v>
      </c>
      <c r="AW50">
        <f t="shared" si="55"/>
        <v>0</v>
      </c>
      <c r="AX50">
        <f t="shared" si="56"/>
        <v>0</v>
      </c>
      <c r="AY50">
        <f t="shared" si="57"/>
        <v>0</v>
      </c>
    </row>
    <row r="51" spans="2:53" x14ac:dyDescent="0.3">
      <c r="B51" s="9">
        <v>1.2063999999999999</v>
      </c>
      <c r="C51" s="9">
        <v>0.68889999999999996</v>
      </c>
      <c r="D51" s="9">
        <v>0.23080000000000001</v>
      </c>
      <c r="E51" s="9">
        <v>0.87160000000000004</v>
      </c>
      <c r="F51" s="9">
        <v>2.1526999999999998</v>
      </c>
      <c r="G51" s="9">
        <v>0.92830000000000001</v>
      </c>
      <c r="H51" s="9">
        <v>0.59930000000000005</v>
      </c>
      <c r="I51" s="9">
        <v>2.4352</v>
      </c>
      <c r="J51" s="9">
        <v>2.8393999999999999</v>
      </c>
      <c r="K51" s="9">
        <v>0.31240000000000001</v>
      </c>
      <c r="L51" s="9">
        <v>1.7635000000000001</v>
      </c>
      <c r="M51" s="9">
        <v>0.31979999999999997</v>
      </c>
      <c r="P51">
        <f t="shared" si="68"/>
        <v>2.0661666666666663</v>
      </c>
      <c r="Q51">
        <f t="shared" si="40"/>
        <v>0.64319999999999999</v>
      </c>
      <c r="R51">
        <f t="shared" si="41"/>
        <v>0.86453333333333349</v>
      </c>
      <c r="S51">
        <f t="shared" si="42"/>
        <v>1.2088666666666665</v>
      </c>
      <c r="U51">
        <f t="shared" si="58"/>
        <v>0.93406666666666616</v>
      </c>
      <c r="V51">
        <v>0</v>
      </c>
      <c r="W51">
        <v>0</v>
      </c>
      <c r="X51">
        <f t="shared" si="71"/>
        <v>7.6766666666666428E-2</v>
      </c>
      <c r="AF51" s="7">
        <f t="shared" si="69"/>
        <v>0.93406666666666616</v>
      </c>
      <c r="AG51" s="7">
        <f t="shared" si="46"/>
        <v>0</v>
      </c>
      <c r="AH51" s="4">
        <f t="shared" si="47"/>
        <v>0</v>
      </c>
      <c r="AI51" s="2">
        <f t="shared" si="48"/>
        <v>7.6766666666666428E-2</v>
      </c>
      <c r="AJ51" s="6"/>
      <c r="AK51" s="6"/>
      <c r="AL51">
        <f t="shared" si="61"/>
        <v>0.10252376318042453</v>
      </c>
      <c r="AM51">
        <f t="shared" si="62"/>
        <v>0</v>
      </c>
      <c r="AN51">
        <f t="shared" si="63"/>
        <v>0</v>
      </c>
      <c r="AO51">
        <f t="shared" si="64"/>
        <v>8.4259591251344326E-3</v>
      </c>
      <c r="AQ51">
        <f t="shared" si="65"/>
        <v>-2.2776606713668843</v>
      </c>
      <c r="AR51">
        <v>0</v>
      </c>
      <c r="AS51">
        <v>0</v>
      </c>
      <c r="AT51">
        <f t="shared" si="72"/>
        <v>-4.7764379664773786</v>
      </c>
      <c r="AV51">
        <f t="shared" si="70"/>
        <v>-0.23351434327658518</v>
      </c>
      <c r="AW51">
        <f t="shared" si="55"/>
        <v>0</v>
      </c>
      <c r="AX51">
        <f t="shared" si="56"/>
        <v>0</v>
      </c>
      <c r="AY51">
        <f t="shared" si="57"/>
        <v>-4.0246071069278619E-2</v>
      </c>
    </row>
    <row r="55" spans="2:53" x14ac:dyDescent="0.3">
      <c r="P55" t="s">
        <v>0</v>
      </c>
      <c r="AA55" t="s">
        <v>3</v>
      </c>
      <c r="AD55" t="s">
        <v>48</v>
      </c>
      <c r="AL55" t="s">
        <v>14</v>
      </c>
    </row>
    <row r="56" spans="2:53" x14ac:dyDescent="0.3">
      <c r="P56">
        <f>(B61+F61+J61)/3</f>
        <v>1.7107666666666665</v>
      </c>
      <c r="AA56">
        <f>SUM(U62:X68,V61:X61)</f>
        <v>5.7706000000000017</v>
      </c>
      <c r="AD56">
        <f>AA56/31</f>
        <v>0.18614838709677425</v>
      </c>
    </row>
    <row r="58" spans="2:53" x14ac:dyDescent="0.3">
      <c r="BA58" t="s">
        <v>14</v>
      </c>
    </row>
    <row r="59" spans="2:53" x14ac:dyDescent="0.3">
      <c r="B59" s="39" t="s">
        <v>32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P59" s="39" t="s">
        <v>1</v>
      </c>
      <c r="Q59" s="39"/>
      <c r="R59" s="39"/>
      <c r="S59" s="39"/>
      <c r="U59" s="39" t="s">
        <v>2</v>
      </c>
      <c r="V59" s="39"/>
      <c r="W59" s="39"/>
      <c r="X59" s="39"/>
      <c r="AA59" t="s">
        <v>13</v>
      </c>
      <c r="AL59" s="39" t="s">
        <v>15</v>
      </c>
      <c r="AM59" s="39"/>
      <c r="AN59" s="39"/>
      <c r="AO59" s="39"/>
      <c r="AQ59" s="39" t="s">
        <v>16</v>
      </c>
      <c r="AR59" s="39"/>
      <c r="AS59" s="39"/>
      <c r="AT59" s="39"/>
      <c r="AV59" t="s">
        <v>17</v>
      </c>
    </row>
    <row r="60" spans="2:53" x14ac:dyDescent="0.3">
      <c r="BA60">
        <f>SUM(AV62:AY68,AW61:AY61)*(-1)</f>
        <v>2.4112111739502109</v>
      </c>
    </row>
    <row r="61" spans="2:53" x14ac:dyDescent="0.3">
      <c r="B61" s="9">
        <v>2.0665</v>
      </c>
      <c r="C61" s="9">
        <v>2.8188</v>
      </c>
      <c r="D61" s="9">
        <v>3.0552000000000001</v>
      </c>
      <c r="E61" s="9">
        <v>2.6433</v>
      </c>
      <c r="F61" s="9">
        <v>1.1839999999999999</v>
      </c>
      <c r="G61" s="9">
        <v>0.69569999999999999</v>
      </c>
      <c r="H61" s="9">
        <v>1.9410000000000001</v>
      </c>
      <c r="I61" s="9">
        <v>2.1890999999999998</v>
      </c>
      <c r="J61" s="9">
        <v>1.8817999999999999</v>
      </c>
      <c r="K61" s="9">
        <v>2.1355</v>
      </c>
      <c r="L61" s="9">
        <v>2.5005000000000002</v>
      </c>
      <c r="M61" s="9">
        <v>2.3193000000000001</v>
      </c>
      <c r="Q61">
        <f t="shared" ref="Q61:Q68" si="73">(C61+G61+K61)/3</f>
        <v>1.8833333333333335</v>
      </c>
      <c r="R61">
        <f t="shared" ref="R61:R68" si="74">(D61+H61+L61)/3</f>
        <v>2.4989000000000003</v>
      </c>
      <c r="S61">
        <f t="shared" ref="S61:S68" si="75">(E61+I61+M61)/3</f>
        <v>2.3839000000000001</v>
      </c>
      <c r="V61">
        <f>Q61-$P$56</f>
        <v>0.17256666666666698</v>
      </c>
      <c r="W61">
        <f t="shared" ref="U61:X68" si="76">R61-$P$56</f>
        <v>0.7881333333333338</v>
      </c>
      <c r="X61">
        <f t="shared" si="76"/>
        <v>0.67313333333333358</v>
      </c>
      <c r="AA61" s="2" t="s">
        <v>7</v>
      </c>
      <c r="AB61" s="2">
        <f>(AI67+AI68)/2</f>
        <v>0.19275000000000009</v>
      </c>
      <c r="AG61" s="7">
        <f t="shared" ref="AG61:AG68" si="77">V61</f>
        <v>0.17256666666666698</v>
      </c>
      <c r="AH61" s="7">
        <f t="shared" ref="AH61:AH68" si="78">W61</f>
        <v>0.7881333333333338</v>
      </c>
      <c r="AI61" s="3">
        <f t="shared" ref="AI61:AI68" si="79">X61</f>
        <v>0.67313333333333358</v>
      </c>
      <c r="AM61">
        <f>AG61/$AA$56</f>
        <v>2.9904458230802157E-2</v>
      </c>
      <c r="AN61">
        <f t="shared" ref="AL61:AO68" si="80">AH61/$AA$56</f>
        <v>0.13657736341686022</v>
      </c>
      <c r="AO61">
        <f t="shared" si="80"/>
        <v>0.11664875980545063</v>
      </c>
      <c r="AR61">
        <f t="shared" ref="AR61" si="81">LN(AM61)</f>
        <v>-3.5097477049913963</v>
      </c>
      <c r="AS61">
        <f t="shared" ref="AS61" si="82">LN(AN61)</f>
        <v>-1.9908640599490388</v>
      </c>
      <c r="AT61">
        <f t="shared" ref="AT61" si="83">LN(AO61)</f>
        <v>-2.1485879123290328</v>
      </c>
      <c r="AW61">
        <f t="shared" ref="AW61:AW68" si="84">AR61*AM61</f>
        <v>-0.10495710364456894</v>
      </c>
      <c r="AX61">
        <f t="shared" ref="AX61:AX68" si="85">AS61*AN61</f>
        <v>-0.27190696422922567</v>
      </c>
      <c r="AY61">
        <f t="shared" ref="AY61:AY68" si="86">AT61*AO61</f>
        <v>-0.25063011530616397</v>
      </c>
    </row>
    <row r="62" spans="2:53" x14ac:dyDescent="0.3">
      <c r="B62" s="9">
        <v>2.5605000000000002</v>
      </c>
      <c r="C62" s="9">
        <v>2.0964999999999998</v>
      </c>
      <c r="D62" s="9">
        <v>1.6409</v>
      </c>
      <c r="E62" s="9">
        <v>1.7749999999999999</v>
      </c>
      <c r="F62" s="9">
        <v>2.7835000000000001</v>
      </c>
      <c r="G62" s="9">
        <v>2.4171</v>
      </c>
      <c r="H62" s="9">
        <v>2.3081</v>
      </c>
      <c r="I62" s="9">
        <v>1.2129000000000001</v>
      </c>
      <c r="J62" s="9">
        <v>1.8164</v>
      </c>
      <c r="K62" s="9">
        <v>1.5786</v>
      </c>
      <c r="L62" s="9">
        <v>2.1677</v>
      </c>
      <c r="M62" s="9">
        <v>0.85750000000000004</v>
      </c>
      <c r="P62">
        <f>(B62+F62+J62)/3</f>
        <v>2.3868</v>
      </c>
      <c r="Q62">
        <f t="shared" si="73"/>
        <v>2.0307333333333335</v>
      </c>
      <c r="R62">
        <f t="shared" si="74"/>
        <v>2.0388999999999999</v>
      </c>
      <c r="S62">
        <f t="shared" si="75"/>
        <v>1.2817999999999998</v>
      </c>
      <c r="U62">
        <f t="shared" si="76"/>
        <v>0.67603333333333349</v>
      </c>
      <c r="V62">
        <f t="shared" ref="V62:V65" si="87">Q62-$P$56</f>
        <v>0.31996666666666695</v>
      </c>
      <c r="W62">
        <f t="shared" ref="W62" si="88">R62-$P$56</f>
        <v>0.32813333333333339</v>
      </c>
      <c r="X62">
        <v>0</v>
      </c>
      <c r="AA62" s="8" t="s">
        <v>11</v>
      </c>
      <c r="AB62" s="8">
        <f>(AH63+AH64)/2</f>
        <v>0</v>
      </c>
      <c r="AF62" s="4">
        <f>U62</f>
        <v>0.67603333333333349</v>
      </c>
      <c r="AG62" s="7">
        <f t="shared" si="77"/>
        <v>0.31996666666666695</v>
      </c>
      <c r="AH62" s="4">
        <f t="shared" si="78"/>
        <v>0.32813333333333339</v>
      </c>
      <c r="AI62" s="3">
        <f t="shared" si="79"/>
        <v>0</v>
      </c>
      <c r="AL62">
        <f t="shared" si="80"/>
        <v>0.11715130720086876</v>
      </c>
      <c r="AM62">
        <f t="shared" ref="AM62:AM68" si="89">AG62/$AA$56</f>
        <v>5.54477292944697E-2</v>
      </c>
      <c r="AN62">
        <f t="shared" ref="AN62:AN68" si="90">AH62/$AA$56</f>
        <v>5.6862948971221933E-2</v>
      </c>
      <c r="AO62">
        <f t="shared" ref="AO62:AO68" si="91">AI62/$AA$56</f>
        <v>0</v>
      </c>
      <c r="AQ62">
        <f t="shared" ref="AQ62:AR68" si="92">LN(AL62)</f>
        <v>-2.1442889557391669</v>
      </c>
      <c r="AR62">
        <f t="shared" si="92"/>
        <v>-2.8923145165297619</v>
      </c>
      <c r="AS62">
        <f t="shared" ref="AS62" si="93">LN(AN62)</f>
        <v>-2.8671113103823527</v>
      </c>
      <c r="AT62">
        <v>0</v>
      </c>
      <c r="AV62">
        <f>AQ62*AL62</f>
        <v>-0.25120625418122922</v>
      </c>
      <c r="AW62">
        <f t="shared" si="84"/>
        <v>-0.16037227234700724</v>
      </c>
      <c r="AX62">
        <f t="shared" si="85"/>
        <v>-0.16303240413708497</v>
      </c>
      <c r="AY62">
        <f t="shared" si="86"/>
        <v>0</v>
      </c>
    </row>
    <row r="63" spans="2:53" x14ac:dyDescent="0.3">
      <c r="B63" s="9">
        <v>2.3466999999999998</v>
      </c>
      <c r="C63" s="9">
        <v>0.47139999999999999</v>
      </c>
      <c r="D63" s="9">
        <v>0.10050000000000001</v>
      </c>
      <c r="E63" s="9">
        <v>0.10970000000000001</v>
      </c>
      <c r="F63" s="9">
        <v>2.0714000000000001</v>
      </c>
      <c r="G63" s="9">
        <v>0.82499999999999996</v>
      </c>
      <c r="H63" s="9">
        <v>0.26939999999999997</v>
      </c>
      <c r="I63" s="9">
        <v>0.34239999999999998</v>
      </c>
      <c r="J63" s="9">
        <v>1.9558</v>
      </c>
      <c r="K63" s="9">
        <v>0.35959999999999998</v>
      </c>
      <c r="L63" s="9">
        <v>0.17879999999999999</v>
      </c>
      <c r="M63" s="9">
        <v>0.56120000000000003</v>
      </c>
      <c r="P63">
        <f t="shared" ref="P63:P68" si="94">(B63+F63+J63)/3</f>
        <v>2.1246333333333332</v>
      </c>
      <c r="Q63">
        <f t="shared" si="73"/>
        <v>0.55199999999999994</v>
      </c>
      <c r="R63">
        <f t="shared" si="74"/>
        <v>0.18289999999999998</v>
      </c>
      <c r="S63">
        <f t="shared" si="75"/>
        <v>0.33776666666666672</v>
      </c>
      <c r="U63">
        <f t="shared" si="76"/>
        <v>0.4138666666666666</v>
      </c>
      <c r="V63">
        <v>0</v>
      </c>
      <c r="W63">
        <v>0</v>
      </c>
      <c r="X63">
        <v>0</v>
      </c>
      <c r="AA63" s="5" t="s">
        <v>8</v>
      </c>
      <c r="AB63" s="5">
        <f>(AF63+AF64+AF65+AF66)/4</f>
        <v>0.21074166666666666</v>
      </c>
      <c r="AF63" s="5">
        <f t="shared" ref="AF63:AF68" si="95">U63</f>
        <v>0.4138666666666666</v>
      </c>
      <c r="AG63" s="7">
        <f t="shared" si="77"/>
        <v>0</v>
      </c>
      <c r="AH63" s="8">
        <f t="shared" si="78"/>
        <v>0</v>
      </c>
      <c r="AI63" s="3">
        <f t="shared" si="79"/>
        <v>0</v>
      </c>
      <c r="AL63">
        <f t="shared" si="80"/>
        <v>7.1719867373698828E-2</v>
      </c>
      <c r="AM63">
        <f t="shared" si="89"/>
        <v>0</v>
      </c>
      <c r="AN63">
        <f t="shared" si="90"/>
        <v>0</v>
      </c>
      <c r="AO63">
        <f t="shared" si="91"/>
        <v>0</v>
      </c>
      <c r="AQ63">
        <f t="shared" si="92"/>
        <v>-2.6349874794702997</v>
      </c>
      <c r="AR63">
        <v>0</v>
      </c>
      <c r="AS63">
        <v>0</v>
      </c>
      <c r="AT63">
        <v>0</v>
      </c>
      <c r="AV63">
        <f t="shared" ref="AV63:AV68" si="96">AQ63*AL63</f>
        <v>-0.18898095255896685</v>
      </c>
      <c r="AW63">
        <f t="shared" si="84"/>
        <v>0</v>
      </c>
      <c r="AX63">
        <f t="shared" si="85"/>
        <v>0</v>
      </c>
      <c r="AY63">
        <f t="shared" si="86"/>
        <v>0</v>
      </c>
    </row>
    <row r="64" spans="2:53" x14ac:dyDescent="0.3">
      <c r="B64" s="9">
        <v>1.9517</v>
      </c>
      <c r="C64" s="9">
        <v>1.9134</v>
      </c>
      <c r="D64" s="9">
        <v>1.0390999999999999</v>
      </c>
      <c r="E64" s="9">
        <v>1.5879000000000001</v>
      </c>
      <c r="F64" s="9">
        <v>1.6303000000000001</v>
      </c>
      <c r="G64" s="9">
        <v>1.5822000000000001</v>
      </c>
      <c r="H64" s="9">
        <v>1.3957999999999999</v>
      </c>
      <c r="I64" s="9">
        <v>1.8876999999999999</v>
      </c>
      <c r="J64" s="9">
        <v>1.8868</v>
      </c>
      <c r="K64" s="9">
        <v>2.0697000000000001</v>
      </c>
      <c r="L64" s="9">
        <v>1.4315</v>
      </c>
      <c r="M64" s="9">
        <v>0.97289999999999999</v>
      </c>
      <c r="P64">
        <f t="shared" si="94"/>
        <v>1.8229333333333333</v>
      </c>
      <c r="Q64">
        <f t="shared" si="73"/>
        <v>1.8551000000000002</v>
      </c>
      <c r="R64">
        <f t="shared" si="74"/>
        <v>1.2887999999999999</v>
      </c>
      <c r="S64">
        <f t="shared" si="75"/>
        <v>1.4828333333333334</v>
      </c>
      <c r="U64">
        <f t="shared" si="76"/>
        <v>0.11216666666666675</v>
      </c>
      <c r="V64">
        <f t="shared" si="87"/>
        <v>0.14433333333333365</v>
      </c>
      <c r="W64">
        <v>0</v>
      </c>
      <c r="X64">
        <v>0</v>
      </c>
      <c r="AA64" s="3" t="s">
        <v>12</v>
      </c>
      <c r="AB64" s="3">
        <f>(AI61+AI62+AI63+AI64+AI65+AI66)/6</f>
        <v>0.11218888888888894</v>
      </c>
      <c r="AF64" s="5">
        <f t="shared" si="95"/>
        <v>0.11216666666666675</v>
      </c>
      <c r="AG64" s="7">
        <f t="shared" si="77"/>
        <v>0.14433333333333365</v>
      </c>
      <c r="AH64" s="8">
        <f t="shared" si="78"/>
        <v>0</v>
      </c>
      <c r="AI64" s="3">
        <f t="shared" si="79"/>
        <v>0</v>
      </c>
      <c r="AJ64" s="6"/>
      <c r="AK64" s="6"/>
      <c r="AL64">
        <f t="shared" si="80"/>
        <v>1.9437609029679188E-2</v>
      </c>
      <c r="AM64">
        <f t="shared" si="89"/>
        <v>2.5011841634030016E-2</v>
      </c>
      <c r="AN64">
        <f t="shared" si="90"/>
        <v>0</v>
      </c>
      <c r="AO64">
        <f t="shared" si="91"/>
        <v>0</v>
      </c>
      <c r="AQ64">
        <f t="shared" si="92"/>
        <v>-3.9405454798144706</v>
      </c>
      <c r="AR64">
        <f t="shared" si="92"/>
        <v>-3.6884059008967616</v>
      </c>
      <c r="AS64">
        <v>0</v>
      </c>
      <c r="AT64">
        <v>0</v>
      </c>
      <c r="AV64">
        <f t="shared" si="96"/>
        <v>-7.6594782400303263E-2</v>
      </c>
      <c r="AW64">
        <f t="shared" si="84"/>
        <v>-9.2253824275251611E-2</v>
      </c>
      <c r="AX64">
        <f t="shared" si="85"/>
        <v>0</v>
      </c>
      <c r="AY64">
        <f t="shared" si="86"/>
        <v>0</v>
      </c>
    </row>
    <row r="65" spans="2:53" x14ac:dyDescent="0.3">
      <c r="B65" s="9">
        <v>1.6632</v>
      </c>
      <c r="C65" s="9">
        <v>1.6736</v>
      </c>
      <c r="D65" s="9">
        <v>1.4607000000000001</v>
      </c>
      <c r="E65" s="9">
        <v>1.3880999999999999</v>
      </c>
      <c r="F65" s="9">
        <v>1.2166999999999999</v>
      </c>
      <c r="G65" s="9">
        <v>2.2926000000000002</v>
      </c>
      <c r="H65" s="9">
        <v>1.5253000000000001</v>
      </c>
      <c r="I65" s="9">
        <v>0.28220000000000001</v>
      </c>
      <c r="J65" s="9">
        <v>1.7957000000000001</v>
      </c>
      <c r="K65" s="9">
        <v>2.7751000000000001</v>
      </c>
      <c r="L65" s="9">
        <v>0.17269999999999999</v>
      </c>
      <c r="M65" s="9">
        <v>0.91459999999999997</v>
      </c>
      <c r="P65">
        <f t="shared" si="94"/>
        <v>1.5585333333333333</v>
      </c>
      <c r="Q65">
        <f t="shared" si="73"/>
        <v>2.2471000000000001</v>
      </c>
      <c r="R65">
        <f t="shared" si="74"/>
        <v>1.0528999999999999</v>
      </c>
      <c r="S65">
        <f t="shared" si="75"/>
        <v>0.86163333333333325</v>
      </c>
      <c r="U65">
        <v>0</v>
      </c>
      <c r="V65">
        <f t="shared" si="87"/>
        <v>0.53633333333333355</v>
      </c>
      <c r="W65">
        <v>0</v>
      </c>
      <c r="X65">
        <v>0</v>
      </c>
      <c r="AA65" s="4" t="s">
        <v>9</v>
      </c>
      <c r="AB65" s="4">
        <f>(AF62+AG66+AH62+AH65+AH66+AH67+AH68)/8</f>
        <v>0.12552083333333336</v>
      </c>
      <c r="AF65" s="5">
        <f t="shared" si="95"/>
        <v>0</v>
      </c>
      <c r="AG65" s="7">
        <f t="shared" si="77"/>
        <v>0.53633333333333355</v>
      </c>
      <c r="AH65" s="4">
        <f t="shared" si="78"/>
        <v>0</v>
      </c>
      <c r="AI65" s="3">
        <f t="shared" si="79"/>
        <v>0</v>
      </c>
      <c r="AJ65" s="6"/>
      <c r="AK65" s="6"/>
      <c r="AL65">
        <f t="shared" si="80"/>
        <v>0</v>
      </c>
      <c r="AM65">
        <f t="shared" si="89"/>
        <v>9.2942386118139084E-2</v>
      </c>
      <c r="AN65">
        <f t="shared" si="90"/>
        <v>0</v>
      </c>
      <c r="AO65">
        <f t="shared" si="91"/>
        <v>0</v>
      </c>
      <c r="AQ65">
        <v>0</v>
      </c>
      <c r="AR65">
        <f t="shared" si="92"/>
        <v>-2.3757754819068704</v>
      </c>
      <c r="AS65">
        <v>0</v>
      </c>
      <c r="AT65">
        <v>0</v>
      </c>
      <c r="AV65">
        <f t="shared" si="96"/>
        <v>0</v>
      </c>
      <c r="AW65">
        <f t="shared" si="84"/>
        <v>-0.22081024216939629</v>
      </c>
      <c r="AX65">
        <f t="shared" si="85"/>
        <v>0</v>
      </c>
      <c r="AY65">
        <f t="shared" si="86"/>
        <v>0</v>
      </c>
    </row>
    <row r="66" spans="2:53" x14ac:dyDescent="0.3">
      <c r="B66" s="9">
        <v>2.2050000000000001</v>
      </c>
      <c r="C66" s="9">
        <v>0.19239999999999999</v>
      </c>
      <c r="D66" s="9">
        <v>0.21160000000000001</v>
      </c>
      <c r="E66" s="9">
        <v>0.37009999999999998</v>
      </c>
      <c r="F66" s="9">
        <v>1.9371</v>
      </c>
      <c r="G66" s="9">
        <v>0.77729999999999999</v>
      </c>
      <c r="H66" s="9">
        <v>0.10340000000000001</v>
      </c>
      <c r="I66" s="9">
        <v>1.5942000000000001</v>
      </c>
      <c r="J66" s="9">
        <v>1.9410000000000001</v>
      </c>
      <c r="K66" s="9">
        <v>0.59309999999999996</v>
      </c>
      <c r="L66" s="9">
        <v>0.1744</v>
      </c>
      <c r="M66" s="9">
        <v>1.333</v>
      </c>
      <c r="P66">
        <f t="shared" si="94"/>
        <v>2.0276999999999998</v>
      </c>
      <c r="Q66">
        <f t="shared" si="73"/>
        <v>0.52093333333333336</v>
      </c>
      <c r="R66">
        <f t="shared" si="74"/>
        <v>0.16313333333333332</v>
      </c>
      <c r="S66">
        <f t="shared" si="75"/>
        <v>1.0991</v>
      </c>
      <c r="U66">
        <f t="shared" si="76"/>
        <v>0.31693333333333329</v>
      </c>
      <c r="V66">
        <v>0</v>
      </c>
      <c r="W66">
        <v>0</v>
      </c>
      <c r="X66">
        <v>0</v>
      </c>
      <c r="AA66" s="7" t="s">
        <v>10</v>
      </c>
      <c r="AB66" s="7">
        <f>(AF67+AF68+AG61+AG62+AG63+AG64+AG65+AG67+AG68+AH61)/10</f>
        <v>0.28648333333333353</v>
      </c>
      <c r="AF66" s="5">
        <f t="shared" si="95"/>
        <v>0.31693333333333329</v>
      </c>
      <c r="AG66" s="4">
        <f t="shared" si="77"/>
        <v>0</v>
      </c>
      <c r="AH66" s="4">
        <f t="shared" si="78"/>
        <v>0</v>
      </c>
      <c r="AI66" s="3">
        <f t="shared" si="79"/>
        <v>0</v>
      </c>
      <c r="AJ66" s="6"/>
      <c r="AK66" s="6"/>
      <c r="AL66">
        <f t="shared" si="80"/>
        <v>5.4922076271675946E-2</v>
      </c>
      <c r="AM66">
        <f t="shared" si="89"/>
        <v>0</v>
      </c>
      <c r="AN66">
        <f t="shared" si="90"/>
        <v>0</v>
      </c>
      <c r="AO66">
        <f t="shared" si="91"/>
        <v>0</v>
      </c>
      <c r="AQ66">
        <f t="shared" si="92"/>
        <v>-2.9018398934132152</v>
      </c>
      <c r="AR66">
        <v>0</v>
      </c>
      <c r="AS66">
        <v>0</v>
      </c>
      <c r="AT66">
        <v>0</v>
      </c>
      <c r="AV66">
        <f t="shared" si="96"/>
        <v>-0.15937507195423262</v>
      </c>
      <c r="AW66">
        <f t="shared" si="84"/>
        <v>0</v>
      </c>
      <c r="AX66">
        <f t="shared" si="85"/>
        <v>0</v>
      </c>
      <c r="AY66">
        <f t="shared" si="86"/>
        <v>0</v>
      </c>
    </row>
    <row r="67" spans="2:53" x14ac:dyDescent="0.3">
      <c r="B67" s="9">
        <v>1.8429</v>
      </c>
      <c r="C67" s="9">
        <v>0.3649</v>
      </c>
      <c r="D67" s="9">
        <v>0.16070000000000001</v>
      </c>
      <c r="E67" s="9">
        <v>0.1517</v>
      </c>
      <c r="F67" s="9">
        <v>0.76529999999999998</v>
      </c>
      <c r="G67" s="9">
        <v>0.85880000000000001</v>
      </c>
      <c r="H67" s="9">
        <v>0.21390000000000001</v>
      </c>
      <c r="I67" s="9">
        <v>0.73140000000000005</v>
      </c>
      <c r="J67" s="9">
        <v>1.9178999999999999</v>
      </c>
      <c r="K67" s="9">
        <v>0.1295</v>
      </c>
      <c r="L67" s="9">
        <v>0.2253</v>
      </c>
      <c r="M67" s="9">
        <v>1.2545999999999999</v>
      </c>
      <c r="P67">
        <f t="shared" si="94"/>
        <v>1.5086999999999999</v>
      </c>
      <c r="Q67">
        <f t="shared" si="73"/>
        <v>0.45106666666666667</v>
      </c>
      <c r="R67">
        <f t="shared" si="74"/>
        <v>0.19996666666666671</v>
      </c>
      <c r="S67">
        <f t="shared" si="75"/>
        <v>0.71256666666666657</v>
      </c>
      <c r="U67">
        <v>0</v>
      </c>
      <c r="V67">
        <v>0</v>
      </c>
      <c r="W67">
        <v>0</v>
      </c>
      <c r="X67">
        <v>0</v>
      </c>
      <c r="AF67" s="7">
        <f t="shared" si="95"/>
        <v>0</v>
      </c>
      <c r="AG67" s="7">
        <f t="shared" si="77"/>
        <v>0</v>
      </c>
      <c r="AH67" s="4">
        <f t="shared" si="78"/>
        <v>0</v>
      </c>
      <c r="AI67" s="2">
        <f t="shared" si="79"/>
        <v>0</v>
      </c>
      <c r="AJ67" s="6"/>
      <c r="AK67" s="6"/>
      <c r="AL67">
        <f t="shared" si="80"/>
        <v>0</v>
      </c>
      <c r="AM67">
        <f t="shared" si="89"/>
        <v>0</v>
      </c>
      <c r="AN67">
        <f t="shared" si="90"/>
        <v>0</v>
      </c>
      <c r="AO67">
        <f t="shared" si="91"/>
        <v>0</v>
      </c>
      <c r="AQ67">
        <v>0</v>
      </c>
      <c r="AR67">
        <v>0</v>
      </c>
      <c r="AS67">
        <v>0</v>
      </c>
      <c r="AT67">
        <v>0</v>
      </c>
      <c r="AV67">
        <f t="shared" si="96"/>
        <v>0</v>
      </c>
      <c r="AW67">
        <f t="shared" si="84"/>
        <v>0</v>
      </c>
      <c r="AX67">
        <f t="shared" si="85"/>
        <v>0</v>
      </c>
      <c r="AY67">
        <f t="shared" si="86"/>
        <v>0</v>
      </c>
    </row>
    <row r="68" spans="2:53" x14ac:dyDescent="0.3">
      <c r="B68" s="9">
        <v>2.0409000000000002</v>
      </c>
      <c r="C68" s="9">
        <v>0.72230000000000005</v>
      </c>
      <c r="D68" s="9">
        <v>0.87019999999999997</v>
      </c>
      <c r="E68" s="9">
        <v>2.2890999999999999</v>
      </c>
      <c r="F68" s="9">
        <v>2.9950999999999999</v>
      </c>
      <c r="G68" s="9">
        <v>1.647</v>
      </c>
      <c r="H68" s="9">
        <v>1.6048</v>
      </c>
      <c r="I68" s="9">
        <v>3.0209000000000001</v>
      </c>
      <c r="J68" s="9">
        <v>2.8068</v>
      </c>
      <c r="K68" s="9">
        <v>0.3377</v>
      </c>
      <c r="L68" s="9">
        <v>2.2801</v>
      </c>
      <c r="M68" s="9">
        <v>0.9788</v>
      </c>
      <c r="P68">
        <f t="shared" si="94"/>
        <v>2.6142666666666665</v>
      </c>
      <c r="Q68">
        <f t="shared" si="73"/>
        <v>0.90233333333333332</v>
      </c>
      <c r="R68">
        <f t="shared" si="74"/>
        <v>1.5850333333333335</v>
      </c>
      <c r="S68">
        <f t="shared" si="75"/>
        <v>2.0962666666666667</v>
      </c>
      <c r="U68">
        <f t="shared" si="76"/>
        <v>0.90349999999999997</v>
      </c>
      <c r="V68">
        <v>0</v>
      </c>
      <c r="W68">
        <v>0</v>
      </c>
      <c r="X68">
        <f t="shared" ref="X68" si="97">S68-$P$56</f>
        <v>0.38550000000000018</v>
      </c>
      <c r="AF68" s="7">
        <f t="shared" si="95"/>
        <v>0.90349999999999997</v>
      </c>
      <c r="AG68" s="7">
        <f t="shared" si="77"/>
        <v>0</v>
      </c>
      <c r="AH68" s="4">
        <f t="shared" si="78"/>
        <v>0</v>
      </c>
      <c r="AI68" s="2">
        <f t="shared" si="79"/>
        <v>0.38550000000000018</v>
      </c>
      <c r="AJ68" s="6"/>
      <c r="AK68" s="6"/>
      <c r="AL68">
        <f t="shared" si="80"/>
        <v>0.15656950750355245</v>
      </c>
      <c r="AM68">
        <f t="shared" si="89"/>
        <v>0</v>
      </c>
      <c r="AN68">
        <f t="shared" si="90"/>
        <v>0</v>
      </c>
      <c r="AO68">
        <f t="shared" si="91"/>
        <v>6.6804145149551186E-2</v>
      </c>
      <c r="AQ68">
        <f t="shared" si="92"/>
        <v>-1.8542552301988608</v>
      </c>
      <c r="AR68">
        <v>0</v>
      </c>
      <c r="AS68">
        <v>0</v>
      </c>
      <c r="AT68">
        <f t="shared" ref="AT68" si="98">LN(AO68)</f>
        <v>-2.7059901472277597</v>
      </c>
      <c r="AV68">
        <f t="shared" si="96"/>
        <v>-0.29031982817812191</v>
      </c>
      <c r="AW68">
        <f t="shared" si="84"/>
        <v>0</v>
      </c>
      <c r="AX68">
        <f t="shared" si="85"/>
        <v>0</v>
      </c>
      <c r="AY68">
        <f t="shared" si="86"/>
        <v>-0.18077135856865864</v>
      </c>
    </row>
    <row r="74" spans="2:53" x14ac:dyDescent="0.3">
      <c r="P74" t="s">
        <v>0</v>
      </c>
      <c r="AA74" t="s">
        <v>3</v>
      </c>
      <c r="AD74" t="s">
        <v>48</v>
      </c>
      <c r="AL74" t="s">
        <v>14</v>
      </c>
    </row>
    <row r="75" spans="2:53" x14ac:dyDescent="0.3">
      <c r="P75">
        <f>(B80+F80+J80)/3</f>
        <v>1.9306333333333334</v>
      </c>
      <c r="AA75">
        <f>SUM(U81:X87,V80:X80)</f>
        <v>4.8202333333333325</v>
      </c>
      <c r="AD75">
        <f>AA75/31</f>
        <v>0.15549139784946234</v>
      </c>
    </row>
    <row r="77" spans="2:53" x14ac:dyDescent="0.3">
      <c r="BA77" t="s">
        <v>14</v>
      </c>
    </row>
    <row r="78" spans="2:53" x14ac:dyDescent="0.3">
      <c r="B78" s="39" t="s">
        <v>33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P78" s="39" t="s">
        <v>1</v>
      </c>
      <c r="Q78" s="39"/>
      <c r="R78" s="39"/>
      <c r="S78" s="39"/>
      <c r="U78" s="39" t="s">
        <v>2</v>
      </c>
      <c r="V78" s="39"/>
      <c r="W78" s="39"/>
      <c r="X78" s="39"/>
      <c r="AA78" t="s">
        <v>13</v>
      </c>
      <c r="AL78" s="39" t="s">
        <v>15</v>
      </c>
      <c r="AM78" s="39"/>
      <c r="AN78" s="39"/>
      <c r="AO78" s="39"/>
      <c r="AQ78" s="39" t="s">
        <v>16</v>
      </c>
      <c r="AR78" s="39"/>
      <c r="AS78" s="39"/>
      <c r="AT78" s="39"/>
      <c r="AV78" t="s">
        <v>17</v>
      </c>
    </row>
    <row r="79" spans="2:53" x14ac:dyDescent="0.3">
      <c r="BA79">
        <f>SUM(AV81:AY87,AW80:AY80)*(-1)</f>
        <v>2.2979361519495467</v>
      </c>
    </row>
    <row r="80" spans="2:53" x14ac:dyDescent="0.3">
      <c r="B80" s="9">
        <v>2.4822000000000002</v>
      </c>
      <c r="C80" s="9">
        <v>2.8197999999999999</v>
      </c>
      <c r="D80" s="9">
        <v>2.9851000000000001</v>
      </c>
      <c r="E80" s="9">
        <v>2.8079000000000001</v>
      </c>
      <c r="F80" s="9">
        <v>1.4699</v>
      </c>
      <c r="G80" s="9">
        <v>1.7925</v>
      </c>
      <c r="H80" s="9">
        <v>1.8093999999999999</v>
      </c>
      <c r="I80" s="9">
        <v>2.1989999999999998</v>
      </c>
      <c r="J80" s="9">
        <v>1.8398000000000001</v>
      </c>
      <c r="K80" s="9">
        <v>2.1539000000000001</v>
      </c>
      <c r="L80" s="9">
        <v>2.4468000000000001</v>
      </c>
      <c r="M80" s="9">
        <v>2.4053</v>
      </c>
      <c r="Q80">
        <f t="shared" ref="Q80:Q87" si="99">(C80+G80+K80)/3</f>
        <v>2.2553999999999998</v>
      </c>
      <c r="R80">
        <f t="shared" ref="R80:R87" si="100">(D80+H80+L80)/3</f>
        <v>2.4137666666666671</v>
      </c>
      <c r="S80">
        <f t="shared" ref="S80:S87" si="101">(E80+I80+M80)/3</f>
        <v>2.4707333333333334</v>
      </c>
      <c r="V80">
        <f t="shared" ref="V80" si="102">Q80-$P$75</f>
        <v>0.32476666666666643</v>
      </c>
      <c r="W80">
        <f t="shared" ref="W80" si="103">R80-$P$75</f>
        <v>0.48313333333333364</v>
      </c>
      <c r="X80">
        <f t="shared" ref="X80" si="104">S80-$P$75</f>
        <v>0.54010000000000002</v>
      </c>
      <c r="AA80" s="2" t="s">
        <v>7</v>
      </c>
      <c r="AB80" s="2">
        <f>(AI86+AI87)/2</f>
        <v>0.38979999999999981</v>
      </c>
      <c r="AG80" s="7">
        <f t="shared" ref="AG80:AG87" si="105">V80</f>
        <v>0.32476666666666643</v>
      </c>
      <c r="AH80" s="7">
        <f t="shared" ref="AH80:AH87" si="106">W80</f>
        <v>0.48313333333333364</v>
      </c>
      <c r="AI80" s="3">
        <f t="shared" ref="AI80:AI87" si="107">X80</f>
        <v>0.54010000000000002</v>
      </c>
      <c r="AM80">
        <f>AG80/$AA$75</f>
        <v>6.7375714868574785E-2</v>
      </c>
      <c r="AN80">
        <f>AH80/$AA$75</f>
        <v>0.10023027930874724</v>
      </c>
      <c r="AO80">
        <f>AI80/$AA$75</f>
        <v>0.11204851770661174</v>
      </c>
      <c r="AR80">
        <f t="shared" ref="AR80" si="108">LN(AM80)</f>
        <v>-2.6974706395150192</v>
      </c>
      <c r="AS80">
        <f t="shared" ref="AS80" si="109">LN(AN80)</f>
        <v>-2.3002849472711322</v>
      </c>
      <c r="AT80">
        <f t="shared" ref="AT80" si="110">LN(AO80)</f>
        <v>-2.1888233076793586</v>
      </c>
      <c r="AW80">
        <f t="shared" ref="AW80" si="111">AR80*AM80</f>
        <v>-0.181744012674316</v>
      </c>
      <c r="AX80">
        <f t="shared" ref="AX80" si="112">AS80*AN80</f>
        <v>-0.23055820275469249</v>
      </c>
      <c r="AY80">
        <f t="shared" ref="AY80" si="113">AT80*AO80</f>
        <v>-0.2452544071471551</v>
      </c>
    </row>
    <row r="81" spans="2:51" x14ac:dyDescent="0.3">
      <c r="B81" s="9">
        <v>2.6480999999999999</v>
      </c>
      <c r="C81" s="9">
        <v>2.081</v>
      </c>
      <c r="D81" s="9">
        <v>1.6384000000000001</v>
      </c>
      <c r="E81" s="9">
        <v>2.2810999999999999</v>
      </c>
      <c r="F81" s="9">
        <v>2.7242999999999999</v>
      </c>
      <c r="G81" s="9">
        <v>2.1957</v>
      </c>
      <c r="H81" s="9">
        <v>2.3877000000000002</v>
      </c>
      <c r="I81" s="9">
        <v>1.7283999999999999</v>
      </c>
      <c r="J81" s="9">
        <v>1.8056000000000001</v>
      </c>
      <c r="K81" s="9">
        <v>1.6428</v>
      </c>
      <c r="L81" s="9">
        <v>2.407</v>
      </c>
      <c r="M81" s="9">
        <v>1.3455999999999999</v>
      </c>
      <c r="P81">
        <f>(B81+F81+J81)/3</f>
        <v>2.3926666666666665</v>
      </c>
      <c r="Q81">
        <f t="shared" si="99"/>
        <v>1.9731666666666667</v>
      </c>
      <c r="R81">
        <f t="shared" si="100"/>
        <v>2.144366666666667</v>
      </c>
      <c r="S81">
        <f t="shared" si="101"/>
        <v>1.7850333333333335</v>
      </c>
      <c r="U81">
        <f t="shared" ref="U81:U87" si="114">P81-$P$75</f>
        <v>0.46203333333333307</v>
      </c>
      <c r="V81">
        <f t="shared" ref="V81:V84" si="115">Q81-$P$75</f>
        <v>4.2533333333333312E-2</v>
      </c>
      <c r="W81">
        <f t="shared" ref="W81:W87" si="116">R81-$P$75</f>
        <v>0.21373333333333355</v>
      </c>
      <c r="X81">
        <v>0</v>
      </c>
      <c r="AA81" s="8" t="s">
        <v>11</v>
      </c>
      <c r="AB81" s="8">
        <f>(AH82+AH83)/2</f>
        <v>0</v>
      </c>
      <c r="AF81" s="4">
        <f>U81</f>
        <v>0.46203333333333307</v>
      </c>
      <c r="AG81" s="7">
        <f t="shared" si="105"/>
        <v>4.2533333333333312E-2</v>
      </c>
      <c r="AH81" s="4">
        <f t="shared" si="106"/>
        <v>0.21373333333333355</v>
      </c>
      <c r="AI81" s="3">
        <f t="shared" si="107"/>
        <v>0</v>
      </c>
      <c r="AL81">
        <f t="shared" ref="AL81:AL87" si="117">AF81/$AA$75</f>
        <v>9.5852897854184063E-2</v>
      </c>
      <c r="AM81">
        <f t="shared" ref="AM81:AM87" si="118">AG81/$AA$75</f>
        <v>8.8239158546958279E-3</v>
      </c>
      <c r="AN81">
        <f t="shared" ref="AN81:AN87" si="119">AH81/$AA$75</f>
        <v>4.4340868699302302E-2</v>
      </c>
      <c r="AO81">
        <f t="shared" ref="AO81:AO87" si="120">AI81/$AA$75</f>
        <v>0</v>
      </c>
      <c r="AQ81">
        <f t="shared" ref="AQ81:AQ87" si="121">LN(AL81)</f>
        <v>-2.3449405767270073</v>
      </c>
      <c r="AR81">
        <f t="shared" ref="AR81:AR84" si="122">LN(AM81)</f>
        <v>-4.7302895330356245</v>
      </c>
      <c r="AS81">
        <f t="shared" ref="AS81:AS87" si="123">LN(AN81)</f>
        <v>-3.115848483210915</v>
      </c>
      <c r="AT81">
        <v>0</v>
      </c>
      <c r="AV81">
        <f>AQ81*AL81</f>
        <v>-0.2247693495751453</v>
      </c>
      <c r="AW81">
        <f t="shared" ref="AW81:AW87" si="124">AR81*AM81</f>
        <v>-4.1739676807854773E-2</v>
      </c>
      <c r="AX81">
        <f t="shared" ref="AX81:AX87" si="125">AS81*AN81</f>
        <v>-0.13815942848097543</v>
      </c>
      <c r="AY81">
        <f t="shared" ref="AY81:AY87" si="126">AT81*AO81</f>
        <v>0</v>
      </c>
    </row>
    <row r="82" spans="2:51" x14ac:dyDescent="0.3">
      <c r="B82" s="9">
        <v>2.4988999999999999</v>
      </c>
      <c r="C82" s="9">
        <v>0.60709999999999997</v>
      </c>
      <c r="D82" s="9">
        <v>0.1575</v>
      </c>
      <c r="E82" s="9">
        <v>0.18920000000000001</v>
      </c>
      <c r="F82" s="9">
        <v>2.0615999999999999</v>
      </c>
      <c r="G82" s="9">
        <v>0.91959999999999997</v>
      </c>
      <c r="H82" s="9">
        <v>0.30520000000000003</v>
      </c>
      <c r="I82" s="9">
        <v>0.66410000000000002</v>
      </c>
      <c r="J82" s="9">
        <v>2.0838999999999999</v>
      </c>
      <c r="K82" s="9">
        <v>0.49359999999999998</v>
      </c>
      <c r="L82" s="9">
        <v>0.24279999999999999</v>
      </c>
      <c r="M82" s="9">
        <v>1.8047</v>
      </c>
      <c r="P82">
        <f t="shared" ref="P82:P87" si="127">(B82+F82+J82)/3</f>
        <v>2.2147999999999999</v>
      </c>
      <c r="Q82">
        <f t="shared" si="99"/>
        <v>0.67343333333333322</v>
      </c>
      <c r="R82">
        <f t="shared" si="100"/>
        <v>0.23516666666666666</v>
      </c>
      <c r="S82">
        <f t="shared" si="101"/>
        <v>0.88600000000000001</v>
      </c>
      <c r="U82">
        <f t="shared" si="114"/>
        <v>0.28416666666666646</v>
      </c>
      <c r="V82">
        <v>0</v>
      </c>
      <c r="W82">
        <v>0</v>
      </c>
      <c r="X82">
        <v>0</v>
      </c>
      <c r="AA82" s="5" t="s">
        <v>8</v>
      </c>
      <c r="AB82" s="5">
        <f>(AF82+AF83+AF84+AF85)/4</f>
        <v>0.11626666666666657</v>
      </c>
      <c r="AF82" s="5">
        <f t="shared" ref="AF82:AF87" si="128">U82</f>
        <v>0.28416666666666646</v>
      </c>
      <c r="AG82" s="7">
        <f t="shared" si="105"/>
        <v>0</v>
      </c>
      <c r="AH82" s="8">
        <f t="shared" si="106"/>
        <v>0</v>
      </c>
      <c r="AI82" s="3">
        <f t="shared" si="107"/>
        <v>0</v>
      </c>
      <c r="AL82">
        <f t="shared" si="117"/>
        <v>5.8952886098183319E-2</v>
      </c>
      <c r="AM82">
        <f t="shared" si="118"/>
        <v>0</v>
      </c>
      <c r="AN82">
        <f t="shared" si="119"/>
        <v>0</v>
      </c>
      <c r="AO82">
        <f t="shared" si="120"/>
        <v>0</v>
      </c>
      <c r="AQ82">
        <f t="shared" si="121"/>
        <v>-2.831016694788643</v>
      </c>
      <c r="AR82">
        <v>0</v>
      </c>
      <c r="AS82">
        <v>0</v>
      </c>
      <c r="AT82">
        <v>0</v>
      </c>
      <c r="AV82">
        <f t="shared" ref="AV82:AV87" si="129">AQ82*AL82</f>
        <v>-0.16689660474993029</v>
      </c>
      <c r="AW82">
        <f t="shared" si="124"/>
        <v>0</v>
      </c>
      <c r="AX82">
        <f t="shared" si="125"/>
        <v>0</v>
      </c>
      <c r="AY82">
        <f t="shared" si="126"/>
        <v>0</v>
      </c>
    </row>
    <row r="83" spans="2:51" x14ac:dyDescent="0.3">
      <c r="B83" s="9">
        <v>2.2198000000000002</v>
      </c>
      <c r="C83" s="9">
        <v>2.0158</v>
      </c>
      <c r="D83" s="9">
        <v>1.2273000000000001</v>
      </c>
      <c r="E83" s="9">
        <v>1.6222000000000001</v>
      </c>
      <c r="F83" s="9">
        <v>1.9452</v>
      </c>
      <c r="G83" s="9">
        <v>1.9093</v>
      </c>
      <c r="H83" s="9">
        <v>1.3343</v>
      </c>
      <c r="I83" s="9">
        <v>1.8633</v>
      </c>
      <c r="J83" s="9">
        <v>1.9505999999999999</v>
      </c>
      <c r="K83" s="9">
        <v>2.0739999999999998</v>
      </c>
      <c r="L83" s="9">
        <v>1.7016</v>
      </c>
      <c r="M83" s="9">
        <v>0.93189999999999995</v>
      </c>
      <c r="P83">
        <f t="shared" si="127"/>
        <v>2.0385333333333331</v>
      </c>
      <c r="Q83">
        <f t="shared" si="99"/>
        <v>1.9997</v>
      </c>
      <c r="R83">
        <f t="shared" si="100"/>
        <v>1.4210666666666667</v>
      </c>
      <c r="S83">
        <f t="shared" si="101"/>
        <v>1.4724666666666666</v>
      </c>
      <c r="U83">
        <f t="shared" si="114"/>
        <v>0.10789999999999966</v>
      </c>
      <c r="V83">
        <f t="shared" si="115"/>
        <v>6.906666666666661E-2</v>
      </c>
      <c r="W83">
        <v>0</v>
      </c>
      <c r="X83">
        <v>0</v>
      </c>
      <c r="AA83" s="3" t="s">
        <v>12</v>
      </c>
      <c r="AB83" s="3">
        <f>(AI80+AI81+AI82+AI83+AI84+AI85)/6</f>
        <v>9.0016666666666675E-2</v>
      </c>
      <c r="AF83" s="5">
        <f t="shared" si="128"/>
        <v>0.10789999999999966</v>
      </c>
      <c r="AG83" s="7">
        <f t="shared" si="105"/>
        <v>6.906666666666661E-2</v>
      </c>
      <c r="AH83" s="8">
        <f t="shared" si="106"/>
        <v>0</v>
      </c>
      <c r="AI83" s="3">
        <f t="shared" si="107"/>
        <v>0</v>
      </c>
      <c r="AJ83" s="6"/>
      <c r="AK83" s="6"/>
      <c r="AL83">
        <f t="shared" si="117"/>
        <v>2.238480848091718E-2</v>
      </c>
      <c r="AM83">
        <f t="shared" si="118"/>
        <v>1.4328490322045258E-2</v>
      </c>
      <c r="AN83">
        <f t="shared" si="119"/>
        <v>0</v>
      </c>
      <c r="AO83">
        <f t="shared" si="120"/>
        <v>0</v>
      </c>
      <c r="AQ83">
        <f t="shared" si="121"/>
        <v>-3.7993727430141182</v>
      </c>
      <c r="AR83">
        <f t="shared" si="122"/>
        <v>-4.245505393560987</v>
      </c>
      <c r="AS83">
        <v>0</v>
      </c>
      <c r="AT83">
        <v>0</v>
      </c>
      <c r="AV83">
        <f t="shared" si="129"/>
        <v>-8.5048231199988E-2</v>
      </c>
      <c r="AW83">
        <f t="shared" si="124"/>
        <v>-6.0831682943829547E-2</v>
      </c>
      <c r="AX83">
        <f t="shared" si="125"/>
        <v>0</v>
      </c>
      <c r="AY83">
        <f t="shared" si="126"/>
        <v>0</v>
      </c>
    </row>
    <row r="84" spans="2:51" x14ac:dyDescent="0.3">
      <c r="B84" s="9">
        <v>1.85</v>
      </c>
      <c r="C84" s="9">
        <v>2.4236</v>
      </c>
      <c r="D84" s="9">
        <v>1.9749000000000001</v>
      </c>
      <c r="E84" s="9">
        <v>2.0030000000000001</v>
      </c>
      <c r="F84" s="9">
        <v>1.4858</v>
      </c>
      <c r="G84" s="9">
        <v>2.2416</v>
      </c>
      <c r="H84" s="9">
        <v>2.1124999999999998</v>
      </c>
      <c r="I84" s="9">
        <v>0.51070000000000004</v>
      </c>
      <c r="J84" s="9">
        <v>1.9408000000000001</v>
      </c>
      <c r="K84" s="9">
        <v>2.7801999999999998</v>
      </c>
      <c r="L84" s="9">
        <v>0.3049</v>
      </c>
      <c r="M84" s="9">
        <v>1.3037000000000001</v>
      </c>
      <c r="P84">
        <f t="shared" si="127"/>
        <v>1.7588666666666668</v>
      </c>
      <c r="Q84">
        <f t="shared" si="99"/>
        <v>2.4818000000000002</v>
      </c>
      <c r="R84">
        <f t="shared" si="100"/>
        <v>1.4641</v>
      </c>
      <c r="S84">
        <f t="shared" si="101"/>
        <v>1.2724666666666666</v>
      </c>
      <c r="U84">
        <v>0</v>
      </c>
      <c r="V84">
        <f t="shared" si="115"/>
        <v>0.5511666666666668</v>
      </c>
      <c r="W84">
        <v>0</v>
      </c>
      <c r="X84">
        <v>0</v>
      </c>
      <c r="AA84" s="4" t="s">
        <v>9</v>
      </c>
      <c r="AB84" s="4">
        <f>(AF81+AG85+AH81+AH84+AH85+AH86+AH87)/8</f>
        <v>8.4945833333333332E-2</v>
      </c>
      <c r="AF84" s="5">
        <f t="shared" si="128"/>
        <v>0</v>
      </c>
      <c r="AG84" s="7">
        <f t="shared" si="105"/>
        <v>0.5511666666666668</v>
      </c>
      <c r="AH84" s="4">
        <f t="shared" si="106"/>
        <v>0</v>
      </c>
      <c r="AI84" s="3">
        <f t="shared" si="107"/>
        <v>0</v>
      </c>
      <c r="AJ84" s="6"/>
      <c r="AK84" s="6"/>
      <c r="AL84">
        <f t="shared" si="117"/>
        <v>0</v>
      </c>
      <c r="AM84">
        <f t="shared" si="118"/>
        <v>0.11434439549952635</v>
      </c>
      <c r="AN84">
        <f t="shared" si="119"/>
        <v>0</v>
      </c>
      <c r="AO84">
        <f t="shared" si="120"/>
        <v>0</v>
      </c>
      <c r="AQ84">
        <v>0</v>
      </c>
      <c r="AR84">
        <f t="shared" si="122"/>
        <v>-2.168540371524466</v>
      </c>
      <c r="AS84">
        <v>0</v>
      </c>
      <c r="AT84">
        <v>0</v>
      </c>
      <c r="AV84">
        <f t="shared" si="129"/>
        <v>0</v>
      </c>
      <c r="AW84">
        <f t="shared" si="124"/>
        <v>-0.24796043789828334</v>
      </c>
      <c r="AX84">
        <f t="shared" si="125"/>
        <v>0</v>
      </c>
      <c r="AY84">
        <f t="shared" si="126"/>
        <v>0</v>
      </c>
    </row>
    <row r="85" spans="2:51" x14ac:dyDescent="0.3">
      <c r="B85" s="9">
        <v>2.1880999999999999</v>
      </c>
      <c r="C85" s="9">
        <v>0.40720000000000001</v>
      </c>
      <c r="D85" s="9">
        <v>0.34689999999999999</v>
      </c>
      <c r="E85" s="9">
        <v>0.61260000000000003</v>
      </c>
      <c r="F85" s="9">
        <v>1.9006000000000001</v>
      </c>
      <c r="G85" s="9">
        <v>1.2493000000000001</v>
      </c>
      <c r="H85" s="9">
        <v>0.1333</v>
      </c>
      <c r="I85" s="9">
        <v>1.8236000000000001</v>
      </c>
      <c r="J85" s="9">
        <v>1.9221999999999999</v>
      </c>
      <c r="K85" s="9">
        <v>1.0344</v>
      </c>
      <c r="L85" s="9">
        <v>0.2767</v>
      </c>
      <c r="M85" s="9">
        <v>1.5509999999999999</v>
      </c>
      <c r="P85">
        <f t="shared" si="127"/>
        <v>2.0036333333333336</v>
      </c>
      <c r="Q85">
        <f t="shared" si="99"/>
        <v>0.89696666666666669</v>
      </c>
      <c r="R85">
        <f t="shared" si="100"/>
        <v>0.25229999999999997</v>
      </c>
      <c r="S85">
        <f t="shared" si="101"/>
        <v>1.3290666666666668</v>
      </c>
      <c r="U85">
        <f t="shared" si="114"/>
        <v>7.3000000000000176E-2</v>
      </c>
      <c r="V85">
        <v>0</v>
      </c>
      <c r="W85">
        <v>0</v>
      </c>
      <c r="X85">
        <v>0</v>
      </c>
      <c r="AA85" s="7" t="s">
        <v>10</v>
      </c>
      <c r="AB85" s="7">
        <f>(AF86+AF87+AG80+AG81+AG82+AG83+AG84+AG86+AG87+AH80)/10</f>
        <v>0.23559000000000002</v>
      </c>
      <c r="AF85" s="5">
        <f t="shared" si="128"/>
        <v>7.3000000000000176E-2</v>
      </c>
      <c r="AG85" s="4">
        <f t="shared" si="105"/>
        <v>0</v>
      </c>
      <c r="AH85" s="4">
        <f t="shared" si="106"/>
        <v>0</v>
      </c>
      <c r="AI85" s="3">
        <f t="shared" si="107"/>
        <v>0</v>
      </c>
      <c r="AJ85" s="6"/>
      <c r="AK85" s="6"/>
      <c r="AL85">
        <f t="shared" si="117"/>
        <v>1.5144495079767962E-2</v>
      </c>
      <c r="AM85">
        <f t="shared" si="118"/>
        <v>0</v>
      </c>
      <c r="AN85">
        <f t="shared" si="119"/>
        <v>0</v>
      </c>
      <c r="AO85">
        <f t="shared" si="120"/>
        <v>0</v>
      </c>
      <c r="AQ85">
        <f t="shared" si="121"/>
        <v>-4.190118174129811</v>
      </c>
      <c r="AR85">
        <v>0</v>
      </c>
      <c r="AS85">
        <v>0</v>
      </c>
      <c r="AT85">
        <v>0</v>
      </c>
      <c r="AV85">
        <f t="shared" si="129"/>
        <v>-6.3457224071755247E-2</v>
      </c>
      <c r="AW85">
        <f t="shared" si="124"/>
        <v>0</v>
      </c>
      <c r="AX85">
        <f t="shared" si="125"/>
        <v>0</v>
      </c>
      <c r="AY85">
        <f t="shared" si="126"/>
        <v>0</v>
      </c>
    </row>
    <row r="86" spans="2:51" x14ac:dyDescent="0.3">
      <c r="B86" s="9">
        <v>2.54</v>
      </c>
      <c r="C86" s="9">
        <v>0.47360000000000002</v>
      </c>
      <c r="D86" s="9">
        <v>0.25679999999999997</v>
      </c>
      <c r="E86" s="9">
        <v>0.27139999999999997</v>
      </c>
      <c r="F86" s="9">
        <v>1.0069999999999999</v>
      </c>
      <c r="G86" s="9">
        <v>0.94840000000000002</v>
      </c>
      <c r="H86" s="9">
        <v>0.32419999999999999</v>
      </c>
      <c r="I86" s="9">
        <v>1.0562</v>
      </c>
      <c r="J86" s="9">
        <v>2.2378</v>
      </c>
      <c r="K86" s="9">
        <v>0.35809999999999997</v>
      </c>
      <c r="L86" s="9">
        <v>0.3725</v>
      </c>
      <c r="M86" s="9">
        <v>1.3846000000000001</v>
      </c>
      <c r="P86">
        <f t="shared" si="127"/>
        <v>1.9282666666666666</v>
      </c>
      <c r="Q86">
        <f t="shared" si="99"/>
        <v>0.59336666666666671</v>
      </c>
      <c r="R86">
        <f t="shared" si="100"/>
        <v>0.31783333333333336</v>
      </c>
      <c r="S86">
        <f t="shared" si="101"/>
        <v>0.90406666666666669</v>
      </c>
      <c r="U86">
        <v>0</v>
      </c>
      <c r="V86">
        <v>0</v>
      </c>
      <c r="W86">
        <v>0</v>
      </c>
      <c r="X86">
        <v>0</v>
      </c>
      <c r="AF86" s="7">
        <f t="shared" si="128"/>
        <v>0</v>
      </c>
      <c r="AG86" s="7">
        <f t="shared" si="105"/>
        <v>0</v>
      </c>
      <c r="AH86" s="4">
        <f t="shared" si="106"/>
        <v>0</v>
      </c>
      <c r="AI86" s="2">
        <f t="shared" si="107"/>
        <v>0</v>
      </c>
      <c r="AJ86" s="6"/>
      <c r="AK86" s="6"/>
      <c r="AL86">
        <f t="shared" si="117"/>
        <v>0</v>
      </c>
      <c r="AM86">
        <f t="shared" si="118"/>
        <v>0</v>
      </c>
      <c r="AN86">
        <f t="shared" si="119"/>
        <v>0</v>
      </c>
      <c r="AO86">
        <f t="shared" si="120"/>
        <v>0</v>
      </c>
      <c r="AQ86">
        <v>0</v>
      </c>
      <c r="AR86">
        <v>0</v>
      </c>
      <c r="AS86">
        <v>0</v>
      </c>
      <c r="AT86">
        <v>0</v>
      </c>
      <c r="AV86">
        <f t="shared" si="129"/>
        <v>0</v>
      </c>
      <c r="AW86">
        <f t="shared" si="124"/>
        <v>0</v>
      </c>
      <c r="AX86">
        <f t="shared" si="125"/>
        <v>0</v>
      </c>
      <c r="AY86">
        <f t="shared" si="126"/>
        <v>0</v>
      </c>
    </row>
    <row r="87" spans="2:51" x14ac:dyDescent="0.3">
      <c r="B87" s="9">
        <v>2.4906999999999999</v>
      </c>
      <c r="C87" s="9">
        <v>0.8246</v>
      </c>
      <c r="D87" s="9">
        <v>1.2226999999999999</v>
      </c>
      <c r="E87" s="9">
        <v>3.2042999999999999</v>
      </c>
      <c r="F87" s="9">
        <v>3.0345</v>
      </c>
      <c r="G87" s="9">
        <v>2.1402999999999999</v>
      </c>
      <c r="H87" s="9">
        <v>2.1749999999999998</v>
      </c>
      <c r="I87" s="9">
        <v>3.2791000000000001</v>
      </c>
      <c r="J87" s="9">
        <v>2.9224000000000001</v>
      </c>
      <c r="K87" s="9">
        <v>0.40010000000000001</v>
      </c>
      <c r="L87" s="9">
        <v>2.4056000000000002</v>
      </c>
      <c r="M87" s="9">
        <v>1.6473</v>
      </c>
      <c r="P87">
        <f t="shared" si="127"/>
        <v>2.8158666666666665</v>
      </c>
      <c r="Q87">
        <f t="shared" si="99"/>
        <v>1.1216666666666668</v>
      </c>
      <c r="R87">
        <f t="shared" si="100"/>
        <v>1.9344333333333334</v>
      </c>
      <c r="S87">
        <f t="shared" si="101"/>
        <v>2.7102333333333331</v>
      </c>
      <c r="U87">
        <f t="shared" si="114"/>
        <v>0.88523333333333309</v>
      </c>
      <c r="V87">
        <v>0</v>
      </c>
      <c r="W87">
        <f t="shared" si="116"/>
        <v>3.8000000000000256E-3</v>
      </c>
      <c r="X87">
        <f t="shared" ref="X87" si="130">S87-$P$75</f>
        <v>0.77959999999999963</v>
      </c>
      <c r="AF87" s="7">
        <f t="shared" si="128"/>
        <v>0.88523333333333309</v>
      </c>
      <c r="AG87" s="7">
        <f t="shared" si="105"/>
        <v>0</v>
      </c>
      <c r="AH87" s="4">
        <f t="shared" si="106"/>
        <v>3.8000000000000256E-3</v>
      </c>
      <c r="AI87" s="2">
        <f t="shared" si="107"/>
        <v>0.77959999999999963</v>
      </c>
      <c r="AJ87" s="6"/>
      <c r="AK87" s="6"/>
      <c r="AL87">
        <f t="shared" si="117"/>
        <v>0.1836494775494962</v>
      </c>
      <c r="AM87">
        <f t="shared" si="118"/>
        <v>0</v>
      </c>
      <c r="AN87">
        <f t="shared" si="119"/>
        <v>7.8834357949477405E-4</v>
      </c>
      <c r="AO87">
        <f t="shared" si="120"/>
        <v>0.16173490909845301</v>
      </c>
      <c r="AQ87">
        <f t="shared" si="121"/>
        <v>-1.6947263515367543</v>
      </c>
      <c r="AR87">
        <v>0</v>
      </c>
      <c r="AS87">
        <f t="shared" si="123"/>
        <v>-7.1455765485458578</v>
      </c>
      <c r="AT87">
        <f t="shared" ref="AT87" si="131">LN(AO87)</f>
        <v>-1.8217966476447989</v>
      </c>
      <c r="AV87">
        <f t="shared" si="129"/>
        <v>-0.31123560904908876</v>
      </c>
      <c r="AW87">
        <f t="shared" si="124"/>
        <v>0</v>
      </c>
      <c r="AX87">
        <f t="shared" si="125"/>
        <v>-5.6331693938345547E-3</v>
      </c>
      <c r="AY87">
        <f t="shared" si="126"/>
        <v>-0.29464811520269796</v>
      </c>
    </row>
    <row r="90" spans="2:51" x14ac:dyDescent="0.3">
      <c r="AD90" t="s">
        <v>47</v>
      </c>
      <c r="AE90" t="s">
        <v>48</v>
      </c>
      <c r="AG90" t="s">
        <v>46</v>
      </c>
    </row>
    <row r="91" spans="2:51" x14ac:dyDescent="0.3">
      <c r="AD91">
        <v>24</v>
      </c>
      <c r="AE91" s="12">
        <f>AD5</f>
        <v>7.0086021505376336E-2</v>
      </c>
      <c r="AG91" s="10">
        <f>BA9</f>
        <v>2.5247319311042573</v>
      </c>
    </row>
    <row r="92" spans="2:51" x14ac:dyDescent="0.3">
      <c r="AD92">
        <v>48</v>
      </c>
      <c r="AE92" s="12">
        <f>AD22</f>
        <v>0.36640430107526883</v>
      </c>
      <c r="AG92" s="10">
        <f>BA26</f>
        <v>2.5288098821107923</v>
      </c>
    </row>
    <row r="93" spans="2:51" x14ac:dyDescent="0.3">
      <c r="AD93">
        <v>72</v>
      </c>
      <c r="AE93" s="12">
        <f>AD39</f>
        <v>0.2938946236559139</v>
      </c>
      <c r="AG93" s="10">
        <f>BA43</f>
        <v>2.4632255366693672</v>
      </c>
    </row>
    <row r="94" spans="2:51" x14ac:dyDescent="0.3">
      <c r="AD94">
        <v>96</v>
      </c>
      <c r="AE94" s="12">
        <f>AD56</f>
        <v>0.18614838709677425</v>
      </c>
      <c r="AG94" s="10">
        <f>BA60</f>
        <v>2.4112111739502109</v>
      </c>
    </row>
    <row r="95" spans="2:51" x14ac:dyDescent="0.3">
      <c r="AD95">
        <v>120</v>
      </c>
      <c r="AE95" s="12">
        <f>AD75</f>
        <v>0.15549139784946234</v>
      </c>
      <c r="AG95" s="10">
        <f>BA79</f>
        <v>2.2979361519495467</v>
      </c>
    </row>
  </sheetData>
  <mergeCells count="25">
    <mergeCell ref="B8:M8"/>
    <mergeCell ref="P8:S8"/>
    <mergeCell ref="U8:X8"/>
    <mergeCell ref="AL8:AO8"/>
    <mergeCell ref="AQ8:AT8"/>
    <mergeCell ref="B25:M25"/>
    <mergeCell ref="P25:S25"/>
    <mergeCell ref="U25:X25"/>
    <mergeCell ref="AL25:AO25"/>
    <mergeCell ref="AQ25:AT25"/>
    <mergeCell ref="B42:M42"/>
    <mergeCell ref="P42:S42"/>
    <mergeCell ref="U42:X42"/>
    <mergeCell ref="AL42:AO42"/>
    <mergeCell ref="AQ42:AT42"/>
    <mergeCell ref="B59:M59"/>
    <mergeCell ref="P59:S59"/>
    <mergeCell ref="U59:X59"/>
    <mergeCell ref="AL59:AO59"/>
    <mergeCell ref="AQ59:AT59"/>
    <mergeCell ref="B78:M78"/>
    <mergeCell ref="P78:S78"/>
    <mergeCell ref="U78:X78"/>
    <mergeCell ref="AL78:AO78"/>
    <mergeCell ref="AQ78:AT7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BA94"/>
  <sheetViews>
    <sheetView topLeftCell="V79" workbookViewId="0">
      <selection activeCell="AG90" sqref="AG90:AG94"/>
    </sheetView>
  </sheetViews>
  <sheetFormatPr defaultRowHeight="14.4" x14ac:dyDescent="0.3"/>
  <sheetData>
    <row r="4" spans="2:53" x14ac:dyDescent="0.3">
      <c r="P4" t="s">
        <v>0</v>
      </c>
      <c r="AA4" t="s">
        <v>3</v>
      </c>
      <c r="AD4" t="s">
        <v>4</v>
      </c>
      <c r="AL4" t="s">
        <v>14</v>
      </c>
    </row>
    <row r="5" spans="2:53" x14ac:dyDescent="0.3">
      <c r="P5">
        <f>(B10+F10+J10)/3</f>
        <v>7.1866666666666648E-2</v>
      </c>
      <c r="AA5">
        <f>SUM(U11:X17,V10:X10)</f>
        <v>2.4613000000000005</v>
      </c>
      <c r="AD5">
        <f>AA5/31</f>
        <v>7.9396774193548403E-2</v>
      </c>
    </row>
    <row r="7" spans="2:53" x14ac:dyDescent="0.3">
      <c r="BA7" t="s">
        <v>14</v>
      </c>
    </row>
    <row r="8" spans="2:53" x14ac:dyDescent="0.3">
      <c r="B8" s="39" t="s">
        <v>20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P8" s="39" t="s">
        <v>1</v>
      </c>
      <c r="Q8" s="39"/>
      <c r="R8" s="39"/>
      <c r="S8" s="39"/>
      <c r="U8" s="39" t="s">
        <v>2</v>
      </c>
      <c r="V8" s="39"/>
      <c r="W8" s="39"/>
      <c r="X8" s="39"/>
      <c r="AA8" t="s">
        <v>13</v>
      </c>
      <c r="AL8" s="39" t="s">
        <v>15</v>
      </c>
      <c r="AM8" s="39"/>
      <c r="AN8" s="39"/>
      <c r="AO8" s="39"/>
      <c r="AQ8" s="39" t="s">
        <v>16</v>
      </c>
      <c r="AR8" s="39"/>
      <c r="AS8" s="39"/>
      <c r="AT8" s="39"/>
      <c r="AV8" t="s">
        <v>17</v>
      </c>
    </row>
    <row r="9" spans="2:53" x14ac:dyDescent="0.3">
      <c r="BA9">
        <f>SUM(AV11:AY17,AW10:AY10)*(-1)</f>
        <v>2.2744081211660339</v>
      </c>
    </row>
    <row r="10" spans="2:53" x14ac:dyDescent="0.3">
      <c r="B10" s="1">
        <v>8.0299999999999996E-2</v>
      </c>
      <c r="C10" s="1">
        <v>8.2400000000000001E-2</v>
      </c>
      <c r="D10" s="1">
        <v>0.17199999999999999</v>
      </c>
      <c r="E10" s="1">
        <v>6.8400000000000002E-2</v>
      </c>
      <c r="F10" s="1">
        <v>6.9099999999999995E-2</v>
      </c>
      <c r="G10" s="1">
        <v>7.3700000000000002E-2</v>
      </c>
      <c r="H10" s="1">
        <v>9.9400000000000002E-2</v>
      </c>
      <c r="I10" s="1">
        <v>6.5000000000000002E-2</v>
      </c>
      <c r="J10" s="1">
        <v>6.6199999999999995E-2</v>
      </c>
      <c r="K10" s="1">
        <v>6.9500000000000006E-2</v>
      </c>
      <c r="L10" s="1">
        <v>0.2261</v>
      </c>
      <c r="M10" s="1">
        <v>0.1116</v>
      </c>
      <c r="Q10">
        <f t="shared" ref="Q10:S17" si="0">(C10+G10+K10)/3</f>
        <v>7.5200000000000003E-2</v>
      </c>
      <c r="R10">
        <f t="shared" si="0"/>
        <v>0.1658333333333333</v>
      </c>
      <c r="S10">
        <f t="shared" si="0"/>
        <v>8.1666666666666679E-2</v>
      </c>
      <c r="V10">
        <f t="shared" ref="V10:X17" si="1">Q10-$P$5</f>
        <v>3.3333333333333548E-3</v>
      </c>
      <c r="W10">
        <f t="shared" si="1"/>
        <v>9.3966666666666657E-2</v>
      </c>
      <c r="X10">
        <f t="shared" si="1"/>
        <v>9.8000000000000309E-3</v>
      </c>
      <c r="AA10" s="2" t="s">
        <v>7</v>
      </c>
      <c r="AB10" s="2">
        <f>(AI16+AI17)/2</f>
        <v>9.3499999999999972E-3</v>
      </c>
      <c r="AG10" s="7">
        <f t="shared" ref="AG10:AI17" si="2">V10</f>
        <v>3.3333333333333548E-3</v>
      </c>
      <c r="AH10" s="7">
        <f t="shared" si="2"/>
        <v>9.3966666666666657E-2</v>
      </c>
      <c r="AI10" s="3">
        <f t="shared" si="2"/>
        <v>9.8000000000000309E-3</v>
      </c>
      <c r="AM10">
        <f t="shared" ref="AM10:AO17" si="3">AG10/$AA$5</f>
        <v>1.3542978642722765E-3</v>
      </c>
      <c r="AN10">
        <f t="shared" si="3"/>
        <v>3.8177656793835224E-2</v>
      </c>
      <c r="AO10">
        <f t="shared" si="3"/>
        <v>3.9816357209604795E-3</v>
      </c>
      <c r="AR10">
        <f t="shared" ref="AR10" si="4">LN(AM10)</f>
        <v>-6.6044721403016986</v>
      </c>
      <c r="AS10">
        <f t="shared" ref="AS10" si="5">LN(AN10)</f>
        <v>-3.2655048351756841</v>
      </c>
      <c r="AT10">
        <f t="shared" ref="AT10" si="6">LN(AO10)</f>
        <v>-5.5260625589511116</v>
      </c>
      <c r="AW10">
        <f t="shared" ref="AW10:AY17" si="7">AR10*AM10</f>
        <v>-8.9444225142563411E-3</v>
      </c>
      <c r="AX10">
        <f t="shared" si="7"/>
        <v>-0.12466932285594673</v>
      </c>
      <c r="AY10">
        <f t="shared" si="7"/>
        <v>-2.2002768080982022E-2</v>
      </c>
    </row>
    <row r="11" spans="2:53" x14ac:dyDescent="0.3">
      <c r="B11" s="1">
        <v>0.13830000000000001</v>
      </c>
      <c r="C11" s="1">
        <v>0.1731</v>
      </c>
      <c r="D11" s="1">
        <v>0.63080000000000003</v>
      </c>
      <c r="E11" s="1">
        <v>7.3899999999999993E-2</v>
      </c>
      <c r="F11" s="1">
        <v>9.8000000000000004E-2</v>
      </c>
      <c r="G11" s="1">
        <v>0.17050000000000001</v>
      </c>
      <c r="H11" s="1">
        <v>0.16830000000000001</v>
      </c>
      <c r="I11" s="1">
        <v>7.2700000000000001E-2</v>
      </c>
      <c r="J11" s="1">
        <v>0.1255</v>
      </c>
      <c r="K11" s="1">
        <v>0.1636</v>
      </c>
      <c r="L11" s="1">
        <v>0.20799999999999999</v>
      </c>
      <c r="M11" s="1">
        <v>0.1011</v>
      </c>
      <c r="P11">
        <f>(B11+F11+J11)/3</f>
        <v>0.1206</v>
      </c>
      <c r="Q11">
        <f t="shared" si="0"/>
        <v>0.16906666666666667</v>
      </c>
      <c r="R11">
        <f t="shared" si="0"/>
        <v>0.33570000000000005</v>
      </c>
      <c r="S11">
        <f t="shared" si="0"/>
        <v>8.2566666666666663E-2</v>
      </c>
      <c r="U11">
        <f>P11-$P$5</f>
        <v>4.8733333333333351E-2</v>
      </c>
      <c r="V11">
        <f t="shared" si="1"/>
        <v>9.7200000000000022E-2</v>
      </c>
      <c r="W11">
        <f t="shared" si="1"/>
        <v>0.26383333333333342</v>
      </c>
      <c r="X11">
        <f t="shared" si="1"/>
        <v>1.0700000000000015E-2</v>
      </c>
      <c r="AA11" s="8" t="s">
        <v>11</v>
      </c>
      <c r="AB11" s="8">
        <f>(AH12+AH13)/2</f>
        <v>0</v>
      </c>
      <c r="AF11" s="4">
        <f>U11</f>
        <v>4.8733333333333351E-2</v>
      </c>
      <c r="AG11" s="7">
        <f t="shared" si="2"/>
        <v>9.7200000000000022E-2</v>
      </c>
      <c r="AH11" s="4">
        <f t="shared" si="2"/>
        <v>0.26383333333333342</v>
      </c>
      <c r="AI11" s="3">
        <f t="shared" si="2"/>
        <v>1.0700000000000015E-2</v>
      </c>
      <c r="AL11">
        <f>AF11/$AA$5</f>
        <v>1.9799834775660562E-2</v>
      </c>
      <c r="AM11">
        <f t="shared" si="3"/>
        <v>3.9491325722179338E-2</v>
      </c>
      <c r="AN11">
        <f t="shared" si="3"/>
        <v>0.10719267595715003</v>
      </c>
      <c r="AO11">
        <f t="shared" si="3"/>
        <v>4.3472961443139857E-3</v>
      </c>
      <c r="AQ11">
        <f>LN(AL11)</f>
        <v>-3.9220816859800722</v>
      </c>
      <c r="AR11">
        <f t="shared" ref="AR11:AR17" si="8">LN(AM11)</f>
        <v>-3.2316742331612476</v>
      </c>
      <c r="AS11">
        <f t="shared" ref="AS11:AS17" si="9">LN(AN11)</f>
        <v>-2.2331273539746839</v>
      </c>
      <c r="AT11">
        <f t="shared" ref="AT11:AT17" si="10">LN(AO11)</f>
        <v>-5.4382012031597791</v>
      </c>
      <c r="AV11">
        <f>AQ11*AL11</f>
        <v>-7.7656569359049646E-2</v>
      </c>
      <c r="AW11">
        <f t="shared" si="7"/>
        <v>-0.12762309976974495</v>
      </c>
      <c r="AX11">
        <f t="shared" si="7"/>
        <v>-0.23937489682565616</v>
      </c>
      <c r="AY11">
        <f t="shared" si="7"/>
        <v>-2.3641471122500184E-2</v>
      </c>
    </row>
    <row r="12" spans="2:53" x14ac:dyDescent="0.3">
      <c r="B12" s="1">
        <v>7.8299999999999995E-2</v>
      </c>
      <c r="C12" s="1">
        <v>6.7199999999999996E-2</v>
      </c>
      <c r="D12" s="1">
        <v>5.3400000000000003E-2</v>
      </c>
      <c r="E12" s="1">
        <v>6.9400000000000003E-2</v>
      </c>
      <c r="F12" s="1">
        <v>0.1198</v>
      </c>
      <c r="G12" s="1">
        <v>5.3699999999999998E-2</v>
      </c>
      <c r="H12" s="1">
        <v>5.3400000000000003E-2</v>
      </c>
      <c r="I12" s="1">
        <v>6.4899999999999999E-2</v>
      </c>
      <c r="J12" s="1">
        <v>9.8500000000000004E-2</v>
      </c>
      <c r="K12" s="1">
        <v>6.4299999999999996E-2</v>
      </c>
      <c r="L12" s="1">
        <v>5.3199999999999997E-2</v>
      </c>
      <c r="M12" s="1">
        <v>6.7100000000000007E-2</v>
      </c>
      <c r="P12">
        <f t="shared" ref="P12:P17" si="11">(B12+F12+J12)/3</f>
        <v>9.8866666666666658E-2</v>
      </c>
      <c r="Q12">
        <f t="shared" si="0"/>
        <v>6.1733333333333328E-2</v>
      </c>
      <c r="R12">
        <f t="shared" si="0"/>
        <v>5.3333333333333337E-2</v>
      </c>
      <c r="S12">
        <f t="shared" si="0"/>
        <v>6.7133333333333337E-2</v>
      </c>
      <c r="U12">
        <f t="shared" ref="U12:U17" si="12">P12-$P$5</f>
        <v>2.700000000000001E-2</v>
      </c>
      <c r="V12">
        <v>0</v>
      </c>
      <c r="W12">
        <v>0</v>
      </c>
      <c r="X12">
        <v>0</v>
      </c>
      <c r="AA12" s="5" t="s">
        <v>8</v>
      </c>
      <c r="AB12" s="5">
        <f>(AF12+AF13+AF14+AF15)/4</f>
        <v>0.17743333333333333</v>
      </c>
      <c r="AF12" s="5">
        <f t="shared" ref="AF12:AF17" si="13">U12</f>
        <v>2.700000000000001E-2</v>
      </c>
      <c r="AG12" s="7">
        <f t="shared" si="2"/>
        <v>0</v>
      </c>
      <c r="AH12" s="8">
        <f t="shared" si="2"/>
        <v>0</v>
      </c>
      <c r="AI12" s="3">
        <f t="shared" si="2"/>
        <v>0</v>
      </c>
      <c r="AL12">
        <f t="shared" ref="AL12:AL17" si="14">AF12/$AA$5</f>
        <v>1.0969812700605373E-2</v>
      </c>
      <c r="AM12">
        <f t="shared" si="3"/>
        <v>0</v>
      </c>
      <c r="AN12">
        <f t="shared" si="3"/>
        <v>0</v>
      </c>
      <c r="AO12">
        <f t="shared" si="3"/>
        <v>0</v>
      </c>
      <c r="AQ12">
        <f t="shared" ref="AQ12:AQ17" si="15">LN(AL12)</f>
        <v>-4.5126080786233116</v>
      </c>
      <c r="AR12">
        <v>0</v>
      </c>
      <c r="AS12">
        <v>0</v>
      </c>
      <c r="AT12">
        <v>0</v>
      </c>
      <c r="AV12">
        <f t="shared" ref="AV12:AV17" si="16">AQ12*AL12</f>
        <v>-4.9502465413736416E-2</v>
      </c>
      <c r="AW12">
        <f t="shared" si="7"/>
        <v>0</v>
      </c>
      <c r="AX12">
        <f t="shared" si="7"/>
        <v>0</v>
      </c>
      <c r="AY12">
        <f t="shared" si="7"/>
        <v>0</v>
      </c>
    </row>
    <row r="13" spans="2:53" x14ac:dyDescent="0.3">
      <c r="B13" s="1">
        <v>0.1394</v>
      </c>
      <c r="C13" s="1">
        <v>0.43509999999999999</v>
      </c>
      <c r="D13" s="1">
        <v>6.54E-2</v>
      </c>
      <c r="E13" s="1">
        <v>6.0499999999999998E-2</v>
      </c>
      <c r="F13" s="1">
        <v>7.4999999999999997E-2</v>
      </c>
      <c r="G13" s="1">
        <v>0.34260000000000002</v>
      </c>
      <c r="H13" s="1">
        <v>5.4699999999999999E-2</v>
      </c>
      <c r="I13" s="1">
        <v>7.7399999999999997E-2</v>
      </c>
      <c r="J13" s="1">
        <v>0.1153</v>
      </c>
      <c r="K13" s="1">
        <v>0.3533</v>
      </c>
      <c r="L13" s="1">
        <v>7.0499999999999993E-2</v>
      </c>
      <c r="M13" s="1">
        <v>6.0400000000000002E-2</v>
      </c>
      <c r="P13">
        <f t="shared" si="11"/>
        <v>0.1099</v>
      </c>
      <c r="Q13">
        <f t="shared" si="0"/>
        <v>0.377</v>
      </c>
      <c r="R13">
        <f t="shared" si="0"/>
        <v>6.3533333333333331E-2</v>
      </c>
      <c r="S13">
        <f t="shared" si="0"/>
        <v>6.6100000000000006E-2</v>
      </c>
      <c r="U13">
        <f t="shared" si="12"/>
        <v>3.803333333333335E-2</v>
      </c>
      <c r="V13">
        <f t="shared" si="1"/>
        <v>0.30513333333333337</v>
      </c>
      <c r="W13">
        <v>0</v>
      </c>
      <c r="X13">
        <v>0</v>
      </c>
      <c r="AA13" s="3" t="s">
        <v>12</v>
      </c>
      <c r="AB13" s="3">
        <f>(AI10+AI11+AI12+AI13+AI14+AI15)/6</f>
        <v>7.500000000000011E-3</v>
      </c>
      <c r="AF13" s="5">
        <f t="shared" si="13"/>
        <v>3.803333333333335E-2</v>
      </c>
      <c r="AG13" s="7">
        <f t="shared" si="2"/>
        <v>0.30513333333333337</v>
      </c>
      <c r="AH13" s="8">
        <f t="shared" si="2"/>
        <v>0</v>
      </c>
      <c r="AI13" s="3">
        <f t="shared" si="2"/>
        <v>0</v>
      </c>
      <c r="AJ13" s="6"/>
      <c r="AK13" s="6"/>
      <c r="AL13">
        <f t="shared" si="14"/>
        <v>1.5452538631346583E-2</v>
      </c>
      <c r="AM13">
        <f t="shared" si="3"/>
        <v>0.1239724264954834</v>
      </c>
      <c r="AN13">
        <f t="shared" si="3"/>
        <v>0</v>
      </c>
      <c r="AO13">
        <f t="shared" si="3"/>
        <v>0</v>
      </c>
      <c r="AQ13">
        <f t="shared" si="15"/>
        <v>-4.1699819764277208</v>
      </c>
      <c r="AR13">
        <f t="shared" si="8"/>
        <v>-2.0876961050762093</v>
      </c>
      <c r="AS13">
        <v>0</v>
      </c>
      <c r="AT13">
        <v>0</v>
      </c>
      <c r="AV13">
        <f t="shared" si="16"/>
        <v>-6.4436807582768332E-2</v>
      </c>
      <c r="AW13">
        <f t="shared" si="7"/>
        <v>-0.25881675193146736</v>
      </c>
      <c r="AX13">
        <f t="shared" si="7"/>
        <v>0</v>
      </c>
      <c r="AY13">
        <f t="shared" si="7"/>
        <v>0</v>
      </c>
    </row>
    <row r="14" spans="2:53" x14ac:dyDescent="0.3">
      <c r="B14" s="1">
        <v>0.1105</v>
      </c>
      <c r="C14" s="1">
        <v>0.49719999999999998</v>
      </c>
      <c r="D14" s="1">
        <v>7.17E-2</v>
      </c>
      <c r="E14" s="1">
        <v>6.6000000000000003E-2</v>
      </c>
      <c r="F14" s="1">
        <v>7.4200000000000002E-2</v>
      </c>
      <c r="G14" s="1">
        <v>0.70920000000000005</v>
      </c>
      <c r="H14" s="1">
        <v>6.3899999999999998E-2</v>
      </c>
      <c r="I14" s="1">
        <v>6.3200000000000006E-2</v>
      </c>
      <c r="J14" s="1">
        <v>6.83E-2</v>
      </c>
      <c r="K14" s="1">
        <v>0.37930000000000003</v>
      </c>
      <c r="L14" s="1">
        <v>7.0300000000000001E-2</v>
      </c>
      <c r="M14" s="1">
        <v>6.8900000000000003E-2</v>
      </c>
      <c r="P14">
        <f t="shared" si="11"/>
        <v>8.433333333333333E-2</v>
      </c>
      <c r="Q14">
        <f t="shared" si="0"/>
        <v>0.52856666666666663</v>
      </c>
      <c r="R14">
        <f t="shared" si="0"/>
        <v>6.8633333333333338E-2</v>
      </c>
      <c r="S14">
        <f t="shared" si="0"/>
        <v>6.6033333333333333E-2</v>
      </c>
      <c r="U14">
        <f t="shared" si="12"/>
        <v>1.2466666666666681E-2</v>
      </c>
      <c r="V14">
        <f t="shared" si="1"/>
        <v>0.45669999999999999</v>
      </c>
      <c r="W14">
        <v>0</v>
      </c>
      <c r="X14">
        <v>0</v>
      </c>
      <c r="AA14" s="4" t="s">
        <v>9</v>
      </c>
      <c r="AB14" s="4">
        <f>(AF11+AG15+AH11+AH14+AH15+AH16+AH17)/8</f>
        <v>4.2783333333333347E-2</v>
      </c>
      <c r="AF14" s="5">
        <f t="shared" si="13"/>
        <v>1.2466666666666681E-2</v>
      </c>
      <c r="AG14" s="7">
        <f t="shared" si="2"/>
        <v>0.45669999999999999</v>
      </c>
      <c r="AH14" s="4">
        <f t="shared" si="2"/>
        <v>0</v>
      </c>
      <c r="AI14" s="3">
        <f t="shared" si="2"/>
        <v>0</v>
      </c>
      <c r="AJ14" s="6"/>
      <c r="AK14" s="6"/>
      <c r="AL14">
        <f t="shared" si="14"/>
        <v>5.0650740123782878E-3</v>
      </c>
      <c r="AM14">
        <f t="shared" si="3"/>
        <v>0.18555235038394341</v>
      </c>
      <c r="AN14">
        <f t="shared" si="3"/>
        <v>0</v>
      </c>
      <c r="AO14">
        <f t="shared" si="3"/>
        <v>0</v>
      </c>
      <c r="AQ14">
        <f t="shared" si="15"/>
        <v>-5.2853865288752635</v>
      </c>
      <c r="AR14">
        <f t="shared" si="8"/>
        <v>-1.6844182244366879</v>
      </c>
      <c r="AS14">
        <v>0</v>
      </c>
      <c r="AT14">
        <v>0</v>
      </c>
      <c r="AV14">
        <f t="shared" si="16"/>
        <v>-2.6770873952780383E-2</v>
      </c>
      <c r="AW14">
        <f t="shared" si="7"/>
        <v>-0.31254776057377615</v>
      </c>
      <c r="AX14">
        <f t="shared" si="7"/>
        <v>0</v>
      </c>
      <c r="AY14">
        <f t="shared" si="7"/>
        <v>0</v>
      </c>
    </row>
    <row r="15" spans="2:53" x14ac:dyDescent="0.3">
      <c r="B15" s="1">
        <v>0.75209999999999999</v>
      </c>
      <c r="C15" s="1">
        <v>7.3800000000000004E-2</v>
      </c>
      <c r="D15" s="1">
        <v>5.8299999999999998E-2</v>
      </c>
      <c r="E15" s="1">
        <v>8.0799999999999997E-2</v>
      </c>
      <c r="F15" s="1">
        <v>0.80069999999999997</v>
      </c>
      <c r="G15" s="1">
        <v>6.6900000000000001E-2</v>
      </c>
      <c r="H15" s="1">
        <v>6.0999999999999999E-2</v>
      </c>
      <c r="I15" s="1">
        <v>7.8299999999999995E-2</v>
      </c>
      <c r="J15" s="1">
        <v>0.5595</v>
      </c>
      <c r="K15" s="1">
        <v>8.14E-2</v>
      </c>
      <c r="L15" s="1">
        <v>5.62E-2</v>
      </c>
      <c r="M15" s="1">
        <v>0.13</v>
      </c>
      <c r="P15">
        <f t="shared" si="11"/>
        <v>0.70409999999999995</v>
      </c>
      <c r="Q15">
        <f t="shared" si="0"/>
        <v>7.4033333333333326E-2</v>
      </c>
      <c r="R15">
        <f t="shared" si="0"/>
        <v>5.8499999999999996E-2</v>
      </c>
      <c r="S15">
        <f t="shared" si="0"/>
        <v>9.636666666666667E-2</v>
      </c>
      <c r="U15">
        <f t="shared" si="12"/>
        <v>0.63223333333333331</v>
      </c>
      <c r="V15">
        <f t="shared" si="1"/>
        <v>2.1666666666666778E-3</v>
      </c>
      <c r="W15">
        <v>0</v>
      </c>
      <c r="X15">
        <f>S15-$P$5</f>
        <v>2.4500000000000022E-2</v>
      </c>
      <c r="AA15" s="7" t="s">
        <v>10</v>
      </c>
      <c r="AB15" s="7">
        <f>(AF16+AF17+AG10+AG11+AG12+AG13+AG14+AG16+AG17+AH10)/10</f>
        <v>0.13456000000000001</v>
      </c>
      <c r="AF15" s="5">
        <f t="shared" si="13"/>
        <v>0.63223333333333331</v>
      </c>
      <c r="AG15" s="4">
        <f t="shared" si="2"/>
        <v>2.1666666666666778E-3</v>
      </c>
      <c r="AH15" s="4">
        <f t="shared" si="2"/>
        <v>0</v>
      </c>
      <c r="AI15" s="3">
        <f t="shared" si="2"/>
        <v>2.4500000000000022E-2</v>
      </c>
      <c r="AJ15" s="6"/>
      <c r="AK15" s="6"/>
      <c r="AL15">
        <f t="shared" si="14"/>
        <v>0.25686967591652105</v>
      </c>
      <c r="AM15">
        <f t="shared" si="3"/>
        <v>8.8029361177697856E-4</v>
      </c>
      <c r="AN15">
        <f t="shared" si="3"/>
        <v>0</v>
      </c>
      <c r="AO15">
        <f t="shared" si="3"/>
        <v>9.9540893024011763E-3</v>
      </c>
      <c r="AQ15">
        <f t="shared" si="15"/>
        <v>-1.3591864203054742</v>
      </c>
      <c r="AR15">
        <f t="shared" si="8"/>
        <v>-7.0352550563941545</v>
      </c>
      <c r="AS15">
        <v>0</v>
      </c>
      <c r="AT15">
        <f t="shared" si="10"/>
        <v>-4.6097718270769592</v>
      </c>
      <c r="AV15">
        <f t="shared" si="16"/>
        <v>-0.34913377529400352</v>
      </c>
      <c r="AW15">
        <f t="shared" si="7"/>
        <v>-6.1930900833654613E-3</v>
      </c>
      <c r="AX15">
        <f t="shared" si="7"/>
        <v>0</v>
      </c>
      <c r="AY15">
        <f t="shared" si="7"/>
        <v>-4.5886080430417087E-2</v>
      </c>
    </row>
    <row r="16" spans="2:53" x14ac:dyDescent="0.3">
      <c r="B16" s="1">
        <v>9.69E-2</v>
      </c>
      <c r="C16" s="1">
        <v>0.13009999999999999</v>
      </c>
      <c r="D16" s="1">
        <v>5.3800000000000001E-2</v>
      </c>
      <c r="E16" s="1">
        <v>6.4699999999999994E-2</v>
      </c>
      <c r="F16" s="1">
        <v>0.1</v>
      </c>
      <c r="G16" s="1">
        <v>9.8799999999999999E-2</v>
      </c>
      <c r="H16" s="1">
        <v>5.21E-2</v>
      </c>
      <c r="I16" s="1">
        <v>6.4799999999999996E-2</v>
      </c>
      <c r="J16" s="1">
        <v>0.1206</v>
      </c>
      <c r="K16" s="1">
        <v>0.12839999999999999</v>
      </c>
      <c r="L16" s="1">
        <v>5.6000000000000001E-2</v>
      </c>
      <c r="M16" s="1">
        <v>6.2799999999999995E-2</v>
      </c>
      <c r="P16">
        <f t="shared" si="11"/>
        <v>0.10583333333333333</v>
      </c>
      <c r="Q16">
        <f t="shared" si="0"/>
        <v>0.11909999999999998</v>
      </c>
      <c r="R16">
        <f t="shared" si="0"/>
        <v>5.3966666666666663E-2</v>
      </c>
      <c r="S16">
        <f t="shared" si="0"/>
        <v>6.4100000000000004E-2</v>
      </c>
      <c r="U16">
        <f t="shared" si="12"/>
        <v>3.3966666666666687E-2</v>
      </c>
      <c r="V16">
        <f t="shared" si="1"/>
        <v>4.7233333333333336E-2</v>
      </c>
      <c r="W16">
        <v>0</v>
      </c>
      <c r="X16">
        <v>0</v>
      </c>
      <c r="AF16" s="7">
        <f t="shared" si="13"/>
        <v>3.3966666666666687E-2</v>
      </c>
      <c r="AG16" s="7">
        <f t="shared" si="2"/>
        <v>4.7233333333333336E-2</v>
      </c>
      <c r="AH16" s="4">
        <f t="shared" si="2"/>
        <v>0</v>
      </c>
      <c r="AI16" s="2">
        <f t="shared" si="2"/>
        <v>0</v>
      </c>
      <c r="AJ16" s="6"/>
      <c r="AK16" s="6"/>
      <c r="AL16">
        <f t="shared" si="14"/>
        <v>1.3800295236934417E-2</v>
      </c>
      <c r="AM16">
        <f t="shared" si="3"/>
        <v>1.9190400736738035E-2</v>
      </c>
      <c r="AN16">
        <f t="shared" si="3"/>
        <v>0</v>
      </c>
      <c r="AO16">
        <f t="shared" si="3"/>
        <v>0</v>
      </c>
      <c r="AQ16">
        <f t="shared" si="15"/>
        <v>-4.2830652930670707</v>
      </c>
      <c r="AR16">
        <f t="shared" si="8"/>
        <v>-3.953345086599116</v>
      </c>
      <c r="AS16">
        <v>0</v>
      </c>
      <c r="AT16">
        <v>0</v>
      </c>
      <c r="AV16">
        <f t="shared" si="16"/>
        <v>-5.9107565563392611E-2</v>
      </c>
      <c r="AW16">
        <f t="shared" si="7"/>
        <v>-7.5866276462451365E-2</v>
      </c>
      <c r="AX16">
        <f t="shared" si="7"/>
        <v>0</v>
      </c>
      <c r="AY16">
        <f t="shared" si="7"/>
        <v>0</v>
      </c>
    </row>
    <row r="17" spans="2:53" x14ac:dyDescent="0.3">
      <c r="B17" s="1">
        <v>0.42130000000000001</v>
      </c>
      <c r="C17" s="1">
        <v>0.1416</v>
      </c>
      <c r="D17" s="1">
        <v>9.8199999999999996E-2</v>
      </c>
      <c r="E17" s="1">
        <v>0.10009999999999999</v>
      </c>
      <c r="F17" s="1">
        <v>0.36059999999999998</v>
      </c>
      <c r="G17" s="1">
        <v>0.1172</v>
      </c>
      <c r="H17" s="1">
        <v>0.1414</v>
      </c>
      <c r="I17" s="1">
        <v>7.2499999999999995E-2</v>
      </c>
      <c r="J17" s="1">
        <v>0.21110000000000001</v>
      </c>
      <c r="K17" s="1">
        <v>0.1036</v>
      </c>
      <c r="L17" s="1">
        <v>5.8599999999999999E-2</v>
      </c>
      <c r="M17" s="1">
        <v>9.9099999999999994E-2</v>
      </c>
      <c r="P17">
        <f t="shared" si="11"/>
        <v>0.33100000000000002</v>
      </c>
      <c r="Q17">
        <f t="shared" si="0"/>
        <v>0.12080000000000002</v>
      </c>
      <c r="R17">
        <f t="shared" si="0"/>
        <v>9.9399999999999988E-2</v>
      </c>
      <c r="S17">
        <f t="shared" si="0"/>
        <v>9.0566666666666643E-2</v>
      </c>
      <c r="U17">
        <f t="shared" si="12"/>
        <v>0.25913333333333338</v>
      </c>
      <c r="V17">
        <f t="shared" si="1"/>
        <v>4.893333333333337E-2</v>
      </c>
      <c r="W17">
        <f t="shared" si="1"/>
        <v>2.753333333333334E-2</v>
      </c>
      <c r="X17">
        <f t="shared" si="1"/>
        <v>1.8699999999999994E-2</v>
      </c>
      <c r="AF17" s="7">
        <f t="shared" si="13"/>
        <v>0.25913333333333338</v>
      </c>
      <c r="AG17" s="7">
        <f t="shared" si="2"/>
        <v>4.893333333333337E-2</v>
      </c>
      <c r="AH17" s="4">
        <f t="shared" si="2"/>
        <v>2.753333333333334E-2</v>
      </c>
      <c r="AI17" s="2">
        <f t="shared" si="2"/>
        <v>1.8699999999999994E-2</v>
      </c>
      <c r="AJ17" s="6"/>
      <c r="AK17" s="6"/>
      <c r="AL17">
        <f t="shared" si="14"/>
        <v>0.10528311596852612</v>
      </c>
      <c r="AM17">
        <f t="shared" si="3"/>
        <v>1.9881092647516908E-2</v>
      </c>
      <c r="AN17">
        <f t="shared" si="3"/>
        <v>1.1186500358888934E-2</v>
      </c>
      <c r="AO17">
        <f t="shared" si="3"/>
        <v>7.5976110185674199E-3</v>
      </c>
      <c r="AQ17">
        <f t="shared" si="15"/>
        <v>-2.2511022148776281</v>
      </c>
      <c r="AR17">
        <f t="shared" si="8"/>
        <v>-3.9179861171153347</v>
      </c>
      <c r="AS17">
        <f t="shared" si="9"/>
        <v>-4.4930475527688181</v>
      </c>
      <c r="AT17">
        <f t="shared" si="10"/>
        <v>-4.8799214207671007</v>
      </c>
      <c r="AV17">
        <f t="shared" si="16"/>
        <v>-0.23700305554596732</v>
      </c>
      <c r="AW17">
        <f t="shared" si="7"/>
        <v>-7.7893844986055005E-2</v>
      </c>
      <c r="AX17">
        <f t="shared" si="7"/>
        <v>-5.0261478061553434E-2</v>
      </c>
      <c r="AY17">
        <f t="shared" si="7"/>
        <v>-3.7075744756163299E-2</v>
      </c>
    </row>
    <row r="18" spans="2:53" x14ac:dyDescent="0.3">
      <c r="AJ18" s="6"/>
      <c r="AK18" s="6"/>
      <c r="AL18" s="6"/>
      <c r="AM18" s="6"/>
      <c r="AN18" s="6"/>
      <c r="AO18" s="6"/>
    </row>
    <row r="19" spans="2:53" x14ac:dyDescent="0.3">
      <c r="AJ19" s="6"/>
      <c r="AK19" s="6"/>
      <c r="AL19" s="6"/>
      <c r="AM19" s="6"/>
      <c r="AN19" s="6"/>
      <c r="AO19" s="6"/>
    </row>
    <row r="20" spans="2:53" x14ac:dyDescent="0.3">
      <c r="AJ20" s="6"/>
      <c r="AK20" s="6"/>
      <c r="AL20" s="6"/>
      <c r="AM20" s="6"/>
      <c r="AN20" s="6"/>
      <c r="AO20" s="6"/>
    </row>
    <row r="21" spans="2:53" ht="17.399999999999999" customHeight="1" x14ac:dyDescent="0.3">
      <c r="P21" t="s">
        <v>0</v>
      </c>
      <c r="AA21" t="s">
        <v>3</v>
      </c>
      <c r="AD21" t="s">
        <v>4</v>
      </c>
      <c r="AL21" t="s">
        <v>14</v>
      </c>
    </row>
    <row r="22" spans="2:53" x14ac:dyDescent="0.3">
      <c r="P22">
        <f>(B27+F27+J27)/3</f>
        <v>0.1133</v>
      </c>
      <c r="AA22">
        <f>SUM(U28:X34,V27:X27)</f>
        <v>13.807333333333332</v>
      </c>
      <c r="AD22">
        <f>AA22/31</f>
        <v>0.44539784946236555</v>
      </c>
    </row>
    <row r="24" spans="2:53" x14ac:dyDescent="0.3">
      <c r="BA24" t="s">
        <v>14</v>
      </c>
    </row>
    <row r="25" spans="2:53" x14ac:dyDescent="0.3">
      <c r="B25" s="39" t="s">
        <v>21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P25" s="39" t="s">
        <v>1</v>
      </c>
      <c r="Q25" s="39"/>
      <c r="R25" s="39"/>
      <c r="S25" s="39"/>
      <c r="U25" s="39" t="s">
        <v>2</v>
      </c>
      <c r="V25" s="39"/>
      <c r="W25" s="39"/>
      <c r="X25" s="39"/>
      <c r="AA25" t="s">
        <v>13</v>
      </c>
      <c r="AL25" s="39" t="s">
        <v>15</v>
      </c>
      <c r="AM25" s="39"/>
      <c r="AN25" s="39"/>
      <c r="AO25" s="39"/>
      <c r="AQ25" s="39" t="s">
        <v>16</v>
      </c>
      <c r="AR25" s="39"/>
      <c r="AS25" s="39"/>
      <c r="AT25" s="39"/>
      <c r="AV25" t="s">
        <v>17</v>
      </c>
    </row>
    <row r="26" spans="2:53" x14ac:dyDescent="0.3">
      <c r="BA26">
        <f>SUM(AV28:AY34,AW27:AY27)*(-1)</f>
        <v>2.64502469098329</v>
      </c>
    </row>
    <row r="27" spans="2:53" x14ac:dyDescent="0.3">
      <c r="B27" s="1">
        <v>0.1709</v>
      </c>
      <c r="C27" s="1">
        <v>0.1797</v>
      </c>
      <c r="D27" s="1">
        <v>1.6772</v>
      </c>
      <c r="E27" s="1">
        <v>8.1699999999999995E-2</v>
      </c>
      <c r="F27" s="1">
        <v>8.5599999999999996E-2</v>
      </c>
      <c r="G27" s="1">
        <v>0.18149999999999999</v>
      </c>
      <c r="H27" s="1">
        <v>1.5159</v>
      </c>
      <c r="I27" s="1">
        <v>8.9399999999999993E-2</v>
      </c>
      <c r="J27" s="1">
        <v>8.3400000000000002E-2</v>
      </c>
      <c r="K27" s="1">
        <v>0.21</v>
      </c>
      <c r="L27" s="1">
        <v>1.6372</v>
      </c>
      <c r="M27" s="1">
        <v>0.61160000000000003</v>
      </c>
      <c r="Q27">
        <f t="shared" ref="Q27:S34" si="17">(C27+G27+K27)/3</f>
        <v>0.19039999999999999</v>
      </c>
      <c r="R27">
        <f t="shared" si="17"/>
        <v>1.6101000000000001</v>
      </c>
      <c r="S27">
        <f t="shared" si="17"/>
        <v>0.26089999999999997</v>
      </c>
      <c r="V27">
        <f t="shared" ref="U27:W34" si="18">Q27-$P$22</f>
        <v>7.7099999999999988E-2</v>
      </c>
      <c r="W27">
        <f t="shared" si="18"/>
        <v>1.4968000000000001</v>
      </c>
      <c r="X27">
        <f>S27-$P$22</f>
        <v>0.14759999999999995</v>
      </c>
      <c r="AA27" s="2" t="s">
        <v>7</v>
      </c>
      <c r="AB27" s="2">
        <f>(AI33+AI34)/2</f>
        <v>0.1960833333333333</v>
      </c>
      <c r="AG27" s="7">
        <f t="shared" ref="AG27:AI34" si="19">V27</f>
        <v>7.7099999999999988E-2</v>
      </c>
      <c r="AH27" s="7">
        <f t="shared" si="19"/>
        <v>1.4968000000000001</v>
      </c>
      <c r="AI27" s="3">
        <f t="shared" si="19"/>
        <v>0.14759999999999995</v>
      </c>
      <c r="AM27">
        <f>AG27/$AA$22</f>
        <v>5.5839891844913329E-3</v>
      </c>
      <c r="AN27">
        <f t="shared" ref="AN27:AO34" si="20">AH27/$AA$22</f>
        <v>0.10840616097725848</v>
      </c>
      <c r="AO27">
        <f t="shared" si="20"/>
        <v>1.0689971512722706E-2</v>
      </c>
      <c r="AR27">
        <f t="shared" ref="AR27" si="21">LN(AM27)</f>
        <v>-5.1878518503987028</v>
      </c>
      <c r="AS27">
        <f t="shared" ref="AS27" si="22">LN(AN27)</f>
        <v>-2.2218703560081066</v>
      </c>
      <c r="AT27">
        <f t="shared" ref="AT27" si="23">LN(AO27)</f>
        <v>-4.538449218801615</v>
      </c>
      <c r="AW27">
        <f t="shared" ref="AW27:AY34" si="24">AR27*AM27</f>
        <v>-2.8968908623369705E-2</v>
      </c>
      <c r="AX27">
        <f t="shared" si="24"/>
        <v>-0.24086443548401343</v>
      </c>
      <c r="AY27">
        <f t="shared" si="24"/>
        <v>-4.8515892860927883E-2</v>
      </c>
    </row>
    <row r="28" spans="2:53" x14ac:dyDescent="0.3">
      <c r="B28" s="1">
        <v>0.93910000000000005</v>
      </c>
      <c r="C28" s="1">
        <v>0.71940000000000004</v>
      </c>
      <c r="D28" s="1">
        <v>1.9107000000000001</v>
      </c>
      <c r="E28" s="1">
        <v>0.12709999999999999</v>
      </c>
      <c r="F28" s="1">
        <v>0.69099999999999995</v>
      </c>
      <c r="G28" s="1">
        <v>1.139</v>
      </c>
      <c r="H28" s="1">
        <v>1.9863</v>
      </c>
      <c r="I28" s="1">
        <v>0.10539999999999999</v>
      </c>
      <c r="J28" s="1">
        <v>0.83</v>
      </c>
      <c r="K28" s="1">
        <v>0.95889999999999997</v>
      </c>
      <c r="L28" s="1">
        <v>1.9683999999999999</v>
      </c>
      <c r="M28" s="1">
        <v>0.1265</v>
      </c>
      <c r="P28">
        <f>(B28+F28+J28)/3</f>
        <v>0.82003333333333339</v>
      </c>
      <c r="Q28">
        <f t="shared" si="17"/>
        <v>0.93909999999999993</v>
      </c>
      <c r="R28">
        <f t="shared" si="17"/>
        <v>1.9551333333333334</v>
      </c>
      <c r="S28">
        <f t="shared" si="17"/>
        <v>0.11966666666666666</v>
      </c>
      <c r="U28">
        <f t="shared" si="18"/>
        <v>0.70673333333333344</v>
      </c>
      <c r="V28">
        <f t="shared" si="18"/>
        <v>0.82579999999999998</v>
      </c>
      <c r="W28">
        <f t="shared" si="18"/>
        <v>1.8418333333333334</v>
      </c>
      <c r="X28">
        <f t="shared" ref="X28:X34" si="25">S28-$P$22</f>
        <v>6.3666666666666594E-3</v>
      </c>
      <c r="AA28" s="8" t="s">
        <v>11</v>
      </c>
      <c r="AB28" s="8">
        <f>(AH29+AH30)/2</f>
        <v>0</v>
      </c>
      <c r="AF28" s="4">
        <f>U28</f>
        <v>0.70673333333333344</v>
      </c>
      <c r="AG28" s="7">
        <f t="shared" si="19"/>
        <v>0.82579999999999998</v>
      </c>
      <c r="AH28" s="4">
        <f t="shared" si="19"/>
        <v>1.8418333333333334</v>
      </c>
      <c r="AI28" s="3">
        <f t="shared" si="19"/>
        <v>6.3666666666666594E-3</v>
      </c>
      <c r="AL28">
        <f t="shared" ref="AL28:AM34" si="26">AF28/$AA$22</f>
        <v>5.1185360436483036E-2</v>
      </c>
      <c r="AM28">
        <f t="shared" si="26"/>
        <v>5.9808797257496021E-2</v>
      </c>
      <c r="AN28">
        <f t="shared" si="20"/>
        <v>0.13339529718507076</v>
      </c>
      <c r="AO28">
        <f t="shared" si="20"/>
        <v>4.6110762396793926E-4</v>
      </c>
      <c r="AQ28">
        <f>LN(AL28)</f>
        <v>-2.9723017167970989</v>
      </c>
      <c r="AR28">
        <f t="shared" ref="AR28:AR34" si="27">LN(AM28)</f>
        <v>-2.8166025175159968</v>
      </c>
      <c r="AS28">
        <f t="shared" ref="AS28:AS34" si="28">LN(AN28)</f>
        <v>-2.014438399607259</v>
      </c>
      <c r="AT28">
        <f t="shared" ref="AT28:AT34" si="29">LN(AO28)</f>
        <v>-7.681879084583513</v>
      </c>
      <c r="AV28">
        <f>AQ28*AL28</f>
        <v>-0.15213833470023683</v>
      </c>
      <c r="AW28">
        <f t="shared" si="24"/>
        <v>-0.16845760892506714</v>
      </c>
      <c r="AX28">
        <f t="shared" si="24"/>
        <v>-0.26871660897662863</v>
      </c>
      <c r="AY28">
        <f t="shared" si="24"/>
        <v>-3.5421730123013119E-3</v>
      </c>
    </row>
    <row r="29" spans="2:53" x14ac:dyDescent="0.3">
      <c r="B29" s="1">
        <v>0.38250000000000001</v>
      </c>
      <c r="C29" s="1">
        <v>7.2900000000000006E-2</v>
      </c>
      <c r="D29" s="1">
        <v>5.45E-2</v>
      </c>
      <c r="E29" s="1">
        <v>8.5599999999999996E-2</v>
      </c>
      <c r="F29" s="1">
        <v>0.12540000000000001</v>
      </c>
      <c r="G29" s="1">
        <v>5.8999999999999997E-2</v>
      </c>
      <c r="H29" s="1">
        <v>5.5100000000000003E-2</v>
      </c>
      <c r="I29" s="1">
        <v>7.9299999999999995E-2</v>
      </c>
      <c r="J29" s="1">
        <v>0.77649999999999997</v>
      </c>
      <c r="K29" s="1">
        <v>7.4200000000000002E-2</v>
      </c>
      <c r="L29" s="1">
        <v>5.4800000000000001E-2</v>
      </c>
      <c r="M29" s="1">
        <v>9.2100000000000001E-2</v>
      </c>
      <c r="P29">
        <f t="shared" ref="P29:P34" si="30">(B29+F29+J29)/3</f>
        <v>0.42813333333333331</v>
      </c>
      <c r="Q29">
        <f t="shared" si="17"/>
        <v>6.8699999999999997E-2</v>
      </c>
      <c r="R29">
        <f t="shared" si="17"/>
        <v>5.4799999999999995E-2</v>
      </c>
      <c r="S29">
        <f t="shared" si="17"/>
        <v>8.5666666666666669E-2</v>
      </c>
      <c r="U29">
        <f t="shared" si="18"/>
        <v>0.3148333333333333</v>
      </c>
      <c r="V29">
        <v>0</v>
      </c>
      <c r="W29">
        <v>0</v>
      </c>
      <c r="X29">
        <v>0</v>
      </c>
      <c r="AA29" s="5" t="s">
        <v>8</v>
      </c>
      <c r="AB29" s="5">
        <f>(AF29+AF30+AF31+AF32)/4</f>
        <v>0.52129999999999999</v>
      </c>
      <c r="AF29" s="5">
        <f t="shared" ref="AF29:AF34" si="31">U29</f>
        <v>0.3148333333333333</v>
      </c>
      <c r="AG29" s="7">
        <f t="shared" si="19"/>
        <v>0</v>
      </c>
      <c r="AH29" s="8">
        <f t="shared" si="19"/>
        <v>0</v>
      </c>
      <c r="AI29" s="3">
        <f t="shared" si="19"/>
        <v>0</v>
      </c>
      <c r="AL29">
        <f t="shared" si="26"/>
        <v>2.2801892714016704E-2</v>
      </c>
      <c r="AM29">
        <f t="shared" si="26"/>
        <v>0</v>
      </c>
      <c r="AN29">
        <f t="shared" si="20"/>
        <v>0</v>
      </c>
      <c r="AO29">
        <f t="shared" si="20"/>
        <v>0</v>
      </c>
      <c r="AQ29">
        <f t="shared" ref="AQ29:AQ34" si="32">LN(AL29)</f>
        <v>-3.7809117326945318</v>
      </c>
      <c r="AR29">
        <v>0</v>
      </c>
      <c r="AS29">
        <v>0</v>
      </c>
      <c r="AT29">
        <v>0</v>
      </c>
      <c r="AV29">
        <f t="shared" ref="AV29:AV34" si="33">AQ29*AL29</f>
        <v>-8.6211943690067724E-2</v>
      </c>
      <c r="AW29">
        <f t="shared" si="24"/>
        <v>0</v>
      </c>
      <c r="AX29">
        <f t="shared" si="24"/>
        <v>0</v>
      </c>
      <c r="AY29">
        <f t="shared" si="24"/>
        <v>0</v>
      </c>
    </row>
    <row r="30" spans="2:53" x14ac:dyDescent="0.3">
      <c r="B30" s="1">
        <v>0.3498</v>
      </c>
      <c r="C30" s="1">
        <v>0.68799999999999994</v>
      </c>
      <c r="D30" s="1">
        <v>7.6799999999999993E-2</v>
      </c>
      <c r="E30" s="1">
        <v>0.43090000000000001</v>
      </c>
      <c r="F30" s="1">
        <v>0.14530000000000001</v>
      </c>
      <c r="G30" s="1">
        <v>0.63939999999999997</v>
      </c>
      <c r="H30" s="1">
        <v>6.9900000000000004E-2</v>
      </c>
      <c r="I30" s="1">
        <v>0.8579</v>
      </c>
      <c r="J30" s="1">
        <v>0.76719999999999999</v>
      </c>
      <c r="K30" s="1">
        <v>0.75570000000000004</v>
      </c>
      <c r="L30" s="1">
        <v>7.8200000000000006E-2</v>
      </c>
      <c r="M30" s="1">
        <v>0.17760000000000001</v>
      </c>
      <c r="P30">
        <f t="shared" si="30"/>
        <v>0.42076666666666668</v>
      </c>
      <c r="Q30">
        <f t="shared" si="17"/>
        <v>0.69436666666666669</v>
      </c>
      <c r="R30">
        <f t="shared" si="17"/>
        <v>7.4966666666666668E-2</v>
      </c>
      <c r="S30">
        <f t="shared" si="17"/>
        <v>0.48879999999999996</v>
      </c>
      <c r="U30">
        <f t="shared" si="18"/>
        <v>0.30746666666666667</v>
      </c>
      <c r="V30">
        <f t="shared" si="18"/>
        <v>0.58106666666666673</v>
      </c>
      <c r="W30">
        <v>0</v>
      </c>
      <c r="X30">
        <f t="shared" si="25"/>
        <v>0.37549999999999994</v>
      </c>
      <c r="AA30" s="3" t="s">
        <v>12</v>
      </c>
      <c r="AB30" s="3">
        <f>(AI27+AI28+AI29+AI30+AI31+AI32)/6</f>
        <v>0.11216111111111109</v>
      </c>
      <c r="AF30" s="5">
        <f t="shared" si="31"/>
        <v>0.30746666666666667</v>
      </c>
      <c r="AG30" s="7">
        <f t="shared" si="19"/>
        <v>0.58106666666666673</v>
      </c>
      <c r="AH30" s="8">
        <f t="shared" si="19"/>
        <v>0</v>
      </c>
      <c r="AI30" s="3">
        <f t="shared" si="19"/>
        <v>0.37549999999999994</v>
      </c>
      <c r="AJ30" s="6"/>
      <c r="AK30" s="6"/>
      <c r="AL30">
        <f t="shared" si="26"/>
        <v>2.226835980879726E-2</v>
      </c>
      <c r="AM30">
        <f t="shared" si="26"/>
        <v>4.208391675921009E-2</v>
      </c>
      <c r="AN30">
        <f t="shared" si="20"/>
        <v>0</v>
      </c>
      <c r="AO30">
        <f t="shared" si="20"/>
        <v>2.7195693109941577E-2</v>
      </c>
      <c r="AQ30">
        <f t="shared" si="32"/>
        <v>-3.8045884506812468</v>
      </c>
      <c r="AR30">
        <f t="shared" si="27"/>
        <v>-3.168089636005686</v>
      </c>
      <c r="AS30">
        <v>0</v>
      </c>
      <c r="AT30">
        <f t="shared" si="29"/>
        <v>-3.6046966597637971</v>
      </c>
      <c r="AV30">
        <f t="shared" si="33"/>
        <v>-8.4721944544164512E-2</v>
      </c>
      <c r="AW30">
        <f t="shared" si="24"/>
        <v>-0.13332562052737948</v>
      </c>
      <c r="AX30">
        <f t="shared" si="24"/>
        <v>0</v>
      </c>
      <c r="AY30">
        <f t="shared" si="24"/>
        <v>-9.8032224113367705E-2</v>
      </c>
    </row>
    <row r="31" spans="2:53" x14ac:dyDescent="0.3">
      <c r="B31" s="1">
        <v>0.1288</v>
      </c>
      <c r="C31" s="1">
        <v>1.7866</v>
      </c>
      <c r="D31" s="1">
        <v>0.1047</v>
      </c>
      <c r="E31" s="1">
        <v>9.3200000000000005E-2</v>
      </c>
      <c r="F31" s="1">
        <v>0.1014</v>
      </c>
      <c r="G31" s="1">
        <v>2.0935999999999999</v>
      </c>
      <c r="H31" s="1">
        <v>8.4199999999999997E-2</v>
      </c>
      <c r="I31" s="1">
        <v>8.2400000000000001E-2</v>
      </c>
      <c r="J31" s="1">
        <v>9.98E-2</v>
      </c>
      <c r="K31" s="1">
        <v>1.7637</v>
      </c>
      <c r="L31" s="1">
        <v>9.2799999999999994E-2</v>
      </c>
      <c r="M31" s="1">
        <v>0.2823</v>
      </c>
      <c r="P31">
        <f t="shared" si="30"/>
        <v>0.11</v>
      </c>
      <c r="Q31">
        <f t="shared" si="17"/>
        <v>1.8813000000000002</v>
      </c>
      <c r="R31">
        <f t="shared" si="17"/>
        <v>9.3899999999999997E-2</v>
      </c>
      <c r="S31">
        <f t="shared" si="17"/>
        <v>0.15263333333333332</v>
      </c>
      <c r="U31">
        <v>0</v>
      </c>
      <c r="V31">
        <f t="shared" si="18"/>
        <v>1.7680000000000002</v>
      </c>
      <c r="W31">
        <v>0</v>
      </c>
      <c r="X31">
        <f t="shared" si="25"/>
        <v>3.9333333333333317E-2</v>
      </c>
      <c r="AA31" s="4" t="s">
        <v>9</v>
      </c>
      <c r="AB31" s="4">
        <f>(AF28+AG32+AH28+AH31+AH32+AH33+AH34)/8</f>
        <v>0.39327500000000004</v>
      </c>
      <c r="AF31" s="5">
        <f t="shared" si="31"/>
        <v>0</v>
      </c>
      <c r="AG31" s="7">
        <f t="shared" si="19"/>
        <v>1.7680000000000002</v>
      </c>
      <c r="AH31" s="4">
        <f t="shared" si="19"/>
        <v>0</v>
      </c>
      <c r="AI31" s="3">
        <f t="shared" si="19"/>
        <v>3.9333333333333317E-2</v>
      </c>
      <c r="AJ31" s="6"/>
      <c r="AK31" s="6"/>
      <c r="AL31">
        <f t="shared" si="26"/>
        <v>0</v>
      </c>
      <c r="AM31">
        <f t="shared" si="26"/>
        <v>0.12804789725266769</v>
      </c>
      <c r="AN31">
        <f t="shared" si="20"/>
        <v>0</v>
      </c>
      <c r="AO31">
        <f t="shared" si="20"/>
        <v>2.8487277292260143E-3</v>
      </c>
      <c r="AQ31">
        <v>0</v>
      </c>
      <c r="AR31">
        <f t="shared" si="27"/>
        <v>-2.0553508877703974</v>
      </c>
      <c r="AS31">
        <v>0</v>
      </c>
      <c r="AT31">
        <f t="shared" si="29"/>
        <v>-5.8608827951704319</v>
      </c>
      <c r="AV31">
        <f t="shared" si="33"/>
        <v>0</v>
      </c>
      <c r="AW31">
        <f t="shared" si="24"/>
        <v>-0.26318335929540315</v>
      </c>
      <c r="AX31">
        <f t="shared" si="24"/>
        <v>0</v>
      </c>
      <c r="AY31">
        <f t="shared" si="24"/>
        <v>-1.669605933634568E-2</v>
      </c>
    </row>
    <row r="32" spans="2:53" x14ac:dyDescent="0.3">
      <c r="B32" s="1">
        <v>1.6084000000000001</v>
      </c>
      <c r="C32" s="1">
        <v>9.1800000000000007E-2</v>
      </c>
      <c r="D32" s="1">
        <v>7.1800000000000003E-2</v>
      </c>
      <c r="E32" s="1">
        <v>0.1837</v>
      </c>
      <c r="F32" s="1">
        <v>1.6801999999999999</v>
      </c>
      <c r="G32" s="1">
        <v>9.4200000000000006E-2</v>
      </c>
      <c r="H32" s="1">
        <v>6.93E-2</v>
      </c>
      <c r="I32" s="1">
        <v>0.17979999999999999</v>
      </c>
      <c r="J32" s="1">
        <v>1.44</v>
      </c>
      <c r="K32" s="1">
        <v>0.1075</v>
      </c>
      <c r="L32" s="1">
        <v>6.4600000000000005E-2</v>
      </c>
      <c r="M32" s="1">
        <v>0.28889999999999999</v>
      </c>
      <c r="P32">
        <f t="shared" si="30"/>
        <v>1.5762</v>
      </c>
      <c r="Q32">
        <f t="shared" si="17"/>
        <v>9.7833333333333328E-2</v>
      </c>
      <c r="R32">
        <f t="shared" si="17"/>
        <v>6.8566666666666665E-2</v>
      </c>
      <c r="S32">
        <f t="shared" si="17"/>
        <v>0.21746666666666667</v>
      </c>
      <c r="U32">
        <f t="shared" si="18"/>
        <v>1.4629000000000001</v>
      </c>
      <c r="V32">
        <v>0</v>
      </c>
      <c r="W32">
        <v>0</v>
      </c>
      <c r="X32">
        <f t="shared" si="25"/>
        <v>0.10416666666666667</v>
      </c>
      <c r="AA32" s="7" t="s">
        <v>10</v>
      </c>
      <c r="AB32" s="7">
        <f>(AF33+AF34+AG27+AG28+AG29+AG30+AG31+AG33+AG34+AH27)/10</f>
        <v>0.75107999999999997</v>
      </c>
      <c r="AF32" s="5">
        <f t="shared" si="31"/>
        <v>1.4629000000000001</v>
      </c>
      <c r="AG32" s="4">
        <f t="shared" si="19"/>
        <v>0</v>
      </c>
      <c r="AH32" s="4">
        <f t="shared" si="19"/>
        <v>0</v>
      </c>
      <c r="AI32" s="3">
        <f t="shared" si="19"/>
        <v>0.10416666666666667</v>
      </c>
      <c r="AJ32" s="6"/>
      <c r="AK32" s="6"/>
      <c r="AL32">
        <f t="shared" si="26"/>
        <v>0.10595094394283233</v>
      </c>
      <c r="AM32">
        <f t="shared" si="26"/>
        <v>0</v>
      </c>
      <c r="AN32">
        <f t="shared" si="20"/>
        <v>0</v>
      </c>
      <c r="AO32">
        <f t="shared" si="20"/>
        <v>7.5443001303655069E-3</v>
      </c>
      <c r="AQ32">
        <f t="shared" si="32"/>
        <v>-2.244779084983946</v>
      </c>
      <c r="AR32">
        <v>0</v>
      </c>
      <c r="AS32">
        <v>0</v>
      </c>
      <c r="AT32">
        <f t="shared" si="29"/>
        <v>-4.8869629504596404</v>
      </c>
      <c r="AV32">
        <f t="shared" si="33"/>
        <v>-0.23783646299717651</v>
      </c>
      <c r="AW32">
        <f t="shared" si="24"/>
        <v>0</v>
      </c>
      <c r="AX32">
        <f t="shared" si="24"/>
        <v>0</v>
      </c>
      <c r="AY32">
        <f t="shared" si="24"/>
        <v>-3.6868715224244064E-2</v>
      </c>
    </row>
    <row r="33" spans="2:53" x14ac:dyDescent="0.3">
      <c r="B33" s="1">
        <v>0.13350000000000001</v>
      </c>
      <c r="C33" s="1">
        <v>1.4570000000000001</v>
      </c>
      <c r="D33" s="1">
        <v>6.0499999999999998E-2</v>
      </c>
      <c r="E33" s="1">
        <v>7.8799999999999995E-2</v>
      </c>
      <c r="F33" s="1">
        <v>0.1376</v>
      </c>
      <c r="G33" s="1">
        <v>1.3395999999999999</v>
      </c>
      <c r="H33" s="1">
        <v>6.4100000000000004E-2</v>
      </c>
      <c r="I33" s="1">
        <v>0.1145</v>
      </c>
      <c r="J33" s="1">
        <v>0.35749999999999998</v>
      </c>
      <c r="K33" s="1">
        <v>1.3651</v>
      </c>
      <c r="L33" s="1">
        <v>6.8599999999999994E-2</v>
      </c>
      <c r="M33" s="1">
        <v>8.3799999999999999E-2</v>
      </c>
      <c r="P33">
        <f t="shared" si="30"/>
        <v>0.20953333333333335</v>
      </c>
      <c r="Q33">
        <f t="shared" si="17"/>
        <v>1.3872333333333333</v>
      </c>
      <c r="R33">
        <f t="shared" si="17"/>
        <v>6.4399999999999999E-2</v>
      </c>
      <c r="S33">
        <f t="shared" si="17"/>
        <v>9.2366666666666666E-2</v>
      </c>
      <c r="U33">
        <f t="shared" si="18"/>
        <v>9.6233333333333351E-2</v>
      </c>
      <c r="V33">
        <f t="shared" si="18"/>
        <v>1.2739333333333334</v>
      </c>
      <c r="W33">
        <v>0</v>
      </c>
      <c r="X33">
        <v>0</v>
      </c>
      <c r="AF33" s="7">
        <f t="shared" si="31"/>
        <v>9.6233333333333351E-2</v>
      </c>
      <c r="AG33" s="7">
        <f t="shared" si="19"/>
        <v>1.2739333333333334</v>
      </c>
      <c r="AH33" s="4">
        <f t="shared" si="19"/>
        <v>0</v>
      </c>
      <c r="AI33" s="2">
        <f t="shared" si="19"/>
        <v>0</v>
      </c>
      <c r="AJ33" s="6"/>
      <c r="AK33" s="6"/>
      <c r="AL33">
        <f t="shared" si="26"/>
        <v>6.9697262324368708E-3</v>
      </c>
      <c r="AM33">
        <f t="shared" si="26"/>
        <v>9.2264979962338858E-2</v>
      </c>
      <c r="AN33">
        <f t="shared" si="20"/>
        <v>0</v>
      </c>
      <c r="AO33">
        <f t="shared" si="20"/>
        <v>0</v>
      </c>
      <c r="AQ33">
        <f t="shared" si="32"/>
        <v>-4.9661793329672062</v>
      </c>
      <c r="AR33">
        <f t="shared" si="27"/>
        <v>-2.3830906248288253</v>
      </c>
      <c r="AS33">
        <v>0</v>
      </c>
      <c r="AT33">
        <v>0</v>
      </c>
      <c r="AV33">
        <f t="shared" si="33"/>
        <v>-3.4612910371967377E-2</v>
      </c>
      <c r="AW33">
        <f t="shared" si="24"/>
        <v>-0.21987580874826915</v>
      </c>
      <c r="AX33">
        <f t="shared" si="24"/>
        <v>0</v>
      </c>
      <c r="AY33">
        <f t="shared" si="24"/>
        <v>0</v>
      </c>
    </row>
    <row r="34" spans="2:53" x14ac:dyDescent="0.3">
      <c r="B34" s="1">
        <v>1.0754999999999999</v>
      </c>
      <c r="C34" s="1">
        <v>0.52380000000000004</v>
      </c>
      <c r="D34" s="1">
        <v>0.80010000000000003</v>
      </c>
      <c r="E34" s="1">
        <v>0.69210000000000005</v>
      </c>
      <c r="F34" s="1">
        <v>1.3586</v>
      </c>
      <c r="G34" s="1">
        <v>0.57930000000000004</v>
      </c>
      <c r="H34" s="1">
        <v>1.165</v>
      </c>
      <c r="I34" s="1">
        <v>0.112</v>
      </c>
      <c r="J34" s="1">
        <v>1.1303000000000001</v>
      </c>
      <c r="K34" s="1">
        <v>0.18790000000000001</v>
      </c>
      <c r="L34" s="1">
        <v>0.16769999999999999</v>
      </c>
      <c r="M34" s="1">
        <v>0.71230000000000004</v>
      </c>
      <c r="P34">
        <f t="shared" si="30"/>
        <v>1.1881333333333333</v>
      </c>
      <c r="Q34">
        <f t="shared" si="17"/>
        <v>0.43033333333333329</v>
      </c>
      <c r="R34">
        <f t="shared" si="17"/>
        <v>0.71093333333333331</v>
      </c>
      <c r="S34">
        <f t="shared" si="17"/>
        <v>0.50546666666666662</v>
      </c>
      <c r="U34">
        <f t="shared" si="18"/>
        <v>1.0748333333333333</v>
      </c>
      <c r="V34">
        <f t="shared" si="18"/>
        <v>0.31703333333333328</v>
      </c>
      <c r="W34">
        <f t="shared" si="18"/>
        <v>0.59763333333333335</v>
      </c>
      <c r="X34">
        <f t="shared" si="25"/>
        <v>0.39216666666666661</v>
      </c>
      <c r="AF34" s="7">
        <f t="shared" si="31"/>
        <v>1.0748333333333333</v>
      </c>
      <c r="AG34" s="7">
        <f t="shared" si="19"/>
        <v>0.31703333333333328</v>
      </c>
      <c r="AH34" s="4">
        <f t="shared" si="19"/>
        <v>0.59763333333333335</v>
      </c>
      <c r="AI34" s="2">
        <f t="shared" si="19"/>
        <v>0.39216666666666661</v>
      </c>
      <c r="AJ34" s="6"/>
      <c r="AK34" s="6"/>
      <c r="AL34">
        <f t="shared" si="26"/>
        <v>7.7845106465163447E-2</v>
      </c>
      <c r="AM34">
        <f t="shared" si="26"/>
        <v>2.2961228332770024E-2</v>
      </c>
      <c r="AN34">
        <f t="shared" si="20"/>
        <v>4.3283762251943414E-2</v>
      </c>
      <c r="AO34">
        <f t="shared" si="20"/>
        <v>2.8402781130800057E-2</v>
      </c>
      <c r="AQ34">
        <f t="shared" si="32"/>
        <v>-2.5530342411856641</v>
      </c>
      <c r="AR34">
        <f t="shared" si="27"/>
        <v>-3.7739482101477564</v>
      </c>
      <c r="AS34">
        <f t="shared" si="28"/>
        <v>-3.1399777200347145</v>
      </c>
      <c r="AT34">
        <f t="shared" si="29"/>
        <v>-3.5612682114686791</v>
      </c>
      <c r="AV34">
        <f t="shared" si="33"/>
        <v>-0.1987412223143058</v>
      </c>
      <c r="AW34">
        <f t="shared" si="24"/>
        <v>-8.6654486569251385E-2</v>
      </c>
      <c r="AX34">
        <f t="shared" si="24"/>
        <v>-0.13591004911038193</v>
      </c>
      <c r="AY34">
        <f t="shared" si="24"/>
        <v>-0.10114992155842066</v>
      </c>
    </row>
    <row r="35" spans="2:53" x14ac:dyDescent="0.3">
      <c r="AJ35" s="6"/>
      <c r="AK35" s="6"/>
      <c r="AL35" s="6"/>
      <c r="AM35" s="6"/>
      <c r="AN35" s="6"/>
      <c r="AO35" s="6"/>
    </row>
    <row r="38" spans="2:53" s="6" customFormat="1" ht="16.2" customHeight="1" x14ac:dyDescent="0.3">
      <c r="P38" s="6" t="s">
        <v>0</v>
      </c>
      <c r="AA38" s="6" t="s">
        <v>3</v>
      </c>
      <c r="AD38" s="6" t="s">
        <v>48</v>
      </c>
      <c r="AL38" s="6" t="s">
        <v>14</v>
      </c>
    </row>
    <row r="39" spans="2:53" s="6" customFormat="1" x14ac:dyDescent="0.3">
      <c r="P39" s="6">
        <f>(B44+F44+J44)/3</f>
        <v>0.33479999999999999</v>
      </c>
      <c r="AA39" s="6">
        <f>SUM(U45:X51,V44:X44)</f>
        <v>15.387900000000004</v>
      </c>
      <c r="AD39" s="6">
        <f>AA39/31</f>
        <v>0.49638387096774206</v>
      </c>
    </row>
    <row r="41" spans="2:53" x14ac:dyDescent="0.3">
      <c r="BA41" t="s">
        <v>14</v>
      </c>
    </row>
    <row r="42" spans="2:53" x14ac:dyDescent="0.3">
      <c r="B42" s="39" t="s">
        <v>34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P42" s="39" t="s">
        <v>1</v>
      </c>
      <c r="Q42" s="39"/>
      <c r="R42" s="39"/>
      <c r="S42" s="39"/>
      <c r="U42" s="39" t="s">
        <v>2</v>
      </c>
      <c r="V42" s="39"/>
      <c r="W42" s="39"/>
      <c r="X42" s="39"/>
      <c r="AA42" t="s">
        <v>13</v>
      </c>
      <c r="AL42" s="39" t="s">
        <v>15</v>
      </c>
      <c r="AM42" s="39"/>
      <c r="AN42" s="39"/>
      <c r="AO42" s="39"/>
      <c r="AQ42" s="39" t="s">
        <v>16</v>
      </c>
      <c r="AR42" s="39"/>
      <c r="AS42" s="39"/>
      <c r="AT42" s="39"/>
      <c r="AV42" t="s">
        <v>17</v>
      </c>
    </row>
    <row r="43" spans="2:53" x14ac:dyDescent="0.3">
      <c r="BA43">
        <f>SUM(AV45:AY51,AW44:AY44)*(-1)</f>
        <v>2.6238120872296165</v>
      </c>
    </row>
    <row r="44" spans="2:53" x14ac:dyDescent="0.3">
      <c r="B44" s="1">
        <v>0.79259999999999997</v>
      </c>
      <c r="C44" s="1">
        <v>0.48120000000000002</v>
      </c>
      <c r="D44" s="1">
        <v>2.1017000000000001</v>
      </c>
      <c r="E44" s="1">
        <v>0.10349999999999999</v>
      </c>
      <c r="F44" s="1">
        <v>0.1023</v>
      </c>
      <c r="G44" s="1">
        <v>0.6764</v>
      </c>
      <c r="H44" s="1">
        <v>2.2179000000000002</v>
      </c>
      <c r="I44" s="1">
        <v>0.1163</v>
      </c>
      <c r="J44" s="1">
        <v>0.1095</v>
      </c>
      <c r="K44" s="1">
        <v>0.89939999999999998</v>
      </c>
      <c r="L44" s="1">
        <v>1.8797999999999999</v>
      </c>
      <c r="M44" s="1">
        <v>1.1113</v>
      </c>
      <c r="Q44">
        <f t="shared" ref="Q44:Q51" si="34">(C44+G44+K44)/3</f>
        <v>0.68566666666666665</v>
      </c>
      <c r="R44">
        <f t="shared" ref="R44:R51" si="35">(D44+H44+L44)/3</f>
        <v>2.0664666666666669</v>
      </c>
      <c r="S44">
        <f t="shared" ref="S44:S51" si="36">(E44+I44+M44)/3</f>
        <v>0.44369999999999998</v>
      </c>
      <c r="V44">
        <f>Q44-$P$39</f>
        <v>0.35086666666666666</v>
      </c>
      <c r="W44">
        <f t="shared" ref="U44:X51" si="37">R44-$P$39</f>
        <v>1.7316666666666669</v>
      </c>
      <c r="X44">
        <f t="shared" si="37"/>
        <v>0.1089</v>
      </c>
      <c r="AA44" s="2" t="s">
        <v>7</v>
      </c>
      <c r="AB44" s="2">
        <f>(AI50+AI51)/2</f>
        <v>0.25981666666666664</v>
      </c>
      <c r="AG44" s="7">
        <f t="shared" ref="AG44:AG51" si="38">V44</f>
        <v>0.35086666666666666</v>
      </c>
      <c r="AH44" s="7">
        <f t="shared" ref="AH44:AH51" si="39">W44</f>
        <v>1.7316666666666669</v>
      </c>
      <c r="AI44" s="3">
        <f t="shared" ref="AI44:AI51" si="40">X44</f>
        <v>0.1089</v>
      </c>
      <c r="AM44">
        <f>AG44/$AA$39</f>
        <v>2.280146522050875E-2</v>
      </c>
      <c r="AN44">
        <f t="shared" ref="AL44:AO51" si="41">AH44/$AA$39</f>
        <v>0.11253430725873358</v>
      </c>
      <c r="AO44">
        <f t="shared" si="41"/>
        <v>7.0769890628350832E-3</v>
      </c>
      <c r="AR44">
        <f t="shared" ref="AR44" si="42">LN(AM44)</f>
        <v>-3.7809304810291868</v>
      </c>
      <c r="AS44">
        <f t="shared" ref="AS44" si="43">LN(AN44)</f>
        <v>-2.1844971504155373</v>
      </c>
      <c r="AT44">
        <f t="shared" ref="AT44" si="44">LN(AO44)</f>
        <v>-4.9509067353418406</v>
      </c>
      <c r="AW44">
        <f t="shared" ref="AW44:AW51" si="45">AR44*AM44</f>
        <v>-8.6210754864348427E-2</v>
      </c>
      <c r="AX44">
        <f t="shared" ref="AX44:AX51" si="46">AS44*AN44</f>
        <v>-0.24583087353069</v>
      </c>
      <c r="AY44">
        <f t="shared" ref="AY44:AY51" si="47">AT44*AO44</f>
        <v>-3.5037512817130752E-2</v>
      </c>
    </row>
    <row r="45" spans="2:53" x14ac:dyDescent="0.3">
      <c r="B45" s="1">
        <v>1.6001000000000001</v>
      </c>
      <c r="C45" s="1">
        <v>1.0469999999999999</v>
      </c>
      <c r="D45" s="1">
        <v>2.0733000000000001</v>
      </c>
      <c r="E45" s="1">
        <v>0.16789999999999999</v>
      </c>
      <c r="F45" s="1">
        <v>1.1717</v>
      </c>
      <c r="G45" s="1">
        <v>1.5834999999999999</v>
      </c>
      <c r="H45" s="1">
        <v>2.1484999999999999</v>
      </c>
      <c r="I45" s="1">
        <v>0.14219999999999999</v>
      </c>
      <c r="J45" s="1">
        <v>1.1147</v>
      </c>
      <c r="K45" s="1">
        <v>1.5697000000000001</v>
      </c>
      <c r="L45" s="1">
        <v>2.1145999999999998</v>
      </c>
      <c r="M45" s="1">
        <v>0.20269999999999999</v>
      </c>
      <c r="P45">
        <f>(B45+F45+J45)/3</f>
        <v>1.2954999999999999</v>
      </c>
      <c r="Q45">
        <f t="shared" si="34"/>
        <v>1.4000666666666666</v>
      </c>
      <c r="R45">
        <f t="shared" si="35"/>
        <v>2.112133333333333</v>
      </c>
      <c r="S45">
        <f t="shared" si="36"/>
        <v>0.1709333333333333</v>
      </c>
      <c r="U45">
        <f t="shared" si="37"/>
        <v>0.96069999999999989</v>
      </c>
      <c r="V45">
        <f t="shared" ref="V45:V51" si="48">Q45-$P$39</f>
        <v>1.0652666666666666</v>
      </c>
      <c r="W45">
        <f t="shared" ref="W45:W51" si="49">R45-$P$39</f>
        <v>1.777333333333333</v>
      </c>
      <c r="X45">
        <v>0</v>
      </c>
      <c r="AA45" s="8" t="s">
        <v>11</v>
      </c>
      <c r="AB45" s="8">
        <f>(AH46+AH47)/2</f>
        <v>0</v>
      </c>
      <c r="AF45" s="4">
        <f>U45</f>
        <v>0.96069999999999989</v>
      </c>
      <c r="AG45" s="7">
        <f t="shared" si="38"/>
        <v>1.0652666666666666</v>
      </c>
      <c r="AH45" s="4">
        <f t="shared" si="39"/>
        <v>1.777333333333333</v>
      </c>
      <c r="AI45" s="3">
        <f t="shared" si="40"/>
        <v>0</v>
      </c>
      <c r="AL45">
        <f t="shared" si="41"/>
        <v>6.2432170731548789E-2</v>
      </c>
      <c r="AM45">
        <f t="shared" ref="AM45:AM51" si="50">AG45/$AA$39</f>
        <v>6.922755325071428E-2</v>
      </c>
      <c r="AN45">
        <f t="shared" ref="AN45:AN51" si="51">AH45/$AA$39</f>
        <v>0.11550200698817464</v>
      </c>
      <c r="AO45">
        <f t="shared" ref="AO45:AO51" si="52">AI45/$AA$39</f>
        <v>0</v>
      </c>
      <c r="AQ45">
        <f t="shared" ref="AQ45:AQ51" si="53">LN(AL45)</f>
        <v>-2.7736745798650628</v>
      </c>
      <c r="AR45">
        <f t="shared" ref="AR45:AR51" si="54">LN(AM45)</f>
        <v>-2.6703563272435775</v>
      </c>
      <c r="AS45">
        <f t="shared" ref="AS45:AS51" si="55">LN(AN45)</f>
        <v>-2.1584673726502661</v>
      </c>
      <c r="AT45">
        <v>0</v>
      </c>
      <c r="AV45">
        <f>AQ45*AL45</f>
        <v>-0.17316652492389245</v>
      </c>
      <c r="AW45">
        <f t="shared" si="45"/>
        <v>-0.18486223484263656</v>
      </c>
      <c r="AX45">
        <f t="shared" si="46"/>
        <v>-0.24930731355959801</v>
      </c>
      <c r="AY45">
        <f t="shared" si="47"/>
        <v>0</v>
      </c>
    </row>
    <row r="46" spans="2:53" x14ac:dyDescent="0.3">
      <c r="B46" s="1">
        <v>1.1805000000000001</v>
      </c>
      <c r="C46" s="1">
        <v>0.107</v>
      </c>
      <c r="D46" s="1">
        <v>6.8199999999999997E-2</v>
      </c>
      <c r="E46" s="1">
        <v>0.1055</v>
      </c>
      <c r="F46" s="1">
        <v>0.18079999999999999</v>
      </c>
      <c r="G46" s="1">
        <v>9.64E-2</v>
      </c>
      <c r="H46" s="1">
        <v>6.3799999999999996E-2</v>
      </c>
      <c r="I46" s="1">
        <v>0.1055</v>
      </c>
      <c r="J46" s="1">
        <v>1.1071</v>
      </c>
      <c r="K46" s="1">
        <v>0.13370000000000001</v>
      </c>
      <c r="L46" s="1">
        <v>6.5299999999999997E-2</v>
      </c>
      <c r="M46" s="1">
        <v>0.1313</v>
      </c>
      <c r="P46">
        <f t="shared" ref="P46:P51" si="56">(B46+F46+J46)/3</f>
        <v>0.82279999999999998</v>
      </c>
      <c r="Q46">
        <f t="shared" si="34"/>
        <v>0.11236666666666667</v>
      </c>
      <c r="R46">
        <f t="shared" si="35"/>
        <v>6.5766666666666668E-2</v>
      </c>
      <c r="S46">
        <f t="shared" si="36"/>
        <v>0.11409999999999999</v>
      </c>
      <c r="U46">
        <f t="shared" si="37"/>
        <v>0.48799999999999999</v>
      </c>
      <c r="V46">
        <v>0</v>
      </c>
      <c r="W46">
        <v>0</v>
      </c>
      <c r="X46">
        <v>0</v>
      </c>
      <c r="AA46" s="5" t="s">
        <v>8</v>
      </c>
      <c r="AB46" s="5">
        <f>(AF46+AF47+AF48+AF49)/4</f>
        <v>0.58843333333333336</v>
      </c>
      <c r="AF46" s="5">
        <f t="shared" ref="AF46:AF51" si="57">U46</f>
        <v>0.48799999999999999</v>
      </c>
      <c r="AG46" s="7">
        <f t="shared" si="38"/>
        <v>0</v>
      </c>
      <c r="AH46" s="8">
        <f t="shared" si="39"/>
        <v>0</v>
      </c>
      <c r="AI46" s="3">
        <f t="shared" si="40"/>
        <v>0</v>
      </c>
      <c r="AL46">
        <f t="shared" si="41"/>
        <v>3.1713229225560337E-2</v>
      </c>
      <c r="AM46">
        <f t="shared" si="50"/>
        <v>0</v>
      </c>
      <c r="AN46">
        <f t="shared" si="51"/>
        <v>0</v>
      </c>
      <c r="AO46">
        <f t="shared" si="52"/>
        <v>0</v>
      </c>
      <c r="AQ46">
        <f t="shared" si="53"/>
        <v>-3.4510213594276085</v>
      </c>
      <c r="AR46">
        <v>0</v>
      </c>
      <c r="AS46">
        <v>0</v>
      </c>
      <c r="AT46">
        <v>0</v>
      </c>
      <c r="AV46">
        <f t="shared" ref="AV46:AV51" si="58">AQ46*AL46</f>
        <v>-0.10944303143383259</v>
      </c>
      <c r="AW46">
        <f t="shared" si="45"/>
        <v>0</v>
      </c>
      <c r="AX46">
        <f t="shared" si="46"/>
        <v>0</v>
      </c>
      <c r="AY46">
        <f t="shared" si="47"/>
        <v>0</v>
      </c>
    </row>
    <row r="47" spans="2:53" x14ac:dyDescent="0.3">
      <c r="B47" s="1">
        <v>1.0124</v>
      </c>
      <c r="C47" s="1">
        <v>0.755</v>
      </c>
      <c r="D47" s="1">
        <v>0.14810000000000001</v>
      </c>
      <c r="E47" s="1">
        <v>0.69530000000000003</v>
      </c>
      <c r="F47" s="1">
        <v>0.18440000000000001</v>
      </c>
      <c r="G47" s="1">
        <v>0.75539999999999996</v>
      </c>
      <c r="H47" s="1">
        <v>0.1244</v>
      </c>
      <c r="I47" s="1">
        <v>1.1581999999999999</v>
      </c>
      <c r="J47" s="1">
        <v>1.0472999999999999</v>
      </c>
      <c r="K47" s="1">
        <v>1.3287</v>
      </c>
      <c r="L47" s="1">
        <v>0.1416</v>
      </c>
      <c r="M47" s="1">
        <v>0.57930000000000004</v>
      </c>
      <c r="P47">
        <f t="shared" si="56"/>
        <v>0.74803333333333333</v>
      </c>
      <c r="Q47">
        <f t="shared" si="34"/>
        <v>0.94636666666666669</v>
      </c>
      <c r="R47">
        <f t="shared" si="35"/>
        <v>0.13803333333333334</v>
      </c>
      <c r="S47">
        <f t="shared" si="36"/>
        <v>0.81093333333333328</v>
      </c>
      <c r="U47">
        <f t="shared" si="37"/>
        <v>0.41323333333333334</v>
      </c>
      <c r="V47">
        <f t="shared" si="48"/>
        <v>0.6115666666666667</v>
      </c>
      <c r="W47">
        <v>0</v>
      </c>
      <c r="X47">
        <f t="shared" ref="X47:X51" si="59">S47-$P$39</f>
        <v>0.4761333333333333</v>
      </c>
      <c r="AA47" s="3" t="s">
        <v>12</v>
      </c>
      <c r="AB47" s="3">
        <f>(AI44+AI45+AI46+AI47+AI48+AI49)/6</f>
        <v>9.7505555555555554E-2</v>
      </c>
      <c r="AF47" s="5">
        <f t="shared" si="57"/>
        <v>0.41323333333333334</v>
      </c>
      <c r="AG47" s="7">
        <f t="shared" si="38"/>
        <v>0.6115666666666667</v>
      </c>
      <c r="AH47" s="8">
        <f t="shared" si="39"/>
        <v>0</v>
      </c>
      <c r="AI47" s="3">
        <f t="shared" si="40"/>
        <v>0.4761333333333333</v>
      </c>
      <c r="AJ47" s="6"/>
      <c r="AK47" s="6"/>
      <c r="AL47">
        <f t="shared" si="41"/>
        <v>2.6854433245168816E-2</v>
      </c>
      <c r="AM47">
        <f t="shared" si="50"/>
        <v>3.974334812850789E-2</v>
      </c>
      <c r="AN47">
        <f t="shared" si="51"/>
        <v>0</v>
      </c>
      <c r="AO47">
        <f t="shared" si="52"/>
        <v>3.0942060536742061E-2</v>
      </c>
      <c r="AQ47">
        <f t="shared" si="53"/>
        <v>-3.6173243601047642</v>
      </c>
      <c r="AR47">
        <f t="shared" si="54"/>
        <v>-3.2253127945641915</v>
      </c>
      <c r="AS47">
        <v>0</v>
      </c>
      <c r="AT47">
        <f t="shared" ref="AT47:AT51" si="60">LN(AO47)</f>
        <v>-3.4756388382285719</v>
      </c>
      <c r="AV47">
        <f t="shared" si="58"/>
        <v>-9.71411955545564E-2</v>
      </c>
      <c r="AW47">
        <f t="shared" si="45"/>
        <v>-0.1281847292176953</v>
      </c>
      <c r="AX47">
        <f t="shared" si="46"/>
        <v>0</v>
      </c>
      <c r="AY47">
        <f t="shared" si="47"/>
        <v>-0.10754342733632032</v>
      </c>
    </row>
    <row r="48" spans="2:53" x14ac:dyDescent="0.3">
      <c r="B48" s="1">
        <v>0.2051</v>
      </c>
      <c r="C48" s="1">
        <v>2.0110999999999999</v>
      </c>
      <c r="D48" s="1">
        <v>0.13800000000000001</v>
      </c>
      <c r="E48" s="1">
        <v>0.1099</v>
      </c>
      <c r="F48" s="1">
        <v>0.16600000000000001</v>
      </c>
      <c r="G48" s="1">
        <v>2.2804000000000002</v>
      </c>
      <c r="H48" s="1">
        <v>0.1211</v>
      </c>
      <c r="I48" s="1">
        <v>9.8199999999999996E-2</v>
      </c>
      <c r="J48" s="1">
        <v>0.15129999999999999</v>
      </c>
      <c r="K48" s="1">
        <v>2.0110000000000001</v>
      </c>
      <c r="L48" s="1">
        <v>0.13</v>
      </c>
      <c r="M48" s="1">
        <v>0.26960000000000001</v>
      </c>
      <c r="P48">
        <f t="shared" si="56"/>
        <v>0.17413333333333333</v>
      </c>
      <c r="Q48">
        <f t="shared" si="34"/>
        <v>2.1008333333333336</v>
      </c>
      <c r="R48">
        <f t="shared" si="35"/>
        <v>0.12970000000000001</v>
      </c>
      <c r="S48">
        <f t="shared" si="36"/>
        <v>0.15923333333333334</v>
      </c>
      <c r="U48">
        <v>0</v>
      </c>
      <c r="V48">
        <f t="shared" si="48"/>
        <v>1.7660333333333336</v>
      </c>
      <c r="W48">
        <v>0</v>
      </c>
      <c r="X48">
        <v>0</v>
      </c>
      <c r="AA48" s="4" t="s">
        <v>9</v>
      </c>
      <c r="AB48" s="4">
        <f>(AF45+AG49+AH45+AH48+AH49+AH50+AH51)/8</f>
        <v>0.48262083333333328</v>
      </c>
      <c r="AF48" s="5">
        <f t="shared" si="57"/>
        <v>0</v>
      </c>
      <c r="AG48" s="7">
        <f t="shared" si="38"/>
        <v>1.7660333333333336</v>
      </c>
      <c r="AH48" s="4">
        <f t="shared" si="39"/>
        <v>0</v>
      </c>
      <c r="AI48" s="3">
        <f t="shared" si="40"/>
        <v>0</v>
      </c>
      <c r="AJ48" s="6"/>
      <c r="AK48" s="6"/>
      <c r="AL48">
        <f t="shared" si="41"/>
        <v>0</v>
      </c>
      <c r="AM48">
        <f t="shared" si="50"/>
        <v>0.11476766377045167</v>
      </c>
      <c r="AN48">
        <f t="shared" si="51"/>
        <v>0</v>
      </c>
      <c r="AO48">
        <f t="shared" si="52"/>
        <v>0</v>
      </c>
      <c r="AQ48">
        <v>0</v>
      </c>
      <c r="AR48">
        <f t="shared" si="54"/>
        <v>-2.1648455092477938</v>
      </c>
      <c r="AS48">
        <v>0</v>
      </c>
      <c r="AT48">
        <v>0</v>
      </c>
      <c r="AV48">
        <f t="shared" si="58"/>
        <v>0</v>
      </c>
      <c r="AW48">
        <f t="shared" si="45"/>
        <v>-0.24845426152032302</v>
      </c>
      <c r="AX48">
        <f t="shared" si="46"/>
        <v>0</v>
      </c>
      <c r="AY48">
        <f t="shared" si="47"/>
        <v>0</v>
      </c>
    </row>
    <row r="49" spans="2:53" x14ac:dyDescent="0.3">
      <c r="B49" s="1">
        <v>1.7830999999999999</v>
      </c>
      <c r="C49" s="1">
        <v>0.12559999999999999</v>
      </c>
      <c r="D49" s="1">
        <v>0.12189999999999999</v>
      </c>
      <c r="E49" s="1">
        <v>0.2392</v>
      </c>
      <c r="F49" s="1">
        <v>1.8735999999999999</v>
      </c>
      <c r="G49" s="1">
        <v>0.1216</v>
      </c>
      <c r="H49" s="1">
        <v>0.1158</v>
      </c>
      <c r="I49" s="1">
        <v>0.22470000000000001</v>
      </c>
      <c r="J49" s="1">
        <v>1.7052</v>
      </c>
      <c r="K49" s="1">
        <v>0.16800000000000001</v>
      </c>
      <c r="L49" s="1">
        <v>0.1154</v>
      </c>
      <c r="M49" s="1">
        <v>0.41039999999999999</v>
      </c>
      <c r="P49">
        <f t="shared" si="56"/>
        <v>1.7873000000000001</v>
      </c>
      <c r="Q49">
        <f t="shared" si="34"/>
        <v>0.1384</v>
      </c>
      <c r="R49">
        <f t="shared" si="35"/>
        <v>0.11769999999999999</v>
      </c>
      <c r="S49">
        <f t="shared" si="36"/>
        <v>0.29143333333333332</v>
      </c>
      <c r="U49">
        <f t="shared" si="37"/>
        <v>1.4525000000000001</v>
      </c>
      <c r="V49">
        <v>0</v>
      </c>
      <c r="W49">
        <v>0</v>
      </c>
      <c r="X49">
        <v>0</v>
      </c>
      <c r="AA49" s="7" t="s">
        <v>10</v>
      </c>
      <c r="AB49" s="7">
        <f>(AF50+AF51+AG44+AG45+AG46+AG47+AG48+AG50+AG51+AH44)/10</f>
        <v>0.80685333333333331</v>
      </c>
      <c r="AF49" s="5">
        <f t="shared" si="57"/>
        <v>1.4525000000000001</v>
      </c>
      <c r="AG49" s="4">
        <f t="shared" si="38"/>
        <v>0</v>
      </c>
      <c r="AH49" s="4">
        <f t="shared" si="39"/>
        <v>0</v>
      </c>
      <c r="AI49" s="3">
        <f t="shared" si="40"/>
        <v>0</v>
      </c>
      <c r="AJ49" s="6"/>
      <c r="AK49" s="6"/>
      <c r="AL49">
        <f t="shared" si="41"/>
        <v>9.4392347233865553E-2</v>
      </c>
      <c r="AM49">
        <f t="shared" si="50"/>
        <v>0</v>
      </c>
      <c r="AN49">
        <f t="shared" si="51"/>
        <v>0</v>
      </c>
      <c r="AO49">
        <f t="shared" si="52"/>
        <v>0</v>
      </c>
      <c r="AQ49">
        <f t="shared" si="53"/>
        <v>-2.3602952765546892</v>
      </c>
      <c r="AR49">
        <v>0</v>
      </c>
      <c r="AS49">
        <v>0</v>
      </c>
      <c r="AT49">
        <v>0</v>
      </c>
      <c r="AV49">
        <f t="shared" si="58"/>
        <v>-0.22279381131900294</v>
      </c>
      <c r="AW49">
        <f t="shared" si="45"/>
        <v>0</v>
      </c>
      <c r="AX49">
        <f t="shared" si="46"/>
        <v>0</v>
      </c>
      <c r="AY49">
        <f t="shared" si="47"/>
        <v>0</v>
      </c>
    </row>
    <row r="50" spans="2:53" x14ac:dyDescent="0.3">
      <c r="B50" s="1">
        <v>0.16550000000000001</v>
      </c>
      <c r="C50" s="1">
        <v>1.3575999999999999</v>
      </c>
      <c r="D50" s="1">
        <v>7.1499999999999994E-2</v>
      </c>
      <c r="E50" s="1">
        <v>8.43E-2</v>
      </c>
      <c r="F50" s="1">
        <v>0.1794</v>
      </c>
      <c r="G50" s="1">
        <v>1.5599000000000001</v>
      </c>
      <c r="H50" s="1">
        <v>7.1099999999999997E-2</v>
      </c>
      <c r="I50" s="1">
        <v>0.53249999999999997</v>
      </c>
      <c r="J50" s="1">
        <v>0.55389999999999995</v>
      </c>
      <c r="K50" s="1">
        <v>1.5011000000000001</v>
      </c>
      <c r="L50" s="1">
        <v>8.3000000000000004E-2</v>
      </c>
      <c r="M50" s="1">
        <v>0.1017</v>
      </c>
      <c r="P50">
        <f t="shared" si="56"/>
        <v>0.29959999999999998</v>
      </c>
      <c r="Q50">
        <f t="shared" si="34"/>
        <v>1.4728666666666665</v>
      </c>
      <c r="R50">
        <f t="shared" si="35"/>
        <v>7.5200000000000003E-2</v>
      </c>
      <c r="S50">
        <f t="shared" si="36"/>
        <v>0.23950000000000002</v>
      </c>
      <c r="U50">
        <v>0</v>
      </c>
      <c r="V50">
        <f t="shared" si="48"/>
        <v>1.1380666666666666</v>
      </c>
      <c r="W50">
        <v>0</v>
      </c>
      <c r="X50">
        <v>0</v>
      </c>
      <c r="AF50" s="7">
        <f t="shared" si="57"/>
        <v>0</v>
      </c>
      <c r="AG50" s="7">
        <f t="shared" si="38"/>
        <v>1.1380666666666666</v>
      </c>
      <c r="AH50" s="4">
        <f t="shared" si="39"/>
        <v>0</v>
      </c>
      <c r="AI50" s="2">
        <f t="shared" si="40"/>
        <v>0</v>
      </c>
      <c r="AJ50" s="6"/>
      <c r="AK50" s="6"/>
      <c r="AL50">
        <f t="shared" si="41"/>
        <v>0</v>
      </c>
      <c r="AM50">
        <f t="shared" si="50"/>
        <v>7.3958543184363443E-2</v>
      </c>
      <c r="AN50">
        <f t="shared" si="51"/>
        <v>0</v>
      </c>
      <c r="AO50">
        <f t="shared" si="52"/>
        <v>0</v>
      </c>
      <c r="AQ50">
        <v>0</v>
      </c>
      <c r="AR50">
        <f t="shared" si="54"/>
        <v>-2.6042505700022129</v>
      </c>
      <c r="AS50">
        <v>0</v>
      </c>
      <c r="AT50">
        <v>0</v>
      </c>
      <c r="AV50">
        <f t="shared" si="58"/>
        <v>0</v>
      </c>
      <c r="AW50">
        <f t="shared" si="45"/>
        <v>-0.19260657824441177</v>
      </c>
      <c r="AX50">
        <f t="shared" si="46"/>
        <v>0</v>
      </c>
      <c r="AY50">
        <f t="shared" si="47"/>
        <v>0</v>
      </c>
    </row>
    <row r="51" spans="2:53" x14ac:dyDescent="0.3">
      <c r="B51" s="1">
        <v>1.5689</v>
      </c>
      <c r="C51" s="1">
        <v>0.44230000000000003</v>
      </c>
      <c r="D51" s="1">
        <v>1.7789999999999999</v>
      </c>
      <c r="E51" s="1">
        <v>1.0718000000000001</v>
      </c>
      <c r="F51" s="1">
        <v>1.5419</v>
      </c>
      <c r="G51" s="1">
        <v>0.56269999999999998</v>
      </c>
      <c r="H51" s="1">
        <v>1.9718</v>
      </c>
      <c r="I51" s="1">
        <v>0.2341</v>
      </c>
      <c r="J51" s="1">
        <v>1.8803000000000001</v>
      </c>
      <c r="K51" s="1">
        <v>0.22789999999999999</v>
      </c>
      <c r="L51" s="1">
        <v>0.62239999999999995</v>
      </c>
      <c r="M51" s="1">
        <v>1.2574000000000001</v>
      </c>
      <c r="P51">
        <f t="shared" si="56"/>
        <v>1.6637000000000002</v>
      </c>
      <c r="Q51">
        <f t="shared" si="34"/>
        <v>0.41096666666666665</v>
      </c>
      <c r="R51">
        <f t="shared" si="35"/>
        <v>1.4577333333333333</v>
      </c>
      <c r="S51">
        <f t="shared" si="36"/>
        <v>0.85443333333333327</v>
      </c>
      <c r="U51">
        <f t="shared" si="37"/>
        <v>1.3289000000000002</v>
      </c>
      <c r="V51">
        <f t="shared" si="48"/>
        <v>7.616666666666666E-2</v>
      </c>
      <c r="W51">
        <f t="shared" si="49"/>
        <v>1.1229333333333333</v>
      </c>
      <c r="X51">
        <f t="shared" si="59"/>
        <v>0.51963333333333328</v>
      </c>
      <c r="AF51" s="7">
        <f t="shared" si="57"/>
        <v>1.3289000000000002</v>
      </c>
      <c r="AG51" s="7">
        <f t="shared" si="38"/>
        <v>7.616666666666666E-2</v>
      </c>
      <c r="AH51" s="4">
        <f t="shared" si="39"/>
        <v>1.1229333333333333</v>
      </c>
      <c r="AI51" s="2">
        <f t="shared" si="40"/>
        <v>0.51963333333333328</v>
      </c>
      <c r="AJ51" s="6"/>
      <c r="AK51" s="6"/>
      <c r="AL51">
        <f t="shared" si="41"/>
        <v>8.6360062126735929E-2</v>
      </c>
      <c r="AM51">
        <f t="shared" si="50"/>
        <v>4.9497765560386174E-3</v>
      </c>
      <c r="AN51">
        <f t="shared" si="51"/>
        <v>7.2975086485701945E-2</v>
      </c>
      <c r="AO51">
        <f t="shared" si="52"/>
        <v>3.3768956994348363E-2</v>
      </c>
      <c r="AQ51">
        <f t="shared" si="53"/>
        <v>-2.4492299539432936</v>
      </c>
      <c r="AR51">
        <f t="shared" si="54"/>
        <v>-5.3084128436146063</v>
      </c>
      <c r="AS51">
        <f t="shared" si="55"/>
        <v>-2.6176371771011473</v>
      </c>
      <c r="AT51">
        <f t="shared" si="60"/>
        <v>-3.3882133306302302</v>
      </c>
      <c r="AV51">
        <f t="shared" si="58"/>
        <v>-0.21151565098520542</v>
      </c>
      <c r="AW51">
        <f t="shared" si="45"/>
        <v>-2.6275457443097869E-2</v>
      </c>
      <c r="AX51">
        <f t="shared" si="46"/>
        <v>-0.19102229938714493</v>
      </c>
      <c r="AY51">
        <f t="shared" si="47"/>
        <v>-0.11441643024973008</v>
      </c>
    </row>
    <row r="55" spans="2:53" ht="17.399999999999999" customHeight="1" x14ac:dyDescent="0.3">
      <c r="P55" t="s">
        <v>0</v>
      </c>
      <c r="AA55" t="s">
        <v>3</v>
      </c>
      <c r="AD55" s="6" t="s">
        <v>48</v>
      </c>
      <c r="AL55" t="s">
        <v>14</v>
      </c>
    </row>
    <row r="56" spans="2:53" x14ac:dyDescent="0.3">
      <c r="P56">
        <f>(B61+F61+J61)/3</f>
        <v>0.48010000000000003</v>
      </c>
      <c r="AA56">
        <f>SUM(U62:X68,V61:X61)</f>
        <v>20.371166666666664</v>
      </c>
      <c r="AD56">
        <f>AA56/31</f>
        <v>0.65713440860215044</v>
      </c>
    </row>
    <row r="58" spans="2:53" x14ac:dyDescent="0.3">
      <c r="BA58" t="s">
        <v>14</v>
      </c>
    </row>
    <row r="59" spans="2:53" x14ac:dyDescent="0.3">
      <c r="B59" s="39" t="s">
        <v>35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P59" s="39" t="s">
        <v>1</v>
      </c>
      <c r="Q59" s="39"/>
      <c r="R59" s="39"/>
      <c r="S59" s="39"/>
      <c r="U59" s="39" t="s">
        <v>2</v>
      </c>
      <c r="V59" s="39"/>
      <c r="W59" s="39"/>
      <c r="X59" s="39"/>
      <c r="AA59" t="s">
        <v>13</v>
      </c>
      <c r="AL59" s="39" t="s">
        <v>15</v>
      </c>
      <c r="AM59" s="39"/>
      <c r="AN59" s="39"/>
      <c r="AO59" s="39"/>
      <c r="AQ59" s="39" t="s">
        <v>16</v>
      </c>
      <c r="AR59" s="39"/>
      <c r="AS59" s="39"/>
      <c r="AT59" s="39"/>
      <c r="AV59" t="s">
        <v>17</v>
      </c>
    </row>
    <row r="60" spans="2:53" x14ac:dyDescent="0.3">
      <c r="BA60">
        <f>SUM(AV62:AY68,AW61:AY61)*(-1)</f>
        <v>2.7233731677995952</v>
      </c>
    </row>
    <row r="61" spans="2:53" x14ac:dyDescent="0.3">
      <c r="B61" s="1">
        <v>1.0687</v>
      </c>
      <c r="C61" s="1">
        <v>0.89790000000000003</v>
      </c>
      <c r="D61" s="1">
        <v>2.4136000000000002</v>
      </c>
      <c r="E61" s="1">
        <v>0.1507</v>
      </c>
      <c r="F61" s="1">
        <v>0.1832</v>
      </c>
      <c r="G61" s="1">
        <v>1.4651000000000001</v>
      </c>
      <c r="H61" s="1">
        <v>2.5181</v>
      </c>
      <c r="I61" s="1">
        <v>0.18970000000000001</v>
      </c>
      <c r="J61" s="1">
        <v>0.18840000000000001</v>
      </c>
      <c r="K61" s="1">
        <v>1.615</v>
      </c>
      <c r="L61" s="1">
        <v>2.0055000000000001</v>
      </c>
      <c r="M61" s="1">
        <v>2.1619000000000002</v>
      </c>
      <c r="Q61">
        <f t="shared" ref="Q61:Q68" si="61">(C61+G61+K61)/3</f>
        <v>1.3259999999999998</v>
      </c>
      <c r="R61">
        <f t="shared" ref="R61:R68" si="62">(D61+H61+L61)/3</f>
        <v>2.3124000000000002</v>
      </c>
      <c r="S61">
        <f t="shared" ref="S61:S68" si="63">(E61+I61+M61)/3</f>
        <v>0.83409999999999995</v>
      </c>
      <c r="V61">
        <f>Q61-$P$56</f>
        <v>0.84589999999999987</v>
      </c>
      <c r="W61">
        <f t="shared" ref="U61:X68" si="64">R61-$P$56</f>
        <v>1.8323000000000003</v>
      </c>
      <c r="X61">
        <f t="shared" si="64"/>
        <v>0.35399999999999993</v>
      </c>
      <c r="AA61" s="2" t="s">
        <v>7</v>
      </c>
      <c r="AB61" s="2">
        <f>(AI67+AI68)/2</f>
        <v>0.37681666666666669</v>
      </c>
      <c r="AG61" s="7">
        <f t="shared" ref="AG61:AG68" si="65">V61</f>
        <v>0.84589999999999987</v>
      </c>
      <c r="AH61" s="7">
        <f t="shared" ref="AH61:AH68" si="66">W61</f>
        <v>1.8323000000000003</v>
      </c>
      <c r="AI61" s="3">
        <f t="shared" ref="AI61:AI68" si="67">X61</f>
        <v>0.35399999999999993</v>
      </c>
      <c r="AM61">
        <f>AG61/$AA$56</f>
        <v>4.1524376774362458E-2</v>
      </c>
      <c r="AN61">
        <f t="shared" ref="AL61:AO68" si="68">AH61/$AA$56</f>
        <v>8.9945756665875815E-2</v>
      </c>
      <c r="AO61">
        <f t="shared" si="68"/>
        <v>1.7377502515810744E-2</v>
      </c>
      <c r="AR61">
        <f t="shared" ref="AR61" si="69">LN(AM61)</f>
        <v>-3.1814746320394169</v>
      </c>
      <c r="AS61">
        <f t="shared" ref="AS61" si="70">LN(AN61)</f>
        <v>-2.4085484940632562</v>
      </c>
      <c r="AT61">
        <f t="shared" ref="AT61" si="71">LN(AO61)</f>
        <v>-4.0525788682156119</v>
      </c>
      <c r="AW61">
        <f t="shared" ref="AW61:AW68" si="72">AR61*AM61</f>
        <v>-0.13210875131888092</v>
      </c>
      <c r="AX61">
        <f t="shared" ref="AX61:AX68" si="73">AS61*AN61</f>
        <v>-0.21663871676497529</v>
      </c>
      <c r="AY61">
        <f t="shared" ref="AY61:AY68" si="74">AT61*AO61</f>
        <v>-7.0423699477938251E-2</v>
      </c>
    </row>
    <row r="62" spans="2:53" x14ac:dyDescent="0.3">
      <c r="B62" s="1">
        <v>1.95</v>
      </c>
      <c r="C62" s="1">
        <v>1.3894</v>
      </c>
      <c r="D62" s="1">
        <v>2.1665000000000001</v>
      </c>
      <c r="E62" s="1">
        <v>0.38159999999999999</v>
      </c>
      <c r="F62" s="1">
        <v>1.853</v>
      </c>
      <c r="G62" s="1">
        <v>1.8262</v>
      </c>
      <c r="H62" s="1">
        <v>2.3553999999999999</v>
      </c>
      <c r="I62" s="1">
        <v>0.39</v>
      </c>
      <c r="J62" s="1">
        <v>1.7675000000000001</v>
      </c>
      <c r="K62" s="1">
        <v>2.2262</v>
      </c>
      <c r="L62" s="1">
        <v>2.2002000000000002</v>
      </c>
      <c r="M62" s="1">
        <v>0.58640000000000003</v>
      </c>
      <c r="P62">
        <f>(B62+F62+J62)/3</f>
        <v>1.8568333333333333</v>
      </c>
      <c r="Q62">
        <f t="shared" si="61"/>
        <v>1.8139333333333336</v>
      </c>
      <c r="R62">
        <f t="shared" si="62"/>
        <v>2.2407000000000004</v>
      </c>
      <c r="S62">
        <f t="shared" si="63"/>
        <v>0.45266666666666672</v>
      </c>
      <c r="U62">
        <f t="shared" si="64"/>
        <v>1.3767333333333334</v>
      </c>
      <c r="V62">
        <f t="shared" ref="V62:V68" si="75">Q62-$P$56</f>
        <v>1.3338333333333336</v>
      </c>
      <c r="W62">
        <f t="shared" ref="W62:W68" si="76">R62-$P$56</f>
        <v>1.7606000000000004</v>
      </c>
      <c r="X62">
        <v>0</v>
      </c>
      <c r="AA62" s="8" t="s">
        <v>11</v>
      </c>
      <c r="AB62" s="8">
        <f>(AH63+AH64)/2</f>
        <v>0</v>
      </c>
      <c r="AF62" s="4">
        <f>U62</f>
        <v>1.3767333333333334</v>
      </c>
      <c r="AG62" s="7">
        <f t="shared" si="65"/>
        <v>1.3338333333333336</v>
      </c>
      <c r="AH62" s="4">
        <f t="shared" si="66"/>
        <v>1.7606000000000004</v>
      </c>
      <c r="AI62" s="3">
        <f t="shared" si="67"/>
        <v>0</v>
      </c>
      <c r="AL62">
        <f t="shared" si="68"/>
        <v>6.7582449049718982E-2</v>
      </c>
      <c r="AM62">
        <f t="shared" ref="AM62:AM68" si="77">AG62/$AA$56</f>
        <v>6.5476531371955485E-2</v>
      </c>
      <c r="AN62">
        <f t="shared" ref="AN62:AN68" si="78">AH62/$AA$56</f>
        <v>8.6426076071571781E-2</v>
      </c>
      <c r="AO62">
        <f t="shared" ref="AO62:AO68" si="79">AI62/$AA$56</f>
        <v>0</v>
      </c>
      <c r="AQ62">
        <f t="shared" ref="AQ62:AQ68" si="80">LN(AL62)</f>
        <v>-2.6944069590848039</v>
      </c>
      <c r="AR62">
        <f t="shared" ref="AR62:AR68" si="81">LN(AM62)</f>
        <v>-2.7260635002103943</v>
      </c>
      <c r="AS62">
        <f t="shared" ref="AS62:AS68" si="82">LN(AN62)</f>
        <v>-2.4484658423225798</v>
      </c>
      <c r="AT62">
        <v>0</v>
      </c>
      <c r="AV62">
        <f>AQ62*AL62</f>
        <v>-0.18209462103155702</v>
      </c>
      <c r="AW62">
        <f t="shared" si="72"/>
        <v>-0.17849318229346867</v>
      </c>
      <c r="AX62">
        <f t="shared" si="73"/>
        <v>-0.21161129514721636</v>
      </c>
      <c r="AY62">
        <f t="shared" si="74"/>
        <v>0</v>
      </c>
    </row>
    <row r="63" spans="2:53" x14ac:dyDescent="0.3">
      <c r="B63" s="1">
        <v>1.8943000000000001</v>
      </c>
      <c r="C63" s="1">
        <v>0.1613</v>
      </c>
      <c r="D63" s="1">
        <v>0.1391</v>
      </c>
      <c r="E63" s="1">
        <v>0.17019999999999999</v>
      </c>
      <c r="F63" s="1">
        <v>0.37019999999999997</v>
      </c>
      <c r="G63" s="1">
        <v>0.1217</v>
      </c>
      <c r="H63" s="1">
        <v>0.11799999999999999</v>
      </c>
      <c r="I63" s="1">
        <v>0.1661</v>
      </c>
      <c r="J63" s="1">
        <v>1.5362</v>
      </c>
      <c r="K63" s="1">
        <v>0.17069999999999999</v>
      </c>
      <c r="L63" s="1">
        <v>0.127</v>
      </c>
      <c r="M63" s="1">
        <v>0.20469999999999999</v>
      </c>
      <c r="P63">
        <f t="shared" ref="P63:P68" si="83">(B63+F63+J63)/3</f>
        <v>1.2668999999999999</v>
      </c>
      <c r="Q63">
        <f t="shared" si="61"/>
        <v>0.15123333333333333</v>
      </c>
      <c r="R63">
        <f t="shared" si="62"/>
        <v>0.12803333333333333</v>
      </c>
      <c r="S63">
        <f t="shared" si="63"/>
        <v>0.18033333333333332</v>
      </c>
      <c r="U63">
        <f t="shared" si="64"/>
        <v>0.78679999999999994</v>
      </c>
      <c r="V63">
        <v>0</v>
      </c>
      <c r="W63">
        <v>0</v>
      </c>
      <c r="X63">
        <v>0</v>
      </c>
      <c r="AA63" s="5" t="s">
        <v>8</v>
      </c>
      <c r="AB63" s="5">
        <f>(AF63+AF64+AF65+AF66)/4</f>
        <v>0.69436666666666658</v>
      </c>
      <c r="AF63" s="5">
        <f t="shared" ref="AF63:AF68" si="84">U63</f>
        <v>0.78679999999999994</v>
      </c>
      <c r="AG63" s="7">
        <f t="shared" si="65"/>
        <v>0</v>
      </c>
      <c r="AH63" s="8">
        <f t="shared" si="66"/>
        <v>0</v>
      </c>
      <c r="AI63" s="3">
        <f t="shared" si="67"/>
        <v>0</v>
      </c>
      <c r="AL63">
        <f t="shared" si="68"/>
        <v>3.8623217456044905E-2</v>
      </c>
      <c r="AM63">
        <f t="shared" si="77"/>
        <v>0</v>
      </c>
      <c r="AN63">
        <f t="shared" si="78"/>
        <v>0</v>
      </c>
      <c r="AO63">
        <f t="shared" si="79"/>
        <v>0</v>
      </c>
      <c r="AQ63">
        <f t="shared" si="80"/>
        <v>-3.2539016948344819</v>
      </c>
      <c r="AR63">
        <v>0</v>
      </c>
      <c r="AS63">
        <v>0</v>
      </c>
      <c r="AT63">
        <v>0</v>
      </c>
      <c r="AV63">
        <f t="shared" ref="AV63:AV68" si="85">AQ63*AL63</f>
        <v>-0.12567615274018526</v>
      </c>
      <c r="AW63">
        <f t="shared" si="72"/>
        <v>0</v>
      </c>
      <c r="AX63">
        <f t="shared" si="73"/>
        <v>0</v>
      </c>
      <c r="AY63">
        <f t="shared" si="74"/>
        <v>0</v>
      </c>
    </row>
    <row r="64" spans="2:53" x14ac:dyDescent="0.3">
      <c r="B64" s="1">
        <v>1.4033</v>
      </c>
      <c r="C64" s="1">
        <v>1.4474</v>
      </c>
      <c r="D64" s="1">
        <v>0.2341</v>
      </c>
      <c r="E64" s="1">
        <v>1.0262</v>
      </c>
      <c r="F64" s="1">
        <v>0.23899999999999999</v>
      </c>
      <c r="G64" s="1">
        <v>1.5331999999999999</v>
      </c>
      <c r="H64" s="1">
        <v>0.2165</v>
      </c>
      <c r="I64" s="1">
        <v>1.6821999999999999</v>
      </c>
      <c r="J64" s="1">
        <v>1.3008</v>
      </c>
      <c r="K64" s="1">
        <v>2.2867000000000002</v>
      </c>
      <c r="L64" s="1">
        <v>0.2382</v>
      </c>
      <c r="M64" s="1">
        <v>1.2735000000000001</v>
      </c>
      <c r="P64">
        <f t="shared" si="83"/>
        <v>0.98103333333333342</v>
      </c>
      <c r="Q64">
        <f t="shared" si="61"/>
        <v>1.7557666666666669</v>
      </c>
      <c r="R64">
        <f t="shared" si="62"/>
        <v>0.2296</v>
      </c>
      <c r="S64">
        <f t="shared" si="63"/>
        <v>1.3273000000000001</v>
      </c>
      <c r="U64">
        <f t="shared" si="64"/>
        <v>0.50093333333333345</v>
      </c>
      <c r="V64">
        <f t="shared" si="75"/>
        <v>1.2756666666666669</v>
      </c>
      <c r="W64">
        <v>0</v>
      </c>
      <c r="X64">
        <f t="shared" ref="X64:X68" si="86">S64-$P$56</f>
        <v>0.84720000000000018</v>
      </c>
      <c r="AA64" s="3" t="s">
        <v>12</v>
      </c>
      <c r="AB64" s="3">
        <f>(AI61+AI62+AI63+AI64+AI65+AI66)/6</f>
        <v>0.22191666666666665</v>
      </c>
      <c r="AF64" s="5">
        <f t="shared" si="84"/>
        <v>0.50093333333333345</v>
      </c>
      <c r="AG64" s="7">
        <f t="shared" si="65"/>
        <v>1.2756666666666669</v>
      </c>
      <c r="AH64" s="8">
        <f t="shared" si="66"/>
        <v>0</v>
      </c>
      <c r="AI64" s="3">
        <f t="shared" si="67"/>
        <v>0.84720000000000018</v>
      </c>
      <c r="AJ64" s="6"/>
      <c r="AK64" s="6"/>
      <c r="AL64">
        <f t="shared" si="68"/>
        <v>2.4590311469642561E-2</v>
      </c>
      <c r="AM64">
        <f t="shared" si="77"/>
        <v>6.2621188444451734E-2</v>
      </c>
      <c r="AN64">
        <f t="shared" si="78"/>
        <v>0</v>
      </c>
      <c r="AO64">
        <f t="shared" si="79"/>
        <v>4.1588192461567426E-2</v>
      </c>
      <c r="AQ64">
        <f t="shared" si="80"/>
        <v>-3.7054027563176812</v>
      </c>
      <c r="AR64">
        <f t="shared" si="81"/>
        <v>-2.7706515845917932</v>
      </c>
      <c r="AS64">
        <v>0</v>
      </c>
      <c r="AT64">
        <f t="shared" ref="AT64:AT68" si="87">LN(AO64)</f>
        <v>-3.1799389870621888</v>
      </c>
      <c r="AV64">
        <f t="shared" si="85"/>
        <v>-9.1117007898323832E-2</v>
      </c>
      <c r="AW64">
        <f t="shared" si="72"/>
        <v>-0.17350149499264148</v>
      </c>
      <c r="AX64">
        <f t="shared" si="73"/>
        <v>0</v>
      </c>
      <c r="AY64">
        <f t="shared" si="74"/>
        <v>-0.13224791460998409</v>
      </c>
    </row>
    <row r="65" spans="2:53" x14ac:dyDescent="0.3">
      <c r="B65" s="1">
        <v>0.36930000000000002</v>
      </c>
      <c r="C65" s="1">
        <v>2.5339</v>
      </c>
      <c r="D65" s="1">
        <v>0.2097</v>
      </c>
      <c r="E65" s="1">
        <v>0.1651</v>
      </c>
      <c r="F65" s="1">
        <v>0.31850000000000001</v>
      </c>
      <c r="G65" s="1">
        <v>2.5571999999999999</v>
      </c>
      <c r="H65" s="1">
        <v>0.2099</v>
      </c>
      <c r="I65" s="1">
        <v>0.14360000000000001</v>
      </c>
      <c r="J65" s="1">
        <v>0.2928</v>
      </c>
      <c r="K65" s="1">
        <v>2.4367999999999999</v>
      </c>
      <c r="L65" s="1">
        <v>0.18479999999999999</v>
      </c>
      <c r="M65" s="1">
        <v>0.41610000000000003</v>
      </c>
      <c r="P65">
        <f t="shared" si="83"/>
        <v>0.32686666666666664</v>
      </c>
      <c r="Q65">
        <f t="shared" si="61"/>
        <v>2.5093000000000001</v>
      </c>
      <c r="R65">
        <f t="shared" si="62"/>
        <v>0.20146666666666666</v>
      </c>
      <c r="S65">
        <f t="shared" si="63"/>
        <v>0.24160000000000001</v>
      </c>
      <c r="U65">
        <v>0</v>
      </c>
      <c r="V65">
        <f t="shared" si="75"/>
        <v>2.0291999999999999</v>
      </c>
      <c r="W65">
        <v>0</v>
      </c>
      <c r="X65">
        <v>0</v>
      </c>
      <c r="AA65" s="4" t="s">
        <v>9</v>
      </c>
      <c r="AB65" s="4">
        <f>(AF62+AG66+AH62+AH65+AH66+AH67+AH68)/8</f>
        <v>0.60020833333333334</v>
      </c>
      <c r="AF65" s="5">
        <f t="shared" si="84"/>
        <v>0</v>
      </c>
      <c r="AG65" s="7">
        <f t="shared" si="65"/>
        <v>2.0291999999999999</v>
      </c>
      <c r="AH65" s="4">
        <f t="shared" si="66"/>
        <v>0</v>
      </c>
      <c r="AI65" s="3">
        <f t="shared" si="67"/>
        <v>0</v>
      </c>
      <c r="AJ65" s="6"/>
      <c r="AK65" s="6"/>
      <c r="AL65">
        <f t="shared" si="68"/>
        <v>0</v>
      </c>
      <c r="AM65">
        <f t="shared" si="77"/>
        <v>9.9611378827918554E-2</v>
      </c>
      <c r="AN65">
        <f t="shared" si="78"/>
        <v>0</v>
      </c>
      <c r="AO65">
        <f t="shared" si="79"/>
        <v>0</v>
      </c>
      <c r="AQ65">
        <v>0</v>
      </c>
      <c r="AR65">
        <f t="shared" si="81"/>
        <v>-2.3064788756568508</v>
      </c>
      <c r="AS65">
        <v>0</v>
      </c>
      <c r="AT65">
        <v>0</v>
      </c>
      <c r="AV65">
        <f t="shared" si="85"/>
        <v>0</v>
      </c>
      <c r="AW65">
        <f t="shared" si="72"/>
        <v>-0.22975154104164622</v>
      </c>
      <c r="AX65">
        <f t="shared" si="73"/>
        <v>0</v>
      </c>
      <c r="AY65">
        <f t="shared" si="74"/>
        <v>0</v>
      </c>
    </row>
    <row r="66" spans="2:53" x14ac:dyDescent="0.3">
      <c r="B66" s="1">
        <v>2.0733000000000001</v>
      </c>
      <c r="C66" s="1">
        <v>0.1996</v>
      </c>
      <c r="D66" s="1">
        <v>0.16470000000000001</v>
      </c>
      <c r="E66" s="1">
        <v>0.55810000000000004</v>
      </c>
      <c r="F66" s="1">
        <v>1.9953000000000001</v>
      </c>
      <c r="G66" s="1">
        <v>0.16839999999999999</v>
      </c>
      <c r="H66" s="1">
        <v>0.16389999999999999</v>
      </c>
      <c r="I66" s="1">
        <v>0.48609999999999998</v>
      </c>
      <c r="J66" s="1">
        <v>1.8409</v>
      </c>
      <c r="K66" s="1">
        <v>0.29049999999999998</v>
      </c>
      <c r="L66" s="1">
        <v>0.16089999999999999</v>
      </c>
      <c r="M66" s="1">
        <v>0.78700000000000003</v>
      </c>
      <c r="P66">
        <f t="shared" si="83"/>
        <v>1.9698333333333331</v>
      </c>
      <c r="Q66">
        <f t="shared" si="61"/>
        <v>0.2195</v>
      </c>
      <c r="R66">
        <f t="shared" si="62"/>
        <v>0.16316666666666665</v>
      </c>
      <c r="S66">
        <f t="shared" si="63"/>
        <v>0.61039999999999994</v>
      </c>
      <c r="U66">
        <f t="shared" si="64"/>
        <v>1.4897333333333331</v>
      </c>
      <c r="V66">
        <v>0</v>
      </c>
      <c r="W66">
        <v>0</v>
      </c>
      <c r="X66">
        <f t="shared" si="86"/>
        <v>0.13029999999999992</v>
      </c>
      <c r="AA66" s="7" t="s">
        <v>10</v>
      </c>
      <c r="AB66" s="7">
        <f>(AF67+AF68+AG61+AG62+AG63+AG64+AG65+AG67+AG68+AH61)/10</f>
        <v>1.0706900000000001</v>
      </c>
      <c r="AF66" s="5">
        <f t="shared" si="84"/>
        <v>1.4897333333333331</v>
      </c>
      <c r="AG66" s="4">
        <f t="shared" si="65"/>
        <v>0</v>
      </c>
      <c r="AH66" s="4">
        <f t="shared" si="66"/>
        <v>0</v>
      </c>
      <c r="AI66" s="3">
        <f t="shared" si="67"/>
        <v>0.13029999999999992</v>
      </c>
      <c r="AJ66" s="6"/>
      <c r="AK66" s="6"/>
      <c r="AL66">
        <f t="shared" si="68"/>
        <v>7.3129504937534257E-2</v>
      </c>
      <c r="AM66">
        <f t="shared" si="77"/>
        <v>0</v>
      </c>
      <c r="AN66">
        <f t="shared" si="78"/>
        <v>0</v>
      </c>
      <c r="AO66">
        <f t="shared" si="79"/>
        <v>6.3962954175427657E-3</v>
      </c>
      <c r="AQ66">
        <f t="shared" si="80"/>
        <v>-2.6155233693443125</v>
      </c>
      <c r="AR66">
        <v>0</v>
      </c>
      <c r="AS66">
        <v>0</v>
      </c>
      <c r="AT66">
        <f t="shared" si="87"/>
        <v>-5.0520362972185868</v>
      </c>
      <c r="AV66">
        <f t="shared" si="85"/>
        <v>-0.19127192915270114</v>
      </c>
      <c r="AW66">
        <f t="shared" si="72"/>
        <v>0</v>
      </c>
      <c r="AX66">
        <f t="shared" si="73"/>
        <v>0</v>
      </c>
      <c r="AY66">
        <f t="shared" si="74"/>
        <v>-3.2314316617158972E-2</v>
      </c>
    </row>
    <row r="67" spans="2:53" x14ac:dyDescent="0.3">
      <c r="B67" s="1">
        <v>0.22040000000000001</v>
      </c>
      <c r="C67" s="1">
        <v>2.0720999999999998</v>
      </c>
      <c r="D67" s="1">
        <v>8.3199999999999996E-2</v>
      </c>
      <c r="E67" s="1">
        <v>0.13189999999999999</v>
      </c>
      <c r="F67" s="1">
        <v>0.2873</v>
      </c>
      <c r="G67" s="1">
        <v>2.0758000000000001</v>
      </c>
      <c r="H67" s="1">
        <v>7.5700000000000003E-2</v>
      </c>
      <c r="I67" s="1">
        <v>1.0132000000000001</v>
      </c>
      <c r="J67" s="1">
        <v>0.98440000000000005</v>
      </c>
      <c r="K67" s="1">
        <v>1.6538999999999999</v>
      </c>
      <c r="L67" s="1">
        <v>9.4299999999999995E-2</v>
      </c>
      <c r="M67" s="1">
        <v>0.14929999999999999</v>
      </c>
      <c r="P67">
        <f t="shared" si="83"/>
        <v>0.49736666666666673</v>
      </c>
      <c r="Q67">
        <f t="shared" si="61"/>
        <v>1.9339333333333333</v>
      </c>
      <c r="R67">
        <f t="shared" si="62"/>
        <v>8.4399999999999989E-2</v>
      </c>
      <c r="S67">
        <f t="shared" si="63"/>
        <v>0.43146666666666667</v>
      </c>
      <c r="U67">
        <f t="shared" si="64"/>
        <v>1.7266666666666708E-2</v>
      </c>
      <c r="V67">
        <f t="shared" si="75"/>
        <v>1.4538333333333333</v>
      </c>
      <c r="W67">
        <v>0</v>
      </c>
      <c r="X67">
        <v>0</v>
      </c>
      <c r="AF67" s="7">
        <f t="shared" si="84"/>
        <v>1.7266666666666708E-2</v>
      </c>
      <c r="AG67" s="7">
        <f t="shared" si="65"/>
        <v>1.4538333333333333</v>
      </c>
      <c r="AH67" s="4">
        <f t="shared" si="66"/>
        <v>0</v>
      </c>
      <c r="AI67" s="2">
        <f t="shared" si="67"/>
        <v>0</v>
      </c>
      <c r="AJ67" s="6"/>
      <c r="AK67" s="6"/>
      <c r="AL67">
        <f t="shared" si="68"/>
        <v>8.4760323005555452E-4</v>
      </c>
      <c r="AM67">
        <f t="shared" si="77"/>
        <v>7.1367210190874372E-2</v>
      </c>
      <c r="AN67">
        <f t="shared" si="78"/>
        <v>0</v>
      </c>
      <c r="AO67">
        <f t="shared" si="79"/>
        <v>0</v>
      </c>
      <c r="AQ67">
        <f t="shared" si="80"/>
        <v>-7.0730979207520557</v>
      </c>
      <c r="AR67">
        <f t="shared" si="81"/>
        <v>-2.6399167561442223</v>
      </c>
      <c r="AS67">
        <v>0</v>
      </c>
      <c r="AT67">
        <v>0</v>
      </c>
      <c r="AV67">
        <f t="shared" si="85"/>
        <v>-5.9951806441286689E-3</v>
      </c>
      <c r="AW67">
        <f t="shared" si="72"/>
        <v>-0.18840349402215595</v>
      </c>
      <c r="AX67">
        <f t="shared" si="73"/>
        <v>0</v>
      </c>
      <c r="AY67">
        <f t="shared" si="74"/>
        <v>0</v>
      </c>
    </row>
    <row r="68" spans="2:53" x14ac:dyDescent="0.3">
      <c r="B68" s="1">
        <v>2.4359999999999999</v>
      </c>
      <c r="C68" s="1">
        <v>0.6613</v>
      </c>
      <c r="D68" s="1">
        <v>2.3468</v>
      </c>
      <c r="E68" s="1">
        <v>1.5142</v>
      </c>
      <c r="F68" s="1">
        <v>2.0531999999999999</v>
      </c>
      <c r="G68" s="1">
        <v>0.64780000000000004</v>
      </c>
      <c r="H68" s="1">
        <v>2.3660999999999999</v>
      </c>
      <c r="I68" s="1">
        <v>0.36770000000000003</v>
      </c>
      <c r="J68" s="1">
        <v>2.5369000000000002</v>
      </c>
      <c r="K68" s="1">
        <v>0.30209999999999998</v>
      </c>
      <c r="L68" s="1">
        <v>1.7203999999999999</v>
      </c>
      <c r="M68" s="1">
        <v>1.8192999999999999</v>
      </c>
      <c r="P68">
        <f t="shared" si="83"/>
        <v>2.3420333333333336</v>
      </c>
      <c r="Q68">
        <f t="shared" si="61"/>
        <v>0.53706666666666669</v>
      </c>
      <c r="R68">
        <f t="shared" si="62"/>
        <v>2.1444333333333332</v>
      </c>
      <c r="S68">
        <f t="shared" si="63"/>
        <v>1.2337333333333333</v>
      </c>
      <c r="U68">
        <f t="shared" si="64"/>
        <v>1.8619333333333337</v>
      </c>
      <c r="V68">
        <f t="shared" si="75"/>
        <v>5.6966666666666665E-2</v>
      </c>
      <c r="W68">
        <f t="shared" si="76"/>
        <v>1.6643333333333332</v>
      </c>
      <c r="X68">
        <f t="shared" si="86"/>
        <v>0.75363333333333338</v>
      </c>
      <c r="AF68" s="7">
        <f t="shared" si="84"/>
        <v>1.8619333333333337</v>
      </c>
      <c r="AG68" s="7">
        <f t="shared" si="65"/>
        <v>5.6966666666666665E-2</v>
      </c>
      <c r="AH68" s="4">
        <f t="shared" si="66"/>
        <v>1.6643333333333332</v>
      </c>
      <c r="AI68" s="2">
        <f t="shared" si="67"/>
        <v>0.75363333333333338</v>
      </c>
      <c r="AJ68" s="6"/>
      <c r="AK68" s="6"/>
      <c r="AL68">
        <f t="shared" si="68"/>
        <v>9.1400427074214405E-2</v>
      </c>
      <c r="AM68">
        <f t="shared" si="77"/>
        <v>2.7964361393145545E-3</v>
      </c>
      <c r="AN68">
        <f t="shared" si="78"/>
        <v>8.1700442619061259E-2</v>
      </c>
      <c r="AO68">
        <f t="shared" si="79"/>
        <v>3.6995099282482603E-2</v>
      </c>
      <c r="AQ68">
        <f t="shared" si="80"/>
        <v>-2.3925051279485468</v>
      </c>
      <c r="AR68">
        <f t="shared" si="81"/>
        <v>-5.8794094798959504</v>
      </c>
      <c r="AS68">
        <f t="shared" si="82"/>
        <v>-2.504695859516886</v>
      </c>
      <c r="AT68">
        <f t="shared" si="87"/>
        <v>-3.2969698269352246</v>
      </c>
      <c r="AV68">
        <f t="shared" si="85"/>
        <v>-0.21867599047174516</v>
      </c>
      <c r="AW68">
        <f t="shared" si="72"/>
        <v>-1.6441393147409625E-2</v>
      </c>
      <c r="AX68">
        <f t="shared" si="73"/>
        <v>-0.20463476034865966</v>
      </c>
      <c r="AY68">
        <f t="shared" si="74"/>
        <v>-0.12197172607881812</v>
      </c>
    </row>
    <row r="72" spans="2:53" ht="17.399999999999999" customHeight="1" x14ac:dyDescent="0.3">
      <c r="P72" t="s">
        <v>0</v>
      </c>
      <c r="AA72" t="s">
        <v>3</v>
      </c>
      <c r="AD72" t="s">
        <v>49</v>
      </c>
      <c r="AL72" t="s">
        <v>14</v>
      </c>
    </row>
    <row r="73" spans="2:53" x14ac:dyDescent="0.3">
      <c r="P73">
        <f>(B78+F78+J78)/3</f>
        <v>0.63613333333333333</v>
      </c>
      <c r="AA73">
        <f>SUM(U79:X85,V78:X78)</f>
        <v>19.897833333333331</v>
      </c>
      <c r="AD73">
        <f>AA73/31</f>
        <v>0.64186559139784938</v>
      </c>
    </row>
    <row r="75" spans="2:53" x14ac:dyDescent="0.3">
      <c r="BA75" t="s">
        <v>14</v>
      </c>
    </row>
    <row r="76" spans="2:53" x14ac:dyDescent="0.3">
      <c r="B76" s="39" t="s">
        <v>36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P76" s="39" t="s">
        <v>1</v>
      </c>
      <c r="Q76" s="39"/>
      <c r="R76" s="39"/>
      <c r="S76" s="39"/>
      <c r="U76" s="39" t="s">
        <v>2</v>
      </c>
      <c r="V76" s="39"/>
      <c r="W76" s="39"/>
      <c r="X76" s="39"/>
      <c r="AA76" t="s">
        <v>13</v>
      </c>
      <c r="AL76" s="39" t="s">
        <v>15</v>
      </c>
      <c r="AM76" s="39"/>
      <c r="AN76" s="39"/>
      <c r="AO76" s="39"/>
      <c r="AQ76" s="39" t="s">
        <v>16</v>
      </c>
      <c r="AR76" s="39"/>
      <c r="AS76" s="39"/>
      <c r="AT76" s="39"/>
      <c r="AV76" t="s">
        <v>17</v>
      </c>
    </row>
    <row r="77" spans="2:53" x14ac:dyDescent="0.3">
      <c r="BA77">
        <f>SUM(AV79:AY85,AW78:AY78)*(-1)</f>
        <v>2.7934171978871589</v>
      </c>
    </row>
    <row r="78" spans="2:53" x14ac:dyDescent="0.3">
      <c r="B78" s="9">
        <v>1.3718999999999999</v>
      </c>
      <c r="C78" s="9">
        <v>1.41</v>
      </c>
      <c r="D78" s="9">
        <v>2.4340999999999999</v>
      </c>
      <c r="E78" s="9">
        <v>0.22289999999999999</v>
      </c>
      <c r="F78" s="9">
        <v>0.24909999999999999</v>
      </c>
      <c r="G78" s="9">
        <v>2.1454</v>
      </c>
      <c r="H78" s="9">
        <v>2.6214</v>
      </c>
      <c r="I78" s="9">
        <v>0.3387</v>
      </c>
      <c r="J78" s="9">
        <v>0.28739999999999999</v>
      </c>
      <c r="K78" s="9">
        <v>2.1499000000000001</v>
      </c>
      <c r="L78" s="9">
        <v>2.0045000000000002</v>
      </c>
      <c r="M78" s="9">
        <v>2.2932999999999999</v>
      </c>
      <c r="Q78">
        <f t="shared" ref="Q78:Q85" si="88">(C78+G78+K78)/3</f>
        <v>1.9017666666666664</v>
      </c>
      <c r="R78">
        <f t="shared" ref="R78:R85" si="89">(D78+H78+L78)/3</f>
        <v>2.3533333333333335</v>
      </c>
      <c r="S78">
        <f t="shared" ref="S78:S85" si="90">(E78+I78+M78)/3</f>
        <v>0.95163333333333322</v>
      </c>
      <c r="V78">
        <f>Q78-$P$73</f>
        <v>1.2656333333333332</v>
      </c>
      <c r="W78">
        <f t="shared" ref="U78:X85" si="91">R78-$P$73</f>
        <v>1.7172000000000001</v>
      </c>
      <c r="X78">
        <f t="shared" si="91"/>
        <v>0.31549999999999989</v>
      </c>
      <c r="AA78" s="2" t="s">
        <v>7</v>
      </c>
      <c r="AB78" s="2">
        <f>(AI84+AI85)/2</f>
        <v>0.32890000000000003</v>
      </c>
      <c r="AG78" s="7">
        <f t="shared" ref="AG78:AG85" si="92">V78</f>
        <v>1.2656333333333332</v>
      </c>
      <c r="AH78" s="7">
        <f t="shared" ref="AH78:AH85" si="93">W78</f>
        <v>1.7172000000000001</v>
      </c>
      <c r="AI78" s="3">
        <f t="shared" ref="AI78:AI85" si="94">X78</f>
        <v>0.31549999999999989</v>
      </c>
      <c r="AM78">
        <f>AG78/$AA$73</f>
        <v>6.3606590332280735E-2</v>
      </c>
      <c r="AN78">
        <f t="shared" ref="AL78:AO85" si="95">AH78/$AA$73</f>
        <v>8.6300853526765905E-2</v>
      </c>
      <c r="AO78">
        <f t="shared" si="95"/>
        <v>1.5855997721694989E-2</v>
      </c>
      <c r="AR78">
        <f t="shared" ref="AR78" si="96">LN(AM78)</f>
        <v>-2.7550381924276643</v>
      </c>
      <c r="AS78">
        <f t="shared" ref="AS78:AS85" si="97">LN(AN78)</f>
        <v>-2.4499157907126254</v>
      </c>
      <c r="AT78">
        <f t="shared" ref="AT78:AT85" si="98">LN(AO78)</f>
        <v>-4.1442074450817641</v>
      </c>
      <c r="AW78">
        <f t="shared" ref="AW78:AW85" si="99">AR78*AM78</f>
        <v>-0.17523858565553366</v>
      </c>
      <c r="AX78">
        <f t="shared" ref="AX78:AX85" si="100">AS78*AN78</f>
        <v>-0.21142982380720116</v>
      </c>
      <c r="AY78">
        <f t="shared" ref="AY78:AY85" si="101">AT78*AO78</f>
        <v>-6.5710543807447855E-2</v>
      </c>
    </row>
    <row r="79" spans="2:53" x14ac:dyDescent="0.3">
      <c r="B79" s="9">
        <v>2.1284000000000001</v>
      </c>
      <c r="C79" s="9">
        <v>1.9338</v>
      </c>
      <c r="D79" s="9">
        <v>2.2536999999999998</v>
      </c>
      <c r="E79" s="9">
        <v>0.66100000000000003</v>
      </c>
      <c r="F79" s="9">
        <v>2.0958000000000001</v>
      </c>
      <c r="G79" s="9">
        <v>1.8694999999999999</v>
      </c>
      <c r="H79" s="9">
        <v>2.3121</v>
      </c>
      <c r="I79" s="9">
        <v>0.88880000000000003</v>
      </c>
      <c r="J79" s="9">
        <v>1.6658999999999999</v>
      </c>
      <c r="K79" s="9">
        <v>2.6272000000000002</v>
      </c>
      <c r="L79" s="9">
        <v>2.1806000000000001</v>
      </c>
      <c r="M79" s="9">
        <v>1.1389</v>
      </c>
      <c r="P79">
        <f>(B79+F79+J79)/3</f>
        <v>1.9633666666666665</v>
      </c>
      <c r="Q79">
        <f t="shared" si="88"/>
        <v>2.1435</v>
      </c>
      <c r="R79">
        <f t="shared" si="89"/>
        <v>2.2487999999999997</v>
      </c>
      <c r="S79">
        <f t="shared" si="90"/>
        <v>0.89623333333333333</v>
      </c>
      <c r="U79">
        <f t="shared" si="91"/>
        <v>1.327233333333333</v>
      </c>
      <c r="V79">
        <f t="shared" ref="V79:V84" si="102">Q79-$P$73</f>
        <v>1.5073666666666665</v>
      </c>
      <c r="W79">
        <f t="shared" ref="W79:W85" si="103">R79-$P$73</f>
        <v>1.6126666666666662</v>
      </c>
      <c r="X79">
        <f t="shared" ref="X79:X85" si="104">S79-$P$73</f>
        <v>0.2601</v>
      </c>
      <c r="AA79" s="8" t="s">
        <v>11</v>
      </c>
      <c r="AB79" s="8">
        <f>(AH80+AH81)/2</f>
        <v>0</v>
      </c>
      <c r="AF79" s="4">
        <f>U79</f>
        <v>1.327233333333333</v>
      </c>
      <c r="AG79" s="7">
        <f t="shared" si="92"/>
        <v>1.5073666666666665</v>
      </c>
      <c r="AH79" s="4">
        <f t="shared" si="93"/>
        <v>1.6126666666666662</v>
      </c>
      <c r="AI79" s="3">
        <f t="shared" si="94"/>
        <v>0.2601</v>
      </c>
      <c r="AL79">
        <f t="shared" si="95"/>
        <v>6.6702404784440505E-2</v>
      </c>
      <c r="AM79">
        <f t="shared" ref="AM79:AM85" si="105">AG79/$AA$73</f>
        <v>7.5755316743028975E-2</v>
      </c>
      <c r="AN79">
        <f t="shared" ref="AN79:AN85" si="106">AH79/$AA$73</f>
        <v>8.1047350214009883E-2</v>
      </c>
      <c r="AO79">
        <f t="shared" ref="AO79:AO85" si="107">AI79/$AA$73</f>
        <v>1.3071774983875968E-2</v>
      </c>
      <c r="AQ79">
        <f>LN(AL79)</f>
        <v>-2.7075142729707418</v>
      </c>
      <c r="AR79">
        <f>LN(AM79)</f>
        <v>-2.5802466490289375</v>
      </c>
      <c r="AS79">
        <f t="shared" si="97"/>
        <v>-2.5127217245611688</v>
      </c>
      <c r="AT79">
        <f t="shared" si="98"/>
        <v>-4.337299954608425</v>
      </c>
      <c r="AV79">
        <f>AQ79*AL79</f>
        <v>-0.18059771299534455</v>
      </c>
      <c r="AW79">
        <f t="shared" si="99"/>
        <v>-0.19546740217232628</v>
      </c>
      <c r="AX79">
        <f t="shared" si="100"/>
        <v>-0.20364943760085993</v>
      </c>
      <c r="AY79">
        <f t="shared" si="101"/>
        <v>-5.669620904421678E-2</v>
      </c>
    </row>
    <row r="80" spans="2:53" x14ac:dyDescent="0.3">
      <c r="B80" s="9">
        <v>2.0842999999999998</v>
      </c>
      <c r="C80" s="9">
        <v>0.19209999999999999</v>
      </c>
      <c r="D80" s="9">
        <v>0.1719</v>
      </c>
      <c r="E80" s="9">
        <v>0.2109</v>
      </c>
      <c r="F80" s="9">
        <v>0.55410000000000004</v>
      </c>
      <c r="G80" s="9">
        <v>0.23810000000000001</v>
      </c>
      <c r="H80" s="9">
        <v>0.1694</v>
      </c>
      <c r="I80" s="9">
        <v>0.42930000000000001</v>
      </c>
      <c r="J80" s="9">
        <v>1.6517999999999999</v>
      </c>
      <c r="K80" s="9">
        <v>0.22500000000000001</v>
      </c>
      <c r="L80" s="9">
        <v>0.187</v>
      </c>
      <c r="M80" s="9">
        <v>0.28399999999999997</v>
      </c>
      <c r="P80">
        <f t="shared" ref="P80:P85" si="108">(B80+F80+J80)/3</f>
        <v>1.4300666666666666</v>
      </c>
      <c r="Q80">
        <f t="shared" si="88"/>
        <v>0.21840000000000001</v>
      </c>
      <c r="R80">
        <f t="shared" si="89"/>
        <v>0.17610000000000001</v>
      </c>
      <c r="S80">
        <f t="shared" si="90"/>
        <v>0.30806666666666666</v>
      </c>
      <c r="U80">
        <f t="shared" si="91"/>
        <v>0.79393333333333327</v>
      </c>
      <c r="V80">
        <v>0</v>
      </c>
      <c r="W80">
        <v>0</v>
      </c>
      <c r="X80">
        <v>0</v>
      </c>
      <c r="AA80" s="5" t="s">
        <v>8</v>
      </c>
      <c r="AB80" s="5">
        <f>(AF80+AF81+AF82+AF83)/4</f>
        <v>0.6872583333333333</v>
      </c>
      <c r="AF80" s="5">
        <f t="shared" ref="AF80:AF85" si="109">U80</f>
        <v>0.79393333333333327</v>
      </c>
      <c r="AG80" s="7">
        <f t="shared" si="92"/>
        <v>0</v>
      </c>
      <c r="AH80" s="8">
        <f t="shared" si="93"/>
        <v>0</v>
      </c>
      <c r="AI80" s="3">
        <f t="shared" si="94"/>
        <v>0</v>
      </c>
      <c r="AL80">
        <f t="shared" si="95"/>
        <v>3.9900491678323435E-2</v>
      </c>
      <c r="AM80">
        <f t="shared" si="105"/>
        <v>0</v>
      </c>
      <c r="AN80">
        <f t="shared" si="106"/>
        <v>0</v>
      </c>
      <c r="AO80">
        <f t="shared" si="107"/>
        <v>0</v>
      </c>
      <c r="AQ80">
        <f t="shared" ref="AQ80:AR85" si="110">LN(AL80)</f>
        <v>-3.2213666323972454</v>
      </c>
      <c r="AR80">
        <v>0</v>
      </c>
      <c r="AS80">
        <v>0</v>
      </c>
      <c r="AT80">
        <v>0</v>
      </c>
      <c r="AV80">
        <f t="shared" ref="AV80:AV85" si="111">AQ80*AL80</f>
        <v>-0.12853411250879507</v>
      </c>
      <c r="AW80">
        <f t="shared" si="99"/>
        <v>0</v>
      </c>
      <c r="AX80">
        <f t="shared" si="100"/>
        <v>0</v>
      </c>
      <c r="AY80">
        <f t="shared" si="101"/>
        <v>0</v>
      </c>
    </row>
    <row r="81" spans="2:51" x14ac:dyDescent="0.3">
      <c r="B81" s="9">
        <v>1.68</v>
      </c>
      <c r="C81" s="9">
        <v>1.4970000000000001</v>
      </c>
      <c r="D81" s="9">
        <v>0.36430000000000001</v>
      </c>
      <c r="E81" s="9">
        <v>1.2039</v>
      </c>
      <c r="F81" s="9">
        <v>0.28070000000000001</v>
      </c>
      <c r="G81" s="9">
        <v>1.9625999999999999</v>
      </c>
      <c r="H81" s="9">
        <v>0.34010000000000001</v>
      </c>
      <c r="I81" s="9">
        <v>1.6917</v>
      </c>
      <c r="J81" s="9">
        <v>1.7789999999999999</v>
      </c>
      <c r="K81" s="9">
        <v>2.0716999999999999</v>
      </c>
      <c r="L81" s="9">
        <v>0.38090000000000002</v>
      </c>
      <c r="M81" s="9">
        <v>1.5532999999999999</v>
      </c>
      <c r="P81">
        <f t="shared" si="108"/>
        <v>1.2465666666666666</v>
      </c>
      <c r="Q81">
        <f t="shared" si="88"/>
        <v>1.8437666666666666</v>
      </c>
      <c r="R81">
        <f t="shared" si="89"/>
        <v>0.36176666666666674</v>
      </c>
      <c r="S81">
        <f t="shared" si="90"/>
        <v>1.4829666666666668</v>
      </c>
      <c r="U81">
        <f t="shared" si="91"/>
        <v>0.61043333333333327</v>
      </c>
      <c r="V81">
        <f t="shared" si="102"/>
        <v>1.2076333333333333</v>
      </c>
      <c r="W81">
        <v>0</v>
      </c>
      <c r="X81">
        <f t="shared" si="104"/>
        <v>0.84683333333333344</v>
      </c>
      <c r="AA81" s="3" t="s">
        <v>12</v>
      </c>
      <c r="AB81" s="3">
        <f>(AI78+AI79+AI80+AI81+AI82+AI83)/6</f>
        <v>0.25388333333333329</v>
      </c>
      <c r="AF81" s="5">
        <f t="shared" si="109"/>
        <v>0.61043333333333327</v>
      </c>
      <c r="AG81" s="7">
        <f t="shared" si="92"/>
        <v>1.2076333333333333</v>
      </c>
      <c r="AH81" s="8">
        <f t="shared" si="93"/>
        <v>0</v>
      </c>
      <c r="AI81" s="3">
        <f t="shared" si="94"/>
        <v>0.84683333333333344</v>
      </c>
      <c r="AJ81" s="6"/>
      <c r="AK81" s="6"/>
      <c r="AL81">
        <f t="shared" si="95"/>
        <v>3.0678382068399408E-2</v>
      </c>
      <c r="AM81">
        <f t="shared" si="105"/>
        <v>6.0691700101351075E-2</v>
      </c>
      <c r="AN81">
        <f t="shared" si="106"/>
        <v>0</v>
      </c>
      <c r="AO81">
        <f t="shared" si="107"/>
        <v>4.255907259584378E-2</v>
      </c>
      <c r="AQ81">
        <f t="shared" si="110"/>
        <v>-3.4841970395842381</v>
      </c>
      <c r="AR81">
        <f t="shared" si="110"/>
        <v>-2.8019483266522651</v>
      </c>
      <c r="AS81">
        <v>0</v>
      </c>
      <c r="AT81">
        <f t="shared" si="98"/>
        <v>-3.1568622246973543</v>
      </c>
      <c r="AV81">
        <f t="shared" si="111"/>
        <v>-0.10688952798195139</v>
      </c>
      <c r="AW81">
        <f t="shared" si="99"/>
        <v>-0.17005500754066175</v>
      </c>
      <c r="AX81">
        <f t="shared" si="100"/>
        <v>0</v>
      </c>
      <c r="AY81">
        <f t="shared" si="101"/>
        <v>-0.13435312859597159</v>
      </c>
    </row>
    <row r="82" spans="2:51" x14ac:dyDescent="0.3">
      <c r="B82" s="9">
        <v>0.57920000000000005</v>
      </c>
      <c r="C82" s="9">
        <v>2.5470999999999999</v>
      </c>
      <c r="D82" s="9">
        <v>0.3705</v>
      </c>
      <c r="E82" s="9">
        <v>0.2135</v>
      </c>
      <c r="F82" s="9">
        <v>0.73760000000000003</v>
      </c>
      <c r="G82" s="9">
        <v>2.4731000000000001</v>
      </c>
      <c r="H82" s="9">
        <v>0.4158</v>
      </c>
      <c r="I82" s="9">
        <v>0.1963</v>
      </c>
      <c r="J82" s="9">
        <v>0.66090000000000004</v>
      </c>
      <c r="K82" s="9">
        <v>2.2662</v>
      </c>
      <c r="L82" s="9">
        <v>0.2331</v>
      </c>
      <c r="M82" s="9">
        <v>0.49320000000000003</v>
      </c>
      <c r="P82">
        <f t="shared" si="108"/>
        <v>0.65923333333333345</v>
      </c>
      <c r="Q82">
        <f t="shared" si="88"/>
        <v>2.4288000000000003</v>
      </c>
      <c r="R82">
        <f t="shared" si="89"/>
        <v>0.33980000000000005</v>
      </c>
      <c r="S82">
        <f t="shared" si="90"/>
        <v>0.30099999999999999</v>
      </c>
      <c r="U82">
        <f t="shared" si="91"/>
        <v>2.310000000000012E-2</v>
      </c>
      <c r="V82">
        <f t="shared" si="102"/>
        <v>1.7926666666666669</v>
      </c>
      <c r="W82">
        <v>0</v>
      </c>
      <c r="X82">
        <v>0</v>
      </c>
      <c r="AA82" s="4" t="s">
        <v>9</v>
      </c>
      <c r="AB82" s="4">
        <f>(AF79+AG83+AH79+AH82+AH83+AH84+AH85)/8</f>
        <v>0.55332916666666654</v>
      </c>
      <c r="AF82" s="5">
        <f t="shared" si="109"/>
        <v>2.310000000000012E-2</v>
      </c>
      <c r="AG82" s="7">
        <f t="shared" si="92"/>
        <v>1.7926666666666669</v>
      </c>
      <c r="AH82" s="4">
        <f t="shared" si="93"/>
        <v>0</v>
      </c>
      <c r="AI82" s="3">
        <f t="shared" si="94"/>
        <v>0</v>
      </c>
      <c r="AJ82" s="6"/>
      <c r="AK82" s="6"/>
      <c r="AL82">
        <f t="shared" si="95"/>
        <v>1.1609304195599247E-3</v>
      </c>
      <c r="AM82">
        <f t="shared" si="105"/>
        <v>9.0093561275515779E-2</v>
      </c>
      <c r="AN82">
        <f t="shared" si="106"/>
        <v>0</v>
      </c>
      <c r="AO82">
        <f t="shared" si="107"/>
        <v>0</v>
      </c>
      <c r="AQ82">
        <f t="shared" si="110"/>
        <v>-6.7585335095352779</v>
      </c>
      <c r="AR82">
        <f t="shared" si="110"/>
        <v>-2.4069065789023307</v>
      </c>
      <c r="AS82">
        <v>0</v>
      </c>
      <c r="AT82">
        <v>0</v>
      </c>
      <c r="AV82">
        <f t="shared" si="111"/>
        <v>-7.846187142834601E-3</v>
      </c>
      <c r="AW82">
        <f t="shared" si="99"/>
        <v>-0.2168467853507792</v>
      </c>
      <c r="AX82">
        <f t="shared" si="100"/>
        <v>0</v>
      </c>
      <c r="AY82">
        <f t="shared" si="101"/>
        <v>0</v>
      </c>
    </row>
    <row r="83" spans="2:51" x14ac:dyDescent="0.3">
      <c r="B83" s="9">
        <v>1.9927999999999999</v>
      </c>
      <c r="C83" s="9">
        <v>0.24429999999999999</v>
      </c>
      <c r="D83" s="9">
        <v>0.21659999999999999</v>
      </c>
      <c r="E83" s="9">
        <v>0.66420000000000001</v>
      </c>
      <c r="F83" s="9">
        <v>2.0148000000000001</v>
      </c>
      <c r="G83" s="9">
        <v>0.2336</v>
      </c>
      <c r="H83" s="9">
        <v>0.21260000000000001</v>
      </c>
      <c r="I83" s="9">
        <v>0.58720000000000006</v>
      </c>
      <c r="J83" s="9">
        <v>1.8654999999999999</v>
      </c>
      <c r="K83" s="9">
        <v>0.39090000000000003</v>
      </c>
      <c r="L83" s="9">
        <v>0.21679999999999999</v>
      </c>
      <c r="M83" s="9">
        <v>0.95960000000000001</v>
      </c>
      <c r="P83">
        <f t="shared" si="108"/>
        <v>1.9577</v>
      </c>
      <c r="Q83">
        <f t="shared" si="88"/>
        <v>0.28960000000000002</v>
      </c>
      <c r="R83">
        <f t="shared" si="89"/>
        <v>0.21533333333333335</v>
      </c>
      <c r="S83">
        <f t="shared" si="90"/>
        <v>0.7370000000000001</v>
      </c>
      <c r="U83">
        <f t="shared" si="91"/>
        <v>1.3215666666666666</v>
      </c>
      <c r="V83">
        <v>0</v>
      </c>
      <c r="W83">
        <v>0</v>
      </c>
      <c r="X83">
        <f t="shared" si="104"/>
        <v>0.10086666666666677</v>
      </c>
      <c r="AA83" s="7" t="s">
        <v>10</v>
      </c>
      <c r="AB83" s="7">
        <f>(AF84+AF85+AG78+AG79+AG80+AG81+AG82+AG84+AG85+AH78)/10</f>
        <v>1.0541066666666667</v>
      </c>
      <c r="AF83" s="5">
        <f t="shared" si="109"/>
        <v>1.3215666666666666</v>
      </c>
      <c r="AG83" s="4">
        <f t="shared" si="92"/>
        <v>0</v>
      </c>
      <c r="AH83" s="4">
        <f t="shared" si="93"/>
        <v>0</v>
      </c>
      <c r="AI83" s="3">
        <f t="shared" si="94"/>
        <v>0.10086666666666677</v>
      </c>
      <c r="AJ83" s="6"/>
      <c r="AK83" s="6"/>
      <c r="AL83">
        <f t="shared" si="95"/>
        <v>6.6417616658430143E-2</v>
      </c>
      <c r="AM83">
        <f t="shared" si="105"/>
        <v>0</v>
      </c>
      <c r="AN83">
        <f t="shared" si="106"/>
        <v>0</v>
      </c>
      <c r="AO83">
        <f t="shared" si="107"/>
        <v>5.0692286429845851E-3</v>
      </c>
      <c r="AQ83">
        <f t="shared" si="110"/>
        <v>-2.7117929465675847</v>
      </c>
      <c r="AR83">
        <v>0</v>
      </c>
      <c r="AS83">
        <v>0</v>
      </c>
      <c r="AT83">
        <f t="shared" si="98"/>
        <v>-5.2845666143768844</v>
      </c>
      <c r="AV83">
        <f t="shared" si="111"/>
        <v>-0.18011082438216058</v>
      </c>
      <c r="AW83">
        <f t="shared" si="99"/>
        <v>0</v>
      </c>
      <c r="AX83">
        <f t="shared" si="100"/>
        <v>0</v>
      </c>
      <c r="AY83">
        <f t="shared" si="101"/>
        <v>-2.6788676447359376E-2</v>
      </c>
    </row>
    <row r="84" spans="2:51" x14ac:dyDescent="0.3">
      <c r="B84" s="9">
        <v>0.3251</v>
      </c>
      <c r="C84" s="9">
        <v>1.8741000000000001</v>
      </c>
      <c r="D84" s="9">
        <v>9.2999999999999999E-2</v>
      </c>
      <c r="E84" s="9">
        <v>0.18479999999999999</v>
      </c>
      <c r="F84" s="9">
        <v>0.378</v>
      </c>
      <c r="G84" s="9">
        <v>1.9200999999999999</v>
      </c>
      <c r="H84" s="9">
        <v>7.5300000000000006E-2</v>
      </c>
      <c r="I84" s="9">
        <v>1.2178</v>
      </c>
      <c r="J84" s="9">
        <v>1.9390000000000001</v>
      </c>
      <c r="K84" s="9">
        <v>1.7343999999999999</v>
      </c>
      <c r="L84" s="9">
        <v>0.1043</v>
      </c>
      <c r="M84" s="9">
        <v>0.2051</v>
      </c>
      <c r="P84">
        <f t="shared" si="108"/>
        <v>0.88070000000000004</v>
      </c>
      <c r="Q84">
        <f t="shared" si="88"/>
        <v>1.8428666666666667</v>
      </c>
      <c r="R84">
        <f t="shared" si="89"/>
        <v>9.0866666666666665E-2</v>
      </c>
      <c r="S84">
        <f t="shared" si="90"/>
        <v>0.53590000000000004</v>
      </c>
      <c r="U84">
        <f t="shared" si="91"/>
        <v>0.24456666666666671</v>
      </c>
      <c r="V84">
        <f t="shared" si="102"/>
        <v>1.2067333333333332</v>
      </c>
      <c r="W84">
        <v>0</v>
      </c>
      <c r="X84">
        <v>0</v>
      </c>
      <c r="AF84" s="7">
        <f t="shared" si="109"/>
        <v>0.24456666666666671</v>
      </c>
      <c r="AG84" s="7">
        <f t="shared" si="92"/>
        <v>1.2067333333333332</v>
      </c>
      <c r="AH84" s="4">
        <f t="shared" si="93"/>
        <v>0</v>
      </c>
      <c r="AI84" s="2">
        <f t="shared" si="94"/>
        <v>0</v>
      </c>
      <c r="AJ84" s="6"/>
      <c r="AK84" s="6"/>
      <c r="AL84">
        <f t="shared" si="95"/>
        <v>1.2291120473753428E-2</v>
      </c>
      <c r="AM84">
        <f t="shared" si="105"/>
        <v>6.0646469046043538E-2</v>
      </c>
      <c r="AN84">
        <f t="shared" si="106"/>
        <v>0</v>
      </c>
      <c r="AO84">
        <f t="shared" si="107"/>
        <v>0</v>
      </c>
      <c r="AQ84">
        <f t="shared" si="110"/>
        <v>-4.3988781900111924</v>
      </c>
      <c r="AR84">
        <f t="shared" si="110"/>
        <v>-2.8026938638186882</v>
      </c>
      <c r="AS84">
        <v>0</v>
      </c>
      <c r="AT84">
        <v>0</v>
      </c>
      <c r="AV84">
        <f t="shared" si="111"/>
        <v>-5.4067141782793988E-2</v>
      </c>
      <c r="AW84">
        <f t="shared" si="99"/>
        <v>-0.16997348665761625</v>
      </c>
      <c r="AX84">
        <f t="shared" si="100"/>
        <v>0</v>
      </c>
      <c r="AY84">
        <f t="shared" si="101"/>
        <v>0</v>
      </c>
    </row>
    <row r="85" spans="2:51" x14ac:dyDescent="0.3">
      <c r="B85" s="9">
        <v>2.5247999999999999</v>
      </c>
      <c r="C85" s="9">
        <v>0.61029999999999995</v>
      </c>
      <c r="D85" s="9">
        <v>2.3237999999999999</v>
      </c>
      <c r="E85" s="9">
        <v>1.4812000000000001</v>
      </c>
      <c r="F85" s="9">
        <v>1.9351</v>
      </c>
      <c r="G85" s="9">
        <v>0.66369999999999996</v>
      </c>
      <c r="H85" s="9">
        <v>2.1621999999999999</v>
      </c>
      <c r="I85" s="9">
        <v>0.65810000000000002</v>
      </c>
      <c r="J85" s="9">
        <v>2.2463000000000002</v>
      </c>
      <c r="K85" s="9">
        <v>0.44090000000000001</v>
      </c>
      <c r="L85" s="9">
        <v>1.8826000000000001</v>
      </c>
      <c r="M85" s="9">
        <v>1.7424999999999999</v>
      </c>
      <c r="P85">
        <f t="shared" si="108"/>
        <v>2.2354000000000003</v>
      </c>
      <c r="Q85">
        <f t="shared" si="88"/>
        <v>0.57163333333333333</v>
      </c>
      <c r="R85">
        <f t="shared" si="89"/>
        <v>2.1228666666666665</v>
      </c>
      <c r="S85">
        <f t="shared" si="90"/>
        <v>1.2939333333333334</v>
      </c>
      <c r="U85">
        <f t="shared" si="91"/>
        <v>1.5992666666666668</v>
      </c>
      <c r="V85">
        <v>0</v>
      </c>
      <c r="W85">
        <f t="shared" si="103"/>
        <v>1.486733333333333</v>
      </c>
      <c r="X85">
        <f t="shared" si="104"/>
        <v>0.65780000000000005</v>
      </c>
      <c r="AF85" s="7">
        <f t="shared" si="109"/>
        <v>1.5992666666666668</v>
      </c>
      <c r="AG85" s="7">
        <f t="shared" si="92"/>
        <v>0</v>
      </c>
      <c r="AH85" s="4">
        <f t="shared" si="93"/>
        <v>1.486733333333333</v>
      </c>
      <c r="AI85" s="2">
        <f t="shared" si="94"/>
        <v>0.65780000000000005</v>
      </c>
      <c r="AJ85" s="6"/>
      <c r="AK85" s="6"/>
      <c r="AL85">
        <f t="shared" si="95"/>
        <v>8.0373910057208925E-2</v>
      </c>
      <c r="AM85">
        <f t="shared" si="105"/>
        <v>0</v>
      </c>
      <c r="AN85">
        <f t="shared" si="106"/>
        <v>7.4718352919497091E-2</v>
      </c>
      <c r="AO85">
        <f t="shared" si="107"/>
        <v>3.3058875756991971E-2</v>
      </c>
      <c r="AQ85">
        <f t="shared" si="110"/>
        <v>-2.5210656572353192</v>
      </c>
      <c r="AR85">
        <v>0</v>
      </c>
      <c r="AS85">
        <f t="shared" si="97"/>
        <v>-2.5940295286731234</v>
      </c>
      <c r="AT85">
        <f t="shared" si="98"/>
        <v>-3.4094651933080744</v>
      </c>
      <c r="AV85">
        <f t="shared" si="111"/>
        <v>-0.20262790438294984</v>
      </c>
      <c r="AW85">
        <f t="shared" si="99"/>
        <v>0</v>
      </c>
      <c r="AX85">
        <f t="shared" si="100"/>
        <v>-0.19382161380699514</v>
      </c>
      <c r="AY85">
        <f t="shared" si="101"/>
        <v>-0.11271308622336024</v>
      </c>
    </row>
    <row r="89" spans="2:51" x14ac:dyDescent="0.3">
      <c r="AD89" t="s">
        <v>47</v>
      </c>
      <c r="AE89" t="s">
        <v>48</v>
      </c>
      <c r="AG89" t="s">
        <v>46</v>
      </c>
    </row>
    <row r="90" spans="2:51" x14ac:dyDescent="0.3">
      <c r="AD90">
        <v>24</v>
      </c>
      <c r="AE90" s="12">
        <f>AD5</f>
        <v>7.9396774193548403E-2</v>
      </c>
      <c r="AG90" s="10">
        <f>BA9</f>
        <v>2.2744081211660339</v>
      </c>
    </row>
    <row r="91" spans="2:51" x14ac:dyDescent="0.3">
      <c r="AD91">
        <v>48</v>
      </c>
      <c r="AE91" s="12">
        <f>AD22</f>
        <v>0.44539784946236555</v>
      </c>
      <c r="AG91" s="10">
        <f>BA26</f>
        <v>2.64502469098329</v>
      </c>
    </row>
    <row r="92" spans="2:51" x14ac:dyDescent="0.3">
      <c r="AD92">
        <v>72</v>
      </c>
      <c r="AE92" s="12">
        <f>AD39</f>
        <v>0.49638387096774206</v>
      </c>
      <c r="AG92" s="10">
        <f>BA43</f>
        <v>2.6238120872296165</v>
      </c>
    </row>
    <row r="93" spans="2:51" x14ac:dyDescent="0.3">
      <c r="AD93">
        <v>96</v>
      </c>
      <c r="AE93" s="12">
        <f>AD56</f>
        <v>0.65713440860215044</v>
      </c>
      <c r="AG93" s="10">
        <f>BA60</f>
        <v>2.7233731677995952</v>
      </c>
    </row>
    <row r="94" spans="2:51" x14ac:dyDescent="0.3">
      <c r="AD94">
        <v>120</v>
      </c>
      <c r="AE94" s="12">
        <f>AD73</f>
        <v>0.64186559139784938</v>
      </c>
      <c r="AG94" s="10">
        <f>BA77</f>
        <v>2.7934171978871589</v>
      </c>
    </row>
  </sheetData>
  <mergeCells count="25">
    <mergeCell ref="B8:M8"/>
    <mergeCell ref="P8:S8"/>
    <mergeCell ref="U8:X8"/>
    <mergeCell ref="AL8:AO8"/>
    <mergeCell ref="AQ8:AT8"/>
    <mergeCell ref="B25:M25"/>
    <mergeCell ref="P25:S25"/>
    <mergeCell ref="U25:X25"/>
    <mergeCell ref="AL25:AO25"/>
    <mergeCell ref="AQ25:AT25"/>
    <mergeCell ref="B42:M42"/>
    <mergeCell ref="P42:S42"/>
    <mergeCell ref="U42:X42"/>
    <mergeCell ref="AL42:AO42"/>
    <mergeCell ref="AQ42:AT42"/>
    <mergeCell ref="B59:M59"/>
    <mergeCell ref="P59:S59"/>
    <mergeCell ref="U59:X59"/>
    <mergeCell ref="AL59:AO59"/>
    <mergeCell ref="AQ59:AT59"/>
    <mergeCell ref="B76:M76"/>
    <mergeCell ref="P76:S76"/>
    <mergeCell ref="U76:X76"/>
    <mergeCell ref="AL76:AO76"/>
    <mergeCell ref="AQ76:AT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BA91"/>
  <sheetViews>
    <sheetView topLeftCell="W80" workbookViewId="0">
      <selection activeCell="AG87" sqref="AG87:AG91"/>
    </sheetView>
  </sheetViews>
  <sheetFormatPr defaultRowHeight="14.4" x14ac:dyDescent="0.3"/>
  <sheetData>
    <row r="4" spans="2:53" x14ac:dyDescent="0.3">
      <c r="P4" t="s">
        <v>0</v>
      </c>
      <c r="AA4" t="s">
        <v>3</v>
      </c>
      <c r="AD4" t="s">
        <v>4</v>
      </c>
      <c r="AL4" t="s">
        <v>14</v>
      </c>
    </row>
    <row r="5" spans="2:53" x14ac:dyDescent="0.3">
      <c r="P5">
        <f>(B10+F10+J10)/3</f>
        <v>6.9499999999999992E-2</v>
      </c>
      <c r="AA5">
        <f>SUM(U11:X17,V10:X10)</f>
        <v>1.1724666666666668</v>
      </c>
      <c r="AD5">
        <f>AA5/31</f>
        <v>3.7821505376344086E-2</v>
      </c>
    </row>
    <row r="7" spans="2:53" x14ac:dyDescent="0.3">
      <c r="BA7" t="s">
        <v>14</v>
      </c>
    </row>
    <row r="8" spans="2:53" x14ac:dyDescent="0.3">
      <c r="B8" s="39" t="s">
        <v>22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P8" s="39" t="s">
        <v>1</v>
      </c>
      <c r="Q8" s="39"/>
      <c r="R8" s="39"/>
      <c r="S8" s="39"/>
      <c r="U8" s="39" t="s">
        <v>2</v>
      </c>
      <c r="V8" s="39"/>
      <c r="W8" s="39"/>
      <c r="X8" s="39"/>
      <c r="AA8" t="s">
        <v>13</v>
      </c>
      <c r="AL8" s="39" t="s">
        <v>15</v>
      </c>
      <c r="AM8" s="39"/>
      <c r="AN8" s="39"/>
      <c r="AO8" s="39"/>
      <c r="AQ8" s="39" t="s">
        <v>16</v>
      </c>
      <c r="AR8" s="39"/>
      <c r="AS8" s="39"/>
      <c r="AT8" s="39"/>
      <c r="AV8" t="s">
        <v>17</v>
      </c>
    </row>
    <row r="9" spans="2:53" x14ac:dyDescent="0.3">
      <c r="BA9">
        <f>SUM(AV11:AY17,AW10:AY10)*(-1)</f>
        <v>1.932804972570604</v>
      </c>
    </row>
    <row r="10" spans="2:53" x14ac:dyDescent="0.3">
      <c r="B10" s="9">
        <v>9.5699999999999993E-2</v>
      </c>
      <c r="C10" s="9">
        <v>4.7699999999999999E-2</v>
      </c>
      <c r="D10" s="9">
        <v>5.3999999999999999E-2</v>
      </c>
      <c r="E10" s="9">
        <v>4.6199999999999998E-2</v>
      </c>
      <c r="F10" s="9">
        <v>4.48E-2</v>
      </c>
      <c r="G10" s="9">
        <v>4.7300000000000002E-2</v>
      </c>
      <c r="H10" s="9">
        <v>0.10050000000000001</v>
      </c>
      <c r="I10" s="9">
        <v>4.7399999999999998E-2</v>
      </c>
      <c r="J10" s="9">
        <v>6.8000000000000005E-2</v>
      </c>
      <c r="K10" s="9">
        <v>4.5100000000000001E-2</v>
      </c>
      <c r="L10" s="9">
        <v>5.8900000000000001E-2</v>
      </c>
      <c r="M10" s="9">
        <v>5.6099999999999997E-2</v>
      </c>
      <c r="Q10">
        <f t="shared" ref="Q10:S17" si="0">(C10+G10+K10)/3</f>
        <v>4.6699999999999998E-2</v>
      </c>
      <c r="R10">
        <f t="shared" si="0"/>
        <v>7.113333333333334E-2</v>
      </c>
      <c r="S10">
        <f t="shared" si="0"/>
        <v>4.99E-2</v>
      </c>
      <c r="V10">
        <v>0</v>
      </c>
      <c r="W10">
        <f t="shared" ref="W10" si="1">R10-$P$5</f>
        <v>1.6333333333333477E-3</v>
      </c>
      <c r="X10">
        <v>0</v>
      </c>
      <c r="AA10" s="2" t="s">
        <v>7</v>
      </c>
      <c r="AB10" s="2">
        <f>(AI16+AI17)/2</f>
        <v>0</v>
      </c>
      <c r="AG10" s="7">
        <f t="shared" ref="AG10:AI17" si="2">V10</f>
        <v>0</v>
      </c>
      <c r="AH10" s="7">
        <f t="shared" si="2"/>
        <v>1.6333333333333477E-3</v>
      </c>
      <c r="AI10" s="3">
        <f t="shared" si="2"/>
        <v>0</v>
      </c>
      <c r="AM10">
        <f t="shared" ref="AM10:AO17" si="3">AG10/$AA$5</f>
        <v>0</v>
      </c>
      <c r="AN10">
        <f t="shared" si="3"/>
        <v>1.3930744299766994E-3</v>
      </c>
      <c r="AO10">
        <f t="shared" si="3"/>
        <v>0</v>
      </c>
      <c r="AR10">
        <v>0</v>
      </c>
      <c r="AS10">
        <f t="shared" ref="AS10" si="4">LN(AN10)</f>
        <v>-6.5762421541856746</v>
      </c>
      <c r="AT10">
        <v>0</v>
      </c>
      <c r="AW10">
        <f t="shared" ref="AW10:AY17" si="5">AR10*AM10</f>
        <v>0</v>
      </c>
      <c r="AX10">
        <f t="shared" si="5"/>
        <v>-9.161194790330951E-3</v>
      </c>
      <c r="AY10">
        <f t="shared" si="5"/>
        <v>0</v>
      </c>
    </row>
    <row r="11" spans="2:53" x14ac:dyDescent="0.3">
      <c r="B11" s="9">
        <v>0.12759999999999999</v>
      </c>
      <c r="C11" s="9">
        <v>0.17399999999999999</v>
      </c>
      <c r="D11" s="9">
        <v>0.3216</v>
      </c>
      <c r="E11" s="9">
        <v>4.41E-2</v>
      </c>
      <c r="F11" s="9">
        <v>0.12740000000000001</v>
      </c>
      <c r="G11" s="9">
        <v>0.18179999999999999</v>
      </c>
      <c r="H11" s="9">
        <v>0.2026</v>
      </c>
      <c r="I11" s="9">
        <v>4.6300000000000001E-2</v>
      </c>
      <c r="J11" s="9">
        <v>5.11E-2</v>
      </c>
      <c r="K11" s="9">
        <v>0.24460000000000001</v>
      </c>
      <c r="L11" s="9">
        <v>8.2100000000000006E-2</v>
      </c>
      <c r="M11" s="9">
        <v>7.7299999999999994E-2</v>
      </c>
      <c r="P11">
        <f>(B11+F11+J11)/3</f>
        <v>0.10203333333333332</v>
      </c>
      <c r="Q11">
        <f t="shared" si="0"/>
        <v>0.20013333333333336</v>
      </c>
      <c r="R11">
        <f t="shared" si="0"/>
        <v>0.20210000000000003</v>
      </c>
      <c r="S11">
        <f t="shared" si="0"/>
        <v>5.5900000000000005E-2</v>
      </c>
      <c r="U11">
        <f t="shared" ref="U11:U17" si="6">P11-$P$5</f>
        <v>3.2533333333333331E-2</v>
      </c>
      <c r="V11">
        <f t="shared" ref="V11:V17" si="7">Q11-$P$5</f>
        <v>0.13063333333333338</v>
      </c>
      <c r="W11">
        <f t="shared" ref="W11:W17" si="8">R11-$P$5</f>
        <v>0.13260000000000005</v>
      </c>
      <c r="X11">
        <v>0</v>
      </c>
      <c r="AA11" s="8" t="s">
        <v>11</v>
      </c>
      <c r="AB11" s="8">
        <f>(AH12+AH13)/2</f>
        <v>0</v>
      </c>
      <c r="AF11" s="4">
        <f>U11</f>
        <v>3.2533333333333331E-2</v>
      </c>
      <c r="AG11" s="7">
        <f t="shared" si="2"/>
        <v>0.13063333333333338</v>
      </c>
      <c r="AH11" s="4">
        <f t="shared" si="2"/>
        <v>0.13260000000000005</v>
      </c>
      <c r="AI11" s="3">
        <f t="shared" si="2"/>
        <v>0</v>
      </c>
      <c r="AL11">
        <f>AF11/$AA$5</f>
        <v>2.7747768237902991E-2</v>
      </c>
      <c r="AM11">
        <f t="shared" si="3"/>
        <v>0.11141752430772733</v>
      </c>
      <c r="AN11">
        <f t="shared" si="3"/>
        <v>0.11309489964178089</v>
      </c>
      <c r="AO11">
        <f t="shared" si="3"/>
        <v>0</v>
      </c>
      <c r="AQ11">
        <f>LN(AL11)</f>
        <v>-3.584599865883217</v>
      </c>
      <c r="AR11">
        <f t="shared" ref="AR11:AR17" si="9">LN(AM11)</f>
        <v>-2.1944706540966776</v>
      </c>
      <c r="AS11">
        <f t="shared" ref="AS11:AS17" si="10">LN(AN11)</f>
        <v>-2.1795279928823916</v>
      </c>
      <c r="AT11">
        <v>0</v>
      </c>
      <c r="AV11">
        <f>AQ11*AL11</f>
        <v>-9.9464646304145657E-2</v>
      </c>
      <c r="AW11">
        <f t="shared" si="5"/>
        <v>-0.24450248744541089</v>
      </c>
      <c r="AX11">
        <f t="shared" si="5"/>
        <v>-0.24649349962148623</v>
      </c>
      <c r="AY11">
        <f t="shared" si="5"/>
        <v>0</v>
      </c>
    </row>
    <row r="12" spans="2:53" x14ac:dyDescent="0.3">
      <c r="B12" s="9">
        <v>6.4500000000000002E-2</v>
      </c>
      <c r="C12" s="9">
        <v>4.8800000000000003E-2</v>
      </c>
      <c r="D12" s="9">
        <v>5.1799999999999999E-2</v>
      </c>
      <c r="E12" s="9">
        <v>4.6800000000000001E-2</v>
      </c>
      <c r="F12" s="9">
        <v>4.9700000000000001E-2</v>
      </c>
      <c r="G12" s="9">
        <v>4.4400000000000002E-2</v>
      </c>
      <c r="H12" s="9">
        <v>6.9800000000000001E-2</v>
      </c>
      <c r="I12" s="9">
        <v>4.5100000000000001E-2</v>
      </c>
      <c r="J12" s="9">
        <v>0.1203</v>
      </c>
      <c r="K12" s="9">
        <v>4.5999999999999999E-2</v>
      </c>
      <c r="L12" s="9">
        <v>5.2499999999999998E-2</v>
      </c>
      <c r="M12" s="9">
        <v>6.4000000000000001E-2</v>
      </c>
      <c r="P12">
        <f t="shared" ref="P12:P17" si="11">(B12+F12+J12)/3</f>
        <v>7.8166666666666662E-2</v>
      </c>
      <c r="Q12">
        <f t="shared" si="0"/>
        <v>4.6399999999999997E-2</v>
      </c>
      <c r="R12">
        <f t="shared" si="0"/>
        <v>5.8033333333333333E-2</v>
      </c>
      <c r="S12">
        <f t="shared" si="0"/>
        <v>5.1966666666666668E-2</v>
      </c>
      <c r="U12">
        <f t="shared" si="6"/>
        <v>8.6666666666666697E-3</v>
      </c>
      <c r="V12">
        <v>0</v>
      </c>
      <c r="W12">
        <v>0</v>
      </c>
      <c r="X12">
        <v>0</v>
      </c>
      <c r="AA12" s="5" t="s">
        <v>8</v>
      </c>
      <c r="AB12" s="5">
        <f>(AF12+AF13+AF14+AF15)/4</f>
        <v>0.13864166666666666</v>
      </c>
      <c r="AF12" s="5">
        <f t="shared" ref="AF12:AF17" si="12">U12</f>
        <v>8.6666666666666697E-3</v>
      </c>
      <c r="AG12" s="7">
        <f t="shared" si="2"/>
        <v>0</v>
      </c>
      <c r="AH12" s="8">
        <f t="shared" si="2"/>
        <v>0</v>
      </c>
      <c r="AI12" s="3">
        <f t="shared" si="2"/>
        <v>0</v>
      </c>
      <c r="AL12">
        <f t="shared" ref="AL12:AL17" si="13">AF12/$AA$5</f>
        <v>7.3918235059987512E-3</v>
      </c>
      <c r="AM12">
        <f t="shared" si="3"/>
        <v>0</v>
      </c>
      <c r="AN12">
        <f t="shared" si="3"/>
        <v>0</v>
      </c>
      <c r="AO12">
        <f t="shared" si="3"/>
        <v>0</v>
      </c>
      <c r="AQ12">
        <f t="shared" ref="AQ12:AQ17" si="14">LN(AL12)</f>
        <v>-4.9073808212807819</v>
      </c>
      <c r="AR12">
        <v>0</v>
      </c>
      <c r="AS12">
        <v>0</v>
      </c>
      <c r="AT12">
        <v>0</v>
      </c>
      <c r="AV12">
        <f t="shared" ref="AV12:AV17" si="15">AQ12*AL12</f>
        <v>-3.627449290763074E-2</v>
      </c>
      <c r="AW12">
        <f t="shared" si="5"/>
        <v>0</v>
      </c>
      <c r="AX12">
        <f t="shared" si="5"/>
        <v>0</v>
      </c>
      <c r="AY12">
        <f t="shared" si="5"/>
        <v>0</v>
      </c>
    </row>
    <row r="13" spans="2:53" x14ac:dyDescent="0.3">
      <c r="B13" s="9">
        <v>0.1177</v>
      </c>
      <c r="C13" s="9">
        <v>6.2100000000000002E-2</v>
      </c>
      <c r="D13" s="9">
        <v>4.65E-2</v>
      </c>
      <c r="E13" s="9">
        <v>8.3099999999999993E-2</v>
      </c>
      <c r="F13" s="9">
        <v>7.2599999999999998E-2</v>
      </c>
      <c r="G13" s="9">
        <v>4.6699999999999998E-2</v>
      </c>
      <c r="H13" s="9">
        <v>5.1299999999999998E-2</v>
      </c>
      <c r="I13" s="9">
        <v>7.4300000000000005E-2</v>
      </c>
      <c r="J13" s="9">
        <v>0.46899999999999997</v>
      </c>
      <c r="K13" s="9">
        <v>0.33300000000000002</v>
      </c>
      <c r="L13" s="9">
        <v>4.65E-2</v>
      </c>
      <c r="M13" s="9">
        <v>5.3800000000000001E-2</v>
      </c>
      <c r="P13">
        <f t="shared" si="11"/>
        <v>0.21976666666666667</v>
      </c>
      <c r="Q13">
        <f t="shared" si="0"/>
        <v>0.14726666666666668</v>
      </c>
      <c r="R13">
        <f t="shared" si="0"/>
        <v>4.8099999999999997E-2</v>
      </c>
      <c r="S13">
        <f t="shared" si="0"/>
        <v>7.0400000000000004E-2</v>
      </c>
      <c r="U13">
        <f t="shared" si="6"/>
        <v>0.15026666666666666</v>
      </c>
      <c r="V13">
        <f t="shared" si="7"/>
        <v>7.7766666666666692E-2</v>
      </c>
      <c r="W13">
        <v>0</v>
      </c>
      <c r="X13">
        <f t="shared" ref="X13:X15" si="16">S13-$P$5</f>
        <v>9.000000000000119E-4</v>
      </c>
      <c r="AA13" s="3" t="s">
        <v>12</v>
      </c>
      <c r="AB13" s="3">
        <f>(AI10+AI11+AI12+AI13+AI14+AI15)/6</f>
        <v>1.0222222222222254E-3</v>
      </c>
      <c r="AF13" s="5">
        <f t="shared" si="12"/>
        <v>0.15026666666666666</v>
      </c>
      <c r="AG13" s="7">
        <f t="shared" si="2"/>
        <v>7.7766666666666692E-2</v>
      </c>
      <c r="AH13" s="8">
        <f t="shared" si="2"/>
        <v>0</v>
      </c>
      <c r="AI13" s="3">
        <f t="shared" si="2"/>
        <v>9.000000000000119E-4</v>
      </c>
      <c r="AJ13" s="6"/>
      <c r="AK13" s="6"/>
      <c r="AL13">
        <f t="shared" si="13"/>
        <v>0.12816284755785523</v>
      </c>
      <c r="AM13">
        <f t="shared" si="3"/>
        <v>6.6327400921134941E-2</v>
      </c>
      <c r="AN13">
        <f t="shared" si="3"/>
        <v>0</v>
      </c>
      <c r="AO13">
        <f t="shared" si="3"/>
        <v>7.6761244100757246E-4</v>
      </c>
      <c r="AQ13">
        <f t="shared" si="14"/>
        <v>-2.0544535771366426</v>
      </c>
      <c r="AR13">
        <f t="shared" si="9"/>
        <v>-2.7131521802748795</v>
      </c>
      <c r="AS13">
        <v>0</v>
      </c>
      <c r="AT13">
        <f t="shared" ref="AT13:AT15" si="17">LN(AO13)</f>
        <v>-7.172225586291967</v>
      </c>
      <c r="AV13">
        <f t="shared" si="15"/>
        <v>-0.26330462062125387</v>
      </c>
      <c r="AW13">
        <f t="shared" si="5"/>
        <v>-0.17995633242114331</v>
      </c>
      <c r="AX13">
        <f t="shared" si="5"/>
        <v>0</v>
      </c>
      <c r="AY13">
        <f t="shared" si="5"/>
        <v>-5.5054895897505441E-3</v>
      </c>
    </row>
    <row r="14" spans="2:53" x14ac:dyDescent="0.3">
      <c r="B14" s="9">
        <v>0.1013</v>
      </c>
      <c r="C14" s="9">
        <v>8.1799999999999998E-2</v>
      </c>
      <c r="D14" s="9">
        <v>6.9599999999999995E-2</v>
      </c>
      <c r="E14" s="9">
        <v>4.65E-2</v>
      </c>
      <c r="F14" s="9">
        <v>4.7899999999999998E-2</v>
      </c>
      <c r="G14" s="9">
        <v>4.8399999999999999E-2</v>
      </c>
      <c r="H14" s="9">
        <v>4.48E-2</v>
      </c>
      <c r="I14" s="9">
        <v>5.6300000000000003E-2</v>
      </c>
      <c r="J14" s="9">
        <v>0.1178</v>
      </c>
      <c r="K14" s="9">
        <v>4.8000000000000001E-2</v>
      </c>
      <c r="L14" s="9">
        <v>4.8300000000000003E-2</v>
      </c>
      <c r="M14" s="9">
        <v>4.6600000000000003E-2</v>
      </c>
      <c r="P14">
        <f t="shared" si="11"/>
        <v>8.900000000000001E-2</v>
      </c>
      <c r="Q14">
        <f t="shared" si="0"/>
        <v>5.9399999999999988E-2</v>
      </c>
      <c r="R14">
        <f t="shared" si="0"/>
        <v>5.4233333333333335E-2</v>
      </c>
      <c r="S14">
        <f t="shared" si="0"/>
        <v>4.9800000000000004E-2</v>
      </c>
      <c r="U14">
        <f t="shared" si="6"/>
        <v>1.9500000000000017E-2</v>
      </c>
      <c r="V14">
        <v>0</v>
      </c>
      <c r="W14">
        <v>0</v>
      </c>
      <c r="X14">
        <v>0</v>
      </c>
      <c r="AA14" s="4" t="s">
        <v>9</v>
      </c>
      <c r="AB14" s="4">
        <f>(AF11+AG15+AH11+AH14+AH15+AH16+AH17)/8</f>
        <v>2.0870833333333342E-2</v>
      </c>
      <c r="AF14" s="5">
        <f t="shared" si="12"/>
        <v>1.9500000000000017E-2</v>
      </c>
      <c r="AG14" s="7">
        <f t="shared" si="2"/>
        <v>0</v>
      </c>
      <c r="AH14" s="4">
        <f t="shared" si="2"/>
        <v>0</v>
      </c>
      <c r="AI14" s="3">
        <f t="shared" si="2"/>
        <v>0</v>
      </c>
      <c r="AJ14" s="6"/>
      <c r="AK14" s="6"/>
      <c r="AL14">
        <f t="shared" si="13"/>
        <v>1.6631602888497198E-2</v>
      </c>
      <c r="AM14">
        <f t="shared" si="3"/>
        <v>0</v>
      </c>
      <c r="AN14">
        <f t="shared" si="3"/>
        <v>0</v>
      </c>
      <c r="AO14">
        <f t="shared" si="3"/>
        <v>0</v>
      </c>
      <c r="AQ14">
        <f t="shared" si="14"/>
        <v>-4.0964506050644518</v>
      </c>
      <c r="AR14">
        <v>0</v>
      </c>
      <c r="AS14">
        <v>0</v>
      </c>
      <c r="AT14">
        <v>0</v>
      </c>
      <c r="AV14">
        <f t="shared" si="15"/>
        <v>-6.8130539715776026E-2</v>
      </c>
      <c r="AW14">
        <f t="shared" si="5"/>
        <v>0</v>
      </c>
      <c r="AX14">
        <f t="shared" si="5"/>
        <v>0</v>
      </c>
      <c r="AY14">
        <f t="shared" si="5"/>
        <v>0</v>
      </c>
    </row>
    <row r="15" spans="2:53" x14ac:dyDescent="0.3">
      <c r="B15" s="9">
        <v>0.2316</v>
      </c>
      <c r="C15" s="9">
        <v>5.2400000000000002E-2</v>
      </c>
      <c r="D15" s="9">
        <v>5.8799999999999998E-2</v>
      </c>
      <c r="E15" s="9">
        <v>9.0399999999999994E-2</v>
      </c>
      <c r="F15" s="9">
        <v>0.99480000000000002</v>
      </c>
      <c r="G15" s="9">
        <v>5.8799999999999998E-2</v>
      </c>
      <c r="H15" s="9">
        <v>4.48E-2</v>
      </c>
      <c r="I15" s="9">
        <v>8.4699999999999998E-2</v>
      </c>
      <c r="J15" s="9">
        <v>0.1105</v>
      </c>
      <c r="K15" s="9">
        <v>4.2799999999999998E-2</v>
      </c>
      <c r="L15" s="9">
        <v>5.2699999999999997E-2</v>
      </c>
      <c r="M15" s="9">
        <v>4.9099999999999998E-2</v>
      </c>
      <c r="P15">
        <f t="shared" si="11"/>
        <v>0.44563333333333333</v>
      </c>
      <c r="Q15">
        <f t="shared" si="0"/>
        <v>5.1333333333333335E-2</v>
      </c>
      <c r="R15">
        <f t="shared" si="0"/>
        <v>5.21E-2</v>
      </c>
      <c r="S15">
        <f t="shared" si="0"/>
        <v>7.4733333333333332E-2</v>
      </c>
      <c r="U15">
        <f t="shared" si="6"/>
        <v>0.37613333333333332</v>
      </c>
      <c r="V15">
        <v>0</v>
      </c>
      <c r="W15">
        <v>0</v>
      </c>
      <c r="X15">
        <f t="shared" si="16"/>
        <v>5.2333333333333398E-3</v>
      </c>
      <c r="AA15" s="7" t="s">
        <v>10</v>
      </c>
      <c r="AB15" s="7">
        <f>(AF16+AF17+AG10+AG11+AG12+AG13+AG14+AG16+AG17+AH10)/10</f>
        <v>4.4480000000000006E-2</v>
      </c>
      <c r="AF15" s="5">
        <f t="shared" si="12"/>
        <v>0.37613333333333332</v>
      </c>
      <c r="AG15" s="4">
        <f t="shared" si="2"/>
        <v>0</v>
      </c>
      <c r="AH15" s="4">
        <f t="shared" si="2"/>
        <v>0</v>
      </c>
      <c r="AI15" s="3">
        <f t="shared" si="2"/>
        <v>5.2333333333333398E-3</v>
      </c>
      <c r="AJ15" s="6"/>
      <c r="AK15" s="6"/>
      <c r="AL15">
        <f t="shared" si="13"/>
        <v>0.32080514016034567</v>
      </c>
      <c r="AM15">
        <f t="shared" si="3"/>
        <v>0</v>
      </c>
      <c r="AN15">
        <f t="shared" si="3"/>
        <v>0</v>
      </c>
      <c r="AO15">
        <f t="shared" si="3"/>
        <v>4.4635241940069424E-3</v>
      </c>
      <c r="AQ15">
        <f t="shared" si="14"/>
        <v>-1.1369213801744227</v>
      </c>
      <c r="AR15">
        <v>0</v>
      </c>
      <c r="AS15">
        <v>0</v>
      </c>
      <c r="AT15">
        <f t="shared" si="17"/>
        <v>-5.411816646948</v>
      </c>
      <c r="AV15">
        <f t="shared" si="15"/>
        <v>-0.36473022271814931</v>
      </c>
      <c r="AW15">
        <f t="shared" si="5"/>
        <v>0</v>
      </c>
      <c r="AX15">
        <f t="shared" si="5"/>
        <v>0</v>
      </c>
      <c r="AY15">
        <f t="shared" si="5"/>
        <v>-2.4155774537181925E-2</v>
      </c>
    </row>
    <row r="16" spans="2:53" x14ac:dyDescent="0.3">
      <c r="B16" s="9">
        <v>5.2499999999999998E-2</v>
      </c>
      <c r="C16" s="9">
        <v>4.6399999999999997E-2</v>
      </c>
      <c r="D16" s="9">
        <v>5.8400000000000001E-2</v>
      </c>
      <c r="E16" s="9">
        <v>4.6100000000000002E-2</v>
      </c>
      <c r="F16" s="9">
        <v>4.7600000000000003E-2</v>
      </c>
      <c r="G16" s="9">
        <v>4.6199999999999998E-2</v>
      </c>
      <c r="H16" s="9">
        <v>4.6100000000000002E-2</v>
      </c>
      <c r="I16" s="9">
        <v>5.1999999999999998E-2</v>
      </c>
      <c r="J16" s="9">
        <v>5.0999999999999997E-2</v>
      </c>
      <c r="K16" s="9">
        <v>4.9700000000000001E-2</v>
      </c>
      <c r="L16" s="9">
        <v>5.1999999999999998E-2</v>
      </c>
      <c r="M16" s="9">
        <v>6.9000000000000006E-2</v>
      </c>
      <c r="P16">
        <f t="shared" si="11"/>
        <v>5.0366666666666664E-2</v>
      </c>
      <c r="Q16">
        <f t="shared" si="0"/>
        <v>4.7433333333333327E-2</v>
      </c>
      <c r="R16">
        <f t="shared" si="0"/>
        <v>5.2166666666666667E-2</v>
      </c>
      <c r="S16">
        <f t="shared" si="0"/>
        <v>5.57E-2</v>
      </c>
      <c r="U16">
        <v>0</v>
      </c>
      <c r="V16">
        <v>0</v>
      </c>
      <c r="W16">
        <v>0</v>
      </c>
      <c r="X16">
        <v>0</v>
      </c>
      <c r="AF16" s="7">
        <f t="shared" si="12"/>
        <v>0</v>
      </c>
      <c r="AG16" s="7">
        <f t="shared" si="2"/>
        <v>0</v>
      </c>
      <c r="AH16" s="4">
        <f t="shared" si="2"/>
        <v>0</v>
      </c>
      <c r="AI16" s="2">
        <f t="shared" si="2"/>
        <v>0</v>
      </c>
      <c r="AJ16" s="6"/>
      <c r="AK16" s="6"/>
      <c r="AL16">
        <f t="shared" si="13"/>
        <v>0</v>
      </c>
      <c r="AM16">
        <f t="shared" si="3"/>
        <v>0</v>
      </c>
      <c r="AN16">
        <f t="shared" si="3"/>
        <v>0</v>
      </c>
      <c r="AO16">
        <f t="shared" si="3"/>
        <v>0</v>
      </c>
      <c r="AQ16">
        <v>0</v>
      </c>
      <c r="AR16">
        <v>0</v>
      </c>
      <c r="AS16">
        <v>0</v>
      </c>
      <c r="AT16">
        <v>0</v>
      </c>
      <c r="AV16">
        <f t="shared" si="15"/>
        <v>0</v>
      </c>
      <c r="AW16">
        <f t="shared" si="5"/>
        <v>0</v>
      </c>
      <c r="AX16">
        <f t="shared" si="5"/>
        <v>0</v>
      </c>
      <c r="AY16">
        <f t="shared" si="5"/>
        <v>0</v>
      </c>
    </row>
    <row r="17" spans="2:53" x14ac:dyDescent="0.3">
      <c r="B17" s="9">
        <v>0.15939999999999999</v>
      </c>
      <c r="C17" s="9">
        <v>4.7600000000000003E-2</v>
      </c>
      <c r="D17" s="9">
        <v>4.5499999999999999E-2</v>
      </c>
      <c r="E17" s="9">
        <v>5.0099999999999999E-2</v>
      </c>
      <c r="F17" s="9">
        <v>0.29339999999999999</v>
      </c>
      <c r="G17" s="9">
        <v>4.5999999999999999E-2</v>
      </c>
      <c r="H17" s="9">
        <v>0.1222</v>
      </c>
      <c r="I17" s="9">
        <v>4.5499999999999999E-2</v>
      </c>
      <c r="J17" s="9">
        <v>0.39900000000000002</v>
      </c>
      <c r="K17" s="9">
        <v>0.1759</v>
      </c>
      <c r="L17" s="9">
        <v>4.6300000000000001E-2</v>
      </c>
      <c r="M17" s="9">
        <v>4.6800000000000001E-2</v>
      </c>
      <c r="P17">
        <f t="shared" si="11"/>
        <v>0.28393333333333332</v>
      </c>
      <c r="Q17">
        <f t="shared" si="0"/>
        <v>8.9833333333333334E-2</v>
      </c>
      <c r="R17">
        <f t="shared" si="0"/>
        <v>7.1333333333333346E-2</v>
      </c>
      <c r="S17">
        <f t="shared" si="0"/>
        <v>4.7466666666666664E-2</v>
      </c>
      <c r="U17">
        <f t="shared" si="6"/>
        <v>0.21443333333333331</v>
      </c>
      <c r="V17">
        <f t="shared" si="7"/>
        <v>2.0333333333333342E-2</v>
      </c>
      <c r="W17">
        <f t="shared" si="8"/>
        <v>1.8333333333333535E-3</v>
      </c>
      <c r="X17">
        <v>0</v>
      </c>
      <c r="AF17" s="7">
        <f t="shared" si="12"/>
        <v>0.21443333333333331</v>
      </c>
      <c r="AG17" s="7">
        <f t="shared" si="2"/>
        <v>2.0333333333333342E-2</v>
      </c>
      <c r="AH17" s="4">
        <f t="shared" si="2"/>
        <v>1.8333333333333535E-3</v>
      </c>
      <c r="AI17" s="2">
        <f t="shared" si="2"/>
        <v>0</v>
      </c>
      <c r="AJ17" s="6"/>
      <c r="AK17" s="6"/>
      <c r="AL17">
        <f t="shared" si="13"/>
        <v>0.18289077159265363</v>
      </c>
      <c r="AM17">
        <f t="shared" si="3"/>
        <v>1.7342355148689381E-2</v>
      </c>
      <c r="AN17">
        <f t="shared" si="3"/>
        <v>1.5636549724228294E-3</v>
      </c>
      <c r="AO17">
        <f t="shared" si="3"/>
        <v>0</v>
      </c>
      <c r="AQ17">
        <f t="shared" si="14"/>
        <v>-1.6988661808853094</v>
      </c>
      <c r="AR17">
        <f t="shared" si="9"/>
        <v>-4.0546034951289522</v>
      </c>
      <c r="AS17">
        <f t="shared" si="10"/>
        <v>-6.4607292670638277</v>
      </c>
      <c r="AT17">
        <v>0</v>
      </c>
      <c r="AV17">
        <f t="shared" si="15"/>
        <v>-0.31070694665477888</v>
      </c>
      <c r="AW17">
        <f t="shared" si="5"/>
        <v>-7.0316373799643547E-2</v>
      </c>
      <c r="AX17">
        <f t="shared" si="5"/>
        <v>-1.0102351443922056E-2</v>
      </c>
      <c r="AY17">
        <f t="shared" si="5"/>
        <v>0</v>
      </c>
    </row>
    <row r="18" spans="2:53" x14ac:dyDescent="0.3">
      <c r="AJ18" s="6"/>
      <c r="AK18" s="6"/>
      <c r="AL18" s="6"/>
      <c r="AM18" s="6"/>
      <c r="AN18" s="6"/>
      <c r="AO18" s="6"/>
    </row>
    <row r="19" spans="2:53" x14ac:dyDescent="0.3">
      <c r="AJ19" s="6"/>
      <c r="AK19" s="6"/>
      <c r="AL19" s="6"/>
      <c r="AM19" s="6"/>
      <c r="AN19" s="6"/>
      <c r="AO19" s="6"/>
    </row>
    <row r="20" spans="2:53" x14ac:dyDescent="0.3">
      <c r="AJ20" s="6"/>
      <c r="AK20" s="6"/>
      <c r="AL20" s="6"/>
      <c r="AM20" s="6"/>
      <c r="AN20" s="6"/>
      <c r="AO20" s="6"/>
    </row>
    <row r="21" spans="2:53" x14ac:dyDescent="0.3">
      <c r="P21" t="s">
        <v>0</v>
      </c>
      <c r="AA21" t="s">
        <v>3</v>
      </c>
      <c r="AD21" t="s">
        <v>4</v>
      </c>
      <c r="AL21" t="s">
        <v>14</v>
      </c>
    </row>
    <row r="22" spans="2:53" x14ac:dyDescent="0.3">
      <c r="P22">
        <f>(B27+F27+J27)/3</f>
        <v>0.16786666666666669</v>
      </c>
      <c r="AA22">
        <f>SUM(U28:X34,V27:X27)</f>
        <v>7.2558333333333342</v>
      </c>
      <c r="AD22">
        <f>AA22/31</f>
        <v>0.23405913978494627</v>
      </c>
    </row>
    <row r="24" spans="2:53" x14ac:dyDescent="0.3">
      <c r="BA24" t="s">
        <v>14</v>
      </c>
    </row>
    <row r="25" spans="2:53" x14ac:dyDescent="0.3">
      <c r="B25" s="39" t="s">
        <v>23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P25" s="39" t="s">
        <v>1</v>
      </c>
      <c r="Q25" s="39"/>
      <c r="R25" s="39"/>
      <c r="S25" s="39"/>
      <c r="U25" s="39" t="s">
        <v>2</v>
      </c>
      <c r="V25" s="39"/>
      <c r="W25" s="39"/>
      <c r="X25" s="39"/>
      <c r="AA25" t="s">
        <v>13</v>
      </c>
      <c r="AL25" s="39" t="s">
        <v>15</v>
      </c>
      <c r="AM25" s="39"/>
      <c r="AN25" s="39"/>
      <c r="AO25" s="39"/>
      <c r="AQ25" s="39" t="s">
        <v>16</v>
      </c>
      <c r="AR25" s="39"/>
      <c r="AS25" s="39"/>
      <c r="AT25" s="39"/>
      <c r="AV25" t="s">
        <v>17</v>
      </c>
    </row>
    <row r="26" spans="2:53" x14ac:dyDescent="0.3">
      <c r="BA26">
        <f>SUM(AV28:AY34,AW27:AY27)*(-1)</f>
        <v>2.1799669051001835</v>
      </c>
    </row>
    <row r="27" spans="2:53" x14ac:dyDescent="0.3">
      <c r="B27" s="9">
        <v>0.3624</v>
      </c>
      <c r="C27" s="9">
        <v>0.1002</v>
      </c>
      <c r="D27" s="9">
        <v>6.5500000000000003E-2</v>
      </c>
      <c r="E27" s="9">
        <v>4.7199999999999999E-2</v>
      </c>
      <c r="F27" s="9">
        <v>5.8700000000000002E-2</v>
      </c>
      <c r="G27" s="9">
        <v>9.11E-2</v>
      </c>
      <c r="H27" s="9">
        <v>1.0062</v>
      </c>
      <c r="I27" s="9">
        <v>7.9000000000000001E-2</v>
      </c>
      <c r="J27" s="9">
        <v>8.2500000000000004E-2</v>
      </c>
      <c r="K27" s="9">
        <v>5.4100000000000002E-2</v>
      </c>
      <c r="L27" s="9">
        <v>0.19739999999999999</v>
      </c>
      <c r="M27" s="9">
        <v>8.5099999999999995E-2</v>
      </c>
      <c r="Q27">
        <f t="shared" ref="Q27:S34" si="18">(C27+G27+K27)/3</f>
        <v>8.1799999999999998E-2</v>
      </c>
      <c r="R27">
        <f t="shared" ref="R27" si="19">(D27+H27+L27)/3</f>
        <v>0.42303333333333332</v>
      </c>
      <c r="S27">
        <f t="shared" ref="S27" si="20">(E27+I27+M27)/3</f>
        <v>7.0433333333333334E-2</v>
      </c>
      <c r="V27">
        <v>0</v>
      </c>
      <c r="W27">
        <f t="shared" ref="W27:W34" si="21">R27-$P$22</f>
        <v>0.25516666666666665</v>
      </c>
      <c r="X27">
        <v>0</v>
      </c>
      <c r="AA27" s="2" t="s">
        <v>7</v>
      </c>
      <c r="AB27" s="2">
        <f>(AI33+AI34)/2</f>
        <v>0</v>
      </c>
      <c r="AG27" s="7">
        <f t="shared" ref="AG27:AI34" si="22">V27</f>
        <v>0</v>
      </c>
      <c r="AH27" s="7">
        <f t="shared" si="22"/>
        <v>0.25516666666666665</v>
      </c>
      <c r="AI27" s="3">
        <f t="shared" si="22"/>
        <v>0</v>
      </c>
      <c r="AM27">
        <f>AG27/$AA$22</f>
        <v>0</v>
      </c>
      <c r="AN27">
        <f t="shared" ref="AN27:AO34" si="23">AH27/$AA$22</f>
        <v>3.5167106925462266E-2</v>
      </c>
      <c r="AO27">
        <f t="shared" si="23"/>
        <v>0</v>
      </c>
      <c r="AR27">
        <v>0</v>
      </c>
      <c r="AS27">
        <f t="shared" ref="AS27:AS34" si="24">LN(AN27)</f>
        <v>-3.3476440956050322</v>
      </c>
      <c r="AT27">
        <v>0</v>
      </c>
      <c r="AW27">
        <f t="shared" ref="AW27:AY34" si="25">AR27*AM27</f>
        <v>0</v>
      </c>
      <c r="AX27">
        <f t="shared" si="25"/>
        <v>-0.1177269578585346</v>
      </c>
      <c r="AY27">
        <f t="shared" si="25"/>
        <v>0</v>
      </c>
    </row>
    <row r="28" spans="2:53" x14ac:dyDescent="0.3">
      <c r="B28" s="9">
        <v>0.95330000000000004</v>
      </c>
      <c r="C28" s="9">
        <v>0.31840000000000002</v>
      </c>
      <c r="D28" s="9">
        <v>1.8923000000000001</v>
      </c>
      <c r="E28" s="9">
        <v>4.53E-2</v>
      </c>
      <c r="F28" s="9">
        <v>0.95189999999999997</v>
      </c>
      <c r="G28" s="9">
        <v>0.31469999999999998</v>
      </c>
      <c r="H28" s="9">
        <v>1.9493</v>
      </c>
      <c r="I28" s="9">
        <v>4.7600000000000003E-2</v>
      </c>
      <c r="J28" s="9">
        <v>0.71650000000000003</v>
      </c>
      <c r="K28" s="9">
        <v>1.1442000000000001</v>
      </c>
      <c r="L28" s="9">
        <v>1.8747</v>
      </c>
      <c r="M28" s="9">
        <v>0.1193</v>
      </c>
      <c r="P28">
        <f>(B28+F28+J28)/3</f>
        <v>0.87390000000000001</v>
      </c>
      <c r="Q28">
        <f t="shared" ref="Q28:Q33" si="26">(C28+G28+K28)/3</f>
        <v>0.59243333333333337</v>
      </c>
      <c r="R28">
        <f t="shared" ref="R28:R33" si="27">(D28+H28+L28)/3</f>
        <v>1.9054333333333335</v>
      </c>
      <c r="S28">
        <f t="shared" ref="S28:S33" si="28">(E28+I28+M28)/3</f>
        <v>7.0733333333333329E-2</v>
      </c>
      <c r="U28">
        <f t="shared" ref="U28:U33" si="29">P28-$P$22</f>
        <v>0.70603333333333329</v>
      </c>
      <c r="V28">
        <f t="shared" ref="V28:V31" si="30">Q28-$P$22</f>
        <v>0.42456666666666665</v>
      </c>
      <c r="W28">
        <f t="shared" si="21"/>
        <v>1.7375666666666669</v>
      </c>
      <c r="X28">
        <v>0</v>
      </c>
      <c r="AA28" s="8" t="s">
        <v>11</v>
      </c>
      <c r="AB28" s="8">
        <f>(AH29+AH30)/2</f>
        <v>0</v>
      </c>
      <c r="AF28" s="4">
        <f>U28</f>
        <v>0.70603333333333329</v>
      </c>
      <c r="AG28" s="7">
        <f t="shared" si="22"/>
        <v>0.42456666666666665</v>
      </c>
      <c r="AH28" s="4">
        <f t="shared" si="22"/>
        <v>1.7375666666666669</v>
      </c>
      <c r="AI28" s="3">
        <f t="shared" si="22"/>
        <v>0</v>
      </c>
      <c r="AL28">
        <f t="shared" ref="AL28:AM34" si="31">AF28/$AA$22</f>
        <v>9.7305616170896961E-2</v>
      </c>
      <c r="AM28">
        <f t="shared" si="31"/>
        <v>5.8513839439531402E-2</v>
      </c>
      <c r="AN28">
        <f t="shared" si="23"/>
        <v>0.23947168944527392</v>
      </c>
      <c r="AO28">
        <f t="shared" si="23"/>
        <v>0</v>
      </c>
      <c r="AQ28">
        <f t="shared" ref="AQ28:AQ33" si="32">LN(AL28)</f>
        <v>-2.3298985713028184</v>
      </c>
      <c r="AR28">
        <f t="shared" ref="AR28:AR31" si="33">LN(AM28)</f>
        <v>-2.8384919811070568</v>
      </c>
      <c r="AS28">
        <f t="shared" si="24"/>
        <v>-1.4293200760272404</v>
      </c>
      <c r="AT28">
        <v>0</v>
      </c>
      <c r="AV28">
        <f>AQ28*AL28</f>
        <v>-0.22671221609631326</v>
      </c>
      <c r="AW28">
        <f t="shared" si="25"/>
        <v>-0.16609106403289572</v>
      </c>
      <c r="AX28">
        <f t="shared" si="25"/>
        <v>-0.3422816933642906</v>
      </c>
      <c r="AY28">
        <f t="shared" si="25"/>
        <v>0</v>
      </c>
    </row>
    <row r="29" spans="2:53" x14ac:dyDescent="0.3">
      <c r="B29" s="9">
        <v>0.20219999999999999</v>
      </c>
      <c r="C29" s="9">
        <v>6.3399999999999998E-2</v>
      </c>
      <c r="D29" s="9">
        <v>5.5100000000000003E-2</v>
      </c>
      <c r="E29" s="9">
        <v>4.7100000000000003E-2</v>
      </c>
      <c r="F29" s="9">
        <v>6.0199999999999997E-2</v>
      </c>
      <c r="G29" s="9">
        <v>4.53E-2</v>
      </c>
      <c r="H29" s="9">
        <v>7.1900000000000006E-2</v>
      </c>
      <c r="I29" s="9">
        <v>6.2199999999999998E-2</v>
      </c>
      <c r="J29" s="9">
        <v>0.50429999999999997</v>
      </c>
      <c r="K29" s="9">
        <v>4.82E-2</v>
      </c>
      <c r="L29" s="9">
        <v>5.3999999999999999E-2</v>
      </c>
      <c r="M29" s="9">
        <v>7.3700000000000002E-2</v>
      </c>
      <c r="P29">
        <f t="shared" ref="P29:P34" si="34">(B29+F29+J29)/3</f>
        <v>0.25556666666666666</v>
      </c>
      <c r="Q29">
        <f t="shared" si="26"/>
        <v>5.2299999999999992E-2</v>
      </c>
      <c r="R29">
        <f t="shared" si="27"/>
        <v>6.0333333333333329E-2</v>
      </c>
      <c r="S29">
        <f t="shared" si="28"/>
        <v>6.0999999999999999E-2</v>
      </c>
      <c r="U29">
        <f t="shared" si="29"/>
        <v>8.7699999999999972E-2</v>
      </c>
      <c r="V29">
        <v>0</v>
      </c>
      <c r="W29">
        <v>0</v>
      </c>
      <c r="X29">
        <v>0</v>
      </c>
      <c r="AA29" s="5" t="s">
        <v>8</v>
      </c>
      <c r="AB29" s="5">
        <f>(AF29+AF30+AF31+AF32)/4</f>
        <v>0.49269999999999997</v>
      </c>
      <c r="AF29" s="5">
        <f t="shared" ref="AF29:AF34" si="35">U29</f>
        <v>8.7699999999999972E-2</v>
      </c>
      <c r="AG29" s="7">
        <f t="shared" si="22"/>
        <v>0</v>
      </c>
      <c r="AH29" s="8">
        <f t="shared" si="22"/>
        <v>0</v>
      </c>
      <c r="AI29" s="3">
        <f t="shared" si="22"/>
        <v>0</v>
      </c>
      <c r="AL29">
        <f t="shared" si="31"/>
        <v>1.2086826691168021E-2</v>
      </c>
      <c r="AM29">
        <f t="shared" si="31"/>
        <v>0</v>
      </c>
      <c r="AN29">
        <f t="shared" si="23"/>
        <v>0</v>
      </c>
      <c r="AO29">
        <f t="shared" si="23"/>
        <v>0</v>
      </c>
      <c r="AQ29">
        <f t="shared" si="32"/>
        <v>-4.4156391226565237</v>
      </c>
      <c r="AR29">
        <v>0</v>
      </c>
      <c r="AS29">
        <v>0</v>
      </c>
      <c r="AT29">
        <v>0</v>
      </c>
      <c r="AV29">
        <f t="shared" ref="AV29:AV34" si="36">AQ29*AL29</f>
        <v>-5.3371064806290613E-2</v>
      </c>
      <c r="AW29">
        <f t="shared" si="25"/>
        <v>0</v>
      </c>
      <c r="AX29">
        <f t="shared" si="25"/>
        <v>0</v>
      </c>
      <c r="AY29">
        <f t="shared" si="25"/>
        <v>0</v>
      </c>
    </row>
    <row r="30" spans="2:53" x14ac:dyDescent="0.3">
      <c r="B30" s="9">
        <v>0.44240000000000002</v>
      </c>
      <c r="C30" s="9">
        <v>0.53239999999999998</v>
      </c>
      <c r="D30" s="9">
        <v>5.0099999999999999E-2</v>
      </c>
      <c r="E30" s="9">
        <v>6.4899999999999999E-2</v>
      </c>
      <c r="F30" s="9">
        <v>9.4399999999999998E-2</v>
      </c>
      <c r="G30" s="9">
        <v>0.10780000000000001</v>
      </c>
      <c r="H30" s="9">
        <v>6.1699999999999998E-2</v>
      </c>
      <c r="I30" s="9">
        <v>0.2334</v>
      </c>
      <c r="J30" s="9">
        <v>1.5146999999999999</v>
      </c>
      <c r="K30" s="9">
        <v>0.85060000000000002</v>
      </c>
      <c r="L30" s="9">
        <v>4.8399999999999999E-2</v>
      </c>
      <c r="M30" s="9">
        <v>0.1187</v>
      </c>
      <c r="P30">
        <f t="shared" si="34"/>
        <v>0.68383333333333329</v>
      </c>
      <c r="Q30">
        <f t="shared" si="26"/>
        <v>0.49693333333333339</v>
      </c>
      <c r="R30">
        <f t="shared" si="27"/>
        <v>5.3400000000000003E-2</v>
      </c>
      <c r="S30">
        <f t="shared" si="28"/>
        <v>0.13900000000000001</v>
      </c>
      <c r="U30">
        <f t="shared" si="29"/>
        <v>0.51596666666666657</v>
      </c>
      <c r="V30">
        <f t="shared" si="30"/>
        <v>0.32906666666666673</v>
      </c>
      <c r="W30">
        <v>0</v>
      </c>
      <c r="X30">
        <v>0</v>
      </c>
      <c r="AA30" s="3" t="s">
        <v>12</v>
      </c>
      <c r="AB30" s="3">
        <f>(AI27+AI28+AI29+AI30+AI31+AI32)/6</f>
        <v>0</v>
      </c>
      <c r="AF30" s="5">
        <f t="shared" si="35"/>
        <v>0.51596666666666657</v>
      </c>
      <c r="AG30" s="7">
        <f t="shared" si="22"/>
        <v>0.32906666666666673</v>
      </c>
      <c r="AH30" s="8">
        <f t="shared" si="22"/>
        <v>0</v>
      </c>
      <c r="AI30" s="3">
        <f t="shared" si="22"/>
        <v>0</v>
      </c>
      <c r="AJ30" s="6"/>
      <c r="AK30" s="6"/>
      <c r="AL30">
        <f t="shared" si="31"/>
        <v>7.1110600666130674E-2</v>
      </c>
      <c r="AM30">
        <f t="shared" si="31"/>
        <v>4.5352015619616402E-2</v>
      </c>
      <c r="AN30">
        <f t="shared" si="23"/>
        <v>0</v>
      </c>
      <c r="AO30">
        <f t="shared" si="23"/>
        <v>0</v>
      </c>
      <c r="AQ30">
        <f t="shared" si="32"/>
        <v>-2.6435188581229392</v>
      </c>
      <c r="AR30">
        <f t="shared" si="33"/>
        <v>-3.0933006575516471</v>
      </c>
      <c r="AS30">
        <v>0</v>
      </c>
      <c r="AT30">
        <v>0</v>
      </c>
      <c r="AV30">
        <f t="shared" si="36"/>
        <v>-0.18798221387336608</v>
      </c>
      <c r="AW30">
        <f t="shared" si="25"/>
        <v>-0.14028741973745198</v>
      </c>
      <c r="AX30">
        <f t="shared" si="25"/>
        <v>0</v>
      </c>
      <c r="AY30">
        <f t="shared" si="25"/>
        <v>0</v>
      </c>
    </row>
    <row r="31" spans="2:53" x14ac:dyDescent="0.3">
      <c r="B31" s="9">
        <v>0.1323</v>
      </c>
      <c r="C31" s="9">
        <v>1.8327</v>
      </c>
      <c r="D31" s="9">
        <v>8.9200000000000002E-2</v>
      </c>
      <c r="E31" s="9">
        <v>5.0299999999999997E-2</v>
      </c>
      <c r="F31" s="9">
        <v>6.6199999999999995E-2</v>
      </c>
      <c r="G31" s="9">
        <v>9.8500000000000004E-2</v>
      </c>
      <c r="H31" s="9">
        <v>4.4400000000000002E-2</v>
      </c>
      <c r="I31" s="9">
        <v>4.6399999999999997E-2</v>
      </c>
      <c r="J31" s="9">
        <v>0.35320000000000001</v>
      </c>
      <c r="K31" s="9">
        <v>6.8900000000000003E-2</v>
      </c>
      <c r="L31" s="9">
        <v>5.0200000000000002E-2</v>
      </c>
      <c r="M31" s="9">
        <v>4.7100000000000003E-2</v>
      </c>
      <c r="P31">
        <f t="shared" si="34"/>
        <v>0.18390000000000004</v>
      </c>
      <c r="Q31">
        <f t="shared" si="26"/>
        <v>0.66670000000000007</v>
      </c>
      <c r="R31">
        <f t="shared" si="27"/>
        <v>6.1266666666666664E-2</v>
      </c>
      <c r="S31">
        <f t="shared" si="28"/>
        <v>4.7933333333333328E-2</v>
      </c>
      <c r="U31">
        <f t="shared" si="29"/>
        <v>1.6033333333333344E-2</v>
      </c>
      <c r="V31">
        <f t="shared" si="30"/>
        <v>0.49883333333333335</v>
      </c>
      <c r="W31">
        <v>0</v>
      </c>
      <c r="X31">
        <v>0</v>
      </c>
      <c r="AA31" s="4" t="s">
        <v>9</v>
      </c>
      <c r="AB31" s="4">
        <f>(AF28+AG32+AH28+AH31+AH32+AH33+AH34)/8</f>
        <v>0.33804583333333332</v>
      </c>
      <c r="AF31" s="5">
        <f t="shared" si="35"/>
        <v>1.6033333333333344E-2</v>
      </c>
      <c r="AG31" s="7">
        <f t="shared" si="22"/>
        <v>0.49883333333333335</v>
      </c>
      <c r="AH31" s="4">
        <f t="shared" si="22"/>
        <v>0</v>
      </c>
      <c r="AI31" s="3">
        <f t="shared" si="22"/>
        <v>0</v>
      </c>
      <c r="AJ31" s="6"/>
      <c r="AK31" s="6"/>
      <c r="AL31">
        <f t="shared" si="31"/>
        <v>2.2097163202021374E-3</v>
      </c>
      <c r="AM31">
        <f t="shared" si="31"/>
        <v>6.8749282186746294E-2</v>
      </c>
      <c r="AN31">
        <f t="shared" si="23"/>
        <v>0</v>
      </c>
      <c r="AO31">
        <f t="shared" si="23"/>
        <v>0</v>
      </c>
      <c r="AQ31">
        <f t="shared" si="32"/>
        <v>-6.1148911335910547</v>
      </c>
      <c r="AR31">
        <f t="shared" si="33"/>
        <v>-2.6772889834100169</v>
      </c>
      <c r="AS31">
        <v>0</v>
      </c>
      <c r="AT31">
        <v>0</v>
      </c>
      <c r="AV31">
        <f t="shared" si="36"/>
        <v>-1.3512174734155502E-2</v>
      </c>
      <c r="AW31">
        <f t="shared" si="25"/>
        <v>-0.18406169581592235</v>
      </c>
      <c r="AX31">
        <f t="shared" si="25"/>
        <v>0</v>
      </c>
      <c r="AY31">
        <f t="shared" si="25"/>
        <v>0</v>
      </c>
    </row>
    <row r="32" spans="2:53" x14ac:dyDescent="0.3">
      <c r="B32" s="9">
        <v>1.6245000000000001</v>
      </c>
      <c r="C32" s="9">
        <v>8.1199999999999994E-2</v>
      </c>
      <c r="D32" s="9">
        <v>6.7000000000000004E-2</v>
      </c>
      <c r="E32" s="9">
        <v>0.1608</v>
      </c>
      <c r="F32" s="9">
        <v>1.5764</v>
      </c>
      <c r="G32" s="9">
        <v>8.1900000000000001E-2</v>
      </c>
      <c r="H32" s="9">
        <v>5.9700000000000003E-2</v>
      </c>
      <c r="I32" s="9">
        <v>0.13059999999999999</v>
      </c>
      <c r="J32" s="9">
        <v>1.3560000000000001</v>
      </c>
      <c r="K32" s="9">
        <v>4.58E-2</v>
      </c>
      <c r="L32" s="9">
        <v>7.6300000000000007E-2</v>
      </c>
      <c r="M32" s="9">
        <v>4.9299999999999997E-2</v>
      </c>
      <c r="P32">
        <f t="shared" si="34"/>
        <v>1.5189666666666666</v>
      </c>
      <c r="Q32">
        <f t="shared" si="26"/>
        <v>6.9633333333333339E-2</v>
      </c>
      <c r="R32">
        <f t="shared" si="27"/>
        <v>6.7666666666666667E-2</v>
      </c>
      <c r="S32">
        <f t="shared" si="28"/>
        <v>0.11356666666666666</v>
      </c>
      <c r="U32">
        <f t="shared" si="29"/>
        <v>1.3511</v>
      </c>
      <c r="V32">
        <v>0</v>
      </c>
      <c r="W32">
        <v>0</v>
      </c>
      <c r="X32">
        <v>0</v>
      </c>
      <c r="AA32" s="7" t="s">
        <v>10</v>
      </c>
      <c r="AB32" s="7">
        <f>(AF33+AF34+AG27+AG28+AG29+AG30+AG31+AG33+AG34+AH27)/10</f>
        <v>0.25806666666666667</v>
      </c>
      <c r="AF32" s="5">
        <f t="shared" si="35"/>
        <v>1.3511</v>
      </c>
      <c r="AG32" s="4">
        <f t="shared" si="22"/>
        <v>0</v>
      </c>
      <c r="AH32" s="4">
        <f t="shared" si="22"/>
        <v>0</v>
      </c>
      <c r="AI32" s="3">
        <f t="shared" si="22"/>
        <v>0</v>
      </c>
      <c r="AJ32" s="6"/>
      <c r="AK32" s="6"/>
      <c r="AL32">
        <f t="shared" si="31"/>
        <v>0.18620879751923736</v>
      </c>
      <c r="AM32">
        <f t="shared" si="31"/>
        <v>0</v>
      </c>
      <c r="AN32">
        <f t="shared" si="23"/>
        <v>0</v>
      </c>
      <c r="AO32">
        <f t="shared" si="23"/>
        <v>0</v>
      </c>
      <c r="AQ32">
        <f t="shared" si="32"/>
        <v>-1.6808866675687477</v>
      </c>
      <c r="AR32">
        <v>0</v>
      </c>
      <c r="AS32">
        <v>0</v>
      </c>
      <c r="AT32">
        <v>0</v>
      </c>
      <c r="AV32">
        <f t="shared" si="36"/>
        <v>-0.3129958851340946</v>
      </c>
      <c r="AW32">
        <f t="shared" si="25"/>
        <v>0</v>
      </c>
      <c r="AX32">
        <f t="shared" si="25"/>
        <v>0</v>
      </c>
      <c r="AY32">
        <f t="shared" si="25"/>
        <v>0</v>
      </c>
    </row>
    <row r="33" spans="2:53" x14ac:dyDescent="0.3">
      <c r="B33" s="9">
        <v>0.54469999999999996</v>
      </c>
      <c r="C33" s="9">
        <v>4.6399999999999997E-2</v>
      </c>
      <c r="D33" s="9">
        <v>6.1499999999999999E-2</v>
      </c>
      <c r="E33" s="9">
        <v>4.6199999999999998E-2</v>
      </c>
      <c r="F33" s="9">
        <v>8.6300000000000002E-2</v>
      </c>
      <c r="G33" s="9">
        <v>4.6100000000000002E-2</v>
      </c>
      <c r="H33" s="9">
        <v>4.7300000000000002E-2</v>
      </c>
      <c r="I33" s="9">
        <v>7.22E-2</v>
      </c>
      <c r="J33" s="9">
        <v>5.9400000000000001E-2</v>
      </c>
      <c r="K33" s="9">
        <v>5.1499999999999997E-2</v>
      </c>
      <c r="L33" s="9">
        <v>5.21E-2</v>
      </c>
      <c r="M33" s="9">
        <v>0.13830000000000001</v>
      </c>
      <c r="P33">
        <f t="shared" si="34"/>
        <v>0.23013333333333333</v>
      </c>
      <c r="Q33">
        <f t="shared" si="26"/>
        <v>4.7999999999999994E-2</v>
      </c>
      <c r="R33">
        <f t="shared" si="27"/>
        <v>5.3633333333333338E-2</v>
      </c>
      <c r="S33">
        <f t="shared" si="28"/>
        <v>8.556666666666668E-2</v>
      </c>
      <c r="U33">
        <f t="shared" si="29"/>
        <v>6.2266666666666637E-2</v>
      </c>
      <c r="V33">
        <v>0</v>
      </c>
      <c r="W33">
        <v>0</v>
      </c>
      <c r="X33">
        <v>0</v>
      </c>
      <c r="AF33" s="7">
        <f t="shared" si="35"/>
        <v>6.2266666666666637E-2</v>
      </c>
      <c r="AG33" s="7">
        <f t="shared" si="22"/>
        <v>0</v>
      </c>
      <c r="AH33" s="4">
        <f t="shared" si="22"/>
        <v>0</v>
      </c>
      <c r="AI33" s="2">
        <f t="shared" si="22"/>
        <v>0</v>
      </c>
      <c r="AJ33" s="6"/>
      <c r="AK33" s="6"/>
      <c r="AL33">
        <f t="shared" si="31"/>
        <v>8.5816010106810562E-3</v>
      </c>
      <c r="AM33">
        <f t="shared" si="31"/>
        <v>0</v>
      </c>
      <c r="AN33">
        <f t="shared" si="23"/>
        <v>0</v>
      </c>
      <c r="AO33">
        <f t="shared" si="23"/>
        <v>0</v>
      </c>
      <c r="AQ33">
        <f t="shared" si="32"/>
        <v>-4.7581347849080293</v>
      </c>
      <c r="AR33">
        <v>0</v>
      </c>
      <c r="AS33">
        <v>0</v>
      </c>
      <c r="AT33">
        <v>0</v>
      </c>
      <c r="AV33">
        <f t="shared" si="36"/>
        <v>-4.0832414279123437E-2</v>
      </c>
      <c r="AW33">
        <f t="shared" si="25"/>
        <v>0</v>
      </c>
      <c r="AX33">
        <f t="shared" si="25"/>
        <v>0</v>
      </c>
      <c r="AY33">
        <f t="shared" si="25"/>
        <v>0</v>
      </c>
    </row>
    <row r="34" spans="2:53" x14ac:dyDescent="0.3">
      <c r="B34" s="9">
        <v>0.93300000000000005</v>
      </c>
      <c r="C34" s="9">
        <v>5.2999999999999999E-2</v>
      </c>
      <c r="D34" s="9">
        <v>4.6399999999999997E-2</v>
      </c>
      <c r="E34" s="9">
        <v>5.2600000000000001E-2</v>
      </c>
      <c r="F34" s="9">
        <v>1.2487999999999999</v>
      </c>
      <c r="G34" s="9">
        <v>5.0299999999999997E-2</v>
      </c>
      <c r="H34" s="9">
        <v>1.1923999999999999</v>
      </c>
      <c r="I34" s="9">
        <v>0.05</v>
      </c>
      <c r="J34" s="9">
        <v>1.3541000000000001</v>
      </c>
      <c r="K34" s="9">
        <v>0.2276</v>
      </c>
      <c r="L34" s="9">
        <v>4.7100000000000003E-2</v>
      </c>
      <c r="M34" s="9">
        <v>4.7899999999999998E-2</v>
      </c>
      <c r="P34">
        <f t="shared" si="34"/>
        <v>1.1786333333333332</v>
      </c>
      <c r="Q34">
        <f t="shared" si="18"/>
        <v>0.1103</v>
      </c>
      <c r="R34">
        <f t="shared" si="18"/>
        <v>0.42863333333333326</v>
      </c>
      <c r="S34">
        <f t="shared" si="18"/>
        <v>5.0166666666666665E-2</v>
      </c>
      <c r="U34">
        <f>P34-$P$22</f>
        <v>1.0107666666666666</v>
      </c>
      <c r="V34">
        <v>0</v>
      </c>
      <c r="W34">
        <f t="shared" si="21"/>
        <v>0.26076666666666659</v>
      </c>
      <c r="X34">
        <v>0</v>
      </c>
      <c r="AF34" s="7">
        <f t="shared" si="35"/>
        <v>1.0107666666666666</v>
      </c>
      <c r="AG34" s="7">
        <f t="shared" si="22"/>
        <v>0</v>
      </c>
      <c r="AH34" s="4">
        <f t="shared" si="22"/>
        <v>0.26076666666666659</v>
      </c>
      <c r="AI34" s="2">
        <f t="shared" si="22"/>
        <v>0</v>
      </c>
      <c r="AJ34" s="6"/>
      <c r="AK34" s="6"/>
      <c r="AL34">
        <f t="shared" si="31"/>
        <v>0.13930400826920866</v>
      </c>
      <c r="AM34">
        <f t="shared" si="31"/>
        <v>0</v>
      </c>
      <c r="AN34">
        <f t="shared" si="23"/>
        <v>3.5938899735844708E-2</v>
      </c>
      <c r="AO34">
        <f t="shared" si="23"/>
        <v>0</v>
      </c>
      <c r="AQ34">
        <f t="shared" ref="AQ34" si="37">LN(AL34)</f>
        <v>-1.9710966242441728</v>
      </c>
      <c r="AR34">
        <v>0</v>
      </c>
      <c r="AS34">
        <f t="shared" si="24"/>
        <v>-3.3259350120117359</v>
      </c>
      <c r="AT34">
        <v>0</v>
      </c>
      <c r="AV34">
        <f t="shared" si="36"/>
        <v>-0.27458166044311955</v>
      </c>
      <c r="AW34">
        <f t="shared" si="25"/>
        <v>0</v>
      </c>
      <c r="AX34">
        <f t="shared" si="25"/>
        <v>-0.11953044492462524</v>
      </c>
      <c r="AY34">
        <f t="shared" si="25"/>
        <v>0</v>
      </c>
    </row>
    <row r="35" spans="2:53" x14ac:dyDescent="0.3">
      <c r="AJ35" s="6"/>
      <c r="AK35" s="6"/>
      <c r="AL35" s="6"/>
      <c r="AM35" s="6"/>
      <c r="AN35" s="6"/>
      <c r="AO35" s="6"/>
    </row>
    <row r="37" spans="2:53" s="6" customFormat="1" x14ac:dyDescent="0.3">
      <c r="P37" s="6" t="s">
        <v>0</v>
      </c>
      <c r="AA37" s="6" t="s">
        <v>3</v>
      </c>
      <c r="AD37" s="6" t="s">
        <v>4</v>
      </c>
      <c r="AL37" s="6" t="s">
        <v>14</v>
      </c>
    </row>
    <row r="38" spans="2:53" s="6" customFormat="1" x14ac:dyDescent="0.3">
      <c r="P38" s="6">
        <f>(B43+F43+J43)/3</f>
        <v>0.29576666666666668</v>
      </c>
      <c r="AA38" s="6">
        <f>SUM(U44:X50,V43:X43)</f>
        <v>10.363566666666667</v>
      </c>
      <c r="AD38" s="6">
        <f>AA38/31</f>
        <v>0.33430860215053765</v>
      </c>
    </row>
    <row r="40" spans="2:53" x14ac:dyDescent="0.3">
      <c r="BA40" t="s">
        <v>14</v>
      </c>
    </row>
    <row r="41" spans="2:53" x14ac:dyDescent="0.3">
      <c r="B41" s="39" t="s">
        <v>38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P41" s="39" t="s">
        <v>1</v>
      </c>
      <c r="Q41" s="39"/>
      <c r="R41" s="39"/>
      <c r="S41" s="39"/>
      <c r="U41" s="39" t="s">
        <v>2</v>
      </c>
      <c r="V41" s="39"/>
      <c r="W41" s="39"/>
      <c r="X41" s="39"/>
      <c r="AA41" t="s">
        <v>13</v>
      </c>
      <c r="AL41" s="39" t="s">
        <v>15</v>
      </c>
      <c r="AM41" s="39"/>
      <c r="AN41" s="39"/>
      <c r="AO41" s="39"/>
      <c r="AQ41" s="39" t="s">
        <v>16</v>
      </c>
      <c r="AR41" s="39"/>
      <c r="AS41" s="39"/>
      <c r="AT41" s="39"/>
      <c r="AV41" t="s">
        <v>17</v>
      </c>
    </row>
    <row r="42" spans="2:53" x14ac:dyDescent="0.3">
      <c r="BA42">
        <f>SUM(AV44:AY50,AW43:AY43)*(-1)</f>
        <v>2.3944682214851634</v>
      </c>
    </row>
    <row r="43" spans="2:53" x14ac:dyDescent="0.3">
      <c r="B43" s="9">
        <v>0.5141</v>
      </c>
      <c r="C43" s="9">
        <v>0.23810000000000001</v>
      </c>
      <c r="D43" s="9">
        <v>7.8E-2</v>
      </c>
      <c r="E43" s="9">
        <v>7.8299999999999995E-2</v>
      </c>
      <c r="F43" s="9">
        <v>0.26069999999999999</v>
      </c>
      <c r="G43" s="9">
        <v>0.23019999999999999</v>
      </c>
      <c r="H43" s="9">
        <v>1.0251999999999999</v>
      </c>
      <c r="I43" s="9">
        <v>0.1391</v>
      </c>
      <c r="J43" s="9">
        <v>0.1125</v>
      </c>
      <c r="K43" s="9">
        <v>0.1258</v>
      </c>
      <c r="L43" s="9">
        <v>1.4269000000000001</v>
      </c>
      <c r="M43" s="9">
        <v>9.8199999999999996E-2</v>
      </c>
      <c r="Q43">
        <f t="shared" ref="Q43:Q50" si="38">(C43+G43+K43)/3</f>
        <v>0.19803333333333331</v>
      </c>
      <c r="R43">
        <f t="shared" ref="R43:R50" si="39">(D43+H43+L43)/3</f>
        <v>0.84336666666666671</v>
      </c>
      <c r="S43">
        <f t="shared" ref="S43:S50" si="40">(E43+I43+M43)/3</f>
        <v>0.1052</v>
      </c>
      <c r="V43">
        <v>0</v>
      </c>
      <c r="W43">
        <f t="shared" ref="U43:W50" si="41">R43-$P$38</f>
        <v>0.54760000000000009</v>
      </c>
      <c r="X43">
        <v>0</v>
      </c>
      <c r="AA43" s="2" t="s">
        <v>7</v>
      </c>
      <c r="AB43" s="2">
        <f>(AI49+AI50)/2</f>
        <v>0</v>
      </c>
      <c r="AG43" s="7">
        <f t="shared" ref="AG43:AG50" si="42">V43</f>
        <v>0</v>
      </c>
      <c r="AH43" s="7">
        <f t="shared" ref="AH43:AH50" si="43">W43</f>
        <v>0.54760000000000009</v>
      </c>
      <c r="AI43" s="3">
        <f t="shared" ref="AI43:AI50" si="44">X43</f>
        <v>0</v>
      </c>
      <c r="AM43">
        <f>AG43/$AA$38</f>
        <v>0</v>
      </c>
      <c r="AN43">
        <f t="shared" ref="AL43:AO50" si="45">AH43/$AA$38</f>
        <v>5.2838951840904196E-2</v>
      </c>
      <c r="AO43">
        <f t="shared" si="45"/>
        <v>0</v>
      </c>
      <c r="AR43">
        <v>0</v>
      </c>
      <c r="AS43">
        <f t="shared" ref="AS43" si="46">LN(AN43)</f>
        <v>-2.9405066359951553</v>
      </c>
      <c r="AT43">
        <v>0</v>
      </c>
      <c r="AW43">
        <f t="shared" ref="AW43:AW50" si="47">AR43*AM43</f>
        <v>0</v>
      </c>
      <c r="AX43">
        <f t="shared" ref="AX43:AX50" si="48">AS43*AN43</f>
        <v>-0.15537328852720722</v>
      </c>
      <c r="AY43">
        <f t="shared" ref="AY43:AY50" si="49">AT43*AO43</f>
        <v>0</v>
      </c>
    </row>
    <row r="44" spans="2:53" x14ac:dyDescent="0.3">
      <c r="B44" s="9">
        <v>1.3059000000000001</v>
      </c>
      <c r="C44" s="9">
        <v>1.1933</v>
      </c>
      <c r="D44" s="9">
        <v>1.8404</v>
      </c>
      <c r="E44" s="9">
        <v>4.6300000000000001E-2</v>
      </c>
      <c r="F44" s="9">
        <v>1.1725000000000001</v>
      </c>
      <c r="G44" s="9">
        <v>1.3357000000000001</v>
      </c>
      <c r="H44" s="9">
        <v>1.9883</v>
      </c>
      <c r="I44" s="9">
        <v>4.8899999999999999E-2</v>
      </c>
      <c r="J44" s="9">
        <v>1.2173</v>
      </c>
      <c r="K44" s="9">
        <v>1.4623999999999999</v>
      </c>
      <c r="L44" s="9">
        <v>1.8966000000000001</v>
      </c>
      <c r="M44" s="9">
        <v>0.14849999999999999</v>
      </c>
      <c r="P44">
        <f>(B44+F44+J44)/3</f>
        <v>1.2319000000000002</v>
      </c>
      <c r="Q44">
        <f t="shared" si="38"/>
        <v>1.3304666666666665</v>
      </c>
      <c r="R44">
        <f t="shared" si="39"/>
        <v>1.9084333333333332</v>
      </c>
      <c r="S44">
        <f t="shared" si="40"/>
        <v>8.1233333333333338E-2</v>
      </c>
      <c r="U44">
        <f t="shared" si="41"/>
        <v>0.93613333333333348</v>
      </c>
      <c r="V44">
        <f t="shared" ref="V44:V47" si="50">Q44-$P$38</f>
        <v>1.0346999999999997</v>
      </c>
      <c r="W44">
        <f t="shared" ref="W44:W50" si="51">R44-$P$38</f>
        <v>1.6126666666666665</v>
      </c>
      <c r="X44">
        <v>0</v>
      </c>
      <c r="AA44" s="8" t="s">
        <v>11</v>
      </c>
      <c r="AB44" s="8">
        <f>(AH45+AH46)/2</f>
        <v>6.9683333333333319E-2</v>
      </c>
      <c r="AF44" s="4">
        <f>U44</f>
        <v>0.93613333333333348</v>
      </c>
      <c r="AG44" s="7">
        <f t="shared" si="42"/>
        <v>1.0346999999999997</v>
      </c>
      <c r="AH44" s="4">
        <f t="shared" si="43"/>
        <v>1.6126666666666665</v>
      </c>
      <c r="AI44" s="3">
        <f t="shared" si="44"/>
        <v>0</v>
      </c>
      <c r="AL44">
        <f t="shared" si="45"/>
        <v>9.0329262448256245E-2</v>
      </c>
      <c r="AM44">
        <f t="shared" ref="AM44:AM50" si="52">AG44/$AA$38</f>
        <v>9.9840145123782961E-2</v>
      </c>
      <c r="AN44">
        <f t="shared" ref="AN44:AN50" si="53">AH44/$AA$38</f>
        <v>0.15560923362934895</v>
      </c>
      <c r="AO44">
        <f t="shared" ref="AO44:AO50" si="54">AI44/$AA$38</f>
        <v>0</v>
      </c>
      <c r="AQ44">
        <f t="shared" ref="AQ44:AQ50" si="55">LN(AL44)</f>
        <v>-2.4042938129344651</v>
      </c>
      <c r="AR44">
        <f t="shared" ref="AR44:AR47" si="56">LN(AM44)</f>
        <v>-2.3041849207985448</v>
      </c>
      <c r="AS44">
        <f t="shared" ref="AS44:AS50" si="57">LN(AN44)</f>
        <v>-1.8604073269075865</v>
      </c>
      <c r="AT44">
        <v>0</v>
      </c>
      <c r="AV44">
        <f>AQ44*AL44</f>
        <v>-0.21717808683127601</v>
      </c>
      <c r="AW44">
        <f t="shared" si="47"/>
        <v>-0.23005015688455907</v>
      </c>
      <c r="AX44">
        <f t="shared" si="48"/>
        <v>-0.28949655837851518</v>
      </c>
      <c r="AY44">
        <f t="shared" si="49"/>
        <v>0</v>
      </c>
    </row>
    <row r="45" spans="2:53" x14ac:dyDescent="0.3">
      <c r="B45" s="9">
        <v>0.61560000000000004</v>
      </c>
      <c r="C45" s="9">
        <v>6.6000000000000003E-2</v>
      </c>
      <c r="D45" s="9">
        <v>6.4100000000000004E-2</v>
      </c>
      <c r="E45" s="9">
        <v>4.7199999999999999E-2</v>
      </c>
      <c r="F45" s="9">
        <v>0.2772</v>
      </c>
      <c r="G45" s="9">
        <v>4.58E-2</v>
      </c>
      <c r="H45" s="9">
        <v>7.2900000000000006E-2</v>
      </c>
      <c r="I45" s="9">
        <v>7.6799999999999993E-2</v>
      </c>
      <c r="J45" s="9">
        <v>1.1044</v>
      </c>
      <c r="K45" s="9">
        <v>4.9599999999999998E-2</v>
      </c>
      <c r="L45" s="9">
        <v>5.5500000000000001E-2</v>
      </c>
      <c r="M45" s="9">
        <v>8.1799999999999998E-2</v>
      </c>
      <c r="P45">
        <f t="shared" ref="P45:P50" si="58">(B45+F45+J45)/3</f>
        <v>0.6657333333333334</v>
      </c>
      <c r="Q45">
        <f t="shared" si="38"/>
        <v>5.3800000000000008E-2</v>
      </c>
      <c r="R45">
        <f t="shared" si="39"/>
        <v>6.4166666666666664E-2</v>
      </c>
      <c r="S45">
        <f t="shared" si="40"/>
        <v>6.8599999999999994E-2</v>
      </c>
      <c r="U45">
        <f t="shared" si="41"/>
        <v>0.36996666666666672</v>
      </c>
      <c r="V45">
        <v>0</v>
      </c>
      <c r="W45">
        <v>0</v>
      </c>
      <c r="X45">
        <v>0</v>
      </c>
      <c r="AA45" s="5" t="s">
        <v>8</v>
      </c>
      <c r="AB45" s="5">
        <f>(AF45+AF46+AF47+AF48)/4</f>
        <v>0.77782499999999999</v>
      </c>
      <c r="AF45" s="5">
        <f t="shared" ref="AF45:AF50" si="59">U45</f>
        <v>0.36996666666666672</v>
      </c>
      <c r="AG45" s="7">
        <f t="shared" si="42"/>
        <v>0</v>
      </c>
      <c r="AH45" s="8">
        <f t="shared" si="43"/>
        <v>0</v>
      </c>
      <c r="AI45" s="3">
        <f t="shared" si="44"/>
        <v>0</v>
      </c>
      <c r="AL45">
        <f t="shared" si="45"/>
        <v>3.5698778091197696E-2</v>
      </c>
      <c r="AM45">
        <f t="shared" si="52"/>
        <v>0</v>
      </c>
      <c r="AN45">
        <f t="shared" si="53"/>
        <v>0</v>
      </c>
      <c r="AO45">
        <f t="shared" si="54"/>
        <v>0</v>
      </c>
      <c r="AQ45">
        <f t="shared" si="55"/>
        <v>-3.3326388179196251</v>
      </c>
      <c r="AR45">
        <v>0</v>
      </c>
      <c r="AS45">
        <v>0</v>
      </c>
      <c r="AT45">
        <v>0</v>
      </c>
      <c r="AV45">
        <f t="shared" ref="AV45:AV50" si="60">AQ45*AL45</f>
        <v>-0.1189711336190241</v>
      </c>
      <c r="AW45">
        <f t="shared" si="47"/>
        <v>0</v>
      </c>
      <c r="AX45">
        <f t="shared" si="48"/>
        <v>0</v>
      </c>
      <c r="AY45">
        <f t="shared" si="49"/>
        <v>0</v>
      </c>
    </row>
    <row r="46" spans="2:53" x14ac:dyDescent="0.3">
      <c r="B46" s="9">
        <v>1.1386000000000001</v>
      </c>
      <c r="C46" s="9">
        <v>0.82099999999999995</v>
      </c>
      <c r="D46" s="9">
        <v>7.0499999999999993E-2</v>
      </c>
      <c r="E46" s="9">
        <v>0.10780000000000001</v>
      </c>
      <c r="F46" s="9">
        <v>0.67849999999999999</v>
      </c>
      <c r="G46" s="9">
        <v>0.64700000000000002</v>
      </c>
      <c r="H46" s="9">
        <v>1.1493</v>
      </c>
      <c r="I46" s="9">
        <v>0.7389</v>
      </c>
      <c r="J46" s="9">
        <v>2.0989</v>
      </c>
      <c r="K46" s="9">
        <v>1.3270999999999999</v>
      </c>
      <c r="L46" s="9">
        <v>8.5599999999999996E-2</v>
      </c>
      <c r="M46" s="9">
        <v>0.15540000000000001</v>
      </c>
      <c r="P46">
        <f t="shared" si="58"/>
        <v>1.3053333333333332</v>
      </c>
      <c r="Q46">
        <f t="shared" si="38"/>
        <v>0.93169999999999986</v>
      </c>
      <c r="R46">
        <f t="shared" si="39"/>
        <v>0.43513333333333332</v>
      </c>
      <c r="S46">
        <f t="shared" si="40"/>
        <v>0.33403333333333335</v>
      </c>
      <c r="U46">
        <f t="shared" si="41"/>
        <v>1.0095666666666665</v>
      </c>
      <c r="V46">
        <f t="shared" si="50"/>
        <v>0.63593333333333324</v>
      </c>
      <c r="W46">
        <f t="shared" si="51"/>
        <v>0.13936666666666664</v>
      </c>
      <c r="X46">
        <f t="shared" ref="X46" si="61">S46-$P$38</f>
        <v>3.8266666666666671E-2</v>
      </c>
      <c r="AA46" s="3" t="s">
        <v>12</v>
      </c>
      <c r="AB46" s="3">
        <f>(AI43+AI44+AI45+AI46+AI47+AI48)/6</f>
        <v>6.3777777777777782E-3</v>
      </c>
      <c r="AF46" s="5">
        <f t="shared" si="59"/>
        <v>1.0095666666666665</v>
      </c>
      <c r="AG46" s="7">
        <f t="shared" si="42"/>
        <v>0.63593333333333324</v>
      </c>
      <c r="AH46" s="8">
        <f t="shared" si="43"/>
        <v>0.13936666666666664</v>
      </c>
      <c r="AI46" s="3">
        <f t="shared" si="44"/>
        <v>3.8266666666666671E-2</v>
      </c>
      <c r="AJ46" s="6"/>
      <c r="AK46" s="6"/>
      <c r="AL46">
        <f t="shared" si="45"/>
        <v>9.7414982615380147E-2</v>
      </c>
      <c r="AM46">
        <f t="shared" si="52"/>
        <v>6.1362400975211222E-2</v>
      </c>
      <c r="AN46">
        <f t="shared" si="53"/>
        <v>1.3447751256806695E-2</v>
      </c>
      <c r="AO46">
        <f t="shared" si="54"/>
        <v>3.6924224928998064E-3</v>
      </c>
      <c r="AQ46">
        <f t="shared" si="55"/>
        <v>-2.3287752545436757</v>
      </c>
      <c r="AR46">
        <f t="shared" si="56"/>
        <v>-2.7909579933664515</v>
      </c>
      <c r="AS46">
        <f t="shared" si="57"/>
        <v>-4.30894337971504</v>
      </c>
      <c r="AT46">
        <f t="shared" ref="AT46" si="62">LN(AO46)</f>
        <v>-5.6014725341920926</v>
      </c>
      <c r="AV46">
        <f t="shared" si="60"/>
        <v>-0.22685760093649965</v>
      </c>
      <c r="AW46">
        <f t="shared" si="47"/>
        <v>-0.1712598834939231</v>
      </c>
      <c r="AX46">
        <f t="shared" si="48"/>
        <v>-5.7945598750071818E-2</v>
      </c>
      <c r="AY46">
        <f t="shared" si="49"/>
        <v>-2.0683003178611364E-2</v>
      </c>
    </row>
    <row r="47" spans="2:53" x14ac:dyDescent="0.3">
      <c r="B47" s="9">
        <v>0.2064</v>
      </c>
      <c r="C47" s="9">
        <v>2.2122999999999999</v>
      </c>
      <c r="D47" s="9">
        <v>0.10639999999999999</v>
      </c>
      <c r="E47" s="9">
        <v>5.2999999999999999E-2</v>
      </c>
      <c r="F47" s="9">
        <v>0.58989999999999998</v>
      </c>
      <c r="G47" s="9">
        <v>0.30380000000000001</v>
      </c>
      <c r="H47" s="9">
        <v>4.5199999999999997E-2</v>
      </c>
      <c r="I47" s="9">
        <v>5.33E-2</v>
      </c>
      <c r="J47" s="9">
        <v>0.61629999999999996</v>
      </c>
      <c r="K47" s="9">
        <v>0.114</v>
      </c>
      <c r="L47" s="9">
        <v>5.0299999999999997E-2</v>
      </c>
      <c r="M47" s="9">
        <v>4.8000000000000001E-2</v>
      </c>
      <c r="P47">
        <f t="shared" si="58"/>
        <v>0.4708666666666666</v>
      </c>
      <c r="Q47">
        <f t="shared" si="38"/>
        <v>0.87669999999999992</v>
      </c>
      <c r="R47">
        <f t="shared" si="39"/>
        <v>6.7299999999999985E-2</v>
      </c>
      <c r="S47">
        <f t="shared" si="40"/>
        <v>5.1433333333333331E-2</v>
      </c>
      <c r="U47">
        <f t="shared" si="41"/>
        <v>0.17509999999999992</v>
      </c>
      <c r="V47">
        <f t="shared" si="50"/>
        <v>0.5809333333333333</v>
      </c>
      <c r="W47">
        <v>0</v>
      </c>
      <c r="X47">
        <v>0</v>
      </c>
      <c r="AA47" s="4" t="s">
        <v>9</v>
      </c>
      <c r="AB47" s="4">
        <f>(AF44+AG48+AH44+AH47+AH48+AH49+AH50)/8</f>
        <v>0.37158333333333332</v>
      </c>
      <c r="AF47" s="5">
        <f t="shared" si="59"/>
        <v>0.17509999999999992</v>
      </c>
      <c r="AG47" s="7">
        <f t="shared" si="42"/>
        <v>0.5809333333333333</v>
      </c>
      <c r="AH47" s="4">
        <f t="shared" si="43"/>
        <v>0</v>
      </c>
      <c r="AI47" s="3">
        <f t="shared" si="44"/>
        <v>0</v>
      </c>
      <c r="AJ47" s="6"/>
      <c r="AK47" s="6"/>
      <c r="AL47">
        <f t="shared" si="45"/>
        <v>1.6895727661326368E-2</v>
      </c>
      <c r="AM47">
        <f t="shared" si="52"/>
        <v>5.6055347740642691E-2</v>
      </c>
      <c r="AN47">
        <f t="shared" si="53"/>
        <v>0</v>
      </c>
      <c r="AO47">
        <f t="shared" si="54"/>
        <v>0</v>
      </c>
      <c r="AQ47">
        <f t="shared" si="55"/>
        <v>-4.0806944901176436</v>
      </c>
      <c r="AR47">
        <f t="shared" si="56"/>
        <v>-2.8814157238342721</v>
      </c>
      <c r="AS47">
        <v>0</v>
      </c>
      <c r="AT47">
        <v>0</v>
      </c>
      <c r="AV47">
        <f t="shared" si="60"/>
        <v>-6.8946302774102769E-2</v>
      </c>
      <c r="AW47">
        <f t="shared" si="47"/>
        <v>-0.1615187603848858</v>
      </c>
      <c r="AX47">
        <f t="shared" si="48"/>
        <v>0</v>
      </c>
      <c r="AY47">
        <f t="shared" si="49"/>
        <v>0</v>
      </c>
    </row>
    <row r="48" spans="2:53" x14ac:dyDescent="0.3">
      <c r="B48" s="9">
        <v>1.9379</v>
      </c>
      <c r="C48" s="9">
        <v>9.7500000000000003E-2</v>
      </c>
      <c r="D48" s="9">
        <v>7.4899999999999994E-2</v>
      </c>
      <c r="E48" s="9">
        <v>0.22239999999999999</v>
      </c>
      <c r="F48" s="9">
        <v>1.7937000000000001</v>
      </c>
      <c r="G48" s="9">
        <v>9.9199999999999997E-2</v>
      </c>
      <c r="H48" s="9">
        <v>6.7699999999999996E-2</v>
      </c>
      <c r="I48" s="9">
        <v>0.17610000000000001</v>
      </c>
      <c r="J48" s="9">
        <v>1.8257000000000001</v>
      </c>
      <c r="K48" s="9">
        <v>5.2400000000000002E-2</v>
      </c>
      <c r="L48" s="9">
        <v>8.9099999999999999E-2</v>
      </c>
      <c r="M48" s="9">
        <v>5.0200000000000002E-2</v>
      </c>
      <c r="P48">
        <f t="shared" si="58"/>
        <v>1.8524333333333336</v>
      </c>
      <c r="Q48">
        <f t="shared" si="38"/>
        <v>8.3033333333333334E-2</v>
      </c>
      <c r="R48">
        <f t="shared" si="39"/>
        <v>7.7233333333333334E-2</v>
      </c>
      <c r="S48">
        <f t="shared" si="40"/>
        <v>0.14956666666666665</v>
      </c>
      <c r="U48">
        <f t="shared" si="41"/>
        <v>1.5566666666666669</v>
      </c>
      <c r="V48">
        <v>0</v>
      </c>
      <c r="W48">
        <v>0</v>
      </c>
      <c r="X48">
        <v>0</v>
      </c>
      <c r="AA48" s="7" t="s">
        <v>10</v>
      </c>
      <c r="AB48" s="7">
        <f>(AF49+AF50+AG43+AG44+AG45+AG46+AG47+AG49+AG50+AH43)/10</f>
        <v>0.4101966666666666</v>
      </c>
      <c r="AF48" s="5">
        <f t="shared" si="59"/>
        <v>1.5566666666666669</v>
      </c>
      <c r="AG48" s="4">
        <f t="shared" si="42"/>
        <v>0</v>
      </c>
      <c r="AH48" s="4">
        <f t="shared" si="43"/>
        <v>0</v>
      </c>
      <c r="AI48" s="3">
        <f t="shared" si="44"/>
        <v>0</v>
      </c>
      <c r="AJ48" s="6"/>
      <c r="AK48" s="6"/>
      <c r="AL48">
        <f t="shared" si="45"/>
        <v>0.15020568851778829</v>
      </c>
      <c r="AM48">
        <f t="shared" si="52"/>
        <v>0</v>
      </c>
      <c r="AN48">
        <f t="shared" si="53"/>
        <v>0</v>
      </c>
      <c r="AO48">
        <f t="shared" si="54"/>
        <v>0</v>
      </c>
      <c r="AQ48">
        <f t="shared" si="55"/>
        <v>-1.8957496674146159</v>
      </c>
      <c r="AR48">
        <v>0</v>
      </c>
      <c r="AS48">
        <v>0</v>
      </c>
      <c r="AT48">
        <v>0</v>
      </c>
      <c r="AV48">
        <f t="shared" si="60"/>
        <v>-0.28475238405138054</v>
      </c>
      <c r="AW48">
        <f t="shared" si="47"/>
        <v>0</v>
      </c>
      <c r="AX48">
        <f t="shared" si="48"/>
        <v>0</v>
      </c>
      <c r="AY48">
        <f t="shared" si="49"/>
        <v>0</v>
      </c>
    </row>
    <row r="49" spans="2:53" x14ac:dyDescent="0.3">
      <c r="B49" s="9">
        <v>0.60070000000000001</v>
      </c>
      <c r="C49" s="9">
        <v>8.8700000000000001E-2</v>
      </c>
      <c r="D49" s="9">
        <v>6.1400000000000003E-2</v>
      </c>
      <c r="E49" s="9">
        <v>4.5600000000000002E-2</v>
      </c>
      <c r="F49" s="9">
        <v>7.8799999999999995E-2</v>
      </c>
      <c r="G49" s="9">
        <v>4.8899999999999999E-2</v>
      </c>
      <c r="H49" s="9">
        <v>4.8599999999999997E-2</v>
      </c>
      <c r="I49" s="9">
        <v>8.1900000000000001E-2</v>
      </c>
      <c r="J49" s="9">
        <v>7.4700000000000003E-2</v>
      </c>
      <c r="K49" s="9">
        <v>5.3199999999999997E-2</v>
      </c>
      <c r="L49" s="9">
        <v>5.2200000000000003E-2</v>
      </c>
      <c r="M49" s="9">
        <v>0.52759999999999996</v>
      </c>
      <c r="P49">
        <f t="shared" si="58"/>
        <v>0.25140000000000001</v>
      </c>
      <c r="Q49">
        <f t="shared" si="38"/>
        <v>6.3600000000000004E-2</v>
      </c>
      <c r="R49">
        <f t="shared" si="39"/>
        <v>5.4066666666666673E-2</v>
      </c>
      <c r="S49">
        <f t="shared" si="40"/>
        <v>0.21836666666666668</v>
      </c>
      <c r="U49">
        <v>0</v>
      </c>
      <c r="V49">
        <v>0</v>
      </c>
      <c r="W49">
        <v>0</v>
      </c>
      <c r="X49">
        <v>0</v>
      </c>
      <c r="AF49" s="7">
        <f t="shared" si="59"/>
        <v>0</v>
      </c>
      <c r="AG49" s="7">
        <f t="shared" si="42"/>
        <v>0</v>
      </c>
      <c r="AH49" s="4">
        <f t="shared" si="43"/>
        <v>0</v>
      </c>
      <c r="AI49" s="2">
        <f t="shared" si="44"/>
        <v>0</v>
      </c>
      <c r="AJ49" s="6"/>
      <c r="AK49" s="6"/>
      <c r="AL49">
        <f t="shared" si="45"/>
        <v>0</v>
      </c>
      <c r="AM49">
        <f t="shared" si="52"/>
        <v>0</v>
      </c>
      <c r="AN49">
        <f t="shared" si="53"/>
        <v>0</v>
      </c>
      <c r="AO49">
        <f t="shared" si="54"/>
        <v>0</v>
      </c>
      <c r="AQ49">
        <v>0</v>
      </c>
      <c r="AR49">
        <v>0</v>
      </c>
      <c r="AS49">
        <v>0</v>
      </c>
      <c r="AT49">
        <v>0</v>
      </c>
      <c r="AV49">
        <f t="shared" si="60"/>
        <v>0</v>
      </c>
      <c r="AW49">
        <f t="shared" si="47"/>
        <v>0</v>
      </c>
      <c r="AX49">
        <f t="shared" si="48"/>
        <v>0</v>
      </c>
      <c r="AY49">
        <f t="shared" si="49"/>
        <v>0</v>
      </c>
    </row>
    <row r="50" spans="2:53" x14ac:dyDescent="0.3">
      <c r="B50" s="9">
        <v>1.4061999999999999</v>
      </c>
      <c r="C50" s="9">
        <v>5.0799999999999998E-2</v>
      </c>
      <c r="D50" s="9">
        <v>5.1700000000000003E-2</v>
      </c>
      <c r="E50" s="9">
        <v>8.8999999999999996E-2</v>
      </c>
      <c r="F50" s="9">
        <v>1.6943999999999999</v>
      </c>
      <c r="G50" s="9">
        <v>5.11E-2</v>
      </c>
      <c r="H50" s="9">
        <v>2.0589</v>
      </c>
      <c r="I50" s="9">
        <v>7.2999999999999995E-2</v>
      </c>
      <c r="J50" s="9">
        <v>1.6951000000000001</v>
      </c>
      <c r="K50" s="9">
        <v>0.41220000000000001</v>
      </c>
      <c r="L50" s="9">
        <v>4.8300000000000003E-2</v>
      </c>
      <c r="M50" s="9">
        <v>8.3400000000000002E-2</v>
      </c>
      <c r="P50">
        <f t="shared" si="58"/>
        <v>1.5985666666666667</v>
      </c>
      <c r="Q50">
        <f t="shared" si="38"/>
        <v>0.17136666666666667</v>
      </c>
      <c r="R50">
        <f t="shared" si="39"/>
        <v>0.71963333333333324</v>
      </c>
      <c r="S50">
        <f t="shared" si="40"/>
        <v>8.1799999999999998E-2</v>
      </c>
      <c r="U50">
        <f t="shared" si="41"/>
        <v>1.3028</v>
      </c>
      <c r="V50">
        <v>0</v>
      </c>
      <c r="W50">
        <f t="shared" si="51"/>
        <v>0.42386666666666656</v>
      </c>
      <c r="X50">
        <v>0</v>
      </c>
      <c r="AF50" s="7">
        <f t="shared" si="59"/>
        <v>1.3028</v>
      </c>
      <c r="AG50" s="7">
        <f t="shared" si="42"/>
        <v>0</v>
      </c>
      <c r="AH50" s="4">
        <f t="shared" si="43"/>
        <v>0.42386666666666656</v>
      </c>
      <c r="AI50" s="2">
        <f t="shared" si="44"/>
        <v>0</v>
      </c>
      <c r="AJ50" s="6"/>
      <c r="AK50" s="6"/>
      <c r="AL50">
        <f t="shared" si="45"/>
        <v>0.1257096173453798</v>
      </c>
      <c r="AM50">
        <f t="shared" si="52"/>
        <v>0</v>
      </c>
      <c r="AN50">
        <f t="shared" si="53"/>
        <v>4.0899690261074845E-2</v>
      </c>
      <c r="AO50">
        <f t="shared" si="54"/>
        <v>0</v>
      </c>
      <c r="AQ50">
        <f t="shared" si="55"/>
        <v>-2.0737806560073708</v>
      </c>
      <c r="AR50">
        <v>0</v>
      </c>
      <c r="AS50">
        <f t="shared" si="57"/>
        <v>-3.1966327890409114</v>
      </c>
      <c r="AT50">
        <v>0</v>
      </c>
      <c r="AV50">
        <f t="shared" si="60"/>
        <v>-0.26069417272493728</v>
      </c>
      <c r="AW50">
        <f t="shared" si="47"/>
        <v>0</v>
      </c>
      <c r="AX50">
        <f t="shared" si="48"/>
        <v>-0.13074129095016909</v>
      </c>
      <c r="AY50">
        <f t="shared" si="49"/>
        <v>0</v>
      </c>
    </row>
    <row r="53" spans="2:53" x14ac:dyDescent="0.3">
      <c r="P53" t="s">
        <v>0</v>
      </c>
      <c r="AA53" t="s">
        <v>3</v>
      </c>
      <c r="AD53" t="s">
        <v>4</v>
      </c>
      <c r="AL53" t="s">
        <v>14</v>
      </c>
    </row>
    <row r="54" spans="2:53" x14ac:dyDescent="0.3">
      <c r="P54">
        <f>(B59+F59+J59)/3</f>
        <v>0.53239999999999998</v>
      </c>
      <c r="AA54">
        <f>SUM(U60:X66,V59:X59)</f>
        <v>11.4749</v>
      </c>
      <c r="AD54">
        <f>AA54/31</f>
        <v>0.37015806451612904</v>
      </c>
    </row>
    <row r="56" spans="2:53" x14ac:dyDescent="0.3">
      <c r="BA56" t="s">
        <v>14</v>
      </c>
    </row>
    <row r="57" spans="2:53" x14ac:dyDescent="0.3">
      <c r="B57" s="39" t="s">
        <v>39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P57" s="39" t="s">
        <v>1</v>
      </c>
      <c r="Q57" s="39"/>
      <c r="R57" s="39"/>
      <c r="S57" s="39"/>
      <c r="U57" s="39" t="s">
        <v>2</v>
      </c>
      <c r="V57" s="39"/>
      <c r="W57" s="39"/>
      <c r="X57" s="39"/>
      <c r="AA57" t="s">
        <v>13</v>
      </c>
      <c r="AL57" s="39" t="s">
        <v>15</v>
      </c>
      <c r="AM57" s="39"/>
      <c r="AN57" s="39"/>
      <c r="AO57" s="39"/>
      <c r="AQ57" s="39" t="s">
        <v>16</v>
      </c>
      <c r="AR57" s="39"/>
      <c r="AS57" s="39"/>
      <c r="AT57" s="39"/>
      <c r="AV57" t="s">
        <v>17</v>
      </c>
    </row>
    <row r="58" spans="2:53" x14ac:dyDescent="0.3">
      <c r="BA58">
        <f>SUM(AV60:AY66,AW59:AY59)*(-1)</f>
        <v>2.3928884188581434</v>
      </c>
    </row>
    <row r="59" spans="2:53" x14ac:dyDescent="0.3">
      <c r="B59" s="9">
        <v>0.92979999999999996</v>
      </c>
      <c r="C59" s="9">
        <v>0.59509999999999996</v>
      </c>
      <c r="D59" s="9">
        <v>0.39140000000000003</v>
      </c>
      <c r="E59" s="9">
        <v>0.16209999999999999</v>
      </c>
      <c r="F59" s="9">
        <v>0.54339999999999999</v>
      </c>
      <c r="G59" s="9">
        <v>0.45490000000000003</v>
      </c>
      <c r="H59" s="9">
        <v>1.0580000000000001</v>
      </c>
      <c r="I59" s="9">
        <v>0.16819999999999999</v>
      </c>
      <c r="J59" s="9">
        <v>0.124</v>
      </c>
      <c r="K59" s="9">
        <v>0.57850000000000001</v>
      </c>
      <c r="L59" s="9">
        <v>1.6934</v>
      </c>
      <c r="M59" s="9">
        <v>0.13669999999999999</v>
      </c>
      <c r="Q59">
        <f t="shared" ref="Q59:Q66" si="63">(C59+G59+K59)/3</f>
        <v>0.54283333333333339</v>
      </c>
      <c r="R59">
        <f t="shared" ref="R59:R66" si="64">(D59+H59+L59)/3</f>
        <v>1.0476000000000001</v>
      </c>
      <c r="S59">
        <f t="shared" ref="S59:S66" si="65">(E59+I59+M59)/3</f>
        <v>0.15566666666666665</v>
      </c>
      <c r="V59">
        <f t="shared" ref="V59" si="66">Q59-$P$54</f>
        <v>1.0433333333333406E-2</v>
      </c>
      <c r="W59">
        <f t="shared" ref="W59" si="67">R59-$P$54</f>
        <v>0.5152000000000001</v>
      </c>
      <c r="X59">
        <v>0</v>
      </c>
      <c r="AA59" s="2" t="s">
        <v>7</v>
      </c>
      <c r="AB59" s="2">
        <f>(AI65+AI66)/2</f>
        <v>0</v>
      </c>
      <c r="AG59" s="7">
        <f t="shared" ref="AG59:AG66" si="68">V59</f>
        <v>1.0433333333333406E-2</v>
      </c>
      <c r="AH59" s="7">
        <f t="shared" ref="AH59:AH66" si="69">W59</f>
        <v>0.5152000000000001</v>
      </c>
      <c r="AI59" s="3">
        <f t="shared" ref="AI59:AI66" si="70">X59</f>
        <v>0</v>
      </c>
      <c r="AM59">
        <f>AG59/$AA$54</f>
        <v>9.0923087201922508E-4</v>
      </c>
      <c r="AN59">
        <f t="shared" ref="AL59:AO66" si="71">AH59/$AA$54</f>
        <v>4.4897994753766927E-2</v>
      </c>
      <c r="AO59">
        <f t="shared" si="71"/>
        <v>0</v>
      </c>
      <c r="AR59">
        <f t="shared" ref="AR59" si="72">LN(AM59)</f>
        <v>-7.0029115114158191</v>
      </c>
      <c r="AS59">
        <f t="shared" ref="AS59" si="73">LN(AN59)</f>
        <v>-3.1033621455036795</v>
      </c>
      <c r="AT59">
        <v>0</v>
      </c>
      <c r="AW59">
        <f t="shared" ref="AW59:AW66" si="74">AR59*AM59</f>
        <v>-6.3672633401980743E-3</v>
      </c>
      <c r="AX59">
        <f t="shared" ref="AX59:AX66" si="75">AS59*AN59</f>
        <v>-0.13933473732786308</v>
      </c>
      <c r="AY59">
        <f t="shared" ref="AY59:AY66" si="76">AT59*AO59</f>
        <v>0</v>
      </c>
    </row>
    <row r="60" spans="2:53" x14ac:dyDescent="0.3">
      <c r="B60" s="9">
        <v>1.6469</v>
      </c>
      <c r="C60" s="9">
        <v>1.6026</v>
      </c>
      <c r="D60" s="9">
        <v>2.8542999999999998</v>
      </c>
      <c r="E60" s="9">
        <v>5.9700000000000003E-2</v>
      </c>
      <c r="F60" s="9">
        <v>1.2182999999999999</v>
      </c>
      <c r="G60" s="9">
        <v>1.7827</v>
      </c>
      <c r="H60" s="9">
        <v>2.3264999999999998</v>
      </c>
      <c r="I60" s="9">
        <v>5.2400000000000002E-2</v>
      </c>
      <c r="J60" s="9">
        <v>1.5532999999999999</v>
      </c>
      <c r="K60" s="9">
        <v>1.7395</v>
      </c>
      <c r="L60" s="9">
        <v>1.9508000000000001</v>
      </c>
      <c r="M60" s="9">
        <v>0.18770000000000001</v>
      </c>
      <c r="P60">
        <f>(B60+F60+J60)/3</f>
        <v>1.4728333333333332</v>
      </c>
      <c r="Q60">
        <f t="shared" si="63"/>
        <v>1.7082666666666668</v>
      </c>
      <c r="R60">
        <f t="shared" si="64"/>
        <v>2.3771999999999998</v>
      </c>
      <c r="S60">
        <f t="shared" si="65"/>
        <v>9.9933333333333332E-2</v>
      </c>
      <c r="U60">
        <f t="shared" ref="U60:U66" si="77">P60-$P$54</f>
        <v>0.94043333333333323</v>
      </c>
      <c r="V60">
        <f t="shared" ref="V60:V63" si="78">Q60-$P$54</f>
        <v>1.1758666666666668</v>
      </c>
      <c r="W60">
        <f t="shared" ref="W60:W66" si="79">R60-$P$54</f>
        <v>1.8447999999999998</v>
      </c>
      <c r="X60">
        <v>0</v>
      </c>
      <c r="AA60" s="8" t="s">
        <v>11</v>
      </c>
      <c r="AB60" s="8">
        <f>(AH61+AH62)/2</f>
        <v>4.1766666666666674E-2</v>
      </c>
      <c r="AF60" s="4">
        <f>U60</f>
        <v>0.94043333333333323</v>
      </c>
      <c r="AG60" s="7">
        <f t="shared" si="68"/>
        <v>1.1758666666666668</v>
      </c>
      <c r="AH60" s="4">
        <f t="shared" si="69"/>
        <v>1.8447999999999998</v>
      </c>
      <c r="AI60" s="3">
        <f t="shared" si="70"/>
        <v>0</v>
      </c>
      <c r="AL60">
        <f t="shared" si="71"/>
        <v>8.195568879322114E-2</v>
      </c>
      <c r="AM60">
        <f t="shared" ref="AM60:AM66" si="80">AG60/$AA$54</f>
        <v>0.10247293367843439</v>
      </c>
      <c r="AN60">
        <f t="shared" ref="AN60:AN66" si="81">AH60/$AA$54</f>
        <v>0.16076828556240139</v>
      </c>
      <c r="AO60">
        <f t="shared" ref="AO60:AO66" si="82">AI60/$AA$54</f>
        <v>0</v>
      </c>
      <c r="AQ60">
        <f t="shared" ref="AQ60:AQ66" si="83">LN(AL60)</f>
        <v>-2.5015765583465588</v>
      </c>
      <c r="AR60">
        <f t="shared" ref="AR60:AR63" si="84">LN(AM60)</f>
        <v>-2.2781565769479077</v>
      </c>
      <c r="AS60">
        <f t="shared" ref="AS60:AS66" si="85">LN(AN60)</f>
        <v>-1.8277911707790293</v>
      </c>
      <c r="AT60">
        <v>0</v>
      </c>
      <c r="AV60">
        <f>AQ60*AL60</f>
        <v>-0.20501842990826777</v>
      </c>
      <c r="AW60">
        <f t="shared" si="74"/>
        <v>-0.23344938781867208</v>
      </c>
      <c r="AX60">
        <f t="shared" si="75"/>
        <v>-0.29385085289223895</v>
      </c>
      <c r="AY60">
        <f t="shared" si="76"/>
        <v>0</v>
      </c>
    </row>
    <row r="61" spans="2:53" x14ac:dyDescent="0.3">
      <c r="B61" s="9">
        <v>1.1242000000000001</v>
      </c>
      <c r="C61" s="9">
        <v>8.43E-2</v>
      </c>
      <c r="D61" s="9">
        <v>0.1283</v>
      </c>
      <c r="E61" s="9">
        <v>9.2700000000000005E-2</v>
      </c>
      <c r="F61" s="9">
        <v>0.58309999999999995</v>
      </c>
      <c r="G61" s="9">
        <v>9.0999999999999998E-2</v>
      </c>
      <c r="H61" s="9">
        <v>0.17899999999999999</v>
      </c>
      <c r="I61" s="9">
        <v>0.15509999999999999</v>
      </c>
      <c r="J61" s="9">
        <v>1.6194</v>
      </c>
      <c r="K61" s="9">
        <v>6.1800000000000001E-2</v>
      </c>
      <c r="L61" s="9">
        <v>5.7200000000000001E-2</v>
      </c>
      <c r="M61" s="9">
        <v>8.7099999999999997E-2</v>
      </c>
      <c r="P61">
        <f t="shared" ref="P61:P66" si="86">(B61+F61+J61)/3</f>
        <v>1.1089</v>
      </c>
      <c r="Q61">
        <f t="shared" si="63"/>
        <v>7.903333333333333E-2</v>
      </c>
      <c r="R61">
        <f t="shared" si="64"/>
        <v>0.12150000000000001</v>
      </c>
      <c r="S61">
        <f t="shared" si="65"/>
        <v>0.11163333333333332</v>
      </c>
      <c r="U61">
        <f t="shared" si="77"/>
        <v>0.57650000000000001</v>
      </c>
      <c r="V61">
        <v>0</v>
      </c>
      <c r="W61">
        <v>0</v>
      </c>
      <c r="X61">
        <v>0</v>
      </c>
      <c r="AA61" s="5" t="s">
        <v>8</v>
      </c>
      <c r="AB61" s="5">
        <f>(AF61+AF62+AF63+AF64)/4</f>
        <v>0.88408333333333311</v>
      </c>
      <c r="AF61" s="5">
        <f t="shared" ref="AF61:AF66" si="87">U61</f>
        <v>0.57650000000000001</v>
      </c>
      <c r="AG61" s="7">
        <f t="shared" si="68"/>
        <v>0</v>
      </c>
      <c r="AH61" s="8">
        <f t="shared" si="69"/>
        <v>0</v>
      </c>
      <c r="AI61" s="3">
        <f t="shared" si="70"/>
        <v>0</v>
      </c>
      <c r="AL61">
        <f t="shared" si="71"/>
        <v>5.0240089238250442E-2</v>
      </c>
      <c r="AM61">
        <f t="shared" si="80"/>
        <v>0</v>
      </c>
      <c r="AN61">
        <f t="shared" si="81"/>
        <v>0</v>
      </c>
      <c r="AO61">
        <f t="shared" si="82"/>
        <v>0</v>
      </c>
      <c r="AQ61">
        <f t="shared" si="83"/>
        <v>-2.9909419805847102</v>
      </c>
      <c r="AR61">
        <v>0</v>
      </c>
      <c r="AS61">
        <v>0</v>
      </c>
      <c r="AT61">
        <v>0</v>
      </c>
      <c r="AV61">
        <f t="shared" ref="AV61:AV66" si="88">AQ61*AL61</f>
        <v>-0.15026519201100536</v>
      </c>
      <c r="AW61">
        <f t="shared" si="74"/>
        <v>0</v>
      </c>
      <c r="AX61">
        <f t="shared" si="75"/>
        <v>0</v>
      </c>
      <c r="AY61">
        <f t="shared" si="76"/>
        <v>0</v>
      </c>
    </row>
    <row r="62" spans="2:53" x14ac:dyDescent="0.3">
      <c r="B62" s="9">
        <v>1.3388</v>
      </c>
      <c r="C62" s="9">
        <v>1.2673000000000001</v>
      </c>
      <c r="D62" s="9">
        <v>0.14130000000000001</v>
      </c>
      <c r="E62" s="9">
        <v>0.44400000000000001</v>
      </c>
      <c r="F62" s="9">
        <v>1.0826</v>
      </c>
      <c r="G62" s="9">
        <v>0.99870000000000003</v>
      </c>
      <c r="H62" s="9">
        <v>1.5230999999999999</v>
      </c>
      <c r="I62" s="9">
        <v>1.1040000000000001</v>
      </c>
      <c r="J62" s="9">
        <v>2.5238999999999998</v>
      </c>
      <c r="K62" s="9">
        <v>1.5578000000000001</v>
      </c>
      <c r="L62" s="9">
        <v>0.18340000000000001</v>
      </c>
      <c r="M62" s="9">
        <v>0.2044</v>
      </c>
      <c r="P62">
        <f t="shared" si="86"/>
        <v>1.6484333333333332</v>
      </c>
      <c r="Q62">
        <f t="shared" si="63"/>
        <v>1.2746000000000002</v>
      </c>
      <c r="R62">
        <f t="shared" si="64"/>
        <v>0.61593333333333333</v>
      </c>
      <c r="S62">
        <f t="shared" si="65"/>
        <v>0.58413333333333328</v>
      </c>
      <c r="U62">
        <f t="shared" si="77"/>
        <v>1.1160333333333332</v>
      </c>
      <c r="V62">
        <f t="shared" si="78"/>
        <v>0.74220000000000019</v>
      </c>
      <c r="W62">
        <f t="shared" si="79"/>
        <v>8.3533333333333348E-2</v>
      </c>
      <c r="X62">
        <f t="shared" ref="X62" si="89">S62-$P$54</f>
        <v>5.1733333333333298E-2</v>
      </c>
      <c r="AA62" s="3" t="s">
        <v>12</v>
      </c>
      <c r="AB62" s="3">
        <f>(AI59+AI60+AI61+AI62+AI63+AI64)/6</f>
        <v>8.6222222222222169E-3</v>
      </c>
      <c r="AF62" s="5">
        <f t="shared" si="87"/>
        <v>1.1160333333333332</v>
      </c>
      <c r="AG62" s="7">
        <f t="shared" si="68"/>
        <v>0.74220000000000019</v>
      </c>
      <c r="AH62" s="8">
        <f t="shared" si="69"/>
        <v>8.3533333333333348E-2</v>
      </c>
      <c r="AI62" s="3">
        <f t="shared" si="70"/>
        <v>5.1733333333333298E-2</v>
      </c>
      <c r="AJ62" s="6"/>
      <c r="AK62" s="6"/>
      <c r="AL62">
        <f t="shared" si="71"/>
        <v>9.7258654396407226E-2</v>
      </c>
      <c r="AM62">
        <f t="shared" si="80"/>
        <v>6.4680302224856004E-2</v>
      </c>
      <c r="AN62">
        <f t="shared" si="81"/>
        <v>7.279656758083587E-3</v>
      </c>
      <c r="AO62">
        <f t="shared" si="82"/>
        <v>4.5083907775521617E-3</v>
      </c>
      <c r="AQ62">
        <f t="shared" si="83"/>
        <v>-2.3303813092203689</v>
      </c>
      <c r="AR62">
        <f t="shared" si="84"/>
        <v>-2.7382985716673263</v>
      </c>
      <c r="AS62">
        <f t="shared" si="85"/>
        <v>-4.9226715664999654</v>
      </c>
      <c r="AT62">
        <f t="shared" ref="AT62" si="90">LN(AO62)</f>
        <v>-5.4018150012128157</v>
      </c>
      <c r="AV62">
        <f t="shared" si="88"/>
        <v>-0.22664975036531085</v>
      </c>
      <c r="AW62">
        <f t="shared" si="74"/>
        <v>-0.17711397919733418</v>
      </c>
      <c r="AX62">
        <f t="shared" si="75"/>
        <v>-3.5835359336897389E-2</v>
      </c>
      <c r="AY62">
        <f t="shared" si="76"/>
        <v>-2.4353492933510777E-2</v>
      </c>
    </row>
    <row r="63" spans="2:53" x14ac:dyDescent="0.3">
      <c r="B63" s="9">
        <v>0.27829999999999999</v>
      </c>
      <c r="C63" s="9">
        <v>2.3159999999999998</v>
      </c>
      <c r="D63" s="9">
        <v>0.1145</v>
      </c>
      <c r="E63" s="9">
        <v>0.3155</v>
      </c>
      <c r="F63" s="9">
        <v>1.1702999999999999</v>
      </c>
      <c r="G63" s="9">
        <v>2.2130000000000001</v>
      </c>
      <c r="H63" s="9">
        <v>0.10390000000000001</v>
      </c>
      <c r="I63" s="9">
        <v>7.4700000000000003E-2</v>
      </c>
      <c r="J63" s="9">
        <v>0.88800000000000001</v>
      </c>
      <c r="K63" s="9">
        <v>0.15129999999999999</v>
      </c>
      <c r="L63" s="9">
        <v>9.2499999999999999E-2</v>
      </c>
      <c r="M63" s="9">
        <v>7.2599999999999998E-2</v>
      </c>
      <c r="P63">
        <f t="shared" si="86"/>
        <v>0.7788666666666666</v>
      </c>
      <c r="Q63">
        <f t="shared" si="63"/>
        <v>1.5601</v>
      </c>
      <c r="R63">
        <f t="shared" si="64"/>
        <v>0.10363333333333334</v>
      </c>
      <c r="S63">
        <f t="shared" si="65"/>
        <v>0.15426666666666666</v>
      </c>
      <c r="U63">
        <f t="shared" si="77"/>
        <v>0.24646666666666661</v>
      </c>
      <c r="V63">
        <f t="shared" si="78"/>
        <v>1.0277000000000001</v>
      </c>
      <c r="W63">
        <v>0</v>
      </c>
      <c r="X63">
        <v>0</v>
      </c>
      <c r="AA63" s="4" t="s">
        <v>9</v>
      </c>
      <c r="AB63" s="4">
        <f>(AF60+AG64+AH60+AH63+AH64+AH65+AH66)/8</f>
        <v>0.37755416666666669</v>
      </c>
      <c r="AF63" s="5">
        <f t="shared" si="87"/>
        <v>0.24646666666666661</v>
      </c>
      <c r="AG63" s="7">
        <f t="shared" si="68"/>
        <v>1.0277000000000001</v>
      </c>
      <c r="AH63" s="4">
        <f t="shared" si="69"/>
        <v>0</v>
      </c>
      <c r="AI63" s="3">
        <f t="shared" si="70"/>
        <v>0</v>
      </c>
      <c r="AJ63" s="6"/>
      <c r="AK63" s="6"/>
      <c r="AL63">
        <f t="shared" si="71"/>
        <v>2.1478763794600966E-2</v>
      </c>
      <c r="AM63">
        <f t="shared" si="80"/>
        <v>8.9560693339375511E-2</v>
      </c>
      <c r="AN63">
        <f t="shared" si="81"/>
        <v>0</v>
      </c>
      <c r="AO63">
        <f t="shared" si="82"/>
        <v>0</v>
      </c>
      <c r="AQ63">
        <f t="shared" si="83"/>
        <v>-3.8406905624594021</v>
      </c>
      <c r="AR63">
        <f t="shared" si="84"/>
        <v>-2.4128387456627962</v>
      </c>
      <c r="AS63">
        <v>0</v>
      </c>
      <c r="AT63">
        <v>0</v>
      </c>
      <c r="AV63">
        <f t="shared" si="88"/>
        <v>-8.249328539921863E-2</v>
      </c>
      <c r="AW63">
        <f t="shared" si="74"/>
        <v>-0.21609551097766916</v>
      </c>
      <c r="AX63">
        <f t="shared" si="75"/>
        <v>0</v>
      </c>
      <c r="AY63">
        <f t="shared" si="76"/>
        <v>0</v>
      </c>
    </row>
    <row r="64" spans="2:53" x14ac:dyDescent="0.3">
      <c r="B64" s="9">
        <v>2.0015000000000001</v>
      </c>
      <c r="C64" s="9">
        <v>0.1129</v>
      </c>
      <c r="D64" s="9">
        <v>9.8799999999999999E-2</v>
      </c>
      <c r="E64" s="9">
        <v>0.26500000000000001</v>
      </c>
      <c r="F64" s="9">
        <v>2.2768999999999999</v>
      </c>
      <c r="G64" s="9">
        <v>0.14030000000000001</v>
      </c>
      <c r="H64" s="9">
        <v>8.5199999999999998E-2</v>
      </c>
      <c r="I64" s="9">
        <v>0.19889999999999999</v>
      </c>
      <c r="J64" s="9">
        <v>2.1107999999999998</v>
      </c>
      <c r="K64" s="9">
        <v>0.11990000000000001</v>
      </c>
      <c r="L64" s="9">
        <v>0.1208</v>
      </c>
      <c r="M64" s="9">
        <v>6.9099999999999995E-2</v>
      </c>
      <c r="P64">
        <f t="shared" si="86"/>
        <v>2.1297333333333328</v>
      </c>
      <c r="Q64">
        <f t="shared" si="63"/>
        <v>0.12436666666666667</v>
      </c>
      <c r="R64">
        <f t="shared" si="64"/>
        <v>0.10160000000000001</v>
      </c>
      <c r="S64">
        <f t="shared" si="65"/>
        <v>0.17766666666666664</v>
      </c>
      <c r="U64">
        <f t="shared" si="77"/>
        <v>1.5973333333333328</v>
      </c>
      <c r="V64">
        <v>0</v>
      </c>
      <c r="W64">
        <v>0</v>
      </c>
      <c r="X64">
        <v>0</v>
      </c>
      <c r="AA64" s="7" t="s">
        <v>10</v>
      </c>
      <c r="AB64" s="7">
        <f>(AF65+AF66+AG59+AG60+AG61+AG62+AG63+AG65+AG66+AH59)/10</f>
        <v>0.4782866666666668</v>
      </c>
      <c r="AF64" s="5">
        <f t="shared" si="87"/>
        <v>1.5973333333333328</v>
      </c>
      <c r="AG64" s="4">
        <f t="shared" si="68"/>
        <v>0</v>
      </c>
      <c r="AH64" s="4">
        <f t="shared" si="69"/>
        <v>0</v>
      </c>
      <c r="AI64" s="3">
        <f t="shared" si="70"/>
        <v>0</v>
      </c>
      <c r="AJ64" s="6"/>
      <c r="AK64" s="6"/>
      <c r="AL64">
        <f t="shared" si="71"/>
        <v>0.13920237503885288</v>
      </c>
      <c r="AM64">
        <f t="shared" si="80"/>
        <v>0</v>
      </c>
      <c r="AN64">
        <f t="shared" si="81"/>
        <v>0</v>
      </c>
      <c r="AO64">
        <f t="shared" si="82"/>
        <v>0</v>
      </c>
      <c r="AQ64">
        <f t="shared" si="83"/>
        <v>-1.9718264691666483</v>
      </c>
      <c r="AR64">
        <v>0</v>
      </c>
      <c r="AS64">
        <v>0</v>
      </c>
      <c r="AT64">
        <v>0</v>
      </c>
      <c r="AV64">
        <f t="shared" si="88"/>
        <v>-0.27448292767247284</v>
      </c>
      <c r="AW64">
        <f t="shared" si="74"/>
        <v>0</v>
      </c>
      <c r="AX64">
        <f t="shared" si="75"/>
        <v>0</v>
      </c>
      <c r="AY64">
        <f t="shared" si="76"/>
        <v>0</v>
      </c>
    </row>
    <row r="65" spans="2:53" x14ac:dyDescent="0.3">
      <c r="B65" s="9">
        <v>0.6593</v>
      </c>
      <c r="C65" s="9">
        <v>1.1124000000000001</v>
      </c>
      <c r="D65" s="9">
        <v>6.0699999999999997E-2</v>
      </c>
      <c r="E65" s="9">
        <v>5.0700000000000002E-2</v>
      </c>
      <c r="F65" s="9">
        <v>0.1384</v>
      </c>
      <c r="G65" s="9">
        <v>8.6099999999999996E-2</v>
      </c>
      <c r="H65" s="9">
        <v>4.9500000000000002E-2</v>
      </c>
      <c r="I65" s="9">
        <v>8.5800000000000001E-2</v>
      </c>
      <c r="J65" s="9">
        <v>0.1244</v>
      </c>
      <c r="K65" s="9">
        <v>6.83E-2</v>
      </c>
      <c r="L65" s="9">
        <v>5.6500000000000002E-2</v>
      </c>
      <c r="M65" s="9">
        <v>0.77710000000000001</v>
      </c>
      <c r="P65">
        <f t="shared" si="86"/>
        <v>0.30736666666666662</v>
      </c>
      <c r="Q65">
        <f t="shared" si="63"/>
        <v>0.42226666666666673</v>
      </c>
      <c r="R65">
        <f t="shared" si="64"/>
        <v>5.556666666666666E-2</v>
      </c>
      <c r="S65">
        <f t="shared" si="65"/>
        <v>0.30453333333333332</v>
      </c>
      <c r="U65">
        <v>0</v>
      </c>
      <c r="V65">
        <v>0</v>
      </c>
      <c r="W65">
        <v>0</v>
      </c>
      <c r="X65">
        <v>0</v>
      </c>
      <c r="AF65" s="7">
        <f t="shared" si="87"/>
        <v>0</v>
      </c>
      <c r="AG65" s="7">
        <f t="shared" si="68"/>
        <v>0</v>
      </c>
      <c r="AH65" s="4">
        <f t="shared" si="69"/>
        <v>0</v>
      </c>
      <c r="AI65" s="2">
        <f t="shared" si="70"/>
        <v>0</v>
      </c>
      <c r="AJ65" s="6"/>
      <c r="AK65" s="6"/>
      <c r="AL65">
        <f t="shared" si="71"/>
        <v>0</v>
      </c>
      <c r="AM65">
        <f t="shared" si="80"/>
        <v>0</v>
      </c>
      <c r="AN65">
        <f t="shared" si="81"/>
        <v>0</v>
      </c>
      <c r="AO65">
        <f t="shared" si="82"/>
        <v>0</v>
      </c>
      <c r="AQ65">
        <v>0</v>
      </c>
      <c r="AR65">
        <v>0</v>
      </c>
      <c r="AS65">
        <v>0</v>
      </c>
      <c r="AT65">
        <v>0</v>
      </c>
      <c r="AV65">
        <f t="shared" si="88"/>
        <v>0</v>
      </c>
      <c r="AW65">
        <f t="shared" si="74"/>
        <v>0</v>
      </c>
      <c r="AX65">
        <f t="shared" si="75"/>
        <v>0</v>
      </c>
      <c r="AY65">
        <f t="shared" si="76"/>
        <v>0</v>
      </c>
    </row>
    <row r="66" spans="2:53" x14ac:dyDescent="0.3">
      <c r="B66" s="9">
        <v>1.6949000000000001</v>
      </c>
      <c r="C66" s="9">
        <v>6.93E-2</v>
      </c>
      <c r="D66" s="9">
        <v>0.12509999999999999</v>
      </c>
      <c r="E66" s="9">
        <v>0.31480000000000002</v>
      </c>
      <c r="F66" s="9">
        <v>1.9381999999999999</v>
      </c>
      <c r="G66" s="9">
        <v>7.5999999999999998E-2</v>
      </c>
      <c r="H66" s="9">
        <v>2.1011000000000002</v>
      </c>
      <c r="I66" s="9">
        <v>0.29730000000000001</v>
      </c>
      <c r="J66" s="9">
        <v>1.8985000000000001</v>
      </c>
      <c r="K66" s="9">
        <v>0.43219999999999997</v>
      </c>
      <c r="L66" s="9">
        <v>7.6600000000000001E-2</v>
      </c>
      <c r="M66" s="9">
        <v>0.27239999999999998</v>
      </c>
      <c r="P66">
        <f t="shared" si="86"/>
        <v>1.8438666666666668</v>
      </c>
      <c r="Q66">
        <f t="shared" si="63"/>
        <v>0.19249999999999998</v>
      </c>
      <c r="R66">
        <f t="shared" si="64"/>
        <v>0.76760000000000017</v>
      </c>
      <c r="S66">
        <f t="shared" si="65"/>
        <v>0.29483333333333334</v>
      </c>
      <c r="U66">
        <f t="shared" si="77"/>
        <v>1.3114666666666668</v>
      </c>
      <c r="V66">
        <v>0</v>
      </c>
      <c r="W66">
        <f t="shared" si="79"/>
        <v>0.23520000000000019</v>
      </c>
      <c r="X66">
        <v>0</v>
      </c>
      <c r="AF66" s="7">
        <f t="shared" si="87"/>
        <v>1.3114666666666668</v>
      </c>
      <c r="AG66" s="7">
        <f t="shared" si="68"/>
        <v>0</v>
      </c>
      <c r="AH66" s="4">
        <f t="shared" si="69"/>
        <v>0.23520000000000019</v>
      </c>
      <c r="AI66" s="2">
        <f t="shared" si="70"/>
        <v>0</v>
      </c>
      <c r="AJ66" s="6"/>
      <c r="AK66" s="6"/>
      <c r="AL66">
        <f t="shared" si="71"/>
        <v>0.11429003012371931</v>
      </c>
      <c r="AM66">
        <f t="shared" si="80"/>
        <v>0</v>
      </c>
      <c r="AN66">
        <f t="shared" si="81"/>
        <v>2.0496910648458825E-2</v>
      </c>
      <c r="AO66">
        <f t="shared" si="82"/>
        <v>0</v>
      </c>
      <c r="AQ66">
        <f t="shared" si="83"/>
        <v>-2.1690159375000051</v>
      </c>
      <c r="AR66">
        <v>0</v>
      </c>
      <c r="AS66">
        <f t="shared" si="85"/>
        <v>-3.8874811042693511</v>
      </c>
      <c r="AT66">
        <v>0</v>
      </c>
      <c r="AV66">
        <f t="shared" si="88"/>
        <v>-0.24789689683570287</v>
      </c>
      <c r="AW66">
        <f t="shared" si="74"/>
        <v>0</v>
      </c>
      <c r="AX66">
        <f t="shared" si="75"/>
        <v>-7.9681352841780934E-2</v>
      </c>
      <c r="AY66">
        <f t="shared" si="76"/>
        <v>0</v>
      </c>
    </row>
    <row r="70" spans="2:53" x14ac:dyDescent="0.3">
      <c r="P70" t="s">
        <v>0</v>
      </c>
      <c r="AA70" t="s">
        <v>3</v>
      </c>
      <c r="AD70" t="s">
        <v>49</v>
      </c>
      <c r="AL70" t="s">
        <v>14</v>
      </c>
    </row>
    <row r="71" spans="2:53" x14ac:dyDescent="0.3">
      <c r="P71">
        <f>(B76+F76+J76)/3</f>
        <v>0.71353333333333335</v>
      </c>
      <c r="AA71">
        <f>SUM(U77:X83,V76:X76)</f>
        <v>12.081466666666667</v>
      </c>
      <c r="AD71">
        <f>AA71/31</f>
        <v>0.38972473118279571</v>
      </c>
    </row>
    <row r="73" spans="2:53" x14ac:dyDescent="0.3">
      <c r="BA73" t="s">
        <v>14</v>
      </c>
    </row>
    <row r="74" spans="2:53" x14ac:dyDescent="0.3">
      <c r="B74" s="39" t="s">
        <v>37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P74" s="39" t="s">
        <v>1</v>
      </c>
      <c r="Q74" s="39"/>
      <c r="R74" s="39"/>
      <c r="S74" s="39"/>
      <c r="U74" s="39" t="s">
        <v>2</v>
      </c>
      <c r="V74" s="39"/>
      <c r="W74" s="39"/>
      <c r="X74" s="39"/>
      <c r="AA74" t="s">
        <v>13</v>
      </c>
      <c r="AL74" s="39" t="s">
        <v>15</v>
      </c>
      <c r="AM74" s="39"/>
      <c r="AN74" s="39"/>
      <c r="AO74" s="39"/>
      <c r="AQ74" s="39" t="s">
        <v>16</v>
      </c>
      <c r="AR74" s="39"/>
      <c r="AS74" s="39"/>
      <c r="AT74" s="39"/>
      <c r="AV74" t="s">
        <v>17</v>
      </c>
    </row>
    <row r="75" spans="2:53" x14ac:dyDescent="0.3">
      <c r="BA75">
        <f>SUM(AV77:AY83,AW76:AY76)*(-1)</f>
        <v>2.4839866892766276</v>
      </c>
    </row>
    <row r="76" spans="2:53" x14ac:dyDescent="0.3">
      <c r="B76" s="9">
        <v>1.2681</v>
      </c>
      <c r="C76" s="9">
        <v>0.76990000000000003</v>
      </c>
      <c r="D76" s="9">
        <v>1.5183</v>
      </c>
      <c r="E76" s="9">
        <v>0.25569999999999998</v>
      </c>
      <c r="F76" s="9">
        <v>0.72529999999999994</v>
      </c>
      <c r="G76" s="9">
        <v>0.65259999999999996</v>
      </c>
      <c r="H76" s="9">
        <v>1.0998000000000001</v>
      </c>
      <c r="I76" s="9">
        <v>0.2339</v>
      </c>
      <c r="J76" s="9">
        <v>0.1472</v>
      </c>
      <c r="K76" s="9">
        <v>1.1165</v>
      </c>
      <c r="L76" s="9">
        <v>1.7497</v>
      </c>
      <c r="M76" s="9">
        <v>0.22090000000000001</v>
      </c>
      <c r="Q76">
        <f t="shared" ref="Q76:Q83" si="91">(C76+G76+K76)/3</f>
        <v>0.84633333333333327</v>
      </c>
      <c r="R76">
        <f t="shared" ref="R76:R83" si="92">(D76+H76+L76)/3</f>
        <v>1.4559333333333333</v>
      </c>
      <c r="S76">
        <f t="shared" ref="S76:S83" si="93">(E76+I76+M76)/3</f>
        <v>0.23683333333333334</v>
      </c>
      <c r="V76">
        <f>Q76-$P$71</f>
        <v>0.13279999999999992</v>
      </c>
      <c r="W76">
        <f t="shared" ref="U76:W83" si="94">R76-$P$71</f>
        <v>0.74239999999999995</v>
      </c>
      <c r="X76">
        <v>0</v>
      </c>
      <c r="AA76" s="2" t="s">
        <v>7</v>
      </c>
      <c r="AB76" s="2">
        <f>(AI82+AI83)/2</f>
        <v>0</v>
      </c>
      <c r="AG76" s="7">
        <f t="shared" ref="AG76:AG83" si="95">V76</f>
        <v>0.13279999999999992</v>
      </c>
      <c r="AH76" s="7">
        <f t="shared" ref="AH76:AH83" si="96">W76</f>
        <v>0.74239999999999995</v>
      </c>
      <c r="AI76" s="3">
        <f t="shared" ref="AI76:AI83" si="97">X76</f>
        <v>0</v>
      </c>
      <c r="AM76">
        <f>AG76/$AA$71</f>
        <v>1.0992042908697612E-2</v>
      </c>
      <c r="AN76">
        <f t="shared" ref="AL76:AO83" si="98">AH76/$AA$71</f>
        <v>6.1449492887177048E-2</v>
      </c>
      <c r="AO76">
        <f t="shared" si="98"/>
        <v>0</v>
      </c>
      <c r="AR76">
        <f t="shared" ref="AR76" si="99">LN(AM76)</f>
        <v>-4.5105836398800676</v>
      </c>
      <c r="AS76">
        <f t="shared" ref="AS76" si="100">LN(AN76)</f>
        <v>-2.7895396954504093</v>
      </c>
      <c r="AT76">
        <v>0</v>
      </c>
      <c r="AW76">
        <f t="shared" ref="AW76:AW83" si="101">AR76*AM76</f>
        <v>-4.9580528912831164E-2</v>
      </c>
      <c r="AX76">
        <f t="shared" ref="AX76:AX83" si="102">AS76*AN76</f>
        <v>-0.17141579967407794</v>
      </c>
      <c r="AY76">
        <f t="shared" ref="AY76:AY83" si="103">AT76*AO76</f>
        <v>0</v>
      </c>
    </row>
    <row r="77" spans="2:53" x14ac:dyDescent="0.3">
      <c r="B77" s="9">
        <v>1.7672000000000001</v>
      </c>
      <c r="C77" s="9">
        <v>1.8239000000000001</v>
      </c>
      <c r="D77" s="9">
        <v>2.2570999999999999</v>
      </c>
      <c r="E77" s="9">
        <v>0.18709999999999999</v>
      </c>
      <c r="F77" s="9">
        <v>1.4812000000000001</v>
      </c>
      <c r="G77" s="9">
        <v>1.9080999999999999</v>
      </c>
      <c r="H77" s="9">
        <v>2.2873999999999999</v>
      </c>
      <c r="I77" s="9">
        <v>0.1346</v>
      </c>
      <c r="J77" s="9">
        <v>1.8564000000000001</v>
      </c>
      <c r="K77" s="9">
        <v>1.8171999999999999</v>
      </c>
      <c r="L77" s="9">
        <v>2.0531999999999999</v>
      </c>
      <c r="M77" s="9">
        <v>0.29659999999999997</v>
      </c>
      <c r="P77">
        <f>(B77+F77+J77)/3</f>
        <v>1.7016</v>
      </c>
      <c r="Q77">
        <f t="shared" si="91"/>
        <v>1.8497333333333332</v>
      </c>
      <c r="R77">
        <f t="shared" si="92"/>
        <v>2.1992333333333334</v>
      </c>
      <c r="S77">
        <f t="shared" si="93"/>
        <v>0.20609999999999998</v>
      </c>
      <c r="U77">
        <f t="shared" si="94"/>
        <v>0.98806666666666665</v>
      </c>
      <c r="V77">
        <f t="shared" ref="V77:V80" si="104">Q77-$P$71</f>
        <v>1.1361999999999999</v>
      </c>
      <c r="W77">
        <f t="shared" ref="W77:W83" si="105">R77-$P$71</f>
        <v>1.4857</v>
      </c>
      <c r="X77">
        <v>0</v>
      </c>
      <c r="AA77" s="8" t="s">
        <v>11</v>
      </c>
      <c r="AB77" s="8">
        <f>(AH78+AH79)/2</f>
        <v>0.1089</v>
      </c>
      <c r="AF77" s="4">
        <f>U77</f>
        <v>0.98806666666666665</v>
      </c>
      <c r="AG77" s="7">
        <f t="shared" si="95"/>
        <v>1.1361999999999999</v>
      </c>
      <c r="AH77" s="4">
        <f t="shared" si="96"/>
        <v>1.4857</v>
      </c>
      <c r="AI77" s="3">
        <f t="shared" si="97"/>
        <v>0</v>
      </c>
      <c r="AL77">
        <f t="shared" si="98"/>
        <v>8.1783668649501706E-2</v>
      </c>
      <c r="AM77">
        <f t="shared" ref="AM77:AM83" si="106">AG77/$AA$71</f>
        <v>9.4044873139022836E-2</v>
      </c>
      <c r="AN77">
        <f t="shared" ref="AN77:AN83" si="107">AH77/$AA$71</f>
        <v>0.12297348004105461</v>
      </c>
      <c r="AO77">
        <f t="shared" ref="AO77:AO83" si="108">AI77/$AA$71</f>
        <v>0</v>
      </c>
      <c r="AQ77">
        <f t="shared" ref="AQ77:AQ83" si="109">LN(AL77)</f>
        <v>-2.503677705067695</v>
      </c>
      <c r="AR77">
        <f t="shared" ref="AR77:AR80" si="110">LN(AM77)</f>
        <v>-2.3639832367993736</v>
      </c>
      <c r="AS77">
        <f t="shared" ref="AS77:AS83" si="111">LN(AN77)</f>
        <v>-2.0957865562790929</v>
      </c>
      <c r="AT77">
        <v>0</v>
      </c>
      <c r="AV77">
        <f>AQ77*AL77</f>
        <v>-0.20475994783640122</v>
      </c>
      <c r="AW77">
        <f t="shared" si="101"/>
        <v>-0.22232050360757366</v>
      </c>
      <c r="AX77">
        <f t="shared" si="102"/>
        <v>-0.2577261662488976</v>
      </c>
      <c r="AY77">
        <f t="shared" si="103"/>
        <v>0</v>
      </c>
    </row>
    <row r="78" spans="2:53" x14ac:dyDescent="0.3">
      <c r="B78" s="9">
        <v>1.5419</v>
      </c>
      <c r="C78" s="9">
        <v>0.18459999999999999</v>
      </c>
      <c r="D78" s="9">
        <v>0.1207</v>
      </c>
      <c r="E78" s="9">
        <v>0.4854</v>
      </c>
      <c r="F78" s="9">
        <v>1.0883</v>
      </c>
      <c r="G78" s="9">
        <v>0.21310000000000001</v>
      </c>
      <c r="H78" s="9">
        <v>0.23960000000000001</v>
      </c>
      <c r="I78" s="9">
        <v>0.28199999999999997</v>
      </c>
      <c r="J78" s="9">
        <v>1.8875999999999999</v>
      </c>
      <c r="K78" s="9">
        <v>0.17680000000000001</v>
      </c>
      <c r="L78" s="9">
        <v>6.7000000000000004E-2</v>
      </c>
      <c r="M78" s="9">
        <v>0.1072</v>
      </c>
      <c r="P78">
        <f t="shared" ref="P78:P83" si="112">(B78+F78+J78)/3</f>
        <v>1.5059333333333333</v>
      </c>
      <c r="Q78">
        <f t="shared" si="91"/>
        <v>0.1915</v>
      </c>
      <c r="R78">
        <f t="shared" si="92"/>
        <v>0.14243333333333333</v>
      </c>
      <c r="S78">
        <f t="shared" si="93"/>
        <v>0.29153333333333331</v>
      </c>
      <c r="U78">
        <f t="shared" si="94"/>
        <v>0.79239999999999999</v>
      </c>
      <c r="V78">
        <v>0</v>
      </c>
      <c r="W78">
        <v>0</v>
      </c>
      <c r="X78">
        <v>0</v>
      </c>
      <c r="AA78" s="5" t="s">
        <v>8</v>
      </c>
      <c r="AB78" s="5">
        <f>(AF78+AF79+AF80+AF81)/4</f>
        <v>0.9688416666666666</v>
      </c>
      <c r="AF78" s="5">
        <f t="shared" ref="AF78:AF83" si="113">U78</f>
        <v>0.79239999999999999</v>
      </c>
      <c r="AG78" s="7">
        <f t="shared" si="95"/>
        <v>0</v>
      </c>
      <c r="AH78" s="8">
        <f t="shared" si="96"/>
        <v>0</v>
      </c>
      <c r="AI78" s="3">
        <f t="shared" si="97"/>
        <v>0</v>
      </c>
      <c r="AL78">
        <f t="shared" si="98"/>
        <v>6.5588063259427662E-2</v>
      </c>
      <c r="AM78">
        <f t="shared" si="106"/>
        <v>0</v>
      </c>
      <c r="AN78">
        <f t="shared" si="107"/>
        <v>0</v>
      </c>
      <c r="AO78">
        <f t="shared" si="108"/>
        <v>0</v>
      </c>
      <c r="AQ78">
        <f t="shared" si="109"/>
        <v>-2.7243615620980042</v>
      </c>
      <c r="AR78">
        <v>0</v>
      </c>
      <c r="AS78">
        <v>0</v>
      </c>
      <c r="AT78">
        <v>0</v>
      </c>
      <c r="AV78">
        <f t="shared" ref="AV78:AV83" si="114">AQ78*AL78</f>
        <v>-0.17868559847643706</v>
      </c>
      <c r="AW78">
        <f t="shared" si="101"/>
        <v>0</v>
      </c>
      <c r="AX78">
        <f t="shared" si="102"/>
        <v>0</v>
      </c>
      <c r="AY78">
        <f t="shared" si="103"/>
        <v>0</v>
      </c>
    </row>
    <row r="79" spans="2:53" x14ac:dyDescent="0.3">
      <c r="B79" s="9">
        <v>1.7505999999999999</v>
      </c>
      <c r="C79" s="9">
        <v>1.4731000000000001</v>
      </c>
      <c r="D79" s="9">
        <v>0.64190000000000003</v>
      </c>
      <c r="E79" s="9">
        <v>0.83860000000000001</v>
      </c>
      <c r="F79" s="9">
        <v>1.5186999999999999</v>
      </c>
      <c r="G79" s="9">
        <v>1.5011000000000001</v>
      </c>
      <c r="H79" s="9">
        <v>1.8067</v>
      </c>
      <c r="I79" s="9">
        <v>1.3184</v>
      </c>
      <c r="J79" s="9">
        <v>2.7734000000000001</v>
      </c>
      <c r="K79" s="9">
        <v>1.8626</v>
      </c>
      <c r="L79" s="9">
        <v>0.34539999999999998</v>
      </c>
      <c r="M79" s="9">
        <v>0.26869999999999999</v>
      </c>
      <c r="P79">
        <f t="shared" si="112"/>
        <v>2.0142333333333333</v>
      </c>
      <c r="Q79">
        <f t="shared" si="91"/>
        <v>1.6122666666666667</v>
      </c>
      <c r="R79">
        <f t="shared" si="92"/>
        <v>0.93133333333333335</v>
      </c>
      <c r="S79">
        <f t="shared" si="93"/>
        <v>0.80856666666666666</v>
      </c>
      <c r="U79">
        <f t="shared" si="94"/>
        <v>1.3007</v>
      </c>
      <c r="V79">
        <f t="shared" si="104"/>
        <v>0.89873333333333338</v>
      </c>
      <c r="W79">
        <f t="shared" si="105"/>
        <v>0.21779999999999999</v>
      </c>
      <c r="X79">
        <f t="shared" ref="X79" si="115">S79-$P$71</f>
        <v>9.5033333333333303E-2</v>
      </c>
      <c r="AA79" s="3" t="s">
        <v>12</v>
      </c>
      <c r="AB79" s="3">
        <f>(AI76+AI77+AI78+AI79+AI80+AI81)/6</f>
        <v>1.5838888888888885E-2</v>
      </c>
      <c r="AF79" s="5">
        <f t="shared" si="113"/>
        <v>1.3007</v>
      </c>
      <c r="AG79" s="7">
        <f t="shared" si="95"/>
        <v>0.89873333333333338</v>
      </c>
      <c r="AH79" s="8">
        <f t="shared" si="96"/>
        <v>0.21779999999999999</v>
      </c>
      <c r="AI79" s="3">
        <f t="shared" si="97"/>
        <v>9.5033333333333303E-2</v>
      </c>
      <c r="AJ79" s="6"/>
      <c r="AK79" s="6"/>
      <c r="AL79">
        <f t="shared" si="98"/>
        <v>0.10766076966372735</v>
      </c>
      <c r="AM79">
        <f t="shared" si="106"/>
        <v>7.4389422917747292E-2</v>
      </c>
      <c r="AN79">
        <f t="shared" si="107"/>
        <v>1.8027612541523654E-2</v>
      </c>
      <c r="AO79">
        <f t="shared" si="108"/>
        <v>7.8660427541909893E-3</v>
      </c>
      <c r="AQ79">
        <f t="shared" si="109"/>
        <v>-2.2287700168527049</v>
      </c>
      <c r="AR79">
        <f t="shared" si="110"/>
        <v>-2.598441512333546</v>
      </c>
      <c r="AS79">
        <f t="shared" si="111"/>
        <v>-4.0158506664235398</v>
      </c>
      <c r="AT79">
        <f t="shared" ref="AT79" si="116">LN(AO79)</f>
        <v>-4.8452001696718838</v>
      </c>
      <c r="AV79">
        <f t="shared" si="114"/>
        <v>-0.2399510954178008</v>
      </c>
      <c r="AW79">
        <f t="shared" si="101"/>
        <v>-0.19329656458801103</v>
      </c>
      <c r="AX79">
        <f t="shared" si="102"/>
        <v>-7.2396199838903136E-2</v>
      </c>
      <c r="AY79">
        <f t="shared" si="103"/>
        <v>-3.8112551687252472E-2</v>
      </c>
    </row>
    <row r="80" spans="2:53" x14ac:dyDescent="0.3">
      <c r="B80" s="9">
        <v>0.38350000000000001</v>
      </c>
      <c r="C80" s="9">
        <v>2.4630999999999998</v>
      </c>
      <c r="D80" s="9">
        <v>0.1789</v>
      </c>
      <c r="E80" s="9">
        <v>0.15340000000000001</v>
      </c>
      <c r="F80" s="9">
        <v>1.4387000000000001</v>
      </c>
      <c r="G80" s="9">
        <v>2.4716</v>
      </c>
      <c r="H80" s="9">
        <v>0.1721</v>
      </c>
      <c r="I80" s="9">
        <v>9.0999999999999998E-2</v>
      </c>
      <c r="J80" s="9">
        <v>1.1072</v>
      </c>
      <c r="K80" s="9">
        <v>0.3715</v>
      </c>
      <c r="L80" s="9">
        <v>0.20469999999999999</v>
      </c>
      <c r="M80" s="9">
        <v>0.23430000000000001</v>
      </c>
      <c r="P80">
        <f t="shared" si="112"/>
        <v>0.9764666666666667</v>
      </c>
      <c r="Q80">
        <f t="shared" si="91"/>
        <v>1.7687333333333333</v>
      </c>
      <c r="R80">
        <f t="shared" si="92"/>
        <v>0.18523333333333333</v>
      </c>
      <c r="S80">
        <f t="shared" si="93"/>
        <v>0.15956666666666666</v>
      </c>
      <c r="U80">
        <f t="shared" si="94"/>
        <v>0.26293333333333335</v>
      </c>
      <c r="V80">
        <f t="shared" si="104"/>
        <v>1.0551999999999999</v>
      </c>
      <c r="W80">
        <v>0</v>
      </c>
      <c r="X80">
        <v>0</v>
      </c>
      <c r="AA80" s="4" t="s">
        <v>9</v>
      </c>
      <c r="AB80" s="4">
        <f>(AF77+AG81+AH77+AH80+AH81+AH82+AH83)/8</f>
        <v>0.33085416666666667</v>
      </c>
      <c r="AF80" s="5">
        <f t="shared" si="113"/>
        <v>0.26293333333333335</v>
      </c>
      <c r="AG80" s="7">
        <f t="shared" si="95"/>
        <v>1.0551999999999999</v>
      </c>
      <c r="AH80" s="4">
        <f t="shared" si="96"/>
        <v>0</v>
      </c>
      <c r="AI80" s="3">
        <f t="shared" si="97"/>
        <v>0</v>
      </c>
      <c r="AJ80" s="6"/>
      <c r="AK80" s="6"/>
      <c r="AL80">
        <f t="shared" si="98"/>
        <v>2.1763362064208539E-2</v>
      </c>
      <c r="AM80">
        <f t="shared" si="106"/>
        <v>8.7340389135976859E-2</v>
      </c>
      <c r="AN80">
        <f t="shared" si="107"/>
        <v>0</v>
      </c>
      <c r="AO80">
        <f t="shared" si="108"/>
        <v>0</v>
      </c>
      <c r="AQ80">
        <f t="shared" si="109"/>
        <v>-3.8275273623020842</v>
      </c>
      <c r="AR80">
        <f t="shared" si="110"/>
        <v>-2.4379422755192954</v>
      </c>
      <c r="AS80">
        <v>0</v>
      </c>
      <c r="AT80">
        <v>0</v>
      </c>
      <c r="AV80">
        <f t="shared" si="114"/>
        <v>-8.3299863796445356E-2</v>
      </c>
      <c r="AW80">
        <f t="shared" si="101"/>
        <v>-0.21293082703490418</v>
      </c>
      <c r="AX80">
        <f t="shared" si="102"/>
        <v>0</v>
      </c>
      <c r="AY80">
        <f t="shared" si="103"/>
        <v>0</v>
      </c>
    </row>
    <row r="81" spans="2:51" x14ac:dyDescent="0.3">
      <c r="B81" s="9">
        <v>2.0087999999999999</v>
      </c>
      <c r="C81" s="9">
        <v>0.16309999999999999</v>
      </c>
      <c r="D81" s="9">
        <v>0.2477</v>
      </c>
      <c r="E81" s="9">
        <v>0.31929999999999997</v>
      </c>
      <c r="F81" s="9">
        <v>2.6101999999999999</v>
      </c>
      <c r="G81" s="9">
        <v>0.22500000000000001</v>
      </c>
      <c r="H81" s="9">
        <v>0.14949999999999999</v>
      </c>
      <c r="I81" s="9">
        <v>0.25140000000000001</v>
      </c>
      <c r="J81" s="9">
        <v>2.0796000000000001</v>
      </c>
      <c r="K81" s="9">
        <v>0.30130000000000001</v>
      </c>
      <c r="L81" s="9">
        <v>0.17319999999999999</v>
      </c>
      <c r="M81" s="9">
        <v>0.2248</v>
      </c>
      <c r="P81">
        <f t="shared" si="112"/>
        <v>2.2328666666666668</v>
      </c>
      <c r="Q81">
        <f t="shared" si="91"/>
        <v>0.2298</v>
      </c>
      <c r="R81">
        <f t="shared" si="92"/>
        <v>0.19013333333333335</v>
      </c>
      <c r="S81">
        <f t="shared" si="93"/>
        <v>0.26516666666666666</v>
      </c>
      <c r="U81">
        <f t="shared" si="94"/>
        <v>1.5193333333333334</v>
      </c>
      <c r="V81">
        <v>0</v>
      </c>
      <c r="W81">
        <v>0</v>
      </c>
      <c r="X81">
        <v>0</v>
      </c>
      <c r="AA81" s="7" t="s">
        <v>10</v>
      </c>
      <c r="AB81" s="7">
        <f>(AF82+AF83+AG76+AG77+AG78+AG79+AG80+AG82+AG83+AH76)/10</f>
        <v>0.52464333333333335</v>
      </c>
      <c r="AF81" s="5">
        <f t="shared" si="113"/>
        <v>1.5193333333333334</v>
      </c>
      <c r="AG81" s="4">
        <f t="shared" si="95"/>
        <v>0</v>
      </c>
      <c r="AH81" s="4">
        <f t="shared" si="96"/>
        <v>0</v>
      </c>
      <c r="AI81" s="3">
        <f t="shared" si="97"/>
        <v>0</v>
      </c>
      <c r="AJ81" s="6"/>
      <c r="AK81" s="6"/>
      <c r="AL81">
        <f t="shared" si="98"/>
        <v>0.12575735837812185</v>
      </c>
      <c r="AM81">
        <f t="shared" si="106"/>
        <v>0</v>
      </c>
      <c r="AN81">
        <f t="shared" si="107"/>
        <v>0</v>
      </c>
      <c r="AO81">
        <f t="shared" si="108"/>
        <v>0</v>
      </c>
      <c r="AQ81">
        <f t="shared" si="109"/>
        <v>-2.07340095578488</v>
      </c>
      <c r="AR81">
        <v>0</v>
      </c>
      <c r="AS81">
        <v>0</v>
      </c>
      <c r="AT81">
        <v>0</v>
      </c>
      <c r="AV81">
        <f t="shared" si="114"/>
        <v>-0.26074542705817955</v>
      </c>
      <c r="AW81">
        <f t="shared" si="101"/>
        <v>0</v>
      </c>
      <c r="AX81">
        <f t="shared" si="102"/>
        <v>0</v>
      </c>
      <c r="AY81">
        <f t="shared" si="103"/>
        <v>0</v>
      </c>
    </row>
    <row r="82" spans="2:51" x14ac:dyDescent="0.3">
      <c r="B82" s="9">
        <v>0.83309999999999995</v>
      </c>
      <c r="C82" s="9">
        <v>1.5551999999999999</v>
      </c>
      <c r="D82" s="9">
        <v>0.11609999999999999</v>
      </c>
      <c r="E82" s="9">
        <v>0.30730000000000002</v>
      </c>
      <c r="F82" s="9">
        <v>0.25330000000000003</v>
      </c>
      <c r="G82" s="9">
        <v>0.19850000000000001</v>
      </c>
      <c r="H82" s="9">
        <v>5.1400000000000001E-2</v>
      </c>
      <c r="I82" s="9">
        <v>9.5899999999999999E-2</v>
      </c>
      <c r="J82" s="9">
        <v>0.3952</v>
      </c>
      <c r="K82" s="9">
        <v>0.154</v>
      </c>
      <c r="L82" s="9">
        <v>0.1021</v>
      </c>
      <c r="M82" s="9">
        <v>0.99739999999999995</v>
      </c>
      <c r="P82">
        <f t="shared" si="112"/>
        <v>0.49386666666666668</v>
      </c>
      <c r="Q82">
        <f t="shared" si="91"/>
        <v>0.63589999999999991</v>
      </c>
      <c r="R82">
        <f t="shared" si="92"/>
        <v>8.986666666666665E-2</v>
      </c>
      <c r="S82">
        <f t="shared" si="93"/>
        <v>0.4668666666666666</v>
      </c>
      <c r="U82">
        <v>0</v>
      </c>
      <c r="V82">
        <v>0</v>
      </c>
      <c r="W82">
        <v>0</v>
      </c>
      <c r="X82">
        <v>0</v>
      </c>
      <c r="AF82" s="7">
        <f t="shared" si="113"/>
        <v>0</v>
      </c>
      <c r="AG82" s="7">
        <f t="shared" si="95"/>
        <v>0</v>
      </c>
      <c r="AH82" s="4">
        <f t="shared" si="96"/>
        <v>0</v>
      </c>
      <c r="AI82" s="2">
        <f t="shared" si="97"/>
        <v>0</v>
      </c>
      <c r="AJ82" s="6"/>
      <c r="AK82" s="6"/>
      <c r="AL82">
        <f t="shared" si="98"/>
        <v>0</v>
      </c>
      <c r="AM82">
        <f t="shared" si="106"/>
        <v>0</v>
      </c>
      <c r="AN82">
        <f t="shared" si="107"/>
        <v>0</v>
      </c>
      <c r="AO82">
        <f t="shared" si="108"/>
        <v>0</v>
      </c>
      <c r="AQ82">
        <v>0</v>
      </c>
      <c r="AR82">
        <v>0</v>
      </c>
      <c r="AS82">
        <v>0</v>
      </c>
      <c r="AT82">
        <v>0</v>
      </c>
      <c r="AV82">
        <f t="shared" si="114"/>
        <v>0</v>
      </c>
      <c r="AW82">
        <f t="shared" si="101"/>
        <v>0</v>
      </c>
      <c r="AX82">
        <f t="shared" si="102"/>
        <v>0</v>
      </c>
      <c r="AY82">
        <f t="shared" si="103"/>
        <v>0</v>
      </c>
    </row>
    <row r="83" spans="2:51" x14ac:dyDescent="0.3">
      <c r="B83" s="9">
        <v>1.9244000000000001</v>
      </c>
      <c r="C83" s="9">
        <v>0.22620000000000001</v>
      </c>
      <c r="D83" s="9">
        <v>0.36730000000000002</v>
      </c>
      <c r="E83" s="9">
        <v>0.45700000000000002</v>
      </c>
      <c r="F83" s="9">
        <v>2.0445000000000002</v>
      </c>
      <c r="G83" s="9">
        <v>0.24959999999999999</v>
      </c>
      <c r="H83" s="9">
        <v>2.1030000000000002</v>
      </c>
      <c r="I83" s="9">
        <v>0.4652</v>
      </c>
      <c r="J83" s="9">
        <v>2.0150000000000001</v>
      </c>
      <c r="K83" s="9">
        <v>0.51180000000000003</v>
      </c>
      <c r="L83" s="9">
        <v>0.1895</v>
      </c>
      <c r="M83" s="9">
        <v>0.45939999999999998</v>
      </c>
      <c r="P83">
        <f t="shared" si="112"/>
        <v>1.9946333333333335</v>
      </c>
      <c r="Q83">
        <f t="shared" si="91"/>
        <v>0.32919999999999999</v>
      </c>
      <c r="R83">
        <f t="shared" si="92"/>
        <v>0.88660000000000017</v>
      </c>
      <c r="S83">
        <f t="shared" si="93"/>
        <v>0.46053333333333329</v>
      </c>
      <c r="U83">
        <f t="shared" si="94"/>
        <v>1.2811000000000001</v>
      </c>
      <c r="V83">
        <v>0</v>
      </c>
      <c r="W83">
        <f t="shared" si="105"/>
        <v>0.17306666666666681</v>
      </c>
      <c r="X83">
        <v>0</v>
      </c>
      <c r="AF83" s="7">
        <f t="shared" si="113"/>
        <v>1.2811000000000001</v>
      </c>
      <c r="AG83" s="7">
        <f t="shared" si="95"/>
        <v>0</v>
      </c>
      <c r="AH83" s="4">
        <f t="shared" si="96"/>
        <v>0.17306666666666681</v>
      </c>
      <c r="AI83" s="2">
        <f t="shared" si="97"/>
        <v>0</v>
      </c>
      <c r="AJ83" s="6"/>
      <c r="AK83" s="6"/>
      <c r="AL83">
        <f t="shared" si="98"/>
        <v>0.10603845007780513</v>
      </c>
      <c r="AM83">
        <f t="shared" si="106"/>
        <v>0</v>
      </c>
      <c r="AN83">
        <f t="shared" si="107"/>
        <v>1.4324971581816788E-2</v>
      </c>
      <c r="AO83">
        <f t="shared" si="108"/>
        <v>0</v>
      </c>
      <c r="AQ83">
        <f t="shared" si="109"/>
        <v>-2.2439535140600118</v>
      </c>
      <c r="AR83">
        <v>0</v>
      </c>
      <c r="AS83">
        <f t="shared" si="111"/>
        <v>-4.2457510002006291</v>
      </c>
      <c r="AT83">
        <v>0</v>
      </c>
      <c r="AV83">
        <f t="shared" si="114"/>
        <v>-0.23794535267756795</v>
      </c>
      <c r="AW83">
        <f t="shared" si="101"/>
        <v>0</v>
      </c>
      <c r="AX83">
        <f t="shared" si="102"/>
        <v>-6.0820262421344216E-2</v>
      </c>
      <c r="AY83">
        <f t="shared" si="103"/>
        <v>0</v>
      </c>
    </row>
    <row r="86" spans="2:51" x14ac:dyDescent="0.3">
      <c r="AD86" t="s">
        <v>47</v>
      </c>
      <c r="AE86" t="s">
        <v>49</v>
      </c>
      <c r="AG86" t="s">
        <v>46</v>
      </c>
    </row>
    <row r="87" spans="2:51" x14ac:dyDescent="0.3">
      <c r="AD87">
        <v>24</v>
      </c>
      <c r="AE87" s="12">
        <f>AD5</f>
        <v>3.7821505376344086E-2</v>
      </c>
      <c r="AG87" s="10">
        <f>BA9</f>
        <v>1.932804972570604</v>
      </c>
    </row>
    <row r="88" spans="2:51" x14ac:dyDescent="0.3">
      <c r="AD88">
        <v>48</v>
      </c>
      <c r="AE88" s="12">
        <f>AD22</f>
        <v>0.23405913978494627</v>
      </c>
      <c r="AG88" s="10">
        <f>BA26</f>
        <v>2.1799669051001835</v>
      </c>
    </row>
    <row r="89" spans="2:51" x14ac:dyDescent="0.3">
      <c r="AD89">
        <v>72</v>
      </c>
      <c r="AE89" s="12">
        <f>AD38</f>
        <v>0.33430860215053765</v>
      </c>
      <c r="AG89" s="10">
        <f>BA42</f>
        <v>2.3944682214851634</v>
      </c>
    </row>
    <row r="90" spans="2:51" x14ac:dyDescent="0.3">
      <c r="AD90">
        <v>96</v>
      </c>
      <c r="AE90" s="12">
        <f>AD54</f>
        <v>0.37015806451612904</v>
      </c>
      <c r="AG90" s="10">
        <f>BA58</f>
        <v>2.3928884188581434</v>
      </c>
    </row>
    <row r="91" spans="2:51" x14ac:dyDescent="0.3">
      <c r="AD91">
        <v>120</v>
      </c>
      <c r="AE91" s="12">
        <f>AD71</f>
        <v>0.38972473118279571</v>
      </c>
      <c r="AG91" s="10">
        <f>BA75</f>
        <v>2.4839866892766276</v>
      </c>
    </row>
  </sheetData>
  <mergeCells count="25">
    <mergeCell ref="B8:M8"/>
    <mergeCell ref="P8:S8"/>
    <mergeCell ref="U8:X8"/>
    <mergeCell ref="AL8:AO8"/>
    <mergeCell ref="AQ8:AT8"/>
    <mergeCell ref="B25:M25"/>
    <mergeCell ref="P25:S25"/>
    <mergeCell ref="U25:X25"/>
    <mergeCell ref="AL25:AO25"/>
    <mergeCell ref="AQ25:AT25"/>
    <mergeCell ref="B41:M41"/>
    <mergeCell ref="P41:S41"/>
    <mergeCell ref="U41:X41"/>
    <mergeCell ref="AL41:AO41"/>
    <mergeCell ref="AQ41:AT41"/>
    <mergeCell ref="B57:M57"/>
    <mergeCell ref="P57:S57"/>
    <mergeCell ref="U57:X57"/>
    <mergeCell ref="AL57:AO57"/>
    <mergeCell ref="AQ57:AT57"/>
    <mergeCell ref="B74:M74"/>
    <mergeCell ref="P74:S74"/>
    <mergeCell ref="U74:X74"/>
    <mergeCell ref="AL74:AO74"/>
    <mergeCell ref="AQ74:AT7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BA91"/>
  <sheetViews>
    <sheetView topLeftCell="V74" workbookViewId="0">
      <selection activeCell="AG87" sqref="AG87:AG91"/>
    </sheetView>
  </sheetViews>
  <sheetFormatPr defaultRowHeight="14.4" x14ac:dyDescent="0.3"/>
  <sheetData>
    <row r="4" spans="2:53" x14ac:dyDescent="0.3">
      <c r="P4" t="s">
        <v>0</v>
      </c>
      <c r="AA4" t="s">
        <v>3</v>
      </c>
      <c r="AD4" t="s">
        <v>4</v>
      </c>
      <c r="AL4" t="s">
        <v>14</v>
      </c>
    </row>
    <row r="5" spans="2:53" x14ac:dyDescent="0.3">
      <c r="P5">
        <f>(B10+F10+J10)/3</f>
        <v>4.6300000000000001E-2</v>
      </c>
      <c r="AA5">
        <f>SUM(U11:X17,V10:X10)</f>
        <v>0.3345999999999999</v>
      </c>
      <c r="AD5">
        <f>AA5/31</f>
        <v>1.0793548387096771E-2</v>
      </c>
    </row>
    <row r="7" spans="2:53" x14ac:dyDescent="0.3">
      <c r="BA7" t="s">
        <v>14</v>
      </c>
    </row>
    <row r="8" spans="2:53" x14ac:dyDescent="0.3">
      <c r="B8" s="39" t="s">
        <v>24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P8" s="39" t="s">
        <v>1</v>
      </c>
      <c r="Q8" s="39"/>
      <c r="R8" s="39"/>
      <c r="S8" s="39"/>
      <c r="U8" s="39" t="s">
        <v>2</v>
      </c>
      <c r="V8" s="39"/>
      <c r="W8" s="39"/>
      <c r="X8" s="39"/>
      <c r="AA8" t="s">
        <v>13</v>
      </c>
      <c r="AL8" s="39" t="s">
        <v>15</v>
      </c>
      <c r="AM8" s="39"/>
      <c r="AN8" s="39"/>
      <c r="AO8" s="39"/>
      <c r="AQ8" s="39" t="s">
        <v>16</v>
      </c>
      <c r="AR8" s="39"/>
      <c r="AS8" s="39"/>
      <c r="AT8" s="39"/>
      <c r="AV8" t="s">
        <v>17</v>
      </c>
    </row>
    <row r="9" spans="2:53" x14ac:dyDescent="0.3">
      <c r="BA9">
        <f>SUM(AV11:AY17,AW10:AY10)*(-1)</f>
        <v>1.7875833415087401</v>
      </c>
    </row>
    <row r="10" spans="2:53" x14ac:dyDescent="0.3">
      <c r="B10" s="1">
        <v>4.7E-2</v>
      </c>
      <c r="C10" s="1">
        <v>4.5699999999999998E-2</v>
      </c>
      <c r="D10" s="1">
        <v>4.4699999999999997E-2</v>
      </c>
      <c r="E10" s="1">
        <v>4.6199999999999998E-2</v>
      </c>
      <c r="F10" s="1">
        <v>4.5100000000000001E-2</v>
      </c>
      <c r="G10" s="1">
        <v>4.53E-2</v>
      </c>
      <c r="H10" s="1">
        <v>4.4499999999999998E-2</v>
      </c>
      <c r="I10" s="1">
        <v>4.4299999999999999E-2</v>
      </c>
      <c r="J10" s="1">
        <v>4.6800000000000001E-2</v>
      </c>
      <c r="K10" s="1">
        <v>4.4499999999999998E-2</v>
      </c>
      <c r="L10" s="1">
        <v>7.0000000000000007E-2</v>
      </c>
      <c r="M10" s="1">
        <v>4.48E-2</v>
      </c>
      <c r="Q10">
        <f t="shared" ref="Q10:S17" si="0">(C10+G10+K10)/3</f>
        <v>4.5166666666666667E-2</v>
      </c>
      <c r="R10">
        <f t="shared" si="0"/>
        <v>5.3066666666666672E-2</v>
      </c>
      <c r="S10">
        <f t="shared" si="0"/>
        <v>4.5100000000000001E-2</v>
      </c>
      <c r="V10">
        <v>0</v>
      </c>
      <c r="W10">
        <f t="shared" ref="V10:X17" si="1">R10-$P$5</f>
        <v>6.7666666666666708E-3</v>
      </c>
      <c r="X10">
        <v>0</v>
      </c>
      <c r="AA10" s="2" t="s">
        <v>7</v>
      </c>
      <c r="AB10" s="2">
        <f>(AI16+AI17)/2</f>
        <v>1.1999999999999997E-3</v>
      </c>
      <c r="AG10" s="7">
        <f t="shared" ref="AG10:AI17" si="2">V10</f>
        <v>0</v>
      </c>
      <c r="AH10" s="7">
        <f t="shared" si="2"/>
        <v>6.7666666666666708E-3</v>
      </c>
      <c r="AI10" s="3">
        <f t="shared" si="2"/>
        <v>0</v>
      </c>
      <c r="AM10">
        <f t="shared" ref="AM10:AO17" si="3">AG10/$AA$5</f>
        <v>0</v>
      </c>
      <c r="AN10">
        <f t="shared" si="3"/>
        <v>2.022315202231522E-2</v>
      </c>
      <c r="AO10">
        <f t="shared" si="3"/>
        <v>0</v>
      </c>
      <c r="AR10">
        <v>0</v>
      </c>
      <c r="AS10">
        <f t="shared" ref="AS10" si="4">LN(AN10)</f>
        <v>-3.9009271911730909</v>
      </c>
      <c r="AT10">
        <v>0</v>
      </c>
      <c r="AW10">
        <f t="shared" ref="AW10:AY17" si="5">AR10*AM10</f>
        <v>0</v>
      </c>
      <c r="AX10">
        <f t="shared" si="5"/>
        <v>-7.8889043615076523E-2</v>
      </c>
      <c r="AY10">
        <f t="shared" si="5"/>
        <v>0</v>
      </c>
    </row>
    <row r="11" spans="2:53" x14ac:dyDescent="0.3">
      <c r="B11" s="1">
        <v>4.7699999999999999E-2</v>
      </c>
      <c r="C11" s="1">
        <v>0.1221</v>
      </c>
      <c r="D11" s="1">
        <v>4.8399999999999999E-2</v>
      </c>
      <c r="E11" s="1">
        <v>4.2999999999999997E-2</v>
      </c>
      <c r="F11" s="1">
        <v>4.7300000000000002E-2</v>
      </c>
      <c r="G11" s="1">
        <v>0.1193</v>
      </c>
      <c r="H11" s="1">
        <v>5.2400000000000002E-2</v>
      </c>
      <c r="I11" s="1">
        <v>4.4400000000000002E-2</v>
      </c>
      <c r="J11" s="1">
        <v>4.4900000000000002E-2</v>
      </c>
      <c r="K11" s="1">
        <v>0.12180000000000001</v>
      </c>
      <c r="L11" s="1">
        <v>4.87E-2</v>
      </c>
      <c r="M11" s="1">
        <v>4.3900000000000002E-2</v>
      </c>
      <c r="P11">
        <f>(B11+F11+J11)/3</f>
        <v>4.6633333333333332E-2</v>
      </c>
      <c r="Q11">
        <f t="shared" si="0"/>
        <v>0.12106666666666667</v>
      </c>
      <c r="R11">
        <f t="shared" si="0"/>
        <v>4.9833333333333334E-2</v>
      </c>
      <c r="S11">
        <f t="shared" si="0"/>
        <v>4.3766666666666669E-2</v>
      </c>
      <c r="U11">
        <f>P11-$P$5</f>
        <v>3.3333333333333132E-4</v>
      </c>
      <c r="V11">
        <f t="shared" si="1"/>
        <v>7.4766666666666676E-2</v>
      </c>
      <c r="W11">
        <f t="shared" si="1"/>
        <v>3.5333333333333328E-3</v>
      </c>
      <c r="X11">
        <v>0</v>
      </c>
      <c r="AA11" s="8" t="s">
        <v>11</v>
      </c>
      <c r="AB11" s="8">
        <f>(AH12+AH13)/2</f>
        <v>1.4333333333333351E-3</v>
      </c>
      <c r="AF11" s="4">
        <f>U11</f>
        <v>3.3333333333333132E-4</v>
      </c>
      <c r="AG11" s="7">
        <f t="shared" si="2"/>
        <v>7.4766666666666676E-2</v>
      </c>
      <c r="AH11" s="4">
        <f t="shared" si="2"/>
        <v>3.5333333333333328E-3</v>
      </c>
      <c r="AI11" s="3">
        <f t="shared" si="2"/>
        <v>0</v>
      </c>
      <c r="AL11">
        <f>AF11/$AA$5</f>
        <v>9.9621438533571845E-4</v>
      </c>
      <c r="AM11">
        <f t="shared" si="3"/>
        <v>0.22345088663080304</v>
      </c>
      <c r="AN11">
        <f t="shared" si="3"/>
        <v>1.0559872484558679E-2</v>
      </c>
      <c r="AO11">
        <f t="shared" si="3"/>
        <v>0</v>
      </c>
      <c r="AQ11">
        <f>LN(AL11)</f>
        <v>-6.9115480772208393</v>
      </c>
      <c r="AR11">
        <f t="shared" ref="AR11" si="6">LN(AM11)</f>
        <v>-1.4985636356946703</v>
      </c>
      <c r="AS11">
        <f t="shared" ref="AS11" si="7">LN(AN11)</f>
        <v>-4.5506940761028112</v>
      </c>
      <c r="AT11">
        <v>0</v>
      </c>
      <c r="AV11">
        <f>AQ11*AL11</f>
        <v>-6.8853836194668252E-3</v>
      </c>
      <c r="AW11">
        <f t="shared" si="5"/>
        <v>-0.33485537306865382</v>
      </c>
      <c r="AX11">
        <f t="shared" si="5"/>
        <v>-4.8054749159882254E-2</v>
      </c>
      <c r="AY11">
        <f>AT11*AO11</f>
        <v>0</v>
      </c>
    </row>
    <row r="12" spans="2:53" x14ac:dyDescent="0.3">
      <c r="B12" s="1">
        <v>4.7399999999999998E-2</v>
      </c>
      <c r="C12" s="1">
        <v>4.5699999999999998E-2</v>
      </c>
      <c r="D12" s="1">
        <v>5.1200000000000002E-2</v>
      </c>
      <c r="E12" s="1">
        <v>4.4400000000000002E-2</v>
      </c>
      <c r="F12" s="1">
        <v>4.8000000000000001E-2</v>
      </c>
      <c r="G12" s="1">
        <v>4.2700000000000002E-2</v>
      </c>
      <c r="H12" s="1">
        <v>4.6300000000000001E-2</v>
      </c>
      <c r="I12" s="1">
        <v>4.19E-2</v>
      </c>
      <c r="J12" s="1">
        <v>4.3900000000000002E-2</v>
      </c>
      <c r="K12" s="1">
        <v>4.5400000000000003E-2</v>
      </c>
      <c r="L12" s="1">
        <v>0.05</v>
      </c>
      <c r="M12" s="1">
        <v>4.8000000000000001E-2</v>
      </c>
      <c r="P12">
        <f t="shared" ref="P12:P17" si="8">(B12+F12+J12)/3</f>
        <v>4.6433333333333333E-2</v>
      </c>
      <c r="Q12">
        <f t="shared" si="0"/>
        <v>4.4600000000000001E-2</v>
      </c>
      <c r="R12">
        <f t="shared" si="0"/>
        <v>4.9166666666666671E-2</v>
      </c>
      <c r="S12">
        <f t="shared" si="0"/>
        <v>4.476666666666667E-2</v>
      </c>
      <c r="U12">
        <f t="shared" ref="U12:U17" si="9">P12-$P$5</f>
        <v>1.3333333333333253E-4</v>
      </c>
      <c r="V12">
        <v>0</v>
      </c>
      <c r="W12">
        <f t="shared" si="1"/>
        <v>2.8666666666666701E-3</v>
      </c>
      <c r="X12">
        <v>0</v>
      </c>
      <c r="AA12" s="5" t="s">
        <v>8</v>
      </c>
      <c r="AB12" s="5">
        <f>(AF12+AF13+AF14+AF15)/4</f>
        <v>1.150833333333333E-2</v>
      </c>
      <c r="AF12" s="5">
        <f t="shared" ref="AF12:AF17" si="10">U12</f>
        <v>1.3333333333333253E-4</v>
      </c>
      <c r="AG12" s="7">
        <f t="shared" si="2"/>
        <v>0</v>
      </c>
      <c r="AH12" s="8">
        <f t="shared" si="2"/>
        <v>2.8666666666666701E-3</v>
      </c>
      <c r="AI12" s="3">
        <f t="shared" si="2"/>
        <v>0</v>
      </c>
      <c r="AL12">
        <f t="shared" ref="AL12:AL17" si="11">AF12/$AA$5</f>
        <v>3.9848575413428742E-4</v>
      </c>
      <c r="AM12">
        <f t="shared" si="3"/>
        <v>0</v>
      </c>
      <c r="AN12">
        <f t="shared" si="3"/>
        <v>8.567443713887242E-3</v>
      </c>
      <c r="AO12">
        <f t="shared" si="3"/>
        <v>0</v>
      </c>
      <c r="AQ12">
        <f t="shared" ref="AQ12:AQ17" si="12">LN(AL12)</f>
        <v>-7.8278388090949944</v>
      </c>
      <c r="AR12">
        <v>0</v>
      </c>
      <c r="AS12">
        <f t="shared" ref="AS12:AS16" si="13">LN(AN12)</f>
        <v>-4.7597858739613699</v>
      </c>
      <c r="AT12">
        <v>0</v>
      </c>
      <c r="AV12">
        <f t="shared" ref="AV12:AV17" si="14">AQ12*AL12</f>
        <v>-3.1192822510838613E-3</v>
      </c>
      <c r="AW12">
        <f t="shared" si="5"/>
        <v>0</v>
      </c>
      <c r="AX12">
        <f t="shared" si="5"/>
        <v>-4.0779197565319628E-2</v>
      </c>
      <c r="AY12">
        <f t="shared" si="5"/>
        <v>0</v>
      </c>
    </row>
    <row r="13" spans="2:53" x14ac:dyDescent="0.3">
      <c r="B13" s="1">
        <v>5.5800000000000002E-2</v>
      </c>
      <c r="C13" s="1">
        <v>5.5300000000000002E-2</v>
      </c>
      <c r="D13" s="1">
        <v>4.3499999999999997E-2</v>
      </c>
      <c r="E13" s="1">
        <v>4.58E-2</v>
      </c>
      <c r="F13" s="1">
        <v>4.8399999999999999E-2</v>
      </c>
      <c r="G13" s="1">
        <v>5.4199999999999998E-2</v>
      </c>
      <c r="H13" s="1">
        <v>4.3900000000000002E-2</v>
      </c>
      <c r="I13" s="1">
        <v>4.41E-2</v>
      </c>
      <c r="J13" s="1">
        <v>4.7100000000000003E-2</v>
      </c>
      <c r="K13" s="1">
        <v>5.0099999999999999E-2</v>
      </c>
      <c r="L13" s="1">
        <v>4.7100000000000003E-2</v>
      </c>
      <c r="M13" s="1">
        <v>5.0099999999999999E-2</v>
      </c>
      <c r="P13">
        <f t="shared" si="8"/>
        <v>5.043333333333333E-2</v>
      </c>
      <c r="Q13">
        <f t="shared" si="0"/>
        <v>5.3199999999999997E-2</v>
      </c>
      <c r="R13">
        <f t="shared" si="0"/>
        <v>4.4833333333333336E-2</v>
      </c>
      <c r="S13">
        <f t="shared" si="0"/>
        <v>4.6666666666666669E-2</v>
      </c>
      <c r="U13">
        <f t="shared" si="9"/>
        <v>4.1333333333333291E-3</v>
      </c>
      <c r="V13">
        <f t="shared" si="1"/>
        <v>6.8999999999999964E-3</v>
      </c>
      <c r="W13">
        <v>0</v>
      </c>
      <c r="X13">
        <f t="shared" si="1"/>
        <v>3.6666666666666792E-4</v>
      </c>
      <c r="AA13" s="3" t="s">
        <v>12</v>
      </c>
      <c r="AB13" s="3">
        <f>(AI10+AI11+AI12+AI13+AI14+AI15)/6</f>
        <v>3.8333333333333275E-4</v>
      </c>
      <c r="AF13" s="5">
        <f t="shared" si="10"/>
        <v>4.1333333333333291E-3</v>
      </c>
      <c r="AG13" s="7">
        <f t="shared" si="2"/>
        <v>6.8999999999999964E-3</v>
      </c>
      <c r="AH13" s="8">
        <f t="shared" si="2"/>
        <v>0</v>
      </c>
      <c r="AI13" s="3">
        <f t="shared" si="2"/>
        <v>3.6666666666666792E-4</v>
      </c>
      <c r="AJ13" s="6"/>
      <c r="AK13" s="6"/>
      <c r="AL13">
        <f t="shared" si="11"/>
        <v>1.2353058378162972E-2</v>
      </c>
      <c r="AM13">
        <f t="shared" si="3"/>
        <v>2.0621637776449486E-2</v>
      </c>
      <c r="AN13">
        <f t="shared" si="3"/>
        <v>0</v>
      </c>
      <c r="AO13">
        <f t="shared" si="3"/>
        <v>1.0958358238693008E-3</v>
      </c>
      <c r="AQ13">
        <f t="shared" si="12"/>
        <v>-4.3938516046098428</v>
      </c>
      <c r="AR13">
        <f t="shared" ref="AR13:AR17" si="15">LN(AM13)</f>
        <v>-3.8814143769495102</v>
      </c>
      <c r="AS13">
        <v>0</v>
      </c>
      <c r="AT13">
        <f t="shared" ref="AT13:AT17" si="16">LN(AO13)</f>
        <v>-6.8162378974165048</v>
      </c>
      <c r="AV13">
        <f t="shared" si="14"/>
        <v>-5.4277505376730435E-2</v>
      </c>
      <c r="AW13">
        <f t="shared" si="5"/>
        <v>-8.0041121341756172E-2</v>
      </c>
      <c r="AX13">
        <f t="shared" si="5"/>
        <v>0</v>
      </c>
      <c r="AY13">
        <f t="shared" si="5"/>
        <v>-7.4694776720045661E-3</v>
      </c>
    </row>
    <row r="14" spans="2:53" x14ac:dyDescent="0.3">
      <c r="B14" s="1">
        <v>4.8399999999999999E-2</v>
      </c>
      <c r="C14" s="1">
        <v>4.7699999999999999E-2</v>
      </c>
      <c r="D14" s="1">
        <v>4.36E-2</v>
      </c>
      <c r="E14" s="1">
        <v>4.3799999999999999E-2</v>
      </c>
      <c r="F14" s="1">
        <v>4.7899999999999998E-2</v>
      </c>
      <c r="G14" s="1">
        <v>4.48E-2</v>
      </c>
      <c r="H14" s="1">
        <v>4.2799999999999998E-2</v>
      </c>
      <c r="I14" s="1">
        <v>4.3499999999999997E-2</v>
      </c>
      <c r="J14" s="1">
        <v>4.6699999999999998E-2</v>
      </c>
      <c r="K14" s="1">
        <v>0.30580000000000002</v>
      </c>
      <c r="L14" s="1">
        <v>4.7E-2</v>
      </c>
      <c r="M14" s="1">
        <v>5.74E-2</v>
      </c>
      <c r="P14">
        <f t="shared" si="8"/>
        <v>4.7666666666666663E-2</v>
      </c>
      <c r="Q14">
        <f t="shared" si="0"/>
        <v>0.13276666666666667</v>
      </c>
      <c r="R14">
        <f t="shared" si="0"/>
        <v>4.4466666666666675E-2</v>
      </c>
      <c r="S14">
        <f t="shared" si="0"/>
        <v>4.8233333333333329E-2</v>
      </c>
      <c r="U14">
        <f t="shared" si="9"/>
        <v>1.3666666666666619E-3</v>
      </c>
      <c r="V14">
        <f t="shared" si="1"/>
        <v>8.6466666666666664E-2</v>
      </c>
      <c r="W14">
        <v>0</v>
      </c>
      <c r="X14">
        <f t="shared" si="1"/>
        <v>1.9333333333333286E-3</v>
      </c>
      <c r="AA14" s="4" t="s">
        <v>9</v>
      </c>
      <c r="AB14" s="4">
        <f>(AF11+AG15+AH11+AH14+AH15+AH16+AH17)/8</f>
        <v>9.0416666666666683E-4</v>
      </c>
      <c r="AF14" s="5">
        <f t="shared" si="10"/>
        <v>1.3666666666666619E-3</v>
      </c>
      <c r="AG14" s="7">
        <f t="shared" si="2"/>
        <v>8.6466666666666664E-2</v>
      </c>
      <c r="AH14" s="4">
        <f t="shared" si="2"/>
        <v>0</v>
      </c>
      <c r="AI14" s="3">
        <f t="shared" si="2"/>
        <v>1.9333333333333286E-3</v>
      </c>
      <c r="AJ14" s="6"/>
      <c r="AK14" s="6"/>
      <c r="AL14">
        <f t="shared" si="11"/>
        <v>4.0844789798764559E-3</v>
      </c>
      <c r="AM14">
        <f t="shared" si="3"/>
        <v>0.25841801155608696</v>
      </c>
      <c r="AN14">
        <f t="shared" si="3"/>
        <v>0</v>
      </c>
      <c r="AO14">
        <f t="shared" si="3"/>
        <v>5.7780434349471886E-3</v>
      </c>
      <c r="AQ14">
        <f t="shared" si="12"/>
        <v>-5.5005611035105746</v>
      </c>
      <c r="AR14">
        <f t="shared" si="15"/>
        <v>-1.3531768053384894</v>
      </c>
      <c r="AS14">
        <v>0</v>
      </c>
      <c r="AT14">
        <f t="shared" si="16"/>
        <v>-5.1536901596684617</v>
      </c>
      <c r="AV14">
        <f t="shared" si="14"/>
        <v>-2.2466926204814983E-2</v>
      </c>
      <c r="AW14">
        <f t="shared" si="5"/>
        <v>-0.3496852593193906</v>
      </c>
      <c r="AX14">
        <f t="shared" si="5"/>
        <v>0</v>
      </c>
      <c r="AY14">
        <f t="shared" si="5"/>
        <v>-2.9778245592824285E-2</v>
      </c>
    </row>
    <row r="15" spans="2:53" x14ac:dyDescent="0.3">
      <c r="B15" s="1">
        <v>0.16400000000000001</v>
      </c>
      <c r="C15" s="1">
        <v>4.5400000000000003E-2</v>
      </c>
      <c r="D15" s="1">
        <v>4.4200000000000003E-2</v>
      </c>
      <c r="E15" s="1">
        <v>4.41E-2</v>
      </c>
      <c r="F15" s="1">
        <v>4.53E-2</v>
      </c>
      <c r="G15" s="1">
        <v>4.58E-2</v>
      </c>
      <c r="H15" s="1">
        <v>4.19E-2</v>
      </c>
      <c r="I15" s="1">
        <v>4.4900000000000002E-2</v>
      </c>
      <c r="J15" s="1">
        <v>5.0799999999999998E-2</v>
      </c>
      <c r="K15" s="1">
        <v>4.7500000000000001E-2</v>
      </c>
      <c r="L15" s="1">
        <v>5.2499999999999998E-2</v>
      </c>
      <c r="M15" s="1">
        <v>4.9599999999999998E-2</v>
      </c>
      <c r="P15">
        <f t="shared" si="8"/>
        <v>8.6699999999999999E-2</v>
      </c>
      <c r="Q15">
        <f t="shared" si="0"/>
        <v>4.6233333333333328E-2</v>
      </c>
      <c r="R15">
        <f t="shared" si="0"/>
        <v>4.6199999999999998E-2</v>
      </c>
      <c r="S15">
        <f t="shared" si="0"/>
        <v>4.6199999999999998E-2</v>
      </c>
      <c r="U15">
        <f t="shared" si="9"/>
        <v>4.0399999999999998E-2</v>
      </c>
      <c r="V15">
        <v>0</v>
      </c>
      <c r="W15">
        <v>0</v>
      </c>
      <c r="X15">
        <v>0</v>
      </c>
      <c r="AA15" s="7" t="s">
        <v>10</v>
      </c>
      <c r="AB15" s="7">
        <f>(AF16+AF17+AG10+AG11+AG12+AG13+AG14+AG16+AG17+AH10)/10</f>
        <v>2.7376666666666671E-2</v>
      </c>
      <c r="AF15" s="5">
        <f t="shared" si="10"/>
        <v>4.0399999999999998E-2</v>
      </c>
      <c r="AG15" s="4">
        <f t="shared" si="2"/>
        <v>0</v>
      </c>
      <c r="AH15" s="4">
        <f t="shared" si="2"/>
        <v>0</v>
      </c>
      <c r="AI15" s="3">
        <f t="shared" si="2"/>
        <v>0</v>
      </c>
      <c r="AJ15" s="6"/>
      <c r="AK15" s="6"/>
      <c r="AL15">
        <f t="shared" si="11"/>
        <v>0.12074118350268981</v>
      </c>
      <c r="AM15">
        <f t="shared" si="3"/>
        <v>0</v>
      </c>
      <c r="AN15">
        <f t="shared" si="3"/>
        <v>0</v>
      </c>
      <c r="AO15">
        <f t="shared" si="3"/>
        <v>0</v>
      </c>
      <c r="AQ15">
        <f t="shared" si="12"/>
        <v>-2.114106003585619</v>
      </c>
      <c r="AR15">
        <v>0</v>
      </c>
      <c r="AS15">
        <v>0</v>
      </c>
      <c r="AT15">
        <v>0</v>
      </c>
      <c r="AV15">
        <f t="shared" si="14"/>
        <v>-0.2552596609230694</v>
      </c>
      <c r="AW15">
        <f t="shared" si="5"/>
        <v>0</v>
      </c>
      <c r="AX15">
        <f t="shared" si="5"/>
        <v>0</v>
      </c>
      <c r="AY15">
        <f t="shared" si="5"/>
        <v>0</v>
      </c>
    </row>
    <row r="16" spans="2:53" x14ac:dyDescent="0.3">
      <c r="B16" s="1">
        <v>4.3299999999999998E-2</v>
      </c>
      <c r="C16" s="1">
        <v>4.6600000000000003E-2</v>
      </c>
      <c r="D16" s="1">
        <v>5.1299999999999998E-2</v>
      </c>
      <c r="E16" s="1">
        <v>4.65E-2</v>
      </c>
      <c r="F16" s="1">
        <v>4.9200000000000001E-2</v>
      </c>
      <c r="G16" s="1">
        <v>5.2400000000000002E-2</v>
      </c>
      <c r="H16" s="1">
        <v>4.7699999999999999E-2</v>
      </c>
      <c r="I16" s="1">
        <v>4.4299999999999999E-2</v>
      </c>
      <c r="J16" s="1">
        <v>4.8399999999999999E-2</v>
      </c>
      <c r="K16" s="1">
        <v>4.36E-2</v>
      </c>
      <c r="L16" s="1">
        <v>0.05</v>
      </c>
      <c r="M16" s="1">
        <v>4.8000000000000001E-2</v>
      </c>
      <c r="P16">
        <f t="shared" si="8"/>
        <v>4.6966666666666664E-2</v>
      </c>
      <c r="Q16">
        <f t="shared" si="0"/>
        <v>4.7533333333333337E-2</v>
      </c>
      <c r="R16">
        <f t="shared" si="0"/>
        <v>4.9666666666666671E-2</v>
      </c>
      <c r="S16">
        <f t="shared" si="0"/>
        <v>4.6266666666666657E-2</v>
      </c>
      <c r="U16">
        <f t="shared" si="9"/>
        <v>6.6666666666666263E-4</v>
      </c>
      <c r="V16">
        <f t="shared" si="1"/>
        <v>1.2333333333333363E-3</v>
      </c>
      <c r="W16">
        <f t="shared" si="1"/>
        <v>3.3666666666666706E-3</v>
      </c>
      <c r="X16">
        <v>0</v>
      </c>
      <c r="AF16" s="7">
        <f t="shared" si="10"/>
        <v>6.6666666666666263E-4</v>
      </c>
      <c r="AG16" s="7">
        <f t="shared" si="2"/>
        <v>1.2333333333333363E-3</v>
      </c>
      <c r="AH16" s="4">
        <f t="shared" si="2"/>
        <v>3.3666666666666706E-3</v>
      </c>
      <c r="AI16" s="2">
        <f t="shared" si="2"/>
        <v>0</v>
      </c>
      <c r="AJ16" s="6"/>
      <c r="AK16" s="6"/>
      <c r="AL16">
        <f t="shared" si="11"/>
        <v>1.9924287706714369E-3</v>
      </c>
      <c r="AM16">
        <f t="shared" si="3"/>
        <v>3.6859932257421895E-3</v>
      </c>
      <c r="AN16">
        <f t="shared" si="3"/>
        <v>1.006176529189083E-2</v>
      </c>
      <c r="AO16">
        <f t="shared" si="3"/>
        <v>0</v>
      </c>
      <c r="AQ16">
        <f t="shared" si="12"/>
        <v>-6.2184008966608939</v>
      </c>
      <c r="AR16">
        <f t="shared" si="15"/>
        <v>-5.6032152575706515</v>
      </c>
      <c r="AS16">
        <f t="shared" si="13"/>
        <v>-4.5990126533736184</v>
      </c>
      <c r="AT16">
        <v>0</v>
      </c>
      <c r="AV16">
        <f t="shared" si="14"/>
        <v>-1.2389720854076226E-2</v>
      </c>
      <c r="AW16">
        <f t="shared" si="5"/>
        <v>-2.0653413481780698E-2</v>
      </c>
      <c r="AX16">
        <f t="shared" si="5"/>
        <v>-4.6274185892681424E-2</v>
      </c>
      <c r="AY16">
        <f t="shared" si="5"/>
        <v>0</v>
      </c>
    </row>
    <row r="17" spans="2:53" x14ac:dyDescent="0.3">
      <c r="B17" s="1">
        <v>4.9799999999999997E-2</v>
      </c>
      <c r="C17" s="1">
        <v>4.8500000000000001E-2</v>
      </c>
      <c r="D17" s="1">
        <v>4.5499999999999999E-2</v>
      </c>
      <c r="E17" s="1">
        <v>4.87E-2</v>
      </c>
      <c r="F17" s="1">
        <v>0.33229999999999998</v>
      </c>
      <c r="G17" s="1">
        <v>4.4900000000000002E-2</v>
      </c>
      <c r="H17" s="1">
        <v>4.2999999999999997E-2</v>
      </c>
      <c r="I17" s="1">
        <v>5.11E-2</v>
      </c>
      <c r="J17" s="1">
        <v>4.7399999999999998E-2</v>
      </c>
      <c r="K17" s="1">
        <v>4.58E-2</v>
      </c>
      <c r="L17" s="1">
        <v>4.5400000000000003E-2</v>
      </c>
      <c r="M17" s="1">
        <v>4.6300000000000001E-2</v>
      </c>
      <c r="P17">
        <f t="shared" si="8"/>
        <v>0.14316666666666666</v>
      </c>
      <c r="Q17">
        <f t="shared" si="0"/>
        <v>4.6400000000000004E-2</v>
      </c>
      <c r="R17">
        <f t="shared" si="0"/>
        <v>4.463333333333333E-2</v>
      </c>
      <c r="S17">
        <f t="shared" si="0"/>
        <v>4.87E-2</v>
      </c>
      <c r="U17">
        <f t="shared" si="9"/>
        <v>9.6866666666666656E-2</v>
      </c>
      <c r="V17">
        <f t="shared" si="1"/>
        <v>1.0000000000000286E-4</v>
      </c>
      <c r="W17">
        <v>0</v>
      </c>
      <c r="X17">
        <f t="shared" si="1"/>
        <v>2.3999999999999994E-3</v>
      </c>
      <c r="AF17" s="7">
        <f t="shared" si="10"/>
        <v>9.6866666666666656E-2</v>
      </c>
      <c r="AG17" s="7">
        <f t="shared" si="2"/>
        <v>1.0000000000000286E-4</v>
      </c>
      <c r="AH17" s="4">
        <f t="shared" si="2"/>
        <v>0</v>
      </c>
      <c r="AI17" s="2">
        <f t="shared" si="2"/>
        <v>2.3999999999999994E-3</v>
      </c>
      <c r="AJ17" s="6"/>
      <c r="AK17" s="6"/>
      <c r="AL17">
        <f t="shared" si="11"/>
        <v>0.28949990037856155</v>
      </c>
      <c r="AM17">
        <f t="shared" si="3"/>
        <v>2.9886431560072592E-4</v>
      </c>
      <c r="AN17">
        <f t="shared" si="3"/>
        <v>0</v>
      </c>
      <c r="AO17">
        <f t="shared" si="3"/>
        <v>7.1727435744172148E-3</v>
      </c>
      <c r="AQ17">
        <f t="shared" si="12"/>
        <v>-1.2396003260846504</v>
      </c>
      <c r="AR17">
        <f t="shared" si="15"/>
        <v>-8.1155208815467397</v>
      </c>
      <c r="AS17">
        <v>0</v>
      </c>
      <c r="AT17">
        <f t="shared" si="16"/>
        <v>-4.9374670511988237</v>
      </c>
      <c r="AV17">
        <f t="shared" si="14"/>
        <v>-0.35886417091073869</v>
      </c>
      <c r="AW17">
        <f t="shared" si="5"/>
        <v>-2.4254395940068664E-3</v>
      </c>
      <c r="AX17">
        <f t="shared" si="5"/>
        <v>0</v>
      </c>
      <c r="AY17">
        <f t="shared" si="5"/>
        <v>-3.5415185065383076E-2</v>
      </c>
    </row>
    <row r="18" spans="2:53" x14ac:dyDescent="0.3">
      <c r="AJ18" s="6"/>
      <c r="AK18" s="6"/>
      <c r="AL18" s="6"/>
      <c r="AM18" s="6"/>
      <c r="AN18" s="6"/>
      <c r="AO18" s="6"/>
    </row>
    <row r="19" spans="2:53" x14ac:dyDescent="0.3">
      <c r="AJ19" s="6"/>
      <c r="AK19" s="6"/>
      <c r="AL19" s="6"/>
      <c r="AM19" s="6"/>
      <c r="AN19" s="6"/>
      <c r="AO19" s="6"/>
    </row>
    <row r="20" spans="2:53" x14ac:dyDescent="0.3">
      <c r="AJ20" s="6"/>
      <c r="AK20" s="6"/>
      <c r="AL20" s="6"/>
      <c r="AM20" s="6"/>
      <c r="AN20" s="6"/>
      <c r="AO20" s="6"/>
    </row>
    <row r="21" spans="2:53" x14ac:dyDescent="0.3">
      <c r="P21" t="s">
        <v>0</v>
      </c>
      <c r="AA21" t="s">
        <v>3</v>
      </c>
      <c r="AD21" t="s">
        <v>4</v>
      </c>
      <c r="AL21" t="s">
        <v>14</v>
      </c>
    </row>
    <row r="22" spans="2:53" x14ac:dyDescent="0.3">
      <c r="P22">
        <f>(B27+F27+J27)/3</f>
        <v>0.20103333333333331</v>
      </c>
      <c r="AA22">
        <f>SUM(U28:X34,V27:X27)</f>
        <v>1.9149666666666669</v>
      </c>
      <c r="AD22">
        <f>AA22/31</f>
        <v>6.1773118279569904E-2</v>
      </c>
    </row>
    <row r="24" spans="2:53" x14ac:dyDescent="0.3">
      <c r="BA24" t="s">
        <v>14</v>
      </c>
    </row>
    <row r="25" spans="2:53" x14ac:dyDescent="0.3">
      <c r="B25" s="39" t="s">
        <v>25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P25" s="39" t="s">
        <v>1</v>
      </c>
      <c r="Q25" s="39"/>
      <c r="R25" s="39"/>
      <c r="S25" s="39"/>
      <c r="U25" s="39" t="s">
        <v>2</v>
      </c>
      <c r="V25" s="39"/>
      <c r="W25" s="39"/>
      <c r="X25" s="39"/>
      <c r="AA25" t="s">
        <v>13</v>
      </c>
      <c r="AL25" s="39" t="s">
        <v>15</v>
      </c>
      <c r="AM25" s="39"/>
      <c r="AN25" s="39"/>
      <c r="AO25" s="39"/>
      <c r="AQ25" s="39" t="s">
        <v>16</v>
      </c>
      <c r="AR25" s="39"/>
      <c r="AS25" s="39"/>
      <c r="AT25" s="39"/>
      <c r="AV25" t="s">
        <v>17</v>
      </c>
    </row>
    <row r="26" spans="2:53" x14ac:dyDescent="0.3">
      <c r="BA26">
        <f>SUM(AV28:AY34,AW27:AY27)*(-1)</f>
        <v>1.8210329413064985</v>
      </c>
    </row>
    <row r="27" spans="2:53" x14ac:dyDescent="0.3">
      <c r="B27" s="9">
        <v>0.4778</v>
      </c>
      <c r="C27" s="9">
        <v>6.3200000000000006E-2</v>
      </c>
      <c r="D27" s="9">
        <v>6.1100000000000002E-2</v>
      </c>
      <c r="E27" s="9">
        <v>5.0299999999999997E-2</v>
      </c>
      <c r="F27" s="9">
        <v>7.7899999999999997E-2</v>
      </c>
      <c r="G27" s="9">
        <v>6.1699999999999998E-2</v>
      </c>
      <c r="H27" s="9">
        <v>4.6199999999999998E-2</v>
      </c>
      <c r="I27" s="9">
        <v>4.6300000000000001E-2</v>
      </c>
      <c r="J27" s="9">
        <v>4.7399999999999998E-2</v>
      </c>
      <c r="K27" s="9">
        <v>6.0400000000000002E-2</v>
      </c>
      <c r="L27" s="9">
        <v>1.3632</v>
      </c>
      <c r="M27" s="9">
        <v>4.7399999999999998E-2</v>
      </c>
      <c r="Q27">
        <f t="shared" ref="Q27:S34" si="17">(C27+G27+K27)/3</f>
        <v>6.1766666666666671E-2</v>
      </c>
      <c r="R27">
        <f t="shared" si="17"/>
        <v>0.49016666666666664</v>
      </c>
      <c r="S27">
        <f t="shared" si="17"/>
        <v>4.7999999999999994E-2</v>
      </c>
      <c r="V27">
        <v>0</v>
      </c>
      <c r="W27">
        <f t="shared" ref="W27" si="18">R27-$P$22</f>
        <v>0.28913333333333335</v>
      </c>
      <c r="X27">
        <v>0</v>
      </c>
      <c r="AA27" s="2" t="s">
        <v>7</v>
      </c>
      <c r="AB27" s="2">
        <f>(AI33+AI34)/2</f>
        <v>0</v>
      </c>
      <c r="AG27" s="7">
        <f t="shared" ref="AG27:AI34" si="19">V27</f>
        <v>0</v>
      </c>
      <c r="AH27" s="7">
        <f t="shared" si="19"/>
        <v>0.28913333333333335</v>
      </c>
      <c r="AI27" s="3">
        <f t="shared" si="19"/>
        <v>0</v>
      </c>
      <c r="AM27">
        <f>AG27/$AA$22</f>
        <v>0</v>
      </c>
      <c r="AN27">
        <f t="shared" ref="AN27:AO34" si="20">AH27/$AA$22</f>
        <v>0.15098609201204546</v>
      </c>
      <c r="AO27">
        <f t="shared" si="20"/>
        <v>0</v>
      </c>
      <c r="AR27">
        <v>0</v>
      </c>
      <c r="AS27">
        <f t="shared" ref="AS27" si="21">LN(AN27)</f>
        <v>-1.8905675522897134</v>
      </c>
      <c r="AT27">
        <v>0</v>
      </c>
      <c r="AW27">
        <f t="shared" ref="AW27:AY34" si="22">AR27*AM27</f>
        <v>0</v>
      </c>
      <c r="AX27">
        <f t="shared" si="22"/>
        <v>-0.28544940640500222</v>
      </c>
      <c r="AY27">
        <f t="shared" si="22"/>
        <v>0</v>
      </c>
    </row>
    <row r="28" spans="2:53" x14ac:dyDescent="0.3">
      <c r="B28" s="9">
        <v>0.53120000000000001</v>
      </c>
      <c r="C28" s="9">
        <v>0.1235</v>
      </c>
      <c r="D28" s="9">
        <v>5.1200000000000002E-2</v>
      </c>
      <c r="E28" s="9">
        <v>4.3799999999999999E-2</v>
      </c>
      <c r="F28" s="9">
        <v>4.7500000000000001E-2</v>
      </c>
      <c r="G28" s="9">
        <v>0.12429999999999999</v>
      </c>
      <c r="H28" s="9">
        <v>0.1016</v>
      </c>
      <c r="I28" s="9">
        <v>4.4299999999999999E-2</v>
      </c>
      <c r="J28" s="9">
        <v>4.8500000000000001E-2</v>
      </c>
      <c r="K28" s="9">
        <v>1.4029</v>
      </c>
      <c r="L28" s="9">
        <v>5.1200000000000002E-2</v>
      </c>
      <c r="M28" s="9">
        <v>4.4900000000000002E-2</v>
      </c>
      <c r="P28">
        <f>(B28+F28+J28)/3</f>
        <v>0.20906666666666665</v>
      </c>
      <c r="Q28">
        <f t="shared" si="17"/>
        <v>0.55023333333333335</v>
      </c>
      <c r="R28">
        <f t="shared" si="17"/>
        <v>6.7999999999999991E-2</v>
      </c>
      <c r="S28">
        <f t="shared" si="17"/>
        <v>4.4333333333333336E-2</v>
      </c>
      <c r="U28">
        <f t="shared" ref="U28:V28" si="23">P28-$P$22</f>
        <v>8.0333333333333368E-3</v>
      </c>
      <c r="V28">
        <f t="shared" si="23"/>
        <v>0.34920000000000007</v>
      </c>
      <c r="W28">
        <v>0</v>
      </c>
      <c r="X28">
        <v>0</v>
      </c>
      <c r="AA28" s="8" t="s">
        <v>11</v>
      </c>
      <c r="AB28" s="8">
        <f>(AH29+AH30)/2</f>
        <v>0</v>
      </c>
      <c r="AF28" s="4">
        <f>U28</f>
        <v>8.0333333333333368E-3</v>
      </c>
      <c r="AG28" s="7">
        <f t="shared" si="19"/>
        <v>0.34920000000000007</v>
      </c>
      <c r="AH28" s="4">
        <f t="shared" si="19"/>
        <v>0</v>
      </c>
      <c r="AI28" s="3">
        <f t="shared" si="19"/>
        <v>0</v>
      </c>
      <c r="AL28">
        <f t="shared" ref="AL28:AM34" si="24">AF28/$AA$22</f>
        <v>4.1950251527441747E-3</v>
      </c>
      <c r="AM28">
        <f t="shared" si="24"/>
        <v>0.18235304356907867</v>
      </c>
      <c r="AN28">
        <f t="shared" si="20"/>
        <v>0</v>
      </c>
      <c r="AO28">
        <f t="shared" si="20"/>
        <v>0</v>
      </c>
      <c r="AQ28">
        <f t="shared" ref="AQ28" si="25">LN(AL28)</f>
        <v>-5.4738559431943692</v>
      </c>
      <c r="AR28">
        <f t="shared" ref="AR28:AR31" si="26">LN(AM28)</f>
        <v>-1.7018106710574223</v>
      </c>
      <c r="AS28">
        <v>0</v>
      </c>
      <c r="AT28">
        <v>0</v>
      </c>
      <c r="AV28">
        <f>AQ28*AL28</f>
        <v>-2.2962963364198567E-2</v>
      </c>
      <c r="AW28">
        <f t="shared" si="22"/>
        <v>-0.31033035544565712</v>
      </c>
      <c r="AX28">
        <f t="shared" si="22"/>
        <v>0</v>
      </c>
      <c r="AY28">
        <f t="shared" si="22"/>
        <v>0</v>
      </c>
    </row>
    <row r="29" spans="2:53" x14ac:dyDescent="0.3">
      <c r="B29" s="9">
        <v>0.35920000000000002</v>
      </c>
      <c r="C29" s="9">
        <v>4.6199999999999998E-2</v>
      </c>
      <c r="D29" s="9">
        <v>5.2200000000000003E-2</v>
      </c>
      <c r="E29" s="9">
        <v>4.4699999999999997E-2</v>
      </c>
      <c r="F29" s="9">
        <v>0.12659999999999999</v>
      </c>
      <c r="G29" s="9">
        <v>4.2500000000000003E-2</v>
      </c>
      <c r="H29" s="9">
        <v>4.7800000000000002E-2</v>
      </c>
      <c r="I29" s="9">
        <v>4.3799999999999999E-2</v>
      </c>
      <c r="J29" s="9">
        <v>6.2399999999999997E-2</v>
      </c>
      <c r="K29" s="9">
        <v>4.6199999999999998E-2</v>
      </c>
      <c r="L29" s="9">
        <v>5.0999999999999997E-2</v>
      </c>
      <c r="M29" s="9">
        <v>6.5500000000000003E-2</v>
      </c>
      <c r="P29">
        <f t="shared" ref="P29:P34" si="27">(B29+F29+J29)/3</f>
        <v>0.18273333333333333</v>
      </c>
      <c r="Q29">
        <f t="shared" si="17"/>
        <v>4.4966666666666662E-2</v>
      </c>
      <c r="R29">
        <f t="shared" si="17"/>
        <v>5.0333333333333334E-2</v>
      </c>
      <c r="S29">
        <f t="shared" si="17"/>
        <v>5.1333333333333335E-2</v>
      </c>
      <c r="U29">
        <v>0</v>
      </c>
      <c r="V29">
        <v>0</v>
      </c>
      <c r="W29">
        <v>0</v>
      </c>
      <c r="X29">
        <v>0</v>
      </c>
      <c r="AA29" s="5" t="s">
        <v>8</v>
      </c>
      <c r="AB29" s="5">
        <f>(AF29+AF30+AF31+AF32)/4</f>
        <v>0.10334166666666669</v>
      </c>
      <c r="AF29" s="5">
        <f t="shared" ref="AF29:AF34" si="28">U29</f>
        <v>0</v>
      </c>
      <c r="AG29" s="7">
        <f t="shared" si="19"/>
        <v>0</v>
      </c>
      <c r="AH29" s="8">
        <f t="shared" si="19"/>
        <v>0</v>
      </c>
      <c r="AI29" s="3">
        <f t="shared" si="19"/>
        <v>0</v>
      </c>
      <c r="AL29">
        <f t="shared" si="24"/>
        <v>0</v>
      </c>
      <c r="AM29">
        <f t="shared" si="24"/>
        <v>0</v>
      </c>
      <c r="AN29">
        <f t="shared" si="20"/>
        <v>0</v>
      </c>
      <c r="AO29">
        <f t="shared" si="20"/>
        <v>0</v>
      </c>
      <c r="AQ29">
        <v>0</v>
      </c>
      <c r="AR29">
        <v>0</v>
      </c>
      <c r="AS29">
        <v>0</v>
      </c>
      <c r="AT29">
        <v>0</v>
      </c>
      <c r="AV29">
        <f t="shared" ref="AV29:AV34" si="29">AQ29*AL29</f>
        <v>0</v>
      </c>
      <c r="AW29">
        <f t="shared" si="22"/>
        <v>0</v>
      </c>
      <c r="AX29">
        <f t="shared" si="22"/>
        <v>0</v>
      </c>
      <c r="AY29">
        <f t="shared" si="22"/>
        <v>0</v>
      </c>
    </row>
    <row r="30" spans="2:53" x14ac:dyDescent="0.3">
      <c r="B30" s="9">
        <v>0.68720000000000003</v>
      </c>
      <c r="C30" s="9">
        <v>0.67249999999999999</v>
      </c>
      <c r="D30" s="9">
        <v>4.4200000000000003E-2</v>
      </c>
      <c r="E30" s="9">
        <v>5.3999999999999999E-2</v>
      </c>
      <c r="F30" s="9">
        <v>7.5200000000000003E-2</v>
      </c>
      <c r="G30" s="9">
        <v>7.1300000000000002E-2</v>
      </c>
      <c r="H30" s="9">
        <v>4.4299999999999999E-2</v>
      </c>
      <c r="I30" s="9">
        <v>4.4299999999999999E-2</v>
      </c>
      <c r="J30" s="9">
        <v>6.5299999999999997E-2</v>
      </c>
      <c r="K30" s="9">
        <v>8.1799999999999998E-2</v>
      </c>
      <c r="L30" s="9">
        <v>5.04E-2</v>
      </c>
      <c r="M30" s="9">
        <v>5.1999999999999998E-2</v>
      </c>
      <c r="P30">
        <f t="shared" si="27"/>
        <v>0.27590000000000003</v>
      </c>
      <c r="Q30">
        <f t="shared" si="17"/>
        <v>0.2752</v>
      </c>
      <c r="R30">
        <f t="shared" si="17"/>
        <v>4.6300000000000001E-2</v>
      </c>
      <c r="S30">
        <f t="shared" si="17"/>
        <v>5.0099999999999999E-2</v>
      </c>
      <c r="U30">
        <f t="shared" ref="U30:U34" si="30">P30-$P$22</f>
        <v>7.486666666666672E-2</v>
      </c>
      <c r="V30">
        <f t="shared" ref="V30:V31" si="31">Q30-$P$22</f>
        <v>7.4166666666666686E-2</v>
      </c>
      <c r="W30">
        <v>0</v>
      </c>
      <c r="X30">
        <v>0</v>
      </c>
      <c r="AA30" s="3" t="s">
        <v>12</v>
      </c>
      <c r="AB30" s="3">
        <f>(AI27+AI28+AI29+AI30+AI31+AI32)/6</f>
        <v>0</v>
      </c>
      <c r="AF30" s="5">
        <f t="shared" si="28"/>
        <v>7.486666666666672E-2</v>
      </c>
      <c r="AG30" s="7">
        <f t="shared" si="19"/>
        <v>7.4166666666666686E-2</v>
      </c>
      <c r="AH30" s="8">
        <f t="shared" si="19"/>
        <v>0</v>
      </c>
      <c r="AI30" s="3">
        <f t="shared" si="19"/>
        <v>0</v>
      </c>
      <c r="AJ30" s="6"/>
      <c r="AK30" s="6"/>
      <c r="AL30">
        <f t="shared" si="24"/>
        <v>3.9095545614371029E-2</v>
      </c>
      <c r="AM30">
        <f t="shared" si="24"/>
        <v>3.8730004003550977E-2</v>
      </c>
      <c r="AN30">
        <f t="shared" si="20"/>
        <v>0</v>
      </c>
      <c r="AO30">
        <f t="shared" si="20"/>
        <v>0</v>
      </c>
      <c r="AQ30">
        <f t="shared" ref="AQ30:AQ34" si="32">LN(AL30)</f>
        <v>-3.2417467413866361</v>
      </c>
      <c r="AR30">
        <f t="shared" si="26"/>
        <v>-3.2511406820846842</v>
      </c>
      <c r="AS30">
        <v>0</v>
      </c>
      <c r="AT30">
        <v>0</v>
      </c>
      <c r="AV30">
        <f t="shared" si="29"/>
        <v>-0.12673785759811987</v>
      </c>
      <c r="AW30">
        <f t="shared" si="22"/>
        <v>-0.12591669163324729</v>
      </c>
      <c r="AX30">
        <f t="shared" si="22"/>
        <v>0</v>
      </c>
      <c r="AY30">
        <f t="shared" si="22"/>
        <v>0</v>
      </c>
    </row>
    <row r="31" spans="2:53" x14ac:dyDescent="0.3">
      <c r="B31" s="9">
        <v>9.2999999999999999E-2</v>
      </c>
      <c r="C31" s="9">
        <v>8.2299999999999998E-2</v>
      </c>
      <c r="D31" s="9">
        <v>4.5199999999999997E-2</v>
      </c>
      <c r="E31" s="9">
        <v>4.4200000000000003E-2</v>
      </c>
      <c r="F31" s="9">
        <v>6.4100000000000004E-2</v>
      </c>
      <c r="G31" s="9">
        <v>8.2900000000000001E-2</v>
      </c>
      <c r="H31" s="9">
        <v>4.3400000000000001E-2</v>
      </c>
      <c r="I31" s="9">
        <v>4.3700000000000003E-2</v>
      </c>
      <c r="J31" s="9">
        <v>5.8900000000000001E-2</v>
      </c>
      <c r="K31" s="9">
        <v>1.7959000000000001</v>
      </c>
      <c r="L31" s="9">
        <v>4.8099999999999997E-2</v>
      </c>
      <c r="M31" s="9">
        <v>9.9599999999999994E-2</v>
      </c>
      <c r="P31">
        <f t="shared" si="27"/>
        <v>7.2000000000000008E-2</v>
      </c>
      <c r="Q31">
        <f t="shared" si="17"/>
        <v>0.65370000000000006</v>
      </c>
      <c r="R31">
        <f t="shared" si="17"/>
        <v>4.5566666666666665E-2</v>
      </c>
      <c r="S31">
        <f t="shared" si="17"/>
        <v>6.25E-2</v>
      </c>
      <c r="U31">
        <v>0</v>
      </c>
      <c r="V31">
        <f t="shared" si="31"/>
        <v>0.45266666666666677</v>
      </c>
      <c r="W31">
        <v>0</v>
      </c>
      <c r="X31">
        <v>0</v>
      </c>
      <c r="AA31" s="4" t="s">
        <v>9</v>
      </c>
      <c r="AB31" s="4">
        <f>(AF28+AG32+AH28+AH31+AH32+AH33+AH34)/8</f>
        <v>1.0041666666666671E-3</v>
      </c>
      <c r="AF31" s="5">
        <f t="shared" si="28"/>
        <v>0</v>
      </c>
      <c r="AG31" s="7">
        <f t="shared" si="19"/>
        <v>0.45266666666666677</v>
      </c>
      <c r="AH31" s="4">
        <f t="shared" si="19"/>
        <v>0</v>
      </c>
      <c r="AI31" s="3">
        <f t="shared" si="19"/>
        <v>0</v>
      </c>
      <c r="AJ31" s="6"/>
      <c r="AK31" s="6"/>
      <c r="AL31">
        <f t="shared" si="24"/>
        <v>0</v>
      </c>
      <c r="AM31">
        <f t="shared" si="24"/>
        <v>0.23638357499695384</v>
      </c>
      <c r="AN31">
        <f t="shared" si="20"/>
        <v>0</v>
      </c>
      <c r="AO31">
        <f t="shared" si="20"/>
        <v>0</v>
      </c>
      <c r="AQ31">
        <v>0</v>
      </c>
      <c r="AR31">
        <f t="shared" si="26"/>
        <v>-1.4422994755723377</v>
      </c>
      <c r="AS31">
        <v>0</v>
      </c>
      <c r="AT31">
        <v>0</v>
      </c>
      <c r="AV31">
        <f t="shared" si="29"/>
        <v>0</v>
      </c>
      <c r="AW31">
        <f t="shared" si="22"/>
        <v>-0.34093590625202086</v>
      </c>
      <c r="AX31">
        <f t="shared" si="22"/>
        <v>0</v>
      </c>
      <c r="AY31">
        <f t="shared" si="22"/>
        <v>0</v>
      </c>
    </row>
    <row r="32" spans="2:53" x14ac:dyDescent="0.3">
      <c r="B32" s="9">
        <v>1.4462999999999999</v>
      </c>
      <c r="C32" s="9">
        <v>5.5399999999999998E-2</v>
      </c>
      <c r="D32" s="9">
        <v>5.6800000000000003E-2</v>
      </c>
      <c r="E32" s="9">
        <v>4.4400000000000002E-2</v>
      </c>
      <c r="F32" s="9">
        <v>9.4E-2</v>
      </c>
      <c r="G32" s="9">
        <v>5.9799999999999999E-2</v>
      </c>
      <c r="H32" s="9">
        <v>4.2999999999999997E-2</v>
      </c>
      <c r="I32" s="9">
        <v>4.6300000000000001E-2</v>
      </c>
      <c r="J32" s="9">
        <v>7.8299999999999995E-2</v>
      </c>
      <c r="K32" s="9">
        <v>5.6599999999999998E-2</v>
      </c>
      <c r="L32" s="9">
        <v>6.0299999999999999E-2</v>
      </c>
      <c r="M32" s="9">
        <v>8.4599999999999995E-2</v>
      </c>
      <c r="P32">
        <f t="shared" si="27"/>
        <v>0.53953333333333331</v>
      </c>
      <c r="Q32">
        <f t="shared" si="17"/>
        <v>5.7266666666666667E-2</v>
      </c>
      <c r="R32">
        <f t="shared" si="17"/>
        <v>5.3366666666666666E-2</v>
      </c>
      <c r="S32">
        <f t="shared" si="17"/>
        <v>5.8433333333333337E-2</v>
      </c>
      <c r="U32">
        <f t="shared" si="30"/>
        <v>0.33850000000000002</v>
      </c>
      <c r="V32">
        <v>0</v>
      </c>
      <c r="W32">
        <v>0</v>
      </c>
      <c r="X32">
        <v>0</v>
      </c>
      <c r="AA32" s="7" t="s">
        <v>10</v>
      </c>
      <c r="AB32" s="7">
        <f>(AF33+AF34+AG27+AG28+AG29+AG30+AG31+AG33+AG34+AH27)/10</f>
        <v>0.14935666666666672</v>
      </c>
      <c r="AF32" s="5">
        <f t="shared" si="28"/>
        <v>0.33850000000000002</v>
      </c>
      <c r="AG32" s="4">
        <f t="shared" si="19"/>
        <v>0</v>
      </c>
      <c r="AH32" s="4">
        <f t="shared" si="19"/>
        <v>0</v>
      </c>
      <c r="AI32" s="3">
        <f t="shared" si="19"/>
        <v>0</v>
      </c>
      <c r="AJ32" s="6"/>
      <c r="AK32" s="6"/>
      <c r="AL32">
        <f t="shared" si="24"/>
        <v>0.17676547894654387</v>
      </c>
      <c r="AM32">
        <f t="shared" si="24"/>
        <v>0</v>
      </c>
      <c r="AN32">
        <f t="shared" si="20"/>
        <v>0</v>
      </c>
      <c r="AO32">
        <f t="shared" si="20"/>
        <v>0</v>
      </c>
      <c r="AQ32">
        <f t="shared" si="32"/>
        <v>-1.73293140267054</v>
      </c>
      <c r="AR32">
        <v>0</v>
      </c>
      <c r="AS32">
        <v>0</v>
      </c>
      <c r="AT32">
        <v>0</v>
      </c>
      <c r="AV32">
        <f t="shared" si="29"/>
        <v>-0.3063224493745641</v>
      </c>
      <c r="AW32">
        <f t="shared" si="22"/>
        <v>0</v>
      </c>
      <c r="AX32">
        <f t="shared" si="22"/>
        <v>0</v>
      </c>
      <c r="AY32">
        <f t="shared" si="22"/>
        <v>0</v>
      </c>
    </row>
    <row r="33" spans="2:53" x14ac:dyDescent="0.3">
      <c r="B33" s="9">
        <v>0.1053</v>
      </c>
      <c r="C33" s="9">
        <v>4.8300000000000003E-2</v>
      </c>
      <c r="D33" s="9">
        <v>5.6500000000000002E-2</v>
      </c>
      <c r="E33" s="9">
        <v>4.6399999999999997E-2</v>
      </c>
      <c r="F33" s="9">
        <v>9.5200000000000007E-2</v>
      </c>
      <c r="G33" s="9">
        <v>5.6399999999999999E-2</v>
      </c>
      <c r="H33" s="9">
        <v>4.87E-2</v>
      </c>
      <c r="I33" s="9">
        <v>4.4499999999999998E-2</v>
      </c>
      <c r="J33" s="9">
        <v>8.43E-2</v>
      </c>
      <c r="K33" s="9">
        <v>4.6899999999999997E-2</v>
      </c>
      <c r="L33" s="9">
        <v>5.1299999999999998E-2</v>
      </c>
      <c r="M33" s="9">
        <v>0.05</v>
      </c>
      <c r="P33">
        <f t="shared" si="27"/>
        <v>9.4933333333333328E-2</v>
      </c>
      <c r="Q33">
        <f t="shared" si="17"/>
        <v>5.053333333333334E-2</v>
      </c>
      <c r="R33">
        <f t="shared" si="17"/>
        <v>5.2166666666666667E-2</v>
      </c>
      <c r="S33">
        <f t="shared" si="17"/>
        <v>4.6966666666666664E-2</v>
      </c>
      <c r="U33">
        <v>0</v>
      </c>
      <c r="V33">
        <v>0</v>
      </c>
      <c r="W33">
        <v>0</v>
      </c>
      <c r="X33">
        <v>0</v>
      </c>
      <c r="AF33" s="7">
        <f t="shared" si="28"/>
        <v>0</v>
      </c>
      <c r="AG33" s="7">
        <f t="shared" si="19"/>
        <v>0</v>
      </c>
      <c r="AH33" s="4">
        <f t="shared" si="19"/>
        <v>0</v>
      </c>
      <c r="AI33" s="2">
        <f t="shared" si="19"/>
        <v>0</v>
      </c>
      <c r="AJ33" s="6"/>
      <c r="AK33" s="6"/>
      <c r="AL33">
        <f t="shared" si="24"/>
        <v>0</v>
      </c>
      <c r="AM33">
        <f t="shared" si="24"/>
        <v>0</v>
      </c>
      <c r="AN33">
        <f t="shared" si="20"/>
        <v>0</v>
      </c>
      <c r="AO33">
        <f t="shared" si="20"/>
        <v>0</v>
      </c>
      <c r="AQ33">
        <v>0</v>
      </c>
      <c r="AR33">
        <v>0</v>
      </c>
      <c r="AS33">
        <v>0</v>
      </c>
      <c r="AT33">
        <v>0</v>
      </c>
      <c r="AV33">
        <f t="shared" si="29"/>
        <v>0</v>
      </c>
      <c r="AW33">
        <f t="shared" si="22"/>
        <v>0</v>
      </c>
      <c r="AX33">
        <f t="shared" si="22"/>
        <v>0</v>
      </c>
      <c r="AY33">
        <f t="shared" si="22"/>
        <v>0</v>
      </c>
    </row>
    <row r="34" spans="2:53" x14ac:dyDescent="0.3">
      <c r="B34" s="9">
        <v>5.6300000000000003E-2</v>
      </c>
      <c r="C34" s="9">
        <v>4.9799999999999997E-2</v>
      </c>
      <c r="D34" s="9">
        <v>4.6300000000000001E-2</v>
      </c>
      <c r="E34" s="9">
        <v>4.8800000000000003E-2</v>
      </c>
      <c r="F34" s="9">
        <v>1.4669000000000001</v>
      </c>
      <c r="G34" s="9">
        <v>4.8300000000000003E-2</v>
      </c>
      <c r="H34" s="9">
        <v>4.5100000000000001E-2</v>
      </c>
      <c r="I34" s="9">
        <v>5.3400000000000003E-2</v>
      </c>
      <c r="J34" s="9">
        <v>6.5100000000000005E-2</v>
      </c>
      <c r="K34" s="9">
        <v>5.16E-2</v>
      </c>
      <c r="L34" s="9">
        <v>4.6199999999999998E-2</v>
      </c>
      <c r="M34" s="9">
        <v>4.7800000000000002E-2</v>
      </c>
      <c r="P34">
        <f t="shared" si="27"/>
        <v>0.52943333333333331</v>
      </c>
      <c r="Q34">
        <f t="shared" si="17"/>
        <v>4.99E-2</v>
      </c>
      <c r="R34">
        <f t="shared" si="17"/>
        <v>4.5866666666666667E-2</v>
      </c>
      <c r="S34">
        <f t="shared" si="17"/>
        <v>5.000000000000001E-2</v>
      </c>
      <c r="U34">
        <f t="shared" si="30"/>
        <v>0.32840000000000003</v>
      </c>
      <c r="V34">
        <v>0</v>
      </c>
      <c r="W34">
        <v>0</v>
      </c>
      <c r="X34">
        <v>0</v>
      </c>
      <c r="AF34" s="7">
        <f t="shared" si="28"/>
        <v>0.32840000000000003</v>
      </c>
      <c r="AG34" s="7">
        <f t="shared" si="19"/>
        <v>0</v>
      </c>
      <c r="AH34" s="4">
        <f t="shared" si="19"/>
        <v>0</v>
      </c>
      <c r="AI34" s="2">
        <f t="shared" si="19"/>
        <v>0</v>
      </c>
      <c r="AJ34" s="6"/>
      <c r="AK34" s="6"/>
      <c r="AL34">
        <f t="shared" si="24"/>
        <v>0.171491235704712</v>
      </c>
      <c r="AM34">
        <f t="shared" si="24"/>
        <v>0</v>
      </c>
      <c r="AN34">
        <f t="shared" si="20"/>
        <v>0</v>
      </c>
      <c r="AO34">
        <f t="shared" si="20"/>
        <v>0</v>
      </c>
      <c r="AQ34">
        <f t="shared" si="32"/>
        <v>-1.7632231174445965</v>
      </c>
      <c r="AR34">
        <v>0</v>
      </c>
      <c r="AS34">
        <v>0</v>
      </c>
      <c r="AT34">
        <v>0</v>
      </c>
      <c r="AV34">
        <f t="shared" si="29"/>
        <v>-0.30237731123368838</v>
      </c>
      <c r="AW34">
        <f t="shared" si="22"/>
        <v>0</v>
      </c>
      <c r="AX34">
        <f t="shared" si="22"/>
        <v>0</v>
      </c>
      <c r="AY34">
        <f t="shared" si="22"/>
        <v>0</v>
      </c>
    </row>
    <row r="35" spans="2:53" x14ac:dyDescent="0.3">
      <c r="AJ35" s="6"/>
      <c r="AK35" s="6"/>
      <c r="AL35" s="6"/>
      <c r="AM35" s="6"/>
      <c r="AN35" s="6"/>
      <c r="AO35" s="6"/>
    </row>
    <row r="38" spans="2:53" s="6" customFormat="1" x14ac:dyDescent="0.3">
      <c r="P38" s="6" t="s">
        <v>0</v>
      </c>
      <c r="AA38" s="6" t="s">
        <v>3</v>
      </c>
      <c r="AD38" s="6" t="s">
        <v>4</v>
      </c>
      <c r="AL38" s="6" t="s">
        <v>14</v>
      </c>
    </row>
    <row r="39" spans="2:53" s="6" customFormat="1" x14ac:dyDescent="0.3">
      <c r="P39" s="6">
        <f>(B44+F44+J44)/3</f>
        <v>0.38576666666666665</v>
      </c>
      <c r="AA39" s="6">
        <f>SUM(U45:X51,V44:X44)</f>
        <v>1.5557000000000003</v>
      </c>
      <c r="AD39" s="6">
        <f>AA39/31</f>
        <v>5.0183870967741948E-2</v>
      </c>
    </row>
    <row r="41" spans="2:53" x14ac:dyDescent="0.3">
      <c r="BA41" t="s">
        <v>14</v>
      </c>
    </row>
    <row r="42" spans="2:53" x14ac:dyDescent="0.3">
      <c r="B42" s="39" t="s">
        <v>42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P42" s="39" t="s">
        <v>1</v>
      </c>
      <c r="Q42" s="39"/>
      <c r="R42" s="39"/>
      <c r="S42" s="39"/>
      <c r="U42" s="39" t="s">
        <v>2</v>
      </c>
      <c r="V42" s="39"/>
      <c r="W42" s="39"/>
      <c r="X42" s="39"/>
      <c r="AA42" t="s">
        <v>13</v>
      </c>
      <c r="AL42" s="39" t="s">
        <v>15</v>
      </c>
      <c r="AM42" s="39"/>
      <c r="AN42" s="39"/>
      <c r="AO42" s="39"/>
      <c r="AQ42" s="39" t="s">
        <v>16</v>
      </c>
      <c r="AR42" s="39"/>
      <c r="AS42" s="39"/>
      <c r="AT42" s="39"/>
      <c r="AV42" t="s">
        <v>17</v>
      </c>
    </row>
    <row r="43" spans="2:53" x14ac:dyDescent="0.3">
      <c r="BA43">
        <f>SUM(AV45:AY51,AW44:AY44)*(-1)</f>
        <v>1.6555462513043577</v>
      </c>
    </row>
    <row r="44" spans="2:53" x14ac:dyDescent="0.3">
      <c r="B44" s="9">
        <v>0.55510000000000004</v>
      </c>
      <c r="C44" s="9">
        <v>7.2800000000000004E-2</v>
      </c>
      <c r="D44" s="9">
        <v>7.6499999999999999E-2</v>
      </c>
      <c r="E44" s="9">
        <v>5.11E-2</v>
      </c>
      <c r="F44" s="9">
        <v>0.52959999999999996</v>
      </c>
      <c r="G44" s="9">
        <v>0.39650000000000002</v>
      </c>
      <c r="H44" s="9">
        <v>6.0299999999999999E-2</v>
      </c>
      <c r="I44" s="9">
        <v>4.8500000000000001E-2</v>
      </c>
      <c r="J44" s="9">
        <v>7.2599999999999998E-2</v>
      </c>
      <c r="K44" s="9">
        <v>6.9500000000000006E-2</v>
      </c>
      <c r="L44" s="9">
        <v>1.4362999999999999</v>
      </c>
      <c r="M44" s="9">
        <v>9.0999999999999998E-2</v>
      </c>
      <c r="Q44">
        <f t="shared" ref="Q44:Q51" si="33">(C44+G44+K44)/3</f>
        <v>0.17960000000000001</v>
      </c>
      <c r="R44">
        <f t="shared" ref="R44:R51" si="34">(D44+H44+L44)/3</f>
        <v>0.52436666666666665</v>
      </c>
      <c r="S44">
        <f t="shared" ref="S44:S51" si="35">(E44+I44+M44)/3</f>
        <v>6.3533333333333331E-2</v>
      </c>
      <c r="V44">
        <v>0</v>
      </c>
      <c r="W44">
        <f t="shared" ref="W44" si="36">R44-$P$39</f>
        <v>0.1386</v>
      </c>
      <c r="X44">
        <v>0</v>
      </c>
      <c r="AA44" s="2" t="s">
        <v>7</v>
      </c>
      <c r="AB44" s="2">
        <f>(AI50+AI51)/2</f>
        <v>0</v>
      </c>
      <c r="AG44" s="7">
        <f t="shared" ref="AG44:AG51" si="37">V44</f>
        <v>0</v>
      </c>
      <c r="AH44" s="7">
        <f t="shared" ref="AH44:AH51" si="38">W44</f>
        <v>0.1386</v>
      </c>
      <c r="AI44" s="3">
        <f t="shared" ref="AI44:AI51" si="39">X44</f>
        <v>0</v>
      </c>
      <c r="AL44">
        <f t="shared" ref="AL44:AO51" si="40">AF44/$AA$39</f>
        <v>0</v>
      </c>
      <c r="AM44">
        <f>AG44/$AA$39</f>
        <v>0</v>
      </c>
      <c r="AN44">
        <f t="shared" si="40"/>
        <v>8.9091727196760284E-2</v>
      </c>
      <c r="AO44">
        <f t="shared" si="40"/>
        <v>0</v>
      </c>
      <c r="AR44">
        <v>0</v>
      </c>
      <c r="AS44">
        <f t="shared" ref="AS44" si="41">LN(AN44)</f>
        <v>-2.4180887973372731</v>
      </c>
      <c r="AT44">
        <v>0</v>
      </c>
      <c r="AW44">
        <f t="shared" ref="AW44:AW51" si="42">AR44*AM44</f>
        <v>0</v>
      </c>
      <c r="AX44">
        <f t="shared" ref="AX44:AX51" si="43">AS44*AN44</f>
        <v>-0.2154317074699145</v>
      </c>
      <c r="AY44">
        <f t="shared" ref="AY44:AY51" si="44">AT44*AO44</f>
        <v>0</v>
      </c>
    </row>
    <row r="45" spans="2:53" x14ac:dyDescent="0.3">
      <c r="B45" s="9">
        <v>1.0697000000000001</v>
      </c>
      <c r="C45" s="9">
        <v>0.12509999999999999</v>
      </c>
      <c r="D45" s="9">
        <v>5.5500000000000001E-2</v>
      </c>
      <c r="E45" s="9">
        <v>4.5100000000000001E-2</v>
      </c>
      <c r="F45" s="9">
        <v>4.9099999999999998E-2</v>
      </c>
      <c r="G45" s="9">
        <v>0.1221</v>
      </c>
      <c r="H45" s="9">
        <v>7.5700000000000003E-2</v>
      </c>
      <c r="I45" s="9">
        <v>4.8300000000000003E-2</v>
      </c>
      <c r="J45" s="9">
        <v>5.2400000000000002E-2</v>
      </c>
      <c r="K45" s="9">
        <v>1.9772000000000001</v>
      </c>
      <c r="L45" s="9">
        <v>5.3400000000000003E-2</v>
      </c>
      <c r="M45" s="9">
        <v>4.6600000000000003E-2</v>
      </c>
      <c r="P45">
        <f>(B45+F45+J45)/3</f>
        <v>0.39040000000000002</v>
      </c>
      <c r="Q45">
        <f t="shared" si="33"/>
        <v>0.74146666666666672</v>
      </c>
      <c r="R45">
        <f t="shared" si="34"/>
        <v>6.1533333333333336E-2</v>
      </c>
      <c r="S45">
        <f t="shared" si="35"/>
        <v>4.6666666666666669E-2</v>
      </c>
      <c r="U45">
        <f t="shared" ref="U45:U51" si="45">P45-$P$39</f>
        <v>4.6333333333333782E-3</v>
      </c>
      <c r="V45">
        <f t="shared" ref="V45:V48" si="46">Q45-$P$39</f>
        <v>0.35570000000000007</v>
      </c>
      <c r="W45">
        <v>0</v>
      </c>
      <c r="X45">
        <v>0</v>
      </c>
      <c r="AA45" s="8" t="s">
        <v>11</v>
      </c>
      <c r="AB45" s="8">
        <f>(AH46+AH47)/2</f>
        <v>0</v>
      </c>
      <c r="AF45" s="4">
        <f>U45</f>
        <v>4.6333333333333782E-3</v>
      </c>
      <c r="AG45" s="7">
        <f t="shared" si="37"/>
        <v>0.35570000000000007</v>
      </c>
      <c r="AH45" s="4">
        <f t="shared" si="38"/>
        <v>0</v>
      </c>
      <c r="AI45" s="3">
        <f t="shared" si="39"/>
        <v>0</v>
      </c>
      <c r="AL45">
        <f t="shared" si="40"/>
        <v>2.9782948726189994E-3</v>
      </c>
      <c r="AM45">
        <f t="shared" ref="AM45:AM51" si="47">AG45/$AA$39</f>
        <v>0.2286430545735039</v>
      </c>
      <c r="AN45">
        <f t="shared" ref="AN45:AN51" si="48">AH45/$AA$39</f>
        <v>0</v>
      </c>
      <c r="AO45">
        <f t="shared" ref="AO45:AO51" si="49">AI45/$AA$39</f>
        <v>0</v>
      </c>
      <c r="AQ45">
        <f t="shared" ref="AQ45" si="50">LN(AL45)</f>
        <v>-5.81640433262453</v>
      </c>
      <c r="AR45">
        <f t="shared" ref="AR45" si="51">LN(AM45)</f>
        <v>-1.4755932051386662</v>
      </c>
      <c r="AS45">
        <v>0</v>
      </c>
      <c r="AT45">
        <v>0</v>
      </c>
      <c r="AV45">
        <f>AQ45*AL45</f>
        <v>-1.7322967200934573E-2</v>
      </c>
      <c r="AW45">
        <f t="shared" si="42"/>
        <v>-0.33738413773081161</v>
      </c>
      <c r="AX45">
        <f t="shared" si="43"/>
        <v>0</v>
      </c>
      <c r="AY45">
        <f t="shared" si="44"/>
        <v>0</v>
      </c>
    </row>
    <row r="46" spans="2:53" x14ac:dyDescent="0.3">
      <c r="B46" s="9">
        <v>0.45119999999999999</v>
      </c>
      <c r="C46" s="9">
        <v>6.0699999999999997E-2</v>
      </c>
      <c r="D46" s="9">
        <v>5.1900000000000002E-2</v>
      </c>
      <c r="E46" s="9">
        <v>4.58E-2</v>
      </c>
      <c r="F46" s="9">
        <v>0.1618</v>
      </c>
      <c r="G46" s="9">
        <v>4.2999999999999997E-2</v>
      </c>
      <c r="H46" s="9">
        <v>4.8800000000000003E-2</v>
      </c>
      <c r="I46" s="9">
        <v>6.4500000000000002E-2</v>
      </c>
      <c r="J46" s="9">
        <v>0.16880000000000001</v>
      </c>
      <c r="K46" s="9">
        <v>4.7899999999999998E-2</v>
      </c>
      <c r="L46" s="9">
        <v>5.21E-2</v>
      </c>
      <c r="M46" s="9">
        <v>6.83E-2</v>
      </c>
      <c r="P46">
        <f t="shared" ref="P46:P51" si="52">(B46+F46+J46)/3</f>
        <v>0.2606</v>
      </c>
      <c r="Q46">
        <f t="shared" si="33"/>
        <v>5.0533333333333326E-2</v>
      </c>
      <c r="R46">
        <f t="shared" si="34"/>
        <v>5.0933333333333337E-2</v>
      </c>
      <c r="S46">
        <f t="shared" si="35"/>
        <v>5.9533333333333334E-2</v>
      </c>
      <c r="U46">
        <v>0</v>
      </c>
      <c r="V46">
        <v>0</v>
      </c>
      <c r="W46">
        <v>0</v>
      </c>
      <c r="X46">
        <v>0</v>
      </c>
      <c r="AA46" s="5" t="s">
        <v>8</v>
      </c>
      <c r="AB46" s="5">
        <f>(AF46+AF47+AF48+AF49)/4</f>
        <v>6.5525000000000014E-2</v>
      </c>
      <c r="AF46" s="5">
        <f t="shared" ref="AF46:AF51" si="53">U46</f>
        <v>0</v>
      </c>
      <c r="AG46" s="7">
        <f t="shared" si="37"/>
        <v>0</v>
      </c>
      <c r="AH46" s="8">
        <f t="shared" si="38"/>
        <v>0</v>
      </c>
      <c r="AI46" s="3">
        <f t="shared" si="39"/>
        <v>0</v>
      </c>
      <c r="AL46">
        <f t="shared" si="40"/>
        <v>0</v>
      </c>
      <c r="AM46">
        <f t="shared" si="47"/>
        <v>0</v>
      </c>
      <c r="AN46">
        <f t="shared" si="48"/>
        <v>0</v>
      </c>
      <c r="AO46">
        <f t="shared" si="49"/>
        <v>0</v>
      </c>
      <c r="AQ46">
        <v>0</v>
      </c>
      <c r="AR46">
        <v>0</v>
      </c>
      <c r="AS46">
        <v>0</v>
      </c>
      <c r="AT46">
        <v>0</v>
      </c>
      <c r="AV46">
        <f t="shared" ref="AV46:AV51" si="54">AQ46*AL46</f>
        <v>0</v>
      </c>
      <c r="AW46">
        <f t="shared" si="42"/>
        <v>0</v>
      </c>
      <c r="AX46">
        <f t="shared" si="43"/>
        <v>0</v>
      </c>
      <c r="AY46">
        <f t="shared" si="44"/>
        <v>0</v>
      </c>
    </row>
    <row r="47" spans="2:53" x14ac:dyDescent="0.3">
      <c r="B47" s="9">
        <v>1.0743</v>
      </c>
      <c r="C47" s="9">
        <v>0.7883</v>
      </c>
      <c r="D47" s="9">
        <v>4.58E-2</v>
      </c>
      <c r="E47" s="9">
        <v>5.9900000000000002E-2</v>
      </c>
      <c r="F47" s="9">
        <v>0.1237</v>
      </c>
      <c r="G47" s="9">
        <v>8.2500000000000004E-2</v>
      </c>
      <c r="H47" s="9">
        <v>0.17649999999999999</v>
      </c>
      <c r="I47" s="9">
        <v>6.4000000000000001E-2</v>
      </c>
      <c r="J47" s="9">
        <v>0.15409999999999999</v>
      </c>
      <c r="K47" s="9">
        <v>0.1082</v>
      </c>
      <c r="L47" s="9">
        <v>5.74E-2</v>
      </c>
      <c r="M47" s="9">
        <v>5.2299999999999999E-2</v>
      </c>
      <c r="P47">
        <f t="shared" si="52"/>
        <v>0.45069999999999993</v>
      </c>
      <c r="Q47">
        <f t="shared" si="33"/>
        <v>0.32633333333333331</v>
      </c>
      <c r="R47">
        <f t="shared" si="34"/>
        <v>9.3233333333333335E-2</v>
      </c>
      <c r="S47">
        <f t="shared" si="35"/>
        <v>5.8733333333333339E-2</v>
      </c>
      <c r="U47">
        <f t="shared" si="45"/>
        <v>6.4933333333333287E-2</v>
      </c>
      <c r="V47">
        <v>0</v>
      </c>
      <c r="W47">
        <v>0</v>
      </c>
      <c r="X47">
        <v>0</v>
      </c>
      <c r="AA47" s="3" t="s">
        <v>12</v>
      </c>
      <c r="AB47" s="3">
        <f>(AI44+AI45+AI46+AI47+AI48+AI49)/6</f>
        <v>0</v>
      </c>
      <c r="AF47" s="5">
        <f t="shared" si="53"/>
        <v>6.4933333333333287E-2</v>
      </c>
      <c r="AG47" s="7">
        <f t="shared" si="37"/>
        <v>0</v>
      </c>
      <c r="AH47" s="8">
        <f t="shared" si="38"/>
        <v>0</v>
      </c>
      <c r="AI47" s="3">
        <f t="shared" si="39"/>
        <v>0</v>
      </c>
      <c r="AJ47" s="6"/>
      <c r="AK47" s="6"/>
      <c r="AL47">
        <f t="shared" si="40"/>
        <v>4.1738981380300362E-2</v>
      </c>
      <c r="AM47">
        <f t="shared" si="47"/>
        <v>0</v>
      </c>
      <c r="AN47">
        <f t="shared" si="48"/>
        <v>0</v>
      </c>
      <c r="AO47">
        <f t="shared" si="49"/>
        <v>0</v>
      </c>
      <c r="AQ47">
        <f t="shared" ref="AQ47:AQ51" si="55">LN(AL47)</f>
        <v>-3.1763197815527517</v>
      </c>
      <c r="AR47">
        <v>0</v>
      </c>
      <c r="AS47">
        <v>0</v>
      </c>
      <c r="AT47">
        <v>0</v>
      </c>
      <c r="AV47">
        <f t="shared" si="54"/>
        <v>-0.13257635222011002</v>
      </c>
      <c r="AW47">
        <f t="shared" si="42"/>
        <v>0</v>
      </c>
      <c r="AX47">
        <f t="shared" si="43"/>
        <v>0</v>
      </c>
      <c r="AY47">
        <f t="shared" si="44"/>
        <v>0</v>
      </c>
    </row>
    <row r="48" spans="2:53" x14ac:dyDescent="0.3">
      <c r="B48" s="9">
        <v>0.12189999999999999</v>
      </c>
      <c r="C48" s="9">
        <v>9.06E-2</v>
      </c>
      <c r="D48" s="9">
        <v>4.6800000000000001E-2</v>
      </c>
      <c r="E48" s="9">
        <v>4.5100000000000001E-2</v>
      </c>
      <c r="F48" s="9">
        <v>7.2900000000000006E-2</v>
      </c>
      <c r="G48" s="9">
        <v>9.2899999999999996E-2</v>
      </c>
      <c r="H48" s="9">
        <v>4.4499999999999998E-2</v>
      </c>
      <c r="I48" s="9">
        <v>4.6300000000000001E-2</v>
      </c>
      <c r="J48" s="9">
        <v>8.7499999999999994E-2</v>
      </c>
      <c r="K48" s="9">
        <v>1.9809000000000001</v>
      </c>
      <c r="L48" s="9">
        <v>4.8300000000000003E-2</v>
      </c>
      <c r="M48" s="9">
        <v>0.12479999999999999</v>
      </c>
      <c r="P48">
        <f t="shared" si="52"/>
        <v>9.4100000000000003E-2</v>
      </c>
      <c r="Q48">
        <f t="shared" si="33"/>
        <v>0.7214666666666667</v>
      </c>
      <c r="R48">
        <f t="shared" si="34"/>
        <v>4.6533333333333336E-2</v>
      </c>
      <c r="S48">
        <f t="shared" si="35"/>
        <v>7.2066666666666668E-2</v>
      </c>
      <c r="U48">
        <v>0</v>
      </c>
      <c r="V48">
        <f t="shared" si="46"/>
        <v>0.33570000000000005</v>
      </c>
      <c r="W48">
        <v>0</v>
      </c>
      <c r="X48">
        <v>0</v>
      </c>
      <c r="AA48" s="4" t="s">
        <v>9</v>
      </c>
      <c r="AB48" s="4">
        <f>(AF45+AG49+AH45+AH48+AH49+AH50+AH51)/8</f>
        <v>5.7916666666667227E-4</v>
      </c>
      <c r="AF48" s="5">
        <f t="shared" si="53"/>
        <v>0</v>
      </c>
      <c r="AG48" s="7">
        <f t="shared" si="37"/>
        <v>0.33570000000000005</v>
      </c>
      <c r="AH48" s="4">
        <f t="shared" si="38"/>
        <v>0</v>
      </c>
      <c r="AI48" s="3">
        <f t="shared" si="39"/>
        <v>0</v>
      </c>
      <c r="AJ48" s="6"/>
      <c r="AK48" s="6"/>
      <c r="AL48">
        <f t="shared" si="40"/>
        <v>0</v>
      </c>
      <c r="AM48">
        <f t="shared" si="47"/>
        <v>0.21578710548306229</v>
      </c>
      <c r="AN48">
        <f t="shared" si="48"/>
        <v>0</v>
      </c>
      <c r="AO48">
        <f t="shared" si="49"/>
        <v>0</v>
      </c>
      <c r="AQ48">
        <v>0</v>
      </c>
      <c r="AR48">
        <f t="shared" ref="AR48" si="56">LN(AM48)</f>
        <v>-1.5334629801070865</v>
      </c>
      <c r="AS48">
        <v>0</v>
      </c>
      <c r="AT48">
        <v>0</v>
      </c>
      <c r="AV48">
        <f t="shared" si="54"/>
        <v>0</v>
      </c>
      <c r="AW48">
        <f t="shared" si="42"/>
        <v>-0.3309015378427389</v>
      </c>
      <c r="AX48">
        <f t="shared" si="43"/>
        <v>0</v>
      </c>
      <c r="AY48">
        <f t="shared" si="44"/>
        <v>0</v>
      </c>
    </row>
    <row r="49" spans="2:53" x14ac:dyDescent="0.3">
      <c r="B49" s="9">
        <v>1.5436000000000001</v>
      </c>
      <c r="C49" s="9">
        <v>6.9099999999999995E-2</v>
      </c>
      <c r="D49" s="9">
        <v>0.107</v>
      </c>
      <c r="E49" s="9">
        <v>4.8099999999999997E-2</v>
      </c>
      <c r="F49" s="9">
        <v>0.10539999999999999</v>
      </c>
      <c r="G49" s="9">
        <v>7.1400000000000005E-2</v>
      </c>
      <c r="H49" s="9">
        <v>4.6300000000000001E-2</v>
      </c>
      <c r="I49" s="9">
        <v>4.7800000000000002E-2</v>
      </c>
      <c r="J49" s="9">
        <v>9.98E-2</v>
      </c>
      <c r="K49" s="9">
        <v>0.1123</v>
      </c>
      <c r="L49" s="9">
        <v>9.1999999999999998E-2</v>
      </c>
      <c r="M49" s="9">
        <v>0.13239999999999999</v>
      </c>
      <c r="P49">
        <f t="shared" si="52"/>
        <v>0.58293333333333341</v>
      </c>
      <c r="Q49">
        <f t="shared" si="33"/>
        <v>8.426666666666667E-2</v>
      </c>
      <c r="R49">
        <f t="shared" si="34"/>
        <v>8.1766666666666668E-2</v>
      </c>
      <c r="S49">
        <f t="shared" si="35"/>
        <v>7.6100000000000001E-2</v>
      </c>
      <c r="U49">
        <f t="shared" si="45"/>
        <v>0.19716666666666677</v>
      </c>
      <c r="V49">
        <v>0</v>
      </c>
      <c r="W49">
        <v>0</v>
      </c>
      <c r="X49">
        <v>0</v>
      </c>
      <c r="AA49" s="7" t="s">
        <v>10</v>
      </c>
      <c r="AB49" s="7">
        <f>(AF50+AF51+AG44+AG45+AG46+AG47+AG48+AG50+AG51+AH44)/10</f>
        <v>0.12889666666666671</v>
      </c>
      <c r="AF49" s="5">
        <f t="shared" si="53"/>
        <v>0.19716666666666677</v>
      </c>
      <c r="AG49" s="4">
        <f t="shared" si="37"/>
        <v>0</v>
      </c>
      <c r="AH49" s="4">
        <f t="shared" si="38"/>
        <v>0</v>
      </c>
      <c r="AI49" s="3">
        <f t="shared" si="39"/>
        <v>0</v>
      </c>
      <c r="AJ49" s="6"/>
      <c r="AK49" s="6"/>
      <c r="AL49">
        <f t="shared" si="40"/>
        <v>0.12673823144993684</v>
      </c>
      <c r="AM49">
        <f t="shared" si="47"/>
        <v>0</v>
      </c>
      <c r="AN49">
        <f t="shared" si="48"/>
        <v>0</v>
      </c>
      <c r="AO49">
        <f t="shared" si="49"/>
        <v>0</v>
      </c>
      <c r="AQ49">
        <f t="shared" si="55"/>
        <v>-2.0656314893427434</v>
      </c>
      <c r="AR49">
        <v>0</v>
      </c>
      <c r="AS49">
        <v>0</v>
      </c>
      <c r="AT49">
        <v>0</v>
      </c>
      <c r="AV49">
        <f t="shared" si="54"/>
        <v>-0.26179448178659837</v>
      </c>
      <c r="AW49">
        <f t="shared" si="42"/>
        <v>0</v>
      </c>
      <c r="AX49">
        <f t="shared" si="43"/>
        <v>0</v>
      </c>
      <c r="AY49">
        <f t="shared" si="44"/>
        <v>0</v>
      </c>
    </row>
    <row r="50" spans="2:53" x14ac:dyDescent="0.3">
      <c r="B50" s="9">
        <v>0.29299999999999998</v>
      </c>
      <c r="C50" s="9">
        <v>0.1019</v>
      </c>
      <c r="D50" s="9">
        <v>5.4899999999999997E-2</v>
      </c>
      <c r="E50" s="9">
        <v>5.7000000000000002E-2</v>
      </c>
      <c r="F50" s="9">
        <v>0.1197</v>
      </c>
      <c r="G50" s="9">
        <v>7.6999999999999999E-2</v>
      </c>
      <c r="H50" s="9">
        <v>5.04E-2</v>
      </c>
      <c r="I50" s="9">
        <v>7.8100000000000003E-2</v>
      </c>
      <c r="J50" s="9">
        <v>9.2100000000000001E-2</v>
      </c>
      <c r="K50" s="9">
        <v>4.8500000000000001E-2</v>
      </c>
      <c r="L50" s="9">
        <v>7.9000000000000001E-2</v>
      </c>
      <c r="M50" s="9">
        <v>7.1900000000000006E-2</v>
      </c>
      <c r="P50">
        <f t="shared" si="52"/>
        <v>0.16826666666666665</v>
      </c>
      <c r="Q50">
        <f t="shared" si="33"/>
        <v>7.5799999999999992E-2</v>
      </c>
      <c r="R50">
        <f t="shared" si="34"/>
        <v>6.143333333333334E-2</v>
      </c>
      <c r="S50">
        <f t="shared" si="35"/>
        <v>6.9000000000000006E-2</v>
      </c>
      <c r="U50">
        <v>0</v>
      </c>
      <c r="V50">
        <v>0</v>
      </c>
      <c r="W50">
        <v>0</v>
      </c>
      <c r="X50">
        <v>0</v>
      </c>
      <c r="AF50" s="7">
        <f t="shared" si="53"/>
        <v>0</v>
      </c>
      <c r="AG50" s="7">
        <f t="shared" si="37"/>
        <v>0</v>
      </c>
      <c r="AH50" s="4">
        <f t="shared" si="38"/>
        <v>0</v>
      </c>
      <c r="AI50" s="2">
        <f t="shared" si="39"/>
        <v>0</v>
      </c>
      <c r="AJ50" s="6"/>
      <c r="AK50" s="6"/>
      <c r="AL50">
        <f t="shared" si="40"/>
        <v>0</v>
      </c>
      <c r="AM50">
        <f t="shared" si="47"/>
        <v>0</v>
      </c>
      <c r="AN50">
        <f t="shared" si="48"/>
        <v>0</v>
      </c>
      <c r="AO50">
        <f t="shared" si="49"/>
        <v>0</v>
      </c>
      <c r="AQ50">
        <v>0</v>
      </c>
      <c r="AR50">
        <v>0</v>
      </c>
      <c r="AS50">
        <v>0</v>
      </c>
      <c r="AT50">
        <v>0</v>
      </c>
      <c r="AV50">
        <f t="shared" si="54"/>
        <v>0</v>
      </c>
      <c r="AW50">
        <f t="shared" si="42"/>
        <v>0</v>
      </c>
      <c r="AX50">
        <f t="shared" si="43"/>
        <v>0</v>
      </c>
      <c r="AY50">
        <f t="shared" si="44"/>
        <v>0</v>
      </c>
    </row>
    <row r="51" spans="2:53" x14ac:dyDescent="0.3">
      <c r="B51" s="9">
        <v>0.37290000000000001</v>
      </c>
      <c r="C51" s="9">
        <v>5.0200000000000002E-2</v>
      </c>
      <c r="D51" s="9">
        <v>5.16E-2</v>
      </c>
      <c r="E51" s="9">
        <v>5.7099999999999998E-2</v>
      </c>
      <c r="F51" s="9">
        <v>2.0695000000000001</v>
      </c>
      <c r="G51" s="9">
        <v>5.2699999999999997E-2</v>
      </c>
      <c r="H51" s="9">
        <v>4.5499999999999999E-2</v>
      </c>
      <c r="I51" s="9">
        <v>5.8200000000000002E-2</v>
      </c>
      <c r="J51" s="9">
        <v>9.1800000000000007E-2</v>
      </c>
      <c r="K51" s="9">
        <v>5.1799999999999999E-2</v>
      </c>
      <c r="L51" s="9">
        <v>4.6899999999999997E-2</v>
      </c>
      <c r="M51" s="9">
        <v>5.6500000000000002E-2</v>
      </c>
      <c r="P51">
        <f t="shared" si="52"/>
        <v>0.84473333333333345</v>
      </c>
      <c r="Q51">
        <f t="shared" si="33"/>
        <v>5.156666666666667E-2</v>
      </c>
      <c r="R51">
        <f t="shared" si="34"/>
        <v>4.7999999999999994E-2</v>
      </c>
      <c r="S51">
        <f t="shared" si="35"/>
        <v>5.7266666666666667E-2</v>
      </c>
      <c r="U51">
        <f t="shared" si="45"/>
        <v>0.4589666666666668</v>
      </c>
      <c r="V51">
        <v>0</v>
      </c>
      <c r="W51">
        <v>0</v>
      </c>
      <c r="X51">
        <v>0</v>
      </c>
      <c r="AF51" s="7">
        <f t="shared" si="53"/>
        <v>0.4589666666666668</v>
      </c>
      <c r="AG51" s="7">
        <f t="shared" si="37"/>
        <v>0</v>
      </c>
      <c r="AH51" s="4">
        <f t="shared" si="38"/>
        <v>0</v>
      </c>
      <c r="AI51" s="2">
        <f t="shared" si="39"/>
        <v>0</v>
      </c>
      <c r="AJ51" s="6"/>
      <c r="AK51" s="6"/>
      <c r="AL51">
        <f t="shared" si="40"/>
        <v>0.29502260504381739</v>
      </c>
      <c r="AM51">
        <f t="shared" si="47"/>
        <v>0</v>
      </c>
      <c r="AN51">
        <f t="shared" si="48"/>
        <v>0</v>
      </c>
      <c r="AO51">
        <f t="shared" si="49"/>
        <v>0</v>
      </c>
      <c r="AQ51">
        <f t="shared" si="55"/>
        <v>-1.2207032983108588</v>
      </c>
      <c r="AR51">
        <v>0</v>
      </c>
      <c r="AS51">
        <v>0</v>
      </c>
      <c r="AT51">
        <v>0</v>
      </c>
      <c r="AV51">
        <f t="shared" si="54"/>
        <v>-0.36013506705324966</v>
      </c>
      <c r="AW51">
        <f t="shared" si="42"/>
        <v>0</v>
      </c>
      <c r="AX51">
        <f t="shared" si="43"/>
        <v>0</v>
      </c>
      <c r="AY51">
        <f t="shared" si="44"/>
        <v>0</v>
      </c>
    </row>
    <row r="54" spans="2:53" x14ac:dyDescent="0.3">
      <c r="P54" t="s">
        <v>0</v>
      </c>
      <c r="AA54" t="s">
        <v>3</v>
      </c>
      <c r="AD54" t="s">
        <v>4</v>
      </c>
      <c r="AL54" t="s">
        <v>14</v>
      </c>
    </row>
    <row r="55" spans="2:53" x14ac:dyDescent="0.3">
      <c r="P55">
        <f>(B60+F60+J60)/3</f>
        <v>0.51910000000000001</v>
      </c>
      <c r="AA55">
        <f>SUM(U61:X67,V60:X60)</f>
        <v>2.6090333333333331</v>
      </c>
      <c r="AD55">
        <f>AA55/31</f>
        <v>8.4162365591397836E-2</v>
      </c>
    </row>
    <row r="57" spans="2:53" x14ac:dyDescent="0.3">
      <c r="BA57" t="s">
        <v>14</v>
      </c>
    </row>
    <row r="58" spans="2:53" x14ac:dyDescent="0.3">
      <c r="B58" s="39" t="s">
        <v>41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P58" s="39" t="s">
        <v>1</v>
      </c>
      <c r="Q58" s="39"/>
      <c r="R58" s="39"/>
      <c r="S58" s="39"/>
      <c r="U58" s="39" t="s">
        <v>2</v>
      </c>
      <c r="V58" s="39"/>
      <c r="W58" s="39"/>
      <c r="X58" s="39"/>
      <c r="AA58" t="s">
        <v>13</v>
      </c>
      <c r="AL58" s="39" t="s">
        <v>15</v>
      </c>
      <c r="AM58" s="39"/>
      <c r="AN58" s="39"/>
      <c r="AO58" s="39"/>
      <c r="AQ58" s="39" t="s">
        <v>16</v>
      </c>
      <c r="AR58" s="39"/>
      <c r="AS58" s="39"/>
      <c r="AT58" s="39"/>
      <c r="AV58" t="s">
        <v>17</v>
      </c>
    </row>
    <row r="59" spans="2:53" x14ac:dyDescent="0.3">
      <c r="BA59">
        <f>SUM(AV61:AY67,AW60:AY60)*(-1)</f>
        <v>1.6309142984757203</v>
      </c>
    </row>
    <row r="60" spans="2:53" x14ac:dyDescent="0.3">
      <c r="B60" s="9">
        <v>0.70409999999999995</v>
      </c>
      <c r="C60" s="9">
        <v>0.27939999999999998</v>
      </c>
      <c r="D60" s="9">
        <v>8.8400000000000006E-2</v>
      </c>
      <c r="E60" s="9">
        <v>8.4500000000000006E-2</v>
      </c>
      <c r="F60" s="9">
        <v>0.77839999999999998</v>
      </c>
      <c r="G60" s="9">
        <v>0.64929999999999999</v>
      </c>
      <c r="H60" s="9">
        <v>6.2399999999999997E-2</v>
      </c>
      <c r="I60" s="9">
        <v>4.87E-2</v>
      </c>
      <c r="J60" s="9">
        <v>7.4800000000000005E-2</v>
      </c>
      <c r="K60" s="9">
        <v>8.2900000000000001E-2</v>
      </c>
      <c r="L60" s="9">
        <v>1.395</v>
      </c>
      <c r="M60" s="9">
        <v>8.6999999999999994E-2</v>
      </c>
      <c r="Q60">
        <f t="shared" ref="Q60:Q67" si="57">(C60+G60+K60)/3</f>
        <v>0.3372</v>
      </c>
      <c r="R60">
        <f t="shared" ref="R60:R67" si="58">(D60+H60+L60)/3</f>
        <v>0.51526666666666665</v>
      </c>
      <c r="S60">
        <f t="shared" ref="S60:S67" si="59">(E60+I60+M60)/3</f>
        <v>7.3400000000000007E-2</v>
      </c>
      <c r="V60">
        <v>0</v>
      </c>
      <c r="W60">
        <v>0</v>
      </c>
      <c r="X60">
        <v>0</v>
      </c>
      <c r="AA60" s="2" t="s">
        <v>7</v>
      </c>
      <c r="AB60" s="2">
        <f>(AI66+AI67)/2</f>
        <v>0</v>
      </c>
      <c r="AG60" s="7">
        <f t="shared" ref="AG60:AG67" si="60">V60</f>
        <v>0</v>
      </c>
      <c r="AH60" s="7">
        <f t="shared" ref="AH60:AH67" si="61">W60</f>
        <v>0</v>
      </c>
      <c r="AI60" s="3">
        <f t="shared" ref="AI60:AI67" si="62">X60</f>
        <v>0</v>
      </c>
      <c r="AM60">
        <f>AG60/$AA$55</f>
        <v>0</v>
      </c>
      <c r="AN60">
        <f t="shared" ref="AN60" si="63">AH60/$AA$55</f>
        <v>0</v>
      </c>
      <c r="AO60">
        <f t="shared" ref="AO60" si="64">AI60/$AA$55</f>
        <v>0</v>
      </c>
      <c r="AR60">
        <v>0</v>
      </c>
      <c r="AS60">
        <v>0</v>
      </c>
      <c r="AT60">
        <v>0</v>
      </c>
      <c r="AW60">
        <f t="shared" ref="AW60:AW67" si="65">AR60*AM60</f>
        <v>0</v>
      </c>
      <c r="AX60">
        <f t="shared" ref="AX60:AX67" si="66">AS60*AN60</f>
        <v>0</v>
      </c>
      <c r="AY60">
        <f t="shared" ref="AY60:AY67" si="67">AT60*AO60</f>
        <v>0</v>
      </c>
    </row>
    <row r="61" spans="2:53" x14ac:dyDescent="0.3">
      <c r="B61" s="9">
        <v>1.5901000000000001</v>
      </c>
      <c r="C61" s="9">
        <v>0.126</v>
      </c>
      <c r="D61" s="9">
        <v>6.3899999999999998E-2</v>
      </c>
      <c r="E61" s="9">
        <v>4.53E-2</v>
      </c>
      <c r="F61" s="9">
        <v>4.87E-2</v>
      </c>
      <c r="G61" s="9">
        <v>0.12239999999999999</v>
      </c>
      <c r="H61" s="9">
        <v>9.2499999999999999E-2</v>
      </c>
      <c r="I61" s="9">
        <v>4.9700000000000001E-2</v>
      </c>
      <c r="J61" s="9">
        <v>6.8199999999999997E-2</v>
      </c>
      <c r="K61" s="9">
        <v>2.194</v>
      </c>
      <c r="L61" s="9">
        <v>5.96E-2</v>
      </c>
      <c r="M61" s="9">
        <v>4.7399999999999998E-2</v>
      </c>
      <c r="P61">
        <f>(B61+F61+J61)/3</f>
        <v>0.56900000000000006</v>
      </c>
      <c r="Q61">
        <f t="shared" si="57"/>
        <v>0.81413333333333338</v>
      </c>
      <c r="R61">
        <f t="shared" si="58"/>
        <v>7.1999999999999995E-2</v>
      </c>
      <c r="S61">
        <f t="shared" si="59"/>
        <v>4.7466666666666664E-2</v>
      </c>
      <c r="U61">
        <f t="shared" ref="U61:V67" si="68">P61-$P$55</f>
        <v>4.9900000000000055E-2</v>
      </c>
      <c r="V61">
        <f t="shared" si="68"/>
        <v>0.29503333333333337</v>
      </c>
      <c r="W61">
        <v>0</v>
      </c>
      <c r="X61">
        <v>0</v>
      </c>
      <c r="AA61" s="8" t="s">
        <v>11</v>
      </c>
      <c r="AB61" s="8">
        <f>(AH62+AH63)/2</f>
        <v>0</v>
      </c>
      <c r="AF61" s="4">
        <f>U61</f>
        <v>4.9900000000000055E-2</v>
      </c>
      <c r="AG61" s="7">
        <f t="shared" si="60"/>
        <v>0.29503333333333337</v>
      </c>
      <c r="AH61" s="4">
        <f t="shared" si="61"/>
        <v>0</v>
      </c>
      <c r="AI61" s="3">
        <f t="shared" si="62"/>
        <v>0</v>
      </c>
      <c r="AL61">
        <f>AF61/$AA$55</f>
        <v>1.9125857597322146E-2</v>
      </c>
      <c r="AM61">
        <f>AG61/$AA$55</f>
        <v>0.11308147334261734</v>
      </c>
      <c r="AN61">
        <f t="shared" ref="AM61:AO67" si="69">AH61/$AA$55</f>
        <v>0</v>
      </c>
      <c r="AO61">
        <f t="shared" si="69"/>
        <v>0</v>
      </c>
      <c r="AR61">
        <f t="shared" ref="AQ61:AR67" si="70">LN(AM61)</f>
        <v>-2.1796467170356015</v>
      </c>
      <c r="AS61">
        <v>0</v>
      </c>
      <c r="AT61">
        <v>0</v>
      </c>
      <c r="AV61">
        <f>AQ61*AL61</f>
        <v>0</v>
      </c>
      <c r="AW61">
        <f t="shared" si="65"/>
        <v>-0.24647766212878477</v>
      </c>
      <c r="AX61">
        <f t="shared" si="66"/>
        <v>0</v>
      </c>
      <c r="AY61">
        <f t="shared" si="67"/>
        <v>0</v>
      </c>
    </row>
    <row r="62" spans="2:53" x14ac:dyDescent="0.3">
      <c r="B62" s="9">
        <v>0.66749999999999998</v>
      </c>
      <c r="C62" s="9">
        <v>6.6000000000000003E-2</v>
      </c>
      <c r="D62" s="9">
        <v>5.6000000000000001E-2</v>
      </c>
      <c r="E62" s="9">
        <v>4.6199999999999998E-2</v>
      </c>
      <c r="F62" s="9">
        <v>0.2412</v>
      </c>
      <c r="G62" s="9">
        <v>6.6699999999999995E-2</v>
      </c>
      <c r="H62" s="9">
        <v>4.9700000000000001E-2</v>
      </c>
      <c r="I62" s="9">
        <v>7.4300000000000005E-2</v>
      </c>
      <c r="J62" s="9">
        <v>0.48280000000000001</v>
      </c>
      <c r="K62" s="9">
        <v>4.6699999999999998E-2</v>
      </c>
      <c r="L62" s="9">
        <v>5.3800000000000001E-2</v>
      </c>
      <c r="M62" s="9">
        <v>9.0800000000000006E-2</v>
      </c>
      <c r="P62">
        <f t="shared" ref="P62:P67" si="71">(B62+F62+J62)/3</f>
        <v>0.46383333333333332</v>
      </c>
      <c r="Q62">
        <f t="shared" si="57"/>
        <v>5.9799999999999992E-2</v>
      </c>
      <c r="R62">
        <f t="shared" si="58"/>
        <v>5.3166666666666668E-2</v>
      </c>
      <c r="S62">
        <f t="shared" si="59"/>
        <v>7.0433333333333334E-2</v>
      </c>
      <c r="U62">
        <v>0</v>
      </c>
      <c r="V62">
        <v>0</v>
      </c>
      <c r="W62">
        <v>0</v>
      </c>
      <c r="X62">
        <v>0</v>
      </c>
      <c r="AA62" s="5" t="s">
        <v>8</v>
      </c>
      <c r="AB62" s="5">
        <f>(AF62+AF63+AF64+AF65)/4</f>
        <v>0.14548333333333333</v>
      </c>
      <c r="AF62" s="5">
        <f t="shared" ref="AF62:AF67" si="72">U62</f>
        <v>0</v>
      </c>
      <c r="AG62" s="7">
        <f t="shared" si="60"/>
        <v>0</v>
      </c>
      <c r="AH62" s="8">
        <f t="shared" si="61"/>
        <v>0</v>
      </c>
      <c r="AI62" s="3">
        <f t="shared" si="62"/>
        <v>0</v>
      </c>
      <c r="AL62">
        <f t="shared" ref="AL62:AL67" si="73">AF62/$AA$55</f>
        <v>0</v>
      </c>
      <c r="AM62">
        <f t="shared" si="69"/>
        <v>0</v>
      </c>
      <c r="AN62">
        <f t="shared" si="69"/>
        <v>0</v>
      </c>
      <c r="AO62">
        <f t="shared" si="69"/>
        <v>0</v>
      </c>
      <c r="AQ62">
        <v>0</v>
      </c>
      <c r="AR62">
        <v>0</v>
      </c>
      <c r="AS62">
        <v>0</v>
      </c>
      <c r="AT62">
        <v>0</v>
      </c>
      <c r="AV62">
        <f t="shared" ref="AV62:AV67" si="74">AQ62*AL62</f>
        <v>0</v>
      </c>
      <c r="AW62">
        <f t="shared" si="65"/>
        <v>0</v>
      </c>
      <c r="AX62">
        <f t="shared" si="66"/>
        <v>0</v>
      </c>
      <c r="AY62">
        <f t="shared" si="67"/>
        <v>0</v>
      </c>
    </row>
    <row r="63" spans="2:53" x14ac:dyDescent="0.3">
      <c r="B63" s="9">
        <v>1.2468999999999999</v>
      </c>
      <c r="C63" s="9">
        <v>0.91339999999999999</v>
      </c>
      <c r="D63" s="9">
        <v>5.0700000000000002E-2</v>
      </c>
      <c r="E63" s="9">
        <v>6.4399999999999999E-2</v>
      </c>
      <c r="F63" s="9">
        <v>0.41549999999999998</v>
      </c>
      <c r="G63" s="9">
        <v>0.13009999999999999</v>
      </c>
      <c r="H63" s="9">
        <v>5.5199999999999999E-2</v>
      </c>
      <c r="I63" s="9">
        <v>5.4600000000000003E-2</v>
      </c>
      <c r="J63" s="9">
        <v>0.40600000000000003</v>
      </c>
      <c r="K63" s="9">
        <v>0.1142</v>
      </c>
      <c r="L63" s="9">
        <v>8.2500000000000004E-2</v>
      </c>
      <c r="M63" s="9">
        <v>5.3600000000000002E-2</v>
      </c>
      <c r="P63">
        <f t="shared" si="71"/>
        <v>0.68946666666666667</v>
      </c>
      <c r="Q63">
        <f t="shared" si="57"/>
        <v>0.38589999999999997</v>
      </c>
      <c r="R63">
        <f t="shared" si="58"/>
        <v>6.2800000000000009E-2</v>
      </c>
      <c r="S63">
        <f t="shared" si="59"/>
        <v>5.7533333333333332E-2</v>
      </c>
      <c r="U63">
        <f t="shared" si="68"/>
        <v>0.17036666666666667</v>
      </c>
      <c r="V63">
        <v>0</v>
      </c>
      <c r="W63">
        <v>0</v>
      </c>
      <c r="X63">
        <v>0</v>
      </c>
      <c r="AA63" s="3" t="s">
        <v>12</v>
      </c>
      <c r="AB63" s="3">
        <f>(AI60+AI61+AI62+AI63+AI64+AI65)/6</f>
        <v>0</v>
      </c>
      <c r="AF63" s="5">
        <f t="shared" si="72"/>
        <v>0.17036666666666667</v>
      </c>
      <c r="AG63" s="7">
        <f t="shared" si="60"/>
        <v>0</v>
      </c>
      <c r="AH63" s="8">
        <f t="shared" si="61"/>
        <v>0</v>
      </c>
      <c r="AI63" s="3">
        <f t="shared" si="62"/>
        <v>0</v>
      </c>
      <c r="AJ63" s="6"/>
      <c r="AK63" s="6"/>
      <c r="AL63">
        <f t="shared" si="73"/>
        <v>6.5298769659260777E-2</v>
      </c>
      <c r="AM63">
        <f t="shared" si="69"/>
        <v>0</v>
      </c>
      <c r="AN63">
        <f t="shared" si="69"/>
        <v>0</v>
      </c>
      <c r="AO63">
        <f t="shared" si="69"/>
        <v>0</v>
      </c>
      <c r="AQ63">
        <f t="shared" si="70"/>
        <v>-2.7287820842361992</v>
      </c>
      <c r="AR63">
        <v>0</v>
      </c>
      <c r="AS63">
        <v>0</v>
      </c>
      <c r="AT63">
        <v>0</v>
      </c>
      <c r="AV63">
        <f t="shared" si="74"/>
        <v>-0.1781861127688571</v>
      </c>
      <c r="AW63">
        <f t="shared" si="65"/>
        <v>0</v>
      </c>
      <c r="AX63">
        <f t="shared" si="66"/>
        <v>0</v>
      </c>
      <c r="AY63">
        <f t="shared" si="67"/>
        <v>0</v>
      </c>
    </row>
    <row r="64" spans="2:53" x14ac:dyDescent="0.3">
      <c r="B64" s="9">
        <v>0.14360000000000001</v>
      </c>
      <c r="C64" s="9">
        <v>0.78669999999999995</v>
      </c>
      <c r="D64" s="9">
        <v>4.7500000000000001E-2</v>
      </c>
      <c r="E64" s="9">
        <v>4.53E-2</v>
      </c>
      <c r="F64" s="9">
        <v>7.4999999999999997E-2</v>
      </c>
      <c r="G64" s="9">
        <v>0.12570000000000001</v>
      </c>
      <c r="H64" s="9">
        <v>4.58E-2</v>
      </c>
      <c r="I64" s="9">
        <v>4.7199999999999999E-2</v>
      </c>
      <c r="J64" s="9">
        <v>7.8299999999999995E-2</v>
      </c>
      <c r="K64" s="9">
        <v>2.1034999999999999</v>
      </c>
      <c r="L64" s="9">
        <v>4.9000000000000002E-2</v>
      </c>
      <c r="M64" s="9">
        <v>0.1477</v>
      </c>
      <c r="P64">
        <f t="shared" si="71"/>
        <v>9.8966666666666661E-2</v>
      </c>
      <c r="Q64">
        <f t="shared" si="57"/>
        <v>1.0052999999999999</v>
      </c>
      <c r="R64">
        <f t="shared" si="58"/>
        <v>4.7433333333333327E-2</v>
      </c>
      <c r="S64">
        <f t="shared" si="59"/>
        <v>8.0066666666666661E-2</v>
      </c>
      <c r="U64">
        <v>0</v>
      </c>
      <c r="V64">
        <f>Q64-$P$55</f>
        <v>0.48619999999999985</v>
      </c>
      <c r="W64">
        <v>0</v>
      </c>
      <c r="X64">
        <v>0</v>
      </c>
      <c r="AA64" s="4" t="s">
        <v>9</v>
      </c>
      <c r="AB64" s="4">
        <f>(AF61+AG65+AH61+AH64+AH65+AH66+AH67)/8</f>
        <v>6.2375000000000069E-3</v>
      </c>
      <c r="AF64" s="5">
        <f t="shared" si="72"/>
        <v>0</v>
      </c>
      <c r="AG64" s="7">
        <f t="shared" si="60"/>
        <v>0.48619999999999985</v>
      </c>
      <c r="AH64" s="4">
        <f t="shared" si="61"/>
        <v>0</v>
      </c>
      <c r="AI64" s="3">
        <f t="shared" si="62"/>
        <v>0</v>
      </c>
      <c r="AJ64" s="6"/>
      <c r="AK64" s="6"/>
      <c r="AL64">
        <f t="shared" si="73"/>
        <v>0</v>
      </c>
      <c r="AM64">
        <f t="shared" si="69"/>
        <v>0.18635254436509047</v>
      </c>
      <c r="AN64">
        <f t="shared" si="69"/>
        <v>0</v>
      </c>
      <c r="AO64">
        <f t="shared" si="69"/>
        <v>0</v>
      </c>
      <c r="AQ64">
        <v>0</v>
      </c>
      <c r="AR64">
        <f t="shared" si="70"/>
        <v>-1.6801149994603006</v>
      </c>
      <c r="AS64">
        <v>0</v>
      </c>
      <c r="AT64">
        <v>0</v>
      </c>
      <c r="AV64">
        <f t="shared" si="74"/>
        <v>0</v>
      </c>
      <c r="AW64">
        <f t="shared" si="65"/>
        <v>-0.31309370497537964</v>
      </c>
      <c r="AX64">
        <f t="shared" si="66"/>
        <v>0</v>
      </c>
      <c r="AY64">
        <f t="shared" si="67"/>
        <v>0</v>
      </c>
    </row>
    <row r="65" spans="2:53" x14ac:dyDescent="0.3">
      <c r="B65" s="9">
        <v>1.9139999999999999</v>
      </c>
      <c r="C65" s="9">
        <v>7.8200000000000006E-2</v>
      </c>
      <c r="D65" s="9">
        <v>0.1139</v>
      </c>
      <c r="E65" s="9">
        <v>0.1245</v>
      </c>
      <c r="F65" s="9">
        <v>0.77439999999999998</v>
      </c>
      <c r="G65" s="9">
        <v>7.85E-2</v>
      </c>
      <c r="H65" s="9">
        <v>5.67E-2</v>
      </c>
      <c r="I65" s="9">
        <v>4.9399999999999999E-2</v>
      </c>
      <c r="J65" s="9">
        <v>0.1036</v>
      </c>
      <c r="K65" s="9">
        <v>0.14630000000000001</v>
      </c>
      <c r="L65" s="9">
        <v>0.10920000000000001</v>
      </c>
      <c r="M65" s="9">
        <v>0.1207</v>
      </c>
      <c r="P65">
        <f t="shared" si="71"/>
        <v>0.93066666666666664</v>
      </c>
      <c r="Q65">
        <f t="shared" si="57"/>
        <v>0.10100000000000002</v>
      </c>
      <c r="R65">
        <f t="shared" si="58"/>
        <v>9.3266666666666664E-2</v>
      </c>
      <c r="S65">
        <f t="shared" si="59"/>
        <v>9.8199999999999996E-2</v>
      </c>
      <c r="U65">
        <f t="shared" si="68"/>
        <v>0.41156666666666664</v>
      </c>
      <c r="V65">
        <v>0</v>
      </c>
      <c r="W65">
        <v>0</v>
      </c>
      <c r="X65">
        <v>0</v>
      </c>
      <c r="AA65" s="7" t="s">
        <v>10</v>
      </c>
      <c r="AB65" s="7">
        <f>(AF66+AF67+AG60+AG61+AG62+AG63+AG64+AG66+AG67+AH60)/10</f>
        <v>0.19771999999999998</v>
      </c>
      <c r="AF65" s="5">
        <f t="shared" si="72"/>
        <v>0.41156666666666664</v>
      </c>
      <c r="AG65" s="4">
        <f t="shared" si="60"/>
        <v>0</v>
      </c>
      <c r="AH65" s="4">
        <f t="shared" si="61"/>
        <v>0</v>
      </c>
      <c r="AI65" s="3">
        <f t="shared" si="62"/>
        <v>0</v>
      </c>
      <c r="AJ65" s="6"/>
      <c r="AK65" s="6"/>
      <c r="AL65">
        <f t="shared" si="73"/>
        <v>0.15774680277497413</v>
      </c>
      <c r="AM65">
        <f t="shared" si="69"/>
        <v>0</v>
      </c>
      <c r="AN65">
        <f t="shared" si="69"/>
        <v>0</v>
      </c>
      <c r="AO65">
        <f t="shared" si="69"/>
        <v>0</v>
      </c>
      <c r="AQ65">
        <f t="shared" si="70"/>
        <v>-1.8467640454367351</v>
      </c>
      <c r="AR65">
        <v>0</v>
      </c>
      <c r="AS65">
        <v>0</v>
      </c>
      <c r="AT65">
        <v>0</v>
      </c>
      <c r="AV65">
        <f t="shared" si="74"/>
        <v>-0.29132112364742202</v>
      </c>
      <c r="AW65">
        <f t="shared" si="65"/>
        <v>0</v>
      </c>
      <c r="AX65">
        <f t="shared" si="66"/>
        <v>0</v>
      </c>
      <c r="AY65">
        <f t="shared" si="67"/>
        <v>0</v>
      </c>
    </row>
    <row r="66" spans="2:53" x14ac:dyDescent="0.3">
      <c r="B66" s="9">
        <v>2.0908000000000002</v>
      </c>
      <c r="C66" s="9">
        <v>8.4599999999999995E-2</v>
      </c>
      <c r="D66" s="9">
        <v>6.54E-2</v>
      </c>
      <c r="E66" s="9">
        <v>7.4499999999999997E-2</v>
      </c>
      <c r="F66" s="9">
        <v>0.15579999999999999</v>
      </c>
      <c r="G66" s="9">
        <v>0.18770000000000001</v>
      </c>
      <c r="H66" s="9">
        <v>5.1299999999999998E-2</v>
      </c>
      <c r="I66" s="9">
        <v>0.1474</v>
      </c>
      <c r="J66" s="9">
        <v>0.1172</v>
      </c>
      <c r="K66" s="9">
        <v>5.0099999999999999E-2</v>
      </c>
      <c r="L66" s="9">
        <v>7.3499999999999996E-2</v>
      </c>
      <c r="M66" s="9">
        <v>7.3999999999999996E-2</v>
      </c>
      <c r="P66">
        <f t="shared" si="71"/>
        <v>0.78793333333333349</v>
      </c>
      <c r="Q66">
        <f t="shared" si="57"/>
        <v>0.10746666666666665</v>
      </c>
      <c r="R66">
        <f t="shared" si="58"/>
        <v>6.3399999999999998E-2</v>
      </c>
      <c r="S66">
        <f t="shared" si="59"/>
        <v>9.8633333333333337E-2</v>
      </c>
      <c r="U66">
        <f t="shared" si="68"/>
        <v>0.26883333333333348</v>
      </c>
      <c r="V66">
        <v>0</v>
      </c>
      <c r="W66">
        <v>0</v>
      </c>
      <c r="X66">
        <v>0</v>
      </c>
      <c r="AF66" s="7">
        <f t="shared" si="72"/>
        <v>0.26883333333333348</v>
      </c>
      <c r="AG66" s="7">
        <f t="shared" si="60"/>
        <v>0</v>
      </c>
      <c r="AH66" s="4">
        <f t="shared" si="61"/>
        <v>0</v>
      </c>
      <c r="AI66" s="2">
        <f t="shared" si="62"/>
        <v>0</v>
      </c>
      <c r="AJ66" s="6"/>
      <c r="AK66" s="6"/>
      <c r="AL66">
        <f t="shared" si="73"/>
        <v>0.1030394398947248</v>
      </c>
      <c r="AM66">
        <f t="shared" si="69"/>
        <v>0</v>
      </c>
      <c r="AN66">
        <f t="shared" si="69"/>
        <v>0</v>
      </c>
      <c r="AO66">
        <f t="shared" si="69"/>
        <v>0</v>
      </c>
      <c r="AQ66">
        <f t="shared" si="70"/>
        <v>-2.2726434524451689</v>
      </c>
      <c r="AR66">
        <v>0</v>
      </c>
      <c r="AS66">
        <v>0</v>
      </c>
      <c r="AT66">
        <v>0</v>
      </c>
      <c r="AV66">
        <f t="shared" si="74"/>
        <v>-0.23417190842036384</v>
      </c>
      <c r="AW66">
        <f t="shared" si="65"/>
        <v>0</v>
      </c>
      <c r="AX66">
        <f t="shared" si="66"/>
        <v>0</v>
      </c>
      <c r="AY66">
        <f t="shared" si="67"/>
        <v>0</v>
      </c>
    </row>
    <row r="67" spans="2:53" x14ac:dyDescent="0.3">
      <c r="B67" s="9">
        <v>1.3754</v>
      </c>
      <c r="C67" s="9">
        <v>0.19120000000000001</v>
      </c>
      <c r="D67" s="9">
        <v>0.14019999999999999</v>
      </c>
      <c r="E67" s="9">
        <v>0.13789999999999999</v>
      </c>
      <c r="F67" s="9">
        <v>2.8267000000000002</v>
      </c>
      <c r="G67" s="9">
        <v>5.4199999999999998E-2</v>
      </c>
      <c r="H67" s="9">
        <v>4.8800000000000003E-2</v>
      </c>
      <c r="I67" s="9">
        <v>0.1804</v>
      </c>
      <c r="J67" s="9">
        <v>0.1366</v>
      </c>
      <c r="K67" s="9">
        <v>8.5699999999999998E-2</v>
      </c>
      <c r="L67" s="9">
        <v>5.0599999999999999E-2</v>
      </c>
      <c r="M67" s="9">
        <v>0.13120000000000001</v>
      </c>
      <c r="P67">
        <f t="shared" si="71"/>
        <v>1.446233333333333</v>
      </c>
      <c r="Q67">
        <f t="shared" si="57"/>
        <v>0.11036666666666667</v>
      </c>
      <c r="R67">
        <f t="shared" si="58"/>
        <v>7.9866666666666669E-2</v>
      </c>
      <c r="S67">
        <f t="shared" si="59"/>
        <v>0.14983333333333335</v>
      </c>
      <c r="U67">
        <f t="shared" si="68"/>
        <v>0.92713333333333303</v>
      </c>
      <c r="V67">
        <v>0</v>
      </c>
      <c r="W67">
        <v>0</v>
      </c>
      <c r="X67">
        <v>0</v>
      </c>
      <c r="AF67" s="7">
        <f t="shared" si="72"/>
        <v>0.92713333333333303</v>
      </c>
      <c r="AG67" s="7">
        <f t="shared" si="60"/>
        <v>0</v>
      </c>
      <c r="AH67" s="4">
        <f t="shared" si="61"/>
        <v>0</v>
      </c>
      <c r="AI67" s="2">
        <f t="shared" si="62"/>
        <v>0</v>
      </c>
      <c r="AJ67" s="6"/>
      <c r="AK67" s="6"/>
      <c r="AL67">
        <f t="shared" si="73"/>
        <v>0.35535511236601031</v>
      </c>
      <c r="AM67">
        <f t="shared" si="69"/>
        <v>0</v>
      </c>
      <c r="AN67">
        <f t="shared" si="69"/>
        <v>0</v>
      </c>
      <c r="AO67">
        <f t="shared" si="69"/>
        <v>0</v>
      </c>
      <c r="AQ67">
        <f t="shared" si="70"/>
        <v>-1.0346376729659228</v>
      </c>
      <c r="AR67">
        <v>0</v>
      </c>
      <c r="AS67">
        <v>0</v>
      </c>
      <c r="AT67">
        <v>0</v>
      </c>
      <c r="AV67">
        <f t="shared" si="74"/>
        <v>-0.36766378653491294</v>
      </c>
      <c r="AW67">
        <f t="shared" si="65"/>
        <v>0</v>
      </c>
      <c r="AX67">
        <f t="shared" si="66"/>
        <v>0</v>
      </c>
      <c r="AY67">
        <f t="shared" si="67"/>
        <v>0</v>
      </c>
    </row>
    <row r="70" spans="2:53" x14ac:dyDescent="0.3">
      <c r="P70" t="s">
        <v>0</v>
      </c>
      <c r="AA70" t="s">
        <v>3</v>
      </c>
      <c r="AD70" t="s">
        <v>49</v>
      </c>
      <c r="AL70" t="s">
        <v>14</v>
      </c>
    </row>
    <row r="71" spans="2:53" x14ac:dyDescent="0.3">
      <c r="P71">
        <f>(B76+F76+J76)/3</f>
        <v>0.7120333333333333</v>
      </c>
      <c r="AA71">
        <f>SUM(U77:X83,V76:X76)</f>
        <v>3.1183666666666667</v>
      </c>
      <c r="AD71">
        <f>AA71/31</f>
        <v>0.10059247311827957</v>
      </c>
    </row>
    <row r="73" spans="2:53" x14ac:dyDescent="0.3">
      <c r="BA73" t="s">
        <v>14</v>
      </c>
    </row>
    <row r="74" spans="2:53" x14ac:dyDescent="0.3">
      <c r="B74" s="39" t="s">
        <v>40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P74" s="39" t="s">
        <v>1</v>
      </c>
      <c r="Q74" s="39"/>
      <c r="R74" s="39"/>
      <c r="S74" s="39"/>
      <c r="U74" s="39" t="s">
        <v>2</v>
      </c>
      <c r="V74" s="39"/>
      <c r="W74" s="39"/>
      <c r="X74" s="39"/>
      <c r="AA74" t="s">
        <v>13</v>
      </c>
      <c r="AL74" s="39" t="s">
        <v>15</v>
      </c>
      <c r="AM74" s="39"/>
      <c r="AN74" s="39"/>
      <c r="AO74" s="39"/>
      <c r="AQ74" s="39" t="s">
        <v>16</v>
      </c>
      <c r="AR74" s="39"/>
      <c r="AS74" s="39"/>
      <c r="AT74" s="39"/>
      <c r="AV74" t="s">
        <v>17</v>
      </c>
    </row>
    <row r="75" spans="2:53" x14ac:dyDescent="0.3">
      <c r="BA75">
        <f>SUM(AV77:AY83,AW76:AY76)*(-1)</f>
        <v>1.6346659289234358</v>
      </c>
    </row>
    <row r="76" spans="2:53" x14ac:dyDescent="0.3">
      <c r="B76" s="9">
        <v>1.1299999999999999</v>
      </c>
      <c r="C76" s="9">
        <v>0.90300000000000002</v>
      </c>
      <c r="D76" s="9">
        <v>0.31619999999999998</v>
      </c>
      <c r="E76" s="9">
        <v>9.7199999999999995E-2</v>
      </c>
      <c r="F76" s="9">
        <v>0.91049999999999998</v>
      </c>
      <c r="G76" s="9">
        <v>0.84119999999999995</v>
      </c>
      <c r="H76" s="9">
        <v>0.1046</v>
      </c>
      <c r="I76" s="9">
        <v>5.6500000000000002E-2</v>
      </c>
      <c r="J76" s="9">
        <v>9.5600000000000004E-2</v>
      </c>
      <c r="K76" s="9">
        <v>0.13550000000000001</v>
      </c>
      <c r="L76" s="9">
        <v>1.4793000000000001</v>
      </c>
      <c r="M76" s="9">
        <v>0.11260000000000001</v>
      </c>
      <c r="Q76">
        <f t="shared" ref="Q76:Q83" si="75">(C76+G76+K76)/3</f>
        <v>0.62656666666666661</v>
      </c>
      <c r="R76">
        <f t="shared" ref="R76:R83" si="76">(D76+H76+L76)/3</f>
        <v>0.63336666666666674</v>
      </c>
      <c r="S76">
        <f t="shared" ref="S76:S83" si="77">(E76+I76+M76)/3</f>
        <v>8.876666666666666E-2</v>
      </c>
      <c r="V76">
        <v>0</v>
      </c>
      <c r="W76">
        <v>0</v>
      </c>
      <c r="X76">
        <v>0</v>
      </c>
      <c r="AA76" s="2" t="s">
        <v>7</v>
      </c>
      <c r="AB76" s="2">
        <f>(AI82+AI83)/2</f>
        <v>0</v>
      </c>
      <c r="AG76" s="7">
        <f t="shared" ref="AG76:AG83" si="78">V76</f>
        <v>0</v>
      </c>
      <c r="AH76" s="7">
        <f t="shared" ref="AH76:AH83" si="79">W76</f>
        <v>0</v>
      </c>
      <c r="AI76" s="3">
        <f t="shared" ref="AI76:AI83" si="80">X76</f>
        <v>0</v>
      </c>
      <c r="AM76">
        <f>AG76/$AA$71</f>
        <v>0</v>
      </c>
      <c r="AN76">
        <f t="shared" ref="AL76:AO83" si="81">AH76/$AA$71</f>
        <v>0</v>
      </c>
      <c r="AO76">
        <f t="shared" si="81"/>
        <v>0</v>
      </c>
      <c r="AR76">
        <v>0</v>
      </c>
      <c r="AS76">
        <v>0</v>
      </c>
      <c r="AT76">
        <v>0</v>
      </c>
      <c r="AW76">
        <f t="shared" ref="AW76:AW83" si="82">AR76*AM76</f>
        <v>0</v>
      </c>
      <c r="AX76">
        <f t="shared" ref="AX76:AX83" si="83">AS76*AN76</f>
        <v>0</v>
      </c>
      <c r="AY76">
        <f t="shared" ref="AY76:AY83" si="84">AT76*AO76</f>
        <v>0</v>
      </c>
    </row>
    <row r="77" spans="2:53" x14ac:dyDescent="0.3">
      <c r="B77" s="9">
        <v>1.6865000000000001</v>
      </c>
      <c r="C77" s="9">
        <v>0.78739999999999999</v>
      </c>
      <c r="D77" s="9">
        <v>0.21229999999999999</v>
      </c>
      <c r="E77" s="9">
        <v>4.8300000000000003E-2</v>
      </c>
      <c r="F77" s="9">
        <v>5.1499999999999997E-2</v>
      </c>
      <c r="G77" s="9">
        <v>0.1231</v>
      </c>
      <c r="H77" s="9">
        <v>0.27489999999999998</v>
      </c>
      <c r="I77" s="9">
        <v>5.4600000000000003E-2</v>
      </c>
      <c r="J77" s="9">
        <v>0.27150000000000002</v>
      </c>
      <c r="K77" s="9">
        <v>2.3252000000000002</v>
      </c>
      <c r="L77" s="9">
        <v>0.1011</v>
      </c>
      <c r="M77" s="9">
        <v>5.1700000000000003E-2</v>
      </c>
      <c r="P77">
        <f>(B77+F77+J77)/3</f>
        <v>0.66983333333333339</v>
      </c>
      <c r="Q77">
        <f t="shared" si="75"/>
        <v>1.0785666666666667</v>
      </c>
      <c r="R77">
        <f t="shared" si="76"/>
        <v>0.19609999999999997</v>
      </c>
      <c r="S77">
        <f t="shared" si="77"/>
        <v>5.1533333333333341E-2</v>
      </c>
      <c r="U77">
        <v>0</v>
      </c>
      <c r="V77">
        <f t="shared" ref="V77:V80" si="85">Q77-$P$71</f>
        <v>0.36653333333333338</v>
      </c>
      <c r="W77">
        <v>0</v>
      </c>
      <c r="X77">
        <v>0</v>
      </c>
      <c r="AA77" s="8" t="s">
        <v>11</v>
      </c>
      <c r="AB77" s="8">
        <f>(AH78+AH79)/2</f>
        <v>0</v>
      </c>
      <c r="AF77" s="4">
        <f>U77</f>
        <v>0</v>
      </c>
      <c r="AG77" s="7">
        <f t="shared" si="78"/>
        <v>0.36653333333333338</v>
      </c>
      <c r="AH77" s="4">
        <f t="shared" si="79"/>
        <v>0</v>
      </c>
      <c r="AI77" s="3">
        <f t="shared" si="80"/>
        <v>0</v>
      </c>
      <c r="AL77">
        <f t="shared" si="81"/>
        <v>0</v>
      </c>
      <c r="AM77">
        <f t="shared" ref="AM77:AM83" si="86">AG77/$AA$71</f>
        <v>0.11754016525745317</v>
      </c>
      <c r="AN77">
        <f t="shared" ref="AN77:AN83" si="87">AH77/$AA$71</f>
        <v>0</v>
      </c>
      <c r="AO77">
        <f t="shared" ref="AO77:AO83" si="88">AI77/$AA$71</f>
        <v>0</v>
      </c>
      <c r="AQ77">
        <v>0</v>
      </c>
      <c r="AR77">
        <f t="shared" ref="AR77:AR80" si="89">LN(AM77)</f>
        <v>-2.1409751718308385</v>
      </c>
      <c r="AS77">
        <v>0</v>
      </c>
      <c r="AT77">
        <v>0</v>
      </c>
      <c r="AV77">
        <f>AQ77*AL77</f>
        <v>0</v>
      </c>
      <c r="AW77">
        <f t="shared" si="82"/>
        <v>-0.25165057550910097</v>
      </c>
      <c r="AX77">
        <f t="shared" si="83"/>
        <v>0</v>
      </c>
      <c r="AY77">
        <f t="shared" si="84"/>
        <v>0</v>
      </c>
    </row>
    <row r="78" spans="2:53" x14ac:dyDescent="0.3">
      <c r="B78" s="9">
        <v>1.2443</v>
      </c>
      <c r="C78" s="9">
        <v>7.4300000000000005E-2</v>
      </c>
      <c r="D78" s="9">
        <v>0.12740000000000001</v>
      </c>
      <c r="E78" s="9">
        <v>7.3099999999999998E-2</v>
      </c>
      <c r="F78" s="9">
        <v>0.42</v>
      </c>
      <c r="G78" s="9">
        <v>8.6699999999999999E-2</v>
      </c>
      <c r="H78" s="9">
        <v>6.0299999999999999E-2</v>
      </c>
      <c r="I78" s="9">
        <v>0.16750000000000001</v>
      </c>
      <c r="J78" s="9">
        <v>0.49559999999999998</v>
      </c>
      <c r="K78" s="9">
        <v>5.0999999999999997E-2</v>
      </c>
      <c r="L78" s="9">
        <v>6.1800000000000001E-2</v>
      </c>
      <c r="M78" s="9">
        <v>9.0300000000000005E-2</v>
      </c>
      <c r="P78">
        <f t="shared" ref="P78:P83" si="90">(B78+F78+J78)/3</f>
        <v>0.71996666666666664</v>
      </c>
      <c r="Q78">
        <f t="shared" si="75"/>
        <v>7.0666666666666669E-2</v>
      </c>
      <c r="R78">
        <f t="shared" si="76"/>
        <v>8.3166666666666667E-2</v>
      </c>
      <c r="S78">
        <f t="shared" si="77"/>
        <v>0.11030000000000001</v>
      </c>
      <c r="U78">
        <f t="shared" ref="U78:U83" si="91">P78-$P$71</f>
        <v>7.9333333333333478E-3</v>
      </c>
      <c r="V78">
        <v>0</v>
      </c>
      <c r="W78">
        <v>0</v>
      </c>
      <c r="X78">
        <v>0</v>
      </c>
      <c r="AA78" s="5" t="s">
        <v>8</v>
      </c>
      <c r="AB78" s="5">
        <f>(AF78+AF79+AF80+AF81)/4</f>
        <v>0.20816666666666667</v>
      </c>
      <c r="AF78" s="5">
        <f t="shared" ref="AF78:AF83" si="92">U78</f>
        <v>7.9333333333333478E-3</v>
      </c>
      <c r="AG78" s="7">
        <f t="shared" si="78"/>
        <v>0</v>
      </c>
      <c r="AH78" s="8">
        <f t="shared" si="79"/>
        <v>0</v>
      </c>
      <c r="AI78" s="3">
        <f t="shared" si="80"/>
        <v>0</v>
      </c>
      <c r="AL78">
        <f t="shared" si="81"/>
        <v>2.5440668726149419E-3</v>
      </c>
      <c r="AM78">
        <f t="shared" si="86"/>
        <v>0</v>
      </c>
      <c r="AN78">
        <f t="shared" si="87"/>
        <v>0</v>
      </c>
      <c r="AO78">
        <f t="shared" si="88"/>
        <v>0</v>
      </c>
      <c r="AQ78">
        <f t="shared" ref="AQ78:AQ83" si="93">LN(AL78)</f>
        <v>-5.9739913474444988</v>
      </c>
      <c r="AR78">
        <v>0</v>
      </c>
      <c r="AS78">
        <v>0</v>
      </c>
      <c r="AT78">
        <v>0</v>
      </c>
      <c r="AV78">
        <f t="shared" ref="AV78:AV83" si="94">AQ78*AL78</f>
        <v>-1.5198233484321848E-2</v>
      </c>
      <c r="AW78">
        <f t="shared" si="82"/>
        <v>0</v>
      </c>
      <c r="AX78">
        <f t="shared" si="83"/>
        <v>0</v>
      </c>
      <c r="AY78">
        <f t="shared" si="84"/>
        <v>0</v>
      </c>
    </row>
    <row r="79" spans="2:53" x14ac:dyDescent="0.3">
      <c r="B79" s="9">
        <v>1.5577000000000001</v>
      </c>
      <c r="C79" s="9">
        <v>1.3445</v>
      </c>
      <c r="D79" s="9">
        <v>0.1065</v>
      </c>
      <c r="E79" s="9">
        <v>0.1038</v>
      </c>
      <c r="F79" s="9">
        <v>0.43780000000000002</v>
      </c>
      <c r="G79" s="9">
        <v>0.24879999999999999</v>
      </c>
      <c r="H79" s="9">
        <v>0.15390000000000001</v>
      </c>
      <c r="I79" s="9">
        <v>0.1017</v>
      </c>
      <c r="J79" s="9">
        <v>0.58879999999999999</v>
      </c>
      <c r="K79" s="9">
        <v>0.2949</v>
      </c>
      <c r="L79" s="9">
        <v>0.25829999999999997</v>
      </c>
      <c r="M79" s="9">
        <v>5.57E-2</v>
      </c>
      <c r="P79">
        <f t="shared" si="90"/>
        <v>0.86143333333333327</v>
      </c>
      <c r="Q79">
        <f t="shared" si="75"/>
        <v>0.62939999999999996</v>
      </c>
      <c r="R79">
        <f t="shared" si="76"/>
        <v>0.17289999999999997</v>
      </c>
      <c r="S79">
        <f t="shared" si="77"/>
        <v>8.7066666666666667E-2</v>
      </c>
      <c r="U79">
        <f t="shared" si="91"/>
        <v>0.14939999999999998</v>
      </c>
      <c r="V79">
        <v>0</v>
      </c>
      <c r="W79">
        <v>0</v>
      </c>
      <c r="X79">
        <v>0</v>
      </c>
      <c r="AA79" s="3" t="s">
        <v>12</v>
      </c>
      <c r="AB79" s="3">
        <f>(AI76+AI77+AI78+AI79+AI80+AI81)/6</f>
        <v>0</v>
      </c>
      <c r="AF79" s="5">
        <f t="shared" si="92"/>
        <v>0.14939999999999998</v>
      </c>
      <c r="AG79" s="7">
        <f t="shared" si="78"/>
        <v>0</v>
      </c>
      <c r="AH79" s="8">
        <f t="shared" si="79"/>
        <v>0</v>
      </c>
      <c r="AI79" s="3">
        <f t="shared" si="80"/>
        <v>0</v>
      </c>
      <c r="AJ79" s="6"/>
      <c r="AK79" s="6"/>
      <c r="AL79">
        <f t="shared" si="81"/>
        <v>4.7909696315378766E-2</v>
      </c>
      <c r="AM79">
        <f t="shared" si="86"/>
        <v>0</v>
      </c>
      <c r="AN79">
        <f t="shared" si="87"/>
        <v>0</v>
      </c>
      <c r="AO79">
        <f t="shared" si="88"/>
        <v>0</v>
      </c>
      <c r="AQ79">
        <f t="shared" si="93"/>
        <v>-3.0384373667551028</v>
      </c>
      <c r="AR79">
        <v>0</v>
      </c>
      <c r="AS79">
        <v>0</v>
      </c>
      <c r="AT79">
        <v>0</v>
      </c>
      <c r="AV79">
        <f t="shared" si="94"/>
        <v>-0.1455706115145361</v>
      </c>
      <c r="AW79">
        <f t="shared" si="82"/>
        <v>0</v>
      </c>
      <c r="AX79">
        <f t="shared" si="83"/>
        <v>0</v>
      </c>
      <c r="AY79">
        <f t="shared" si="84"/>
        <v>0</v>
      </c>
    </row>
    <row r="80" spans="2:53" x14ac:dyDescent="0.3">
      <c r="B80" s="9">
        <v>0.17469999999999999</v>
      </c>
      <c r="C80" s="9">
        <v>1.6642999999999999</v>
      </c>
      <c r="D80" s="9">
        <v>9.0200000000000002E-2</v>
      </c>
      <c r="E80" s="9">
        <v>4.6600000000000003E-2</v>
      </c>
      <c r="F80" s="9">
        <v>0.1026</v>
      </c>
      <c r="G80" s="9">
        <v>0.30769999999999997</v>
      </c>
      <c r="H80" s="9">
        <v>5.57E-2</v>
      </c>
      <c r="I80" s="9">
        <v>4.7899999999999998E-2</v>
      </c>
      <c r="J80" s="9">
        <v>9.1600000000000001E-2</v>
      </c>
      <c r="K80" s="9">
        <v>2.1669</v>
      </c>
      <c r="L80" s="9">
        <v>7.2599999999999998E-2</v>
      </c>
      <c r="M80" s="9">
        <v>0.17580000000000001</v>
      </c>
      <c r="P80">
        <f t="shared" si="90"/>
        <v>0.12296666666666667</v>
      </c>
      <c r="Q80">
        <f t="shared" si="75"/>
        <v>1.3796333333333333</v>
      </c>
      <c r="R80">
        <f t="shared" si="76"/>
        <v>7.2833333333333333E-2</v>
      </c>
      <c r="S80">
        <f t="shared" si="77"/>
        <v>9.01E-2</v>
      </c>
      <c r="U80">
        <v>0</v>
      </c>
      <c r="V80">
        <f t="shared" si="85"/>
        <v>0.66759999999999997</v>
      </c>
      <c r="W80">
        <v>0</v>
      </c>
      <c r="X80">
        <v>0</v>
      </c>
      <c r="AA80" s="4" t="s">
        <v>9</v>
      </c>
      <c r="AB80" s="4">
        <f>(AF77+AG81+AH77+AH80+AH81+AH82+AH83)/8</f>
        <v>0</v>
      </c>
      <c r="AF80" s="5">
        <f t="shared" si="92"/>
        <v>0</v>
      </c>
      <c r="AG80" s="7">
        <f t="shared" si="78"/>
        <v>0.66759999999999997</v>
      </c>
      <c r="AH80" s="4">
        <f t="shared" si="79"/>
        <v>0</v>
      </c>
      <c r="AI80" s="3">
        <f t="shared" si="80"/>
        <v>0</v>
      </c>
      <c r="AJ80" s="6"/>
      <c r="AK80" s="6"/>
      <c r="AL80">
        <f t="shared" si="81"/>
        <v>0</v>
      </c>
      <c r="AM80">
        <f t="shared" si="86"/>
        <v>0.21408643413752926</v>
      </c>
      <c r="AN80">
        <f t="shared" si="87"/>
        <v>0</v>
      </c>
      <c r="AO80">
        <f t="shared" si="88"/>
        <v>0</v>
      </c>
      <c r="AQ80">
        <v>0</v>
      </c>
      <c r="AR80">
        <f t="shared" si="89"/>
        <v>-1.5413754476661394</v>
      </c>
      <c r="AS80">
        <v>0</v>
      </c>
      <c r="AT80">
        <v>0</v>
      </c>
      <c r="AV80">
        <f t="shared" si="94"/>
        <v>0</v>
      </c>
      <c r="AW80">
        <f t="shared" si="82"/>
        <v>-0.32998757325798161</v>
      </c>
      <c r="AX80">
        <f t="shared" si="83"/>
        <v>0</v>
      </c>
      <c r="AY80">
        <f t="shared" si="84"/>
        <v>0</v>
      </c>
    </row>
    <row r="81" spans="2:51" x14ac:dyDescent="0.3">
      <c r="B81" s="9">
        <v>1.8612</v>
      </c>
      <c r="C81" s="9">
        <v>0.112</v>
      </c>
      <c r="D81" s="9">
        <v>0.1787</v>
      </c>
      <c r="E81" s="9">
        <v>0.16220000000000001</v>
      </c>
      <c r="F81" s="9">
        <v>1.6866000000000001</v>
      </c>
      <c r="G81" s="9">
        <v>9.5299999999999996E-2</v>
      </c>
      <c r="H81" s="9">
        <v>0.14499999999999999</v>
      </c>
      <c r="I81" s="9">
        <v>6.7100000000000007E-2</v>
      </c>
      <c r="J81" s="9">
        <v>0.61429999999999996</v>
      </c>
      <c r="K81" s="9">
        <v>0.218</v>
      </c>
      <c r="L81" s="9">
        <v>0.17580000000000001</v>
      </c>
      <c r="M81" s="9">
        <v>0.1338</v>
      </c>
      <c r="P81">
        <f t="shared" si="90"/>
        <v>1.3873666666666666</v>
      </c>
      <c r="Q81">
        <f t="shared" si="75"/>
        <v>0.14176666666666668</v>
      </c>
      <c r="R81">
        <f t="shared" si="76"/>
        <v>0.16650000000000001</v>
      </c>
      <c r="S81">
        <f t="shared" si="77"/>
        <v>0.12103333333333333</v>
      </c>
      <c r="U81">
        <f t="shared" si="91"/>
        <v>0.67533333333333334</v>
      </c>
      <c r="V81">
        <v>0</v>
      </c>
      <c r="W81">
        <v>0</v>
      </c>
      <c r="X81">
        <v>0</v>
      </c>
      <c r="AA81" s="7" t="s">
        <v>10</v>
      </c>
      <c r="AB81" s="7">
        <f>(AF82+AF83+AG76+AG77+AG78+AG79+AG80+AG82+AG83+AH76)/10</f>
        <v>0.22857000000000002</v>
      </c>
      <c r="AF81" s="5">
        <f t="shared" si="92"/>
        <v>0.67533333333333334</v>
      </c>
      <c r="AG81" s="4">
        <f t="shared" si="78"/>
        <v>0</v>
      </c>
      <c r="AH81" s="4">
        <f t="shared" si="79"/>
        <v>0</v>
      </c>
      <c r="AI81" s="3">
        <f t="shared" si="80"/>
        <v>0</v>
      </c>
      <c r="AJ81" s="6"/>
      <c r="AK81" s="6"/>
      <c r="AL81">
        <f t="shared" si="81"/>
        <v>0.21656636487049843</v>
      </c>
      <c r="AM81">
        <f t="shared" si="86"/>
        <v>0</v>
      </c>
      <c r="AN81">
        <f t="shared" si="87"/>
        <v>0</v>
      </c>
      <c r="AO81">
        <f t="shared" si="88"/>
        <v>0</v>
      </c>
      <c r="AQ81">
        <f t="shared" si="93"/>
        <v>-1.5298582433133006</v>
      </c>
      <c r="AR81">
        <v>0</v>
      </c>
      <c r="AS81">
        <v>0</v>
      </c>
      <c r="AT81">
        <v>0</v>
      </c>
      <c r="AV81">
        <f t="shared" si="94"/>
        <v>-0.33131583852152802</v>
      </c>
      <c r="AW81">
        <f t="shared" si="82"/>
        <v>0</v>
      </c>
      <c r="AX81">
        <f t="shared" si="83"/>
        <v>0</v>
      </c>
      <c r="AY81">
        <f t="shared" si="84"/>
        <v>0</v>
      </c>
    </row>
    <row r="82" spans="2:51" x14ac:dyDescent="0.3">
      <c r="B82" s="9">
        <v>2.3868999999999998</v>
      </c>
      <c r="C82" s="9">
        <v>0.23469999999999999</v>
      </c>
      <c r="D82" s="9">
        <v>7.7700000000000005E-2</v>
      </c>
      <c r="E82" s="9">
        <v>7.7100000000000002E-2</v>
      </c>
      <c r="F82" s="9">
        <v>0.19719999999999999</v>
      </c>
      <c r="G82" s="9">
        <v>0.29520000000000002</v>
      </c>
      <c r="H82" s="9">
        <v>5.2600000000000001E-2</v>
      </c>
      <c r="I82" s="9">
        <v>0.27129999999999999</v>
      </c>
      <c r="J82" s="9">
        <v>0.26150000000000001</v>
      </c>
      <c r="K82" s="9">
        <v>5.4600000000000003E-2</v>
      </c>
      <c r="L82" s="9">
        <v>7.8E-2</v>
      </c>
      <c r="M82" s="9">
        <v>8.5999999999999993E-2</v>
      </c>
      <c r="P82">
        <f t="shared" si="90"/>
        <v>0.94853333333333323</v>
      </c>
      <c r="Q82">
        <f t="shared" si="75"/>
        <v>0.19483333333333333</v>
      </c>
      <c r="R82">
        <f t="shared" si="76"/>
        <v>6.9433333333333333E-2</v>
      </c>
      <c r="S82">
        <f t="shared" si="77"/>
        <v>0.14480000000000001</v>
      </c>
      <c r="U82">
        <f t="shared" si="91"/>
        <v>0.23649999999999993</v>
      </c>
      <c r="V82">
        <v>0</v>
      </c>
      <c r="W82">
        <v>0</v>
      </c>
      <c r="X82">
        <v>0</v>
      </c>
      <c r="AF82" s="7">
        <f t="shared" si="92"/>
        <v>0.23649999999999993</v>
      </c>
      <c r="AG82" s="7">
        <f t="shared" si="78"/>
        <v>0</v>
      </c>
      <c r="AH82" s="4">
        <f t="shared" si="79"/>
        <v>0</v>
      </c>
      <c r="AI82" s="2">
        <f t="shared" si="80"/>
        <v>0</v>
      </c>
      <c r="AJ82" s="6"/>
      <c r="AK82" s="6"/>
      <c r="AL82">
        <f t="shared" si="81"/>
        <v>7.5840985131104932E-2</v>
      </c>
      <c r="AM82">
        <f t="shared" si="86"/>
        <v>0</v>
      </c>
      <c r="AN82">
        <f t="shared" si="87"/>
        <v>0</v>
      </c>
      <c r="AO82">
        <f t="shared" si="88"/>
        <v>0</v>
      </c>
      <c r="AQ82">
        <f t="shared" si="93"/>
        <v>-2.579116431521832</v>
      </c>
      <c r="AR82">
        <v>0</v>
      </c>
      <c r="AS82">
        <v>0</v>
      </c>
      <c r="AT82">
        <v>0</v>
      </c>
      <c r="AV82">
        <f t="shared" si="94"/>
        <v>-0.19560273093443567</v>
      </c>
      <c r="AW82">
        <f t="shared" si="82"/>
        <v>0</v>
      </c>
      <c r="AX82">
        <f t="shared" si="83"/>
        <v>0</v>
      </c>
      <c r="AY82">
        <f t="shared" si="84"/>
        <v>0</v>
      </c>
    </row>
    <row r="83" spans="2:51" x14ac:dyDescent="0.3">
      <c r="B83" s="9">
        <v>2.0184000000000002</v>
      </c>
      <c r="C83" s="9">
        <v>0.51029999999999998</v>
      </c>
      <c r="D83" s="9">
        <v>0.38109999999999999</v>
      </c>
      <c r="E83" s="9">
        <v>0.30890000000000001</v>
      </c>
      <c r="F83" s="9">
        <v>2.8142999999999998</v>
      </c>
      <c r="G83" s="9">
        <v>8.3400000000000002E-2</v>
      </c>
      <c r="H83" s="9">
        <v>0.1047</v>
      </c>
      <c r="I83" s="9">
        <v>0.41739999999999999</v>
      </c>
      <c r="J83" s="9">
        <v>0.34860000000000002</v>
      </c>
      <c r="K83" s="9">
        <v>0.24479999999999999</v>
      </c>
      <c r="L83" s="9">
        <v>8.0199999999999994E-2</v>
      </c>
      <c r="M83" s="9">
        <v>0.35909999999999997</v>
      </c>
      <c r="P83">
        <f t="shared" si="90"/>
        <v>1.7271000000000001</v>
      </c>
      <c r="Q83">
        <f t="shared" si="75"/>
        <v>0.27950000000000003</v>
      </c>
      <c r="R83">
        <f t="shared" si="76"/>
        <v>0.18866666666666668</v>
      </c>
      <c r="S83">
        <f t="shared" si="77"/>
        <v>0.36179999999999995</v>
      </c>
      <c r="U83">
        <f t="shared" si="91"/>
        <v>1.0150666666666668</v>
      </c>
      <c r="V83">
        <v>0</v>
      </c>
      <c r="W83">
        <v>0</v>
      </c>
      <c r="X83">
        <v>0</v>
      </c>
      <c r="AF83" s="7">
        <f t="shared" si="92"/>
        <v>1.0150666666666668</v>
      </c>
      <c r="AG83" s="7">
        <f t="shared" si="78"/>
        <v>0</v>
      </c>
      <c r="AH83" s="4">
        <f t="shared" si="79"/>
        <v>0</v>
      </c>
      <c r="AI83" s="2">
        <f t="shared" si="80"/>
        <v>0</v>
      </c>
      <c r="AJ83" s="6"/>
      <c r="AK83" s="6"/>
      <c r="AL83">
        <f t="shared" si="81"/>
        <v>0.32551228741542049</v>
      </c>
      <c r="AM83">
        <f t="shared" si="86"/>
        <v>0</v>
      </c>
      <c r="AN83">
        <f t="shared" si="87"/>
        <v>0</v>
      </c>
      <c r="AO83">
        <f t="shared" si="88"/>
        <v>0</v>
      </c>
      <c r="AQ83">
        <f t="shared" si="93"/>
        <v>-1.1223550686898716</v>
      </c>
      <c r="AR83">
        <v>0</v>
      </c>
      <c r="AS83">
        <v>0</v>
      </c>
      <c r="AT83">
        <v>0</v>
      </c>
      <c r="AV83">
        <f t="shared" si="94"/>
        <v>-0.3653403657015315</v>
      </c>
      <c r="AW83">
        <f t="shared" si="82"/>
        <v>0</v>
      </c>
      <c r="AX83">
        <f t="shared" si="83"/>
        <v>0</v>
      </c>
      <c r="AY83">
        <f t="shared" si="84"/>
        <v>0</v>
      </c>
    </row>
    <row r="85" spans="2:51" x14ac:dyDescent="0.3">
      <c r="AD85" s="39" t="s">
        <v>50</v>
      </c>
      <c r="AE85" s="39"/>
    </row>
    <row r="86" spans="2:51" x14ac:dyDescent="0.3">
      <c r="AD86" t="s">
        <v>47</v>
      </c>
      <c r="AE86" t="s">
        <v>49</v>
      </c>
      <c r="AG86" t="s">
        <v>46</v>
      </c>
    </row>
    <row r="87" spans="2:51" x14ac:dyDescent="0.3">
      <c r="AD87">
        <v>24</v>
      </c>
      <c r="AE87" s="12">
        <f>AD5</f>
        <v>1.0793548387096771E-2</v>
      </c>
      <c r="AG87" s="10">
        <f>BA9</f>
        <v>1.7875833415087401</v>
      </c>
    </row>
    <row r="88" spans="2:51" x14ac:dyDescent="0.3">
      <c r="AD88">
        <v>48</v>
      </c>
      <c r="AE88" s="12">
        <f>AD22</f>
        <v>6.1773118279569904E-2</v>
      </c>
      <c r="AG88" s="10">
        <f>BA26</f>
        <v>1.8210329413064985</v>
      </c>
    </row>
    <row r="89" spans="2:51" x14ac:dyDescent="0.3">
      <c r="AD89">
        <v>72</v>
      </c>
      <c r="AE89" s="12">
        <f>AD39</f>
        <v>5.0183870967741948E-2</v>
      </c>
      <c r="AG89" s="10">
        <f>BA43</f>
        <v>1.6555462513043577</v>
      </c>
    </row>
    <row r="90" spans="2:51" x14ac:dyDescent="0.3">
      <c r="AD90">
        <v>96</v>
      </c>
      <c r="AE90" s="12">
        <f>AD55</f>
        <v>8.4162365591397836E-2</v>
      </c>
      <c r="AG90" s="10">
        <f>BA59</f>
        <v>1.6309142984757203</v>
      </c>
    </row>
    <row r="91" spans="2:51" x14ac:dyDescent="0.3">
      <c r="AD91">
        <v>120</v>
      </c>
      <c r="AE91" s="12">
        <f>AD71</f>
        <v>0.10059247311827957</v>
      </c>
      <c r="AG91" s="10">
        <f>BA75</f>
        <v>1.6346659289234358</v>
      </c>
    </row>
  </sheetData>
  <mergeCells count="26">
    <mergeCell ref="B8:M8"/>
    <mergeCell ref="P8:S8"/>
    <mergeCell ref="U8:X8"/>
    <mergeCell ref="AL8:AO8"/>
    <mergeCell ref="AQ8:AT8"/>
    <mergeCell ref="B25:M25"/>
    <mergeCell ref="P25:S25"/>
    <mergeCell ref="U25:X25"/>
    <mergeCell ref="AL25:AO25"/>
    <mergeCell ref="AQ25:AT25"/>
    <mergeCell ref="B42:M42"/>
    <mergeCell ref="P42:S42"/>
    <mergeCell ref="U42:X42"/>
    <mergeCell ref="AL42:AO42"/>
    <mergeCell ref="AQ42:AT42"/>
    <mergeCell ref="AQ74:AT74"/>
    <mergeCell ref="B58:M58"/>
    <mergeCell ref="P58:S58"/>
    <mergeCell ref="U58:X58"/>
    <mergeCell ref="AL58:AO58"/>
    <mergeCell ref="AQ58:AT58"/>
    <mergeCell ref="AD85:AE85"/>
    <mergeCell ref="B74:M74"/>
    <mergeCell ref="P74:S74"/>
    <mergeCell ref="U74:X74"/>
    <mergeCell ref="AL74:AO7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4:BA93"/>
  <sheetViews>
    <sheetView tabSelected="1" topLeftCell="A49" zoomScale="74" zoomScaleNormal="61" workbookViewId="0">
      <selection activeCell="N28" sqref="N28"/>
    </sheetView>
  </sheetViews>
  <sheetFormatPr defaultRowHeight="14.4" x14ac:dyDescent="0.3"/>
  <sheetData>
    <row r="4" spans="2:53" ht="15" thickBot="1" x14ac:dyDescent="0.35">
      <c r="P4" t="s">
        <v>0</v>
      </c>
      <c r="AA4" t="s">
        <v>3</v>
      </c>
      <c r="AD4" t="s">
        <v>4</v>
      </c>
      <c r="AL4" t="s">
        <v>14</v>
      </c>
    </row>
    <row r="5" spans="2:53" ht="15" thickBot="1" x14ac:dyDescent="0.35">
      <c r="P5">
        <f>(B10+F10+J10)/3</f>
        <v>7.513333333333333E-2</v>
      </c>
      <c r="AA5">
        <f>SUM(U11:X17,V10:X10)</f>
        <v>5.1075333333333335</v>
      </c>
      <c r="AD5" s="18">
        <f>AA5/31</f>
        <v>0.16475913978494625</v>
      </c>
    </row>
    <row r="7" spans="2:53" x14ac:dyDescent="0.3">
      <c r="BA7" t="s">
        <v>14</v>
      </c>
    </row>
    <row r="8" spans="2:53" x14ac:dyDescent="0.3">
      <c r="B8" s="39" t="s">
        <v>26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P8" s="39" t="s">
        <v>1</v>
      </c>
      <c r="Q8" s="39"/>
      <c r="R8" s="39"/>
      <c r="S8" s="39"/>
      <c r="U8" s="39" t="s">
        <v>2</v>
      </c>
      <c r="V8" s="39"/>
      <c r="W8" s="39"/>
      <c r="X8" s="39"/>
      <c r="AA8" t="s">
        <v>13</v>
      </c>
      <c r="AL8" s="39" t="s">
        <v>15</v>
      </c>
      <c r="AM8" s="39"/>
      <c r="AN8" s="39"/>
      <c r="AO8" s="39"/>
      <c r="AQ8" s="39" t="s">
        <v>16</v>
      </c>
      <c r="AR8" s="39"/>
      <c r="AS8" s="39"/>
      <c r="AT8" s="39"/>
      <c r="AV8" t="s">
        <v>17</v>
      </c>
    </row>
    <row r="9" spans="2:53" ht="15" thickBot="1" x14ac:dyDescent="0.35">
      <c r="BA9">
        <f>SUM(AV11:AY17,AW10:AY10)*(-1)</f>
        <v>2.3438527236609699</v>
      </c>
    </row>
    <row r="10" spans="2:53" x14ac:dyDescent="0.3">
      <c r="B10" s="41">
        <v>8.0799999999999997E-2</v>
      </c>
      <c r="C10" s="1">
        <v>9.2799999999999994E-2</v>
      </c>
      <c r="D10" s="1">
        <v>0.4829</v>
      </c>
      <c r="E10" s="40">
        <v>7.5600000000000001E-2</v>
      </c>
      <c r="F10" s="1">
        <v>7.2700000000000001E-2</v>
      </c>
      <c r="G10" s="1">
        <v>8.0600000000000005E-2</v>
      </c>
      <c r="H10" s="1">
        <v>0.65880000000000005</v>
      </c>
      <c r="I10" s="40">
        <v>7.17E-2</v>
      </c>
      <c r="J10" s="1">
        <v>7.1900000000000006E-2</v>
      </c>
      <c r="K10" s="1">
        <v>8.8700000000000001E-2</v>
      </c>
      <c r="L10" s="1">
        <v>0.44230000000000003</v>
      </c>
      <c r="M10" s="1">
        <v>7.2800000000000004E-2</v>
      </c>
      <c r="Q10">
        <f>(C10+G10+K10)/3</f>
        <v>8.7366666666666662E-2</v>
      </c>
      <c r="R10">
        <f>(D10+H10+L10)/3</f>
        <v>0.52800000000000002</v>
      </c>
      <c r="S10">
        <f>(E10+I10+M10)/3</f>
        <v>7.3366666666666663E-2</v>
      </c>
      <c r="V10">
        <f t="shared" ref="V10:X17" si="0">Q10-$P$5</f>
        <v>1.2233333333333332E-2</v>
      </c>
      <c r="W10">
        <f t="shared" si="0"/>
        <v>0.4528666666666667</v>
      </c>
      <c r="X10">
        <v>0</v>
      </c>
      <c r="AA10" s="19" t="s">
        <v>7</v>
      </c>
      <c r="AB10" s="20">
        <f>(AI16+AI17)/2</f>
        <v>1.89E-2</v>
      </c>
      <c r="AF10" s="31"/>
      <c r="AG10" s="32">
        <f>V10</f>
        <v>1.2233333333333332E-2</v>
      </c>
      <c r="AH10" s="32">
        <f t="shared" ref="AG10:AI17" si="1">W10</f>
        <v>0.4528666666666667</v>
      </c>
      <c r="AI10" s="33">
        <f t="shared" si="1"/>
        <v>0</v>
      </c>
      <c r="AM10">
        <f>AG10/$AA$5</f>
        <v>2.3951548692780597E-3</v>
      </c>
      <c r="AN10">
        <f t="shared" ref="AM10:AO17" si="2">AH10/$AA$5</f>
        <v>8.8666414316108236E-2</v>
      </c>
      <c r="AO10">
        <f t="shared" si="2"/>
        <v>0</v>
      </c>
      <c r="AR10">
        <f t="shared" ref="AR10:AR17" si="3">LN(AM10)</f>
        <v>-6.0343073866282042</v>
      </c>
      <c r="AS10">
        <f t="shared" ref="AS10:AS17" si="4">LN(AN10)</f>
        <v>-2.4228741049315272</v>
      </c>
      <c r="AT10">
        <v>0</v>
      </c>
      <c r="AW10">
        <f t="shared" ref="AW10:AY17" si="5">AR10*AM10</f>
        <v>-1.4453100719803106E-2</v>
      </c>
      <c r="AX10">
        <f t="shared" si="5"/>
        <v>-0.2148275592236287</v>
      </c>
      <c r="AY10">
        <f t="shared" si="5"/>
        <v>0</v>
      </c>
    </row>
    <row r="11" spans="2:53" x14ac:dyDescent="0.3">
      <c r="B11" s="1">
        <v>0.21859999999999999</v>
      </c>
      <c r="C11" s="1">
        <v>0.33160000000000001</v>
      </c>
      <c r="D11" s="1">
        <v>1.0494000000000001</v>
      </c>
      <c r="E11" s="40">
        <v>8.0500000000000002E-2</v>
      </c>
      <c r="F11" s="1">
        <v>0.1799</v>
      </c>
      <c r="G11" s="1">
        <v>0.27660000000000001</v>
      </c>
      <c r="H11" s="1">
        <v>0.91969999999999996</v>
      </c>
      <c r="I11" s="40">
        <v>8.5400000000000004E-2</v>
      </c>
      <c r="J11" s="1">
        <v>0.21479999999999999</v>
      </c>
      <c r="K11" s="1">
        <v>0.2475</v>
      </c>
      <c r="L11" s="1">
        <v>0.57940000000000003</v>
      </c>
      <c r="M11" s="1">
        <v>7.9500000000000001E-2</v>
      </c>
      <c r="P11">
        <f>(B11+F11+J11)/3</f>
        <v>0.20443333333333333</v>
      </c>
      <c r="Q11">
        <f>(C11+G11+K11)/3</f>
        <v>0.28523333333333339</v>
      </c>
      <c r="R11">
        <f>(D11+H11+L11)/3</f>
        <v>0.84950000000000003</v>
      </c>
      <c r="S11">
        <f>(E11+I11+M11)/3</f>
        <v>8.1799999999999998E-2</v>
      </c>
      <c r="U11">
        <f>P11-$P$5</f>
        <v>0.1293</v>
      </c>
      <c r="V11">
        <f t="shared" si="0"/>
        <v>0.21010000000000006</v>
      </c>
      <c r="W11">
        <f t="shared" si="0"/>
        <v>0.77436666666666665</v>
      </c>
      <c r="X11">
        <f t="shared" si="0"/>
        <v>6.666666666666668E-3</v>
      </c>
      <c r="AA11" s="21" t="s">
        <v>11</v>
      </c>
      <c r="AB11" s="22">
        <f>(AH12+AH13)/2</f>
        <v>0</v>
      </c>
      <c r="AF11" s="27">
        <f>U11</f>
        <v>0.1293</v>
      </c>
      <c r="AG11" s="7">
        <f t="shared" si="1"/>
        <v>0.21010000000000006</v>
      </c>
      <c r="AH11" s="4">
        <f t="shared" si="1"/>
        <v>0.77436666666666665</v>
      </c>
      <c r="AI11" s="26">
        <f t="shared" si="1"/>
        <v>6.666666666666668E-3</v>
      </c>
      <c r="AL11">
        <f>AF11/$AA$5</f>
        <v>2.5315546969835404E-2</v>
      </c>
      <c r="AM11">
        <f t="shared" si="2"/>
        <v>4.1135316460652903E-2</v>
      </c>
      <c r="AN11">
        <f t="shared" si="2"/>
        <v>0.15161265059454662</v>
      </c>
      <c r="AO11">
        <f t="shared" si="2"/>
        <v>1.3052615091433571E-3</v>
      </c>
      <c r="AQ11">
        <f>LN(AL11)</f>
        <v>-3.6763365672428074</v>
      </c>
      <c r="AR11">
        <f t="shared" si="3"/>
        <v>-3.1908882451696643</v>
      </c>
      <c r="AS11">
        <f t="shared" si="4"/>
        <v>-1.8864263620618098</v>
      </c>
      <c r="AT11">
        <f t="shared" ref="AT11:AT17" si="6">LN(AO11)</f>
        <v>-6.6413518681347377</v>
      </c>
      <c r="AV11">
        <f>AQ11*AL11</f>
        <v>-9.3068471044958745E-2</v>
      </c>
      <c r="AW11">
        <f t="shared" si="5"/>
        <v>-0.13125819775563155</v>
      </c>
      <c r="AX11">
        <f t="shared" si="5"/>
        <v>-0.28600610090361889</v>
      </c>
      <c r="AY11">
        <f t="shared" si="5"/>
        <v>-8.6687009621536013E-3</v>
      </c>
    </row>
    <row r="12" spans="2:53" x14ac:dyDescent="0.3">
      <c r="B12" s="1">
        <v>0.1094</v>
      </c>
      <c r="C12" s="1">
        <v>6.25E-2</v>
      </c>
      <c r="D12" s="1">
        <v>5.9799999999999999E-2</v>
      </c>
      <c r="E12" s="40">
        <v>7.0400000000000004E-2</v>
      </c>
      <c r="F12" s="1">
        <v>9.6100000000000005E-2</v>
      </c>
      <c r="G12" s="1">
        <v>5.62E-2</v>
      </c>
      <c r="H12" s="1">
        <v>5.0500000000000003E-2</v>
      </c>
      <c r="I12" s="40">
        <v>6.3100000000000003E-2</v>
      </c>
      <c r="J12" s="1">
        <v>0.13370000000000001</v>
      </c>
      <c r="K12" s="1">
        <v>6.6199999999999995E-2</v>
      </c>
      <c r="L12" s="1">
        <v>5.5599999999999997E-2</v>
      </c>
      <c r="M12" s="1">
        <v>6.7799999999999999E-2</v>
      </c>
      <c r="P12">
        <f>(B12+F12+J12)/3</f>
        <v>0.11306666666666669</v>
      </c>
      <c r="Q12">
        <f>(C12+G12+K12)/3</f>
        <v>6.1633333333333339E-2</v>
      </c>
      <c r="R12">
        <f>(D12+H12+L12)/3</f>
        <v>5.5299999999999995E-2</v>
      </c>
      <c r="S12">
        <f>(E12+I12+M12)/3</f>
        <v>6.7100000000000007E-2</v>
      </c>
      <c r="U12">
        <f t="shared" ref="U12:U17" si="7">P12-$P$5</f>
        <v>3.7933333333333361E-2</v>
      </c>
      <c r="V12">
        <v>0</v>
      </c>
      <c r="W12">
        <v>0</v>
      </c>
      <c r="X12">
        <v>0</v>
      </c>
      <c r="AA12" s="23" t="s">
        <v>8</v>
      </c>
      <c r="AB12" s="24">
        <f>(AF12+AF13+AF14+AF15)/4</f>
        <v>0.25341666666666668</v>
      </c>
      <c r="AF12" s="23">
        <f t="shared" ref="AF12:AF17" si="8">U12</f>
        <v>3.7933333333333361E-2</v>
      </c>
      <c r="AG12" s="7">
        <f t="shared" si="1"/>
        <v>0</v>
      </c>
      <c r="AH12" s="8">
        <f t="shared" si="1"/>
        <v>0</v>
      </c>
      <c r="AI12" s="26">
        <f t="shared" si="1"/>
        <v>0</v>
      </c>
      <c r="AL12">
        <f t="shared" ref="AL12:AL17" si="9">AF12/$AA$5</f>
        <v>7.4269379870257057E-3</v>
      </c>
      <c r="AM12">
        <f t="shared" si="2"/>
        <v>0</v>
      </c>
      <c r="AN12">
        <f t="shared" si="2"/>
        <v>0</v>
      </c>
      <c r="AO12">
        <f t="shared" si="2"/>
        <v>0</v>
      </c>
      <c r="AQ12">
        <f t="shared" ref="AQ12:AQ17" si="10">LN(AL12)</f>
        <v>-4.9026416199964977</v>
      </c>
      <c r="AR12">
        <v>0</v>
      </c>
      <c r="AS12">
        <v>0</v>
      </c>
      <c r="AT12">
        <v>0</v>
      </c>
      <c r="AV12">
        <f t="shared" ref="AV12:AV17" si="11">AQ12*AL12</f>
        <v>-3.6411615284325231E-2</v>
      </c>
      <c r="AW12">
        <f t="shared" si="5"/>
        <v>0</v>
      </c>
      <c r="AX12">
        <f t="shared" si="5"/>
        <v>0</v>
      </c>
      <c r="AY12">
        <f t="shared" si="5"/>
        <v>0</v>
      </c>
    </row>
    <row r="13" spans="2:53" x14ac:dyDescent="0.3">
      <c r="B13" s="1">
        <v>0.16350000000000001</v>
      </c>
      <c r="C13" s="1">
        <v>0.65010000000000001</v>
      </c>
      <c r="D13" s="1">
        <v>6.5299999999999997E-2</v>
      </c>
      <c r="E13" s="40">
        <v>8.1799999999999998E-2</v>
      </c>
      <c r="F13" s="1">
        <v>0.10630000000000001</v>
      </c>
      <c r="G13" s="1">
        <v>0.48089999999999999</v>
      </c>
      <c r="H13" s="1">
        <v>6.0999999999999999E-2</v>
      </c>
      <c r="I13" s="40">
        <v>5.8599999999999999E-2</v>
      </c>
      <c r="J13" s="1">
        <v>0.16370000000000001</v>
      </c>
      <c r="K13" s="1">
        <v>0.56320000000000003</v>
      </c>
      <c r="L13" s="1">
        <v>6.5699999999999995E-2</v>
      </c>
      <c r="M13" s="1">
        <v>7.9699999999999993E-2</v>
      </c>
      <c r="P13">
        <f>(B13+F13+J13)/3</f>
        <v>0.14450000000000002</v>
      </c>
      <c r="Q13">
        <f>(C13+G13+K13)/3</f>
        <v>0.56473333333333331</v>
      </c>
      <c r="R13">
        <f>(D13+H13+L13)/3</f>
        <v>6.4000000000000001E-2</v>
      </c>
      <c r="S13">
        <f>(E13+I13+M13)/3</f>
        <v>7.3366666666666663E-2</v>
      </c>
      <c r="U13">
        <f t="shared" si="7"/>
        <v>6.9366666666666688E-2</v>
      </c>
      <c r="V13">
        <f t="shared" si="0"/>
        <v>0.48959999999999998</v>
      </c>
      <c r="W13">
        <v>0</v>
      </c>
      <c r="X13">
        <v>0</v>
      </c>
      <c r="AA13" s="25" t="s">
        <v>12</v>
      </c>
      <c r="AB13" s="26">
        <f>(AI10+AI11+AI12+AI13+AI14+AI15)/6</f>
        <v>9.9611111111111133E-3</v>
      </c>
      <c r="AF13" s="23">
        <f t="shared" si="8"/>
        <v>6.9366666666666688E-2</v>
      </c>
      <c r="AG13" s="7">
        <f t="shared" si="1"/>
        <v>0.48959999999999998</v>
      </c>
      <c r="AH13" s="8">
        <f t="shared" si="1"/>
        <v>0</v>
      </c>
      <c r="AI13" s="26">
        <f t="shared" si="1"/>
        <v>0</v>
      </c>
      <c r="AJ13" s="6"/>
      <c r="AK13" s="6"/>
      <c r="AL13">
        <f t="shared" si="9"/>
        <v>1.3581246002636632E-2</v>
      </c>
      <c r="AM13">
        <f t="shared" si="2"/>
        <v>9.5858405231488128E-2</v>
      </c>
      <c r="AN13">
        <f t="shared" si="2"/>
        <v>0</v>
      </c>
      <c r="AO13">
        <f t="shared" si="2"/>
        <v>0</v>
      </c>
      <c r="AQ13">
        <f t="shared" si="10"/>
        <v>-4.29906540828914</v>
      </c>
      <c r="AR13">
        <f t="shared" si="3"/>
        <v>-2.344883121822503</v>
      </c>
      <c r="AS13">
        <v>0</v>
      </c>
      <c r="AT13">
        <v>0</v>
      </c>
      <c r="AV13">
        <f t="shared" si="11"/>
        <v>-5.8386664891400306E-2</v>
      </c>
      <c r="AW13">
        <f t="shared" si="5"/>
        <v>-0.22477675651213844</v>
      </c>
      <c r="AX13">
        <f t="shared" si="5"/>
        <v>0</v>
      </c>
      <c r="AY13">
        <f t="shared" si="5"/>
        <v>0</v>
      </c>
    </row>
    <row r="14" spans="2:53" x14ac:dyDescent="0.3">
      <c r="B14" s="1">
        <v>8.9099999999999999E-2</v>
      </c>
      <c r="C14" s="1">
        <v>1.0654999999999999</v>
      </c>
      <c r="D14" s="1">
        <v>7.5700000000000003E-2</v>
      </c>
      <c r="E14" s="40">
        <v>7.51E-2</v>
      </c>
      <c r="F14" s="1">
        <v>7.1800000000000003E-2</v>
      </c>
      <c r="G14" s="1">
        <v>1.1403000000000001</v>
      </c>
      <c r="H14" s="1">
        <v>7.0099999999999996E-2</v>
      </c>
      <c r="I14" s="40">
        <v>7.1400000000000005E-2</v>
      </c>
      <c r="J14" s="1">
        <v>6.7699999999999996E-2</v>
      </c>
      <c r="K14" s="1">
        <v>0.88770000000000004</v>
      </c>
      <c r="L14" s="1">
        <v>6.93E-2</v>
      </c>
      <c r="M14" s="1">
        <v>0.13869999999999999</v>
      </c>
      <c r="P14">
        <f>(B14+F14+J14)/3</f>
        <v>7.619999999999999E-2</v>
      </c>
      <c r="Q14">
        <f>(C14+G14+K14)/3</f>
        <v>1.0311666666666668</v>
      </c>
      <c r="R14">
        <f>(D14+H14+L14)/3</f>
        <v>7.17E-2</v>
      </c>
      <c r="S14">
        <f>(E14+I14+M14)/3</f>
        <v>9.5066666666666674E-2</v>
      </c>
      <c r="U14">
        <f t="shared" si="7"/>
        <v>1.0666666666666602E-3</v>
      </c>
      <c r="V14">
        <f t="shared" si="0"/>
        <v>0.95603333333333351</v>
      </c>
      <c r="W14">
        <v>0</v>
      </c>
      <c r="X14">
        <f t="shared" si="0"/>
        <v>1.9933333333333345E-2</v>
      </c>
      <c r="AA14" s="27" t="s">
        <v>9</v>
      </c>
      <c r="AB14" s="28">
        <f>(AF11+AG15+AH11+AH14+AH15+AH16+AH17)/8</f>
        <v>0.12934166666666666</v>
      </c>
      <c r="AF14" s="23">
        <f t="shared" si="8"/>
        <v>1.0666666666666602E-3</v>
      </c>
      <c r="AG14" s="7">
        <f t="shared" si="1"/>
        <v>0.95603333333333351</v>
      </c>
      <c r="AH14" s="4">
        <f t="shared" si="1"/>
        <v>0</v>
      </c>
      <c r="AI14" s="26">
        <f t="shared" si="1"/>
        <v>1.9933333333333345E-2</v>
      </c>
      <c r="AJ14" s="6"/>
      <c r="AK14" s="6"/>
      <c r="AL14">
        <f t="shared" si="9"/>
        <v>2.0884184146293582E-4</v>
      </c>
      <c r="AM14">
        <f t="shared" si="2"/>
        <v>0.18718102671870313</v>
      </c>
      <c r="AN14">
        <f t="shared" si="2"/>
        <v>0</v>
      </c>
      <c r="AO14">
        <f t="shared" si="2"/>
        <v>3.9027319123386391E-3</v>
      </c>
      <c r="AQ14">
        <f t="shared" si="10"/>
        <v>-8.473933331883055</v>
      </c>
      <c r="AR14">
        <f t="shared" si="3"/>
        <v>-1.6756790730735884</v>
      </c>
      <c r="AS14">
        <v>0</v>
      </c>
      <c r="AT14">
        <f t="shared" si="6"/>
        <v>-5.5460784807321426</v>
      </c>
      <c r="AV14">
        <f t="shared" si="11"/>
        <v>-1.7697118414646085E-3</v>
      </c>
      <c r="AW14">
        <f t="shared" si="5"/>
        <v>-0.31365532934895907</v>
      </c>
      <c r="AX14">
        <f t="shared" si="5"/>
        <v>0</v>
      </c>
      <c r="AY14">
        <f t="shared" si="5"/>
        <v>-2.1644857475087927E-2</v>
      </c>
    </row>
    <row r="15" spans="2:53" ht="15" thickBot="1" x14ac:dyDescent="0.35">
      <c r="B15" s="1">
        <v>1.1851</v>
      </c>
      <c r="C15" s="1">
        <v>9.0300000000000005E-2</v>
      </c>
      <c r="D15" s="1">
        <v>7.9500000000000001E-2</v>
      </c>
      <c r="E15" s="40">
        <v>0.1215</v>
      </c>
      <c r="F15" s="1">
        <v>0.91520000000000001</v>
      </c>
      <c r="G15" s="1">
        <v>7.3700000000000002E-2</v>
      </c>
      <c r="H15" s="1">
        <v>5.2200000000000003E-2</v>
      </c>
      <c r="I15" s="40">
        <v>9.8400000000000001E-2</v>
      </c>
      <c r="J15" s="1">
        <v>0.84099999999999997</v>
      </c>
      <c r="K15" s="1">
        <v>7.2300000000000003E-2</v>
      </c>
      <c r="L15" s="1">
        <v>5.9299999999999999E-2</v>
      </c>
      <c r="M15" s="1">
        <v>0.105</v>
      </c>
      <c r="P15">
        <f>(B15+F15+J15)/3</f>
        <v>0.98043333333333338</v>
      </c>
      <c r="Q15">
        <f>(C15+G15+K15)/3</f>
        <v>7.8766666666666665E-2</v>
      </c>
      <c r="R15">
        <f>(D15+H15+L15)/3</f>
        <v>6.3666666666666663E-2</v>
      </c>
      <c r="S15">
        <f>(E15+I15+M15)/3</f>
        <v>0.10829999999999999</v>
      </c>
      <c r="U15">
        <f t="shared" si="7"/>
        <v>0.90529999999999999</v>
      </c>
      <c r="V15">
        <f t="shared" si="0"/>
        <v>3.6333333333333356E-3</v>
      </c>
      <c r="W15">
        <v>0</v>
      </c>
      <c r="X15">
        <f t="shared" si="0"/>
        <v>3.3166666666666664E-2</v>
      </c>
      <c r="AA15" s="29" t="s">
        <v>10</v>
      </c>
      <c r="AB15" s="30">
        <f>(AF16+AF17+AG10+AG11+AG12+AG13+AG14+AG16+AG17+AH10)/10</f>
        <v>0.29615666666666668</v>
      </c>
      <c r="AF15" s="23">
        <f t="shared" si="8"/>
        <v>0.90529999999999999</v>
      </c>
      <c r="AG15" s="4">
        <f t="shared" si="1"/>
        <v>3.6333333333333356E-3</v>
      </c>
      <c r="AH15" s="4">
        <f t="shared" si="1"/>
        <v>0</v>
      </c>
      <c r="AI15" s="26">
        <f t="shared" si="1"/>
        <v>3.3166666666666664E-2</v>
      </c>
      <c r="AJ15" s="6"/>
      <c r="AK15" s="6"/>
      <c r="AL15">
        <f t="shared" si="9"/>
        <v>0.17724798663412214</v>
      </c>
      <c r="AM15">
        <f t="shared" si="2"/>
        <v>7.1136752248312997E-4</v>
      </c>
      <c r="AN15">
        <f t="shared" si="2"/>
        <v>0</v>
      </c>
      <c r="AO15">
        <f t="shared" si="2"/>
        <v>6.4936760079881998E-3</v>
      </c>
      <c r="AQ15">
        <f t="shared" si="10"/>
        <v>-1.7302054725392246</v>
      </c>
      <c r="AR15">
        <f t="shared" si="3"/>
        <v>-7.2483213524536305</v>
      </c>
      <c r="AS15">
        <v>0</v>
      </c>
      <c r="AT15">
        <f t="shared" si="6"/>
        <v>-5.0369264975241821</v>
      </c>
      <c r="AV15">
        <f t="shared" si="11"/>
        <v>-0.3066754364709175</v>
      </c>
      <c r="AW15">
        <f t="shared" si="5"/>
        <v>-5.1562204026565093E-3</v>
      </c>
      <c r="AX15">
        <f t="shared" si="5"/>
        <v>0</v>
      </c>
      <c r="AY15">
        <f t="shared" si="5"/>
        <v>-3.2708168750972814E-2</v>
      </c>
    </row>
    <row r="16" spans="2:53" x14ac:dyDescent="0.3">
      <c r="B16" s="1">
        <v>0.10680000000000001</v>
      </c>
      <c r="C16" s="1">
        <v>0.2321</v>
      </c>
      <c r="D16" s="1">
        <v>5.4800000000000001E-2</v>
      </c>
      <c r="E16" s="40">
        <v>7.3400000000000007E-2</v>
      </c>
      <c r="F16" s="1">
        <v>9.1800000000000007E-2</v>
      </c>
      <c r="G16" s="1">
        <v>0.2326</v>
      </c>
      <c r="H16" s="1">
        <v>5.7200000000000001E-2</v>
      </c>
      <c r="I16" s="40">
        <v>6.8900000000000003E-2</v>
      </c>
      <c r="J16" s="1">
        <v>9.4299999999999995E-2</v>
      </c>
      <c r="K16" s="1">
        <v>0.16880000000000001</v>
      </c>
      <c r="L16" s="1">
        <v>6.3200000000000006E-2</v>
      </c>
      <c r="M16" s="1">
        <v>6.2899999999999998E-2</v>
      </c>
      <c r="P16">
        <f>(B16+F16+J16)/3</f>
        <v>9.7633333333333336E-2</v>
      </c>
      <c r="Q16">
        <f>(C16+G16+K16)/3</f>
        <v>0.21116666666666664</v>
      </c>
      <c r="R16">
        <f>(D16+H16+L16)/3</f>
        <v>5.8400000000000007E-2</v>
      </c>
      <c r="S16">
        <f>(E16+I16+M16)/3</f>
        <v>6.8400000000000002E-2</v>
      </c>
      <c r="U16">
        <f t="shared" si="7"/>
        <v>2.2500000000000006E-2</v>
      </c>
      <c r="V16">
        <f t="shared" si="0"/>
        <v>0.13603333333333331</v>
      </c>
      <c r="W16">
        <v>0</v>
      </c>
      <c r="X16">
        <v>0</v>
      </c>
      <c r="AF16" s="34">
        <f t="shared" si="8"/>
        <v>2.2500000000000006E-2</v>
      </c>
      <c r="AG16" s="7">
        <f t="shared" si="1"/>
        <v>0.13603333333333331</v>
      </c>
      <c r="AH16" s="4">
        <f t="shared" si="1"/>
        <v>0</v>
      </c>
      <c r="AI16" s="35">
        <f t="shared" si="1"/>
        <v>0</v>
      </c>
      <c r="AJ16" s="6"/>
      <c r="AK16" s="6"/>
      <c r="AL16">
        <f t="shared" si="9"/>
        <v>4.4052575933588309E-3</v>
      </c>
      <c r="AM16">
        <f t="shared" si="2"/>
        <v>2.6633861094070191E-2</v>
      </c>
      <c r="AN16">
        <f t="shared" si="2"/>
        <v>0</v>
      </c>
      <c r="AO16">
        <f t="shared" si="2"/>
        <v>0</v>
      </c>
      <c r="AQ16">
        <f>LN(AL16)</f>
        <v>-5.4249565438102447</v>
      </c>
      <c r="AR16">
        <f t="shared" si="3"/>
        <v>-3.6255718992769692</v>
      </c>
      <c r="AS16">
        <v>0</v>
      </c>
      <c r="AT16">
        <v>0</v>
      </c>
      <c r="AV16">
        <f t="shared" si="11"/>
        <v>-2.3898331008261761E-2</v>
      </c>
      <c r="AW16">
        <f t="shared" si="5"/>
        <v>-9.6562978351907039E-2</v>
      </c>
      <c r="AX16">
        <f t="shared" si="5"/>
        <v>0</v>
      </c>
      <c r="AY16">
        <f t="shared" si="5"/>
        <v>0</v>
      </c>
    </row>
    <row r="17" spans="2:53" ht="15" thickBot="1" x14ac:dyDescent="0.35">
      <c r="B17" s="1">
        <v>0.53049999999999997</v>
      </c>
      <c r="C17" s="1">
        <v>0.30209999999999998</v>
      </c>
      <c r="D17" s="1">
        <v>0.1797</v>
      </c>
      <c r="E17" s="40">
        <v>0.1265</v>
      </c>
      <c r="F17" s="1">
        <v>0.54520000000000002</v>
      </c>
      <c r="G17" s="1">
        <v>0.30530000000000002</v>
      </c>
      <c r="H17" s="1">
        <v>0.25369999999999998</v>
      </c>
      <c r="I17" s="40">
        <v>0.1028</v>
      </c>
      <c r="J17" s="1">
        <v>0.66279999999999994</v>
      </c>
      <c r="K17" s="1">
        <v>0.1515</v>
      </c>
      <c r="L17" s="1">
        <v>0.17430000000000001</v>
      </c>
      <c r="M17" s="1">
        <v>0.1095</v>
      </c>
      <c r="P17">
        <f>(B17+F17+J17)/3</f>
        <v>0.5794999999999999</v>
      </c>
      <c r="Q17">
        <f>(C17+G17+K17)/3</f>
        <v>0.25296666666666662</v>
      </c>
      <c r="R17">
        <f>(D17+H17+L17)/3</f>
        <v>0.20256666666666667</v>
      </c>
      <c r="S17">
        <f>(E17+I17+M17)/3</f>
        <v>0.11293333333333333</v>
      </c>
      <c r="U17">
        <f t="shared" si="7"/>
        <v>0.50436666666666663</v>
      </c>
      <c r="V17">
        <f t="shared" si="0"/>
        <v>0.17783333333333329</v>
      </c>
      <c r="W17">
        <f t="shared" si="0"/>
        <v>0.12743333333333334</v>
      </c>
      <c r="X17">
        <f t="shared" si="0"/>
        <v>3.78E-2</v>
      </c>
      <c r="AF17" s="29">
        <f t="shared" si="8"/>
        <v>0.50436666666666663</v>
      </c>
      <c r="AG17" s="36">
        <f t="shared" si="1"/>
        <v>0.17783333333333329</v>
      </c>
      <c r="AH17" s="37">
        <f t="shared" si="1"/>
        <v>0.12743333333333334</v>
      </c>
      <c r="AI17" s="38">
        <f t="shared" si="1"/>
        <v>3.78E-2</v>
      </c>
      <c r="AJ17" s="6"/>
      <c r="AK17" s="6"/>
      <c r="AL17">
        <f t="shared" si="9"/>
        <v>9.8749559474240647E-2</v>
      </c>
      <c r="AM17">
        <f t="shared" si="2"/>
        <v>3.4817850756399038E-2</v>
      </c>
      <c r="AN17">
        <f t="shared" si="2"/>
        <v>2.4950073747275269E-2</v>
      </c>
      <c r="AO17">
        <f t="shared" si="2"/>
        <v>7.4008327568428336E-3</v>
      </c>
      <c r="AQ17">
        <f t="shared" si="10"/>
        <v>-2.3151683362312041</v>
      </c>
      <c r="AR17">
        <f t="shared" si="3"/>
        <v>-3.3576250709469213</v>
      </c>
      <c r="AS17">
        <f t="shared" si="4"/>
        <v>-3.6908785009863618</v>
      </c>
      <c r="AT17">
        <f t="shared" si="6"/>
        <v>-4.9061627503950769</v>
      </c>
      <c r="AV17">
        <f t="shared" si="11"/>
        <v>-0.22862185331154206</v>
      </c>
      <c r="AW17">
        <f t="shared" si="5"/>
        <v>-0.11690528861617364</v>
      </c>
      <c r="AX17">
        <f t="shared" si="5"/>
        <v>-9.2087690791842522E-2</v>
      </c>
      <c r="AY17">
        <f t="shared" si="5"/>
        <v>-3.6309689993526018E-2</v>
      </c>
    </row>
    <row r="18" spans="2:53" x14ac:dyDescent="0.3">
      <c r="B18" s="1"/>
      <c r="C18" s="1"/>
      <c r="D18" s="1"/>
      <c r="E18" s="42"/>
      <c r="F18" s="1"/>
      <c r="G18" s="1"/>
      <c r="H18" s="1"/>
      <c r="I18" s="42"/>
      <c r="J18" s="1"/>
      <c r="K18" s="1"/>
      <c r="L18" s="1"/>
      <c r="M18" s="1"/>
      <c r="AF18" s="43"/>
      <c r="AG18" s="43"/>
      <c r="AH18" s="44"/>
      <c r="AI18" s="45"/>
      <c r="AJ18" s="6"/>
      <c r="AK18" s="6"/>
    </row>
    <row r="19" spans="2:53" x14ac:dyDescent="0.3">
      <c r="B19" s="48" t="s">
        <v>65</v>
      </c>
      <c r="C19" s="7" t="s">
        <v>95</v>
      </c>
      <c r="D19" s="7" t="s">
        <v>66</v>
      </c>
      <c r="E19" s="3" t="s">
        <v>67</v>
      </c>
      <c r="AJ19" s="6"/>
      <c r="AK19" s="6"/>
      <c r="AL19" s="6"/>
      <c r="AM19" s="6"/>
      <c r="AN19" s="6"/>
      <c r="AO19" s="6"/>
    </row>
    <row r="20" spans="2:53" x14ac:dyDescent="0.3">
      <c r="B20" s="4" t="s">
        <v>68</v>
      </c>
      <c r="C20" s="7" t="s">
        <v>69</v>
      </c>
      <c r="D20" s="4" t="s">
        <v>70</v>
      </c>
      <c r="E20" s="3" t="s">
        <v>71</v>
      </c>
      <c r="AJ20" s="6"/>
      <c r="AK20" s="6"/>
      <c r="AL20" s="6"/>
      <c r="AM20" s="6"/>
      <c r="AN20" s="6"/>
      <c r="AO20" s="6"/>
    </row>
    <row r="21" spans="2:53" x14ac:dyDescent="0.3">
      <c r="B21" s="47" t="s">
        <v>75</v>
      </c>
      <c r="C21" s="7" t="s">
        <v>72</v>
      </c>
      <c r="D21" s="8" t="s">
        <v>78</v>
      </c>
      <c r="E21" s="3" t="s">
        <v>73</v>
      </c>
      <c r="AJ21" s="6"/>
      <c r="AK21" s="6"/>
      <c r="AL21" s="6"/>
      <c r="AM21" s="6"/>
      <c r="AN21" s="6"/>
      <c r="AO21" s="6"/>
    </row>
    <row r="22" spans="2:53" x14ac:dyDescent="0.3">
      <c r="B22" s="47" t="s">
        <v>74</v>
      </c>
      <c r="C22" s="7" t="s">
        <v>76</v>
      </c>
      <c r="D22" s="8" t="s">
        <v>77</v>
      </c>
      <c r="E22" s="3" t="s">
        <v>79</v>
      </c>
      <c r="P22" t="s">
        <v>0</v>
      </c>
      <c r="AA22" t="s">
        <v>3</v>
      </c>
      <c r="AD22" t="s">
        <v>4</v>
      </c>
      <c r="AL22" t="s">
        <v>14</v>
      </c>
    </row>
    <row r="23" spans="2:53" x14ac:dyDescent="0.3">
      <c r="B23" s="47" t="s">
        <v>80</v>
      </c>
      <c r="C23" s="7" t="s">
        <v>81</v>
      </c>
      <c r="D23" s="4" t="s">
        <v>82</v>
      </c>
      <c r="E23" s="3" t="s">
        <v>83</v>
      </c>
      <c r="P23">
        <f>(B29+F29+J29)/3</f>
        <v>9.9933333333333318E-2</v>
      </c>
      <c r="AA23">
        <f>SUM(U30:X36,V29:X29)</f>
        <v>14.404500000000006</v>
      </c>
      <c r="AD23">
        <f>AA23/31</f>
        <v>0.46466129032258086</v>
      </c>
    </row>
    <row r="24" spans="2:53" x14ac:dyDescent="0.3">
      <c r="B24" s="47" t="s">
        <v>84</v>
      </c>
      <c r="C24" s="4" t="s">
        <v>81</v>
      </c>
      <c r="D24" s="4" t="s">
        <v>85</v>
      </c>
      <c r="E24" s="3" t="s">
        <v>86</v>
      </c>
    </row>
    <row r="25" spans="2:53" x14ac:dyDescent="0.3">
      <c r="B25" s="7" t="s">
        <v>87</v>
      </c>
      <c r="C25" s="7" t="s">
        <v>88</v>
      </c>
      <c r="D25" s="4" t="s">
        <v>89</v>
      </c>
      <c r="E25" s="46" t="s">
        <v>90</v>
      </c>
    </row>
    <row r="26" spans="2:53" x14ac:dyDescent="0.3">
      <c r="B26" s="7" t="s">
        <v>91</v>
      </c>
      <c r="C26" s="7" t="s">
        <v>92</v>
      </c>
      <c r="D26" s="4" t="s">
        <v>93</v>
      </c>
      <c r="E26" s="46" t="s">
        <v>94</v>
      </c>
      <c r="BA26" t="s">
        <v>14</v>
      </c>
    </row>
    <row r="27" spans="2:53" x14ac:dyDescent="0.3">
      <c r="B27" s="39" t="s">
        <v>27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P27" s="39" t="s">
        <v>1</v>
      </c>
      <c r="Q27" s="39"/>
      <c r="R27" s="39"/>
      <c r="S27" s="39"/>
      <c r="U27" s="39" t="s">
        <v>2</v>
      </c>
      <c r="V27" s="39"/>
      <c r="W27" s="39"/>
      <c r="X27" s="39"/>
      <c r="AA27" t="s">
        <v>13</v>
      </c>
      <c r="AL27" s="39" t="s">
        <v>15</v>
      </c>
      <c r="AM27" s="39"/>
      <c r="AN27" s="39"/>
      <c r="AO27" s="39"/>
      <c r="AQ27" s="39" t="s">
        <v>16</v>
      </c>
      <c r="AR27" s="39"/>
      <c r="AS27" s="39"/>
      <c r="AT27" s="39"/>
      <c r="AV27" t="s">
        <v>17</v>
      </c>
    </row>
    <row r="28" spans="2:53" x14ac:dyDescent="0.3">
      <c r="BA28">
        <f>SUM(AV30:AY36,AW29:AY29)*(-1)</f>
        <v>2.611431956648318</v>
      </c>
    </row>
    <row r="29" spans="2:53" x14ac:dyDescent="0.3">
      <c r="B29" s="1">
        <v>0.1305</v>
      </c>
      <c r="C29" s="1">
        <v>0.1807</v>
      </c>
      <c r="D29" s="1">
        <v>1.911</v>
      </c>
      <c r="E29" s="1">
        <v>9.6299999999999997E-2</v>
      </c>
      <c r="F29" s="1">
        <v>8.0799999999999997E-2</v>
      </c>
      <c r="G29" s="1">
        <v>0.1522</v>
      </c>
      <c r="H29" s="1">
        <v>1.8987000000000001</v>
      </c>
      <c r="I29" s="1">
        <v>9.1399999999999995E-2</v>
      </c>
      <c r="J29" s="1">
        <v>8.8499999999999995E-2</v>
      </c>
      <c r="K29" s="1">
        <v>0.1588</v>
      </c>
      <c r="L29" s="1">
        <v>1.7946</v>
      </c>
      <c r="M29" s="1">
        <v>9.9500000000000005E-2</v>
      </c>
      <c r="Q29">
        <f t="shared" ref="Q29:S36" si="12">(C29+G29+K29)/3</f>
        <v>0.16389999999999999</v>
      </c>
      <c r="R29">
        <f t="shared" si="12"/>
        <v>1.8681000000000001</v>
      </c>
      <c r="S29">
        <f t="shared" si="12"/>
        <v>9.5733333333333337E-2</v>
      </c>
      <c r="V29">
        <f>Q29-$P$23</f>
        <v>6.3966666666666672E-2</v>
      </c>
      <c r="W29">
        <f t="shared" ref="W29:X36" si="13">R29-$P$23</f>
        <v>1.7681666666666667</v>
      </c>
      <c r="X29">
        <v>0</v>
      </c>
      <c r="AA29" s="2" t="s">
        <v>7</v>
      </c>
      <c r="AB29" s="2">
        <f>(AI35+AI36)/2</f>
        <v>0.19205000000000003</v>
      </c>
      <c r="AG29" s="7">
        <f t="shared" ref="AG29:AI36" si="14">V29</f>
        <v>6.3966666666666672E-2</v>
      </c>
      <c r="AH29" s="7">
        <f t="shared" si="14"/>
        <v>1.7681666666666667</v>
      </c>
      <c r="AI29" s="3">
        <f t="shared" si="14"/>
        <v>0</v>
      </c>
      <c r="AM29">
        <f>AG29/$AA$23</f>
        <v>4.4407418977865697E-3</v>
      </c>
      <c r="AN29">
        <f t="shared" ref="AN29:AO36" si="15">AH29/$AA$23</f>
        <v>0.12275099216679967</v>
      </c>
      <c r="AO29">
        <f t="shared" si="15"/>
        <v>0</v>
      </c>
      <c r="AR29">
        <f t="shared" ref="AR29:AR36" si="16">LN(AM29)</f>
        <v>-5.4169338224005932</v>
      </c>
      <c r="AS29">
        <f t="shared" ref="AS29:AS36" si="17">LN(AN29)</f>
        <v>-2.0975974295149209</v>
      </c>
      <c r="AT29">
        <v>0</v>
      </c>
      <c r="AW29">
        <f t="shared" ref="AW29:AY36" si="18">AR29*AM29</f>
        <v>-2.4055204982671469E-2</v>
      </c>
      <c r="AX29">
        <f t="shared" si="18"/>
        <v>-0.25748216563948517</v>
      </c>
      <c r="AY29">
        <f t="shared" si="18"/>
        <v>0</v>
      </c>
    </row>
    <row r="30" spans="2:53" x14ac:dyDescent="0.3">
      <c r="B30" s="1">
        <v>0.91849999999999998</v>
      </c>
      <c r="C30" s="1">
        <v>1.0427</v>
      </c>
      <c r="D30" s="1">
        <v>1.712</v>
      </c>
      <c r="E30" s="1">
        <v>0.1095</v>
      </c>
      <c r="F30" s="1">
        <v>0.95660000000000001</v>
      </c>
      <c r="G30" s="1">
        <v>1.3548</v>
      </c>
      <c r="H30" s="1">
        <v>1.9937</v>
      </c>
      <c r="I30" s="1">
        <v>0.1159</v>
      </c>
      <c r="J30" s="1">
        <v>0.87739999999999996</v>
      </c>
      <c r="K30" s="1">
        <v>1.5366</v>
      </c>
      <c r="L30" s="1">
        <v>1.6812</v>
      </c>
      <c r="M30" s="1">
        <v>0.12330000000000001</v>
      </c>
      <c r="P30">
        <f>(B30+F30+J30)/3</f>
        <v>0.91749999999999998</v>
      </c>
      <c r="Q30">
        <f t="shared" si="12"/>
        <v>1.3113666666666666</v>
      </c>
      <c r="R30">
        <f t="shared" si="12"/>
        <v>1.7956333333333336</v>
      </c>
      <c r="S30">
        <f t="shared" si="12"/>
        <v>0.11623333333333334</v>
      </c>
      <c r="U30">
        <f t="shared" ref="U30:V35" si="19">P30-$P$23</f>
        <v>0.81756666666666666</v>
      </c>
      <c r="V30">
        <f t="shared" si="19"/>
        <v>1.2114333333333334</v>
      </c>
      <c r="W30">
        <f t="shared" si="13"/>
        <v>1.6957000000000004</v>
      </c>
      <c r="X30">
        <f t="shared" si="13"/>
        <v>1.6300000000000023E-2</v>
      </c>
      <c r="AA30" s="8" t="s">
        <v>11</v>
      </c>
      <c r="AB30" s="8">
        <f>(AH31+AH32)/2</f>
        <v>0</v>
      </c>
      <c r="AF30" s="4">
        <f>U30</f>
        <v>0.81756666666666666</v>
      </c>
      <c r="AG30" s="7">
        <f t="shared" si="14"/>
        <v>1.2114333333333334</v>
      </c>
      <c r="AH30" s="4">
        <f t="shared" si="14"/>
        <v>1.6957000000000004</v>
      </c>
      <c r="AI30" s="3">
        <f t="shared" si="14"/>
        <v>1.6300000000000023E-2</v>
      </c>
      <c r="AL30">
        <f t="shared" ref="AL30:AM36" si="20">AF30/$AA$23</f>
        <v>5.675772617353371E-2</v>
      </c>
      <c r="AM30">
        <f t="shared" si="20"/>
        <v>8.4101033241926679E-2</v>
      </c>
      <c r="AN30">
        <f t="shared" si="15"/>
        <v>0.11772015689541461</v>
      </c>
      <c r="AO30">
        <f t="shared" si="15"/>
        <v>1.1315908223124729E-3</v>
      </c>
      <c r="AQ30">
        <f t="shared" ref="AQ30" si="21">LN(AL30)</f>
        <v>-2.868963487860356</v>
      </c>
      <c r="AR30">
        <f t="shared" si="16"/>
        <v>-2.4757364262056178</v>
      </c>
      <c r="AS30">
        <f t="shared" si="17"/>
        <v>-2.1394450228330557</v>
      </c>
      <c r="AT30">
        <f t="shared" ref="AT30:AT36" si="22">LN(AO30)</f>
        <v>-6.7841308289334199</v>
      </c>
      <c r="AV30">
        <f>AQ30*AL30</f>
        <v>-0.16283584404584428</v>
      </c>
      <c r="AW30">
        <f t="shared" si="18"/>
        <v>-0.20821199147856742</v>
      </c>
      <c r="AX30">
        <f t="shared" si="18"/>
        <v>-0.25185580375702121</v>
      </c>
      <c r="AY30">
        <f t="shared" si="18"/>
        <v>-7.6768601833881673E-3</v>
      </c>
    </row>
    <row r="31" spans="2:53" x14ac:dyDescent="0.3">
      <c r="B31" s="1">
        <v>0.80279999999999996</v>
      </c>
      <c r="C31" s="1">
        <v>6.8099999999999994E-2</v>
      </c>
      <c r="D31" s="1">
        <v>6.7299999999999999E-2</v>
      </c>
      <c r="E31" s="1">
        <v>8.7800000000000003E-2</v>
      </c>
      <c r="F31" s="1">
        <v>0.15640000000000001</v>
      </c>
      <c r="G31" s="1">
        <v>6.0900000000000003E-2</v>
      </c>
      <c r="H31" s="1">
        <v>6.2600000000000003E-2</v>
      </c>
      <c r="I31" s="1">
        <v>7.6499999999999999E-2</v>
      </c>
      <c r="J31" s="1">
        <v>0.6976</v>
      </c>
      <c r="K31" s="1">
        <v>7.0800000000000002E-2</v>
      </c>
      <c r="L31" s="1">
        <v>7.0099999999999996E-2</v>
      </c>
      <c r="M31" s="1">
        <v>0.1089</v>
      </c>
      <c r="P31">
        <f t="shared" ref="P31:P36" si="23">(B31+F31+J31)/3</f>
        <v>0.55226666666666668</v>
      </c>
      <c r="Q31">
        <f t="shared" si="12"/>
        <v>6.6600000000000006E-2</v>
      </c>
      <c r="R31">
        <f t="shared" si="12"/>
        <v>6.6666666666666666E-2</v>
      </c>
      <c r="S31">
        <f t="shared" si="12"/>
        <v>9.1066666666666671E-2</v>
      </c>
      <c r="U31">
        <f t="shared" si="19"/>
        <v>0.45233333333333337</v>
      </c>
      <c r="V31">
        <v>0</v>
      </c>
      <c r="W31">
        <v>0</v>
      </c>
      <c r="X31">
        <v>0</v>
      </c>
      <c r="AA31" s="5" t="s">
        <v>8</v>
      </c>
      <c r="AB31" s="5">
        <f>(AF31+AF32+AF33+AF34)/4</f>
        <v>0.58249166666666663</v>
      </c>
      <c r="AF31" s="5">
        <f t="shared" ref="AF31:AF36" si="24">U31</f>
        <v>0.45233333333333337</v>
      </c>
      <c r="AG31" s="7">
        <f t="shared" si="14"/>
        <v>0</v>
      </c>
      <c r="AH31" s="8">
        <f t="shared" si="14"/>
        <v>0</v>
      </c>
      <c r="AI31" s="3">
        <f t="shared" si="14"/>
        <v>0</v>
      </c>
      <c r="AL31">
        <f t="shared" si="20"/>
        <v>3.1402223842086373E-2</v>
      </c>
      <c r="AM31">
        <f t="shared" si="20"/>
        <v>0</v>
      </c>
      <c r="AN31">
        <f t="shared" si="15"/>
        <v>0</v>
      </c>
      <c r="AO31">
        <f t="shared" si="15"/>
        <v>0</v>
      </c>
      <c r="AQ31">
        <f t="shared" ref="AQ31:AQ36" si="25">LN(AL31)</f>
        <v>-3.4608765655793783</v>
      </c>
      <c r="AR31">
        <v>0</v>
      </c>
      <c r="AS31">
        <v>0</v>
      </c>
      <c r="AT31">
        <v>0</v>
      </c>
      <c r="AV31">
        <f t="shared" ref="AV31:AV36" si="26">AQ31*AL31</f>
        <v>-0.10867922060215475</v>
      </c>
      <c r="AW31">
        <f t="shared" si="18"/>
        <v>0</v>
      </c>
      <c r="AX31">
        <f t="shared" si="18"/>
        <v>0</v>
      </c>
      <c r="AY31">
        <f t="shared" si="18"/>
        <v>0</v>
      </c>
    </row>
    <row r="32" spans="2:53" x14ac:dyDescent="0.3">
      <c r="B32" s="1">
        <v>0.29060000000000002</v>
      </c>
      <c r="C32" s="1">
        <v>0.73080000000000001</v>
      </c>
      <c r="D32" s="1">
        <v>8.0299999999999996E-2</v>
      </c>
      <c r="E32" s="1">
        <v>0.14299999999999999</v>
      </c>
      <c r="F32" s="1">
        <v>0.15939999999999999</v>
      </c>
      <c r="G32" s="1">
        <v>0.63539999999999996</v>
      </c>
      <c r="H32" s="1">
        <v>7.1599999999999997E-2</v>
      </c>
      <c r="I32" s="1">
        <v>0.13769999999999999</v>
      </c>
      <c r="J32" s="1">
        <v>1.2198</v>
      </c>
      <c r="K32" s="1">
        <v>1.1916</v>
      </c>
      <c r="L32" s="1">
        <v>7.9399999999999998E-2</v>
      </c>
      <c r="M32" s="1">
        <v>0.55349999999999999</v>
      </c>
      <c r="P32">
        <f t="shared" si="23"/>
        <v>0.55659999999999998</v>
      </c>
      <c r="Q32">
        <f t="shared" si="12"/>
        <v>0.85260000000000014</v>
      </c>
      <c r="R32">
        <f t="shared" si="12"/>
        <v>7.7099999999999988E-2</v>
      </c>
      <c r="S32">
        <f t="shared" si="12"/>
        <v>0.27806666666666663</v>
      </c>
      <c r="U32">
        <f t="shared" si="19"/>
        <v>0.45666666666666667</v>
      </c>
      <c r="V32">
        <f t="shared" si="19"/>
        <v>0.75266666666666682</v>
      </c>
      <c r="W32">
        <v>0</v>
      </c>
      <c r="X32">
        <f t="shared" si="13"/>
        <v>0.17813333333333331</v>
      </c>
      <c r="AA32" s="3" t="s">
        <v>12</v>
      </c>
      <c r="AB32" s="3">
        <f>(AI29+AI30+AI31+AI32+AI33+AI34)/6</f>
        <v>4.6766666666666679E-2</v>
      </c>
      <c r="AF32" s="5">
        <f t="shared" si="24"/>
        <v>0.45666666666666667</v>
      </c>
      <c r="AG32" s="7">
        <f t="shared" si="14"/>
        <v>0.75266666666666682</v>
      </c>
      <c r="AH32" s="8">
        <f t="shared" si="14"/>
        <v>0</v>
      </c>
      <c r="AI32" s="3">
        <f t="shared" si="14"/>
        <v>0.17813333333333331</v>
      </c>
      <c r="AJ32" s="6"/>
      <c r="AK32" s="6"/>
      <c r="AL32">
        <f t="shared" si="20"/>
        <v>3.1703055758038563E-2</v>
      </c>
      <c r="AM32">
        <f t="shared" si="20"/>
        <v>5.225218970923437E-2</v>
      </c>
      <c r="AN32">
        <f t="shared" si="15"/>
        <v>0</v>
      </c>
      <c r="AO32">
        <f t="shared" si="15"/>
        <v>1.2366505837296208E-2</v>
      </c>
      <c r="AQ32">
        <f t="shared" si="25"/>
        <v>-3.4513422065920767</v>
      </c>
      <c r="AR32">
        <f t="shared" si="16"/>
        <v>-2.9516734807046396</v>
      </c>
      <c r="AS32">
        <v>0</v>
      </c>
      <c r="AT32">
        <f t="shared" si="22"/>
        <v>-4.3927636031918116</v>
      </c>
      <c r="AV32">
        <f t="shared" si="26"/>
        <v>-0.10941809441566046</v>
      </c>
      <c r="AW32">
        <f t="shared" si="18"/>
        <v>-0.15423140267349497</v>
      </c>
      <c r="AX32">
        <f t="shared" si="18"/>
        <v>0</v>
      </c>
      <c r="AY32">
        <f t="shared" si="18"/>
        <v>-5.4323136740733864E-2</v>
      </c>
    </row>
    <row r="33" spans="2:53" x14ac:dyDescent="0.3">
      <c r="B33" s="1">
        <v>0.1012</v>
      </c>
      <c r="C33" s="1">
        <v>1.8879999999999999</v>
      </c>
      <c r="D33" s="1">
        <v>9.3700000000000006E-2</v>
      </c>
      <c r="E33" s="1">
        <v>7.7600000000000002E-2</v>
      </c>
      <c r="F33" s="1">
        <v>0.1036</v>
      </c>
      <c r="G33" s="1">
        <v>1.9229000000000001</v>
      </c>
      <c r="H33" s="1">
        <v>0.10879999999999999</v>
      </c>
      <c r="I33" s="1">
        <v>8.8400000000000006E-2</v>
      </c>
      <c r="J33" s="1">
        <v>0.1036</v>
      </c>
      <c r="K33" s="1">
        <v>1.7052</v>
      </c>
      <c r="L33" s="1">
        <v>8.4000000000000005E-2</v>
      </c>
      <c r="M33" s="1">
        <v>0.15740000000000001</v>
      </c>
      <c r="P33">
        <f t="shared" si="23"/>
        <v>0.1028</v>
      </c>
      <c r="Q33">
        <f t="shared" si="12"/>
        <v>1.8387</v>
      </c>
      <c r="R33">
        <f t="shared" si="12"/>
        <v>9.5500000000000015E-2</v>
      </c>
      <c r="S33">
        <f t="shared" si="12"/>
        <v>0.10780000000000001</v>
      </c>
      <c r="U33">
        <f t="shared" si="19"/>
        <v>2.866666666666684E-3</v>
      </c>
      <c r="V33">
        <f t="shared" si="19"/>
        <v>1.7387666666666668</v>
      </c>
      <c r="W33">
        <v>0</v>
      </c>
      <c r="X33">
        <f t="shared" si="13"/>
        <v>7.8666666666666885E-3</v>
      </c>
      <c r="AA33" s="4" t="s">
        <v>9</v>
      </c>
      <c r="AB33" s="4">
        <f>(AF30+AG34+AH30+AH33+AH34+AH35+AH36)/8</f>
        <v>0.43296666666666672</v>
      </c>
      <c r="AF33" s="5">
        <f t="shared" si="24"/>
        <v>2.866666666666684E-3</v>
      </c>
      <c r="AG33" s="7">
        <f t="shared" si="14"/>
        <v>1.7387666666666668</v>
      </c>
      <c r="AH33" s="4">
        <f t="shared" si="14"/>
        <v>0</v>
      </c>
      <c r="AI33" s="3">
        <f t="shared" si="14"/>
        <v>7.8666666666666885E-3</v>
      </c>
      <c r="AJ33" s="6"/>
      <c r="AK33" s="6"/>
      <c r="AL33">
        <f t="shared" si="20"/>
        <v>1.9901188286068123E-4</v>
      </c>
      <c r="AM33">
        <f t="shared" si="20"/>
        <v>0.12070996332164713</v>
      </c>
      <c r="AN33">
        <f t="shared" si="15"/>
        <v>0</v>
      </c>
      <c r="AO33">
        <f t="shared" si="15"/>
        <v>5.4612563203628622E-4</v>
      </c>
      <c r="AQ33">
        <f t="shared" si="25"/>
        <v>-8.5221460221547787</v>
      </c>
      <c r="AR33">
        <f t="shared" si="16"/>
        <v>-2.1143646081242786</v>
      </c>
      <c r="AS33">
        <v>0</v>
      </c>
      <c r="AT33">
        <f t="shared" si="22"/>
        <v>-7.51266151338268</v>
      </c>
      <c r="AV33">
        <f t="shared" si="26"/>
        <v>-1.6960083258826873E-3</v>
      </c>
      <c r="AW33">
        <f t="shared" si="18"/>
        <v>-0.25522487429527047</v>
      </c>
      <c r="AX33">
        <f t="shared" si="18"/>
        <v>0</v>
      </c>
      <c r="AY33">
        <f t="shared" si="18"/>
        <v>-4.1028570172707982E-3</v>
      </c>
    </row>
    <row r="34" spans="2:53" x14ac:dyDescent="0.3">
      <c r="B34" s="1">
        <v>1.7990999999999999</v>
      </c>
      <c r="C34" s="1">
        <v>0.14019999999999999</v>
      </c>
      <c r="D34" s="1">
        <v>9.7299999999999998E-2</v>
      </c>
      <c r="E34" s="1">
        <v>0.18440000000000001</v>
      </c>
      <c r="F34" s="1">
        <v>1.4271</v>
      </c>
      <c r="G34" s="1">
        <v>9.9500000000000005E-2</v>
      </c>
      <c r="H34" s="1">
        <v>6.3600000000000004E-2</v>
      </c>
      <c r="I34" s="1">
        <v>0.16020000000000001</v>
      </c>
      <c r="J34" s="1">
        <v>1.3279000000000001</v>
      </c>
      <c r="K34" s="1">
        <v>9.7699999999999995E-2</v>
      </c>
      <c r="L34" s="1">
        <v>7.5300000000000006E-2</v>
      </c>
      <c r="M34" s="1">
        <v>0.19009999999999999</v>
      </c>
      <c r="P34">
        <f t="shared" si="23"/>
        <v>1.5180333333333333</v>
      </c>
      <c r="Q34">
        <f t="shared" si="12"/>
        <v>0.11246666666666666</v>
      </c>
      <c r="R34">
        <f t="shared" si="12"/>
        <v>7.8733333333333336E-2</v>
      </c>
      <c r="S34">
        <f t="shared" si="12"/>
        <v>0.17823333333333333</v>
      </c>
      <c r="U34">
        <f t="shared" si="19"/>
        <v>1.4180999999999999</v>
      </c>
      <c r="V34">
        <f t="shared" si="19"/>
        <v>1.2533333333333341E-2</v>
      </c>
      <c r="W34">
        <v>0</v>
      </c>
      <c r="X34">
        <f t="shared" si="13"/>
        <v>7.8300000000000008E-2</v>
      </c>
      <c r="AA34" s="7" t="s">
        <v>10</v>
      </c>
      <c r="AB34" s="7">
        <f>(AF35+AF36+AG29+AG30+AG31+AG32+AG33+AG35+AG36+AH29)/10</f>
        <v>0.79460999999999993</v>
      </c>
      <c r="AF34" s="5">
        <f t="shared" si="24"/>
        <v>1.4180999999999999</v>
      </c>
      <c r="AG34" s="4">
        <f t="shared" si="14"/>
        <v>1.2533333333333341E-2</v>
      </c>
      <c r="AH34" s="4">
        <f t="shared" si="14"/>
        <v>0</v>
      </c>
      <c r="AI34" s="3">
        <f t="shared" si="14"/>
        <v>7.8300000000000008E-2</v>
      </c>
      <c r="AJ34" s="6"/>
      <c r="AK34" s="6"/>
      <c r="AL34">
        <f t="shared" si="20"/>
        <v>9.8448401541185004E-2</v>
      </c>
      <c r="AM34">
        <f t="shared" si="20"/>
        <v>8.7009846460018301E-4</v>
      </c>
      <c r="AN34">
        <f t="shared" si="15"/>
        <v>0</v>
      </c>
      <c r="AO34">
        <f t="shared" si="15"/>
        <v>5.4358013120899698E-3</v>
      </c>
      <c r="AQ34">
        <f t="shared" si="25"/>
        <v>-2.3182227102788371</v>
      </c>
      <c r="AR34">
        <f t="shared" si="16"/>
        <v>-7.0469041750183976</v>
      </c>
      <c r="AS34">
        <v>0</v>
      </c>
      <c r="AT34">
        <f t="shared" si="22"/>
        <v>-5.2147483337493803</v>
      </c>
      <c r="AV34">
        <f t="shared" si="26"/>
        <v>-0.22822532024342515</v>
      </c>
      <c r="AW34">
        <f t="shared" si="18"/>
        <v>-6.1315005028681271E-3</v>
      </c>
      <c r="AX34">
        <f t="shared" si="18"/>
        <v>0</v>
      </c>
      <c r="AY34">
        <f t="shared" si="18"/>
        <v>-2.8346335834813864E-2</v>
      </c>
    </row>
    <row r="35" spans="2:53" x14ac:dyDescent="0.3">
      <c r="B35" s="1">
        <v>0.15010000000000001</v>
      </c>
      <c r="C35" s="1">
        <v>1.1272</v>
      </c>
      <c r="D35" s="1">
        <v>5.9299999999999999E-2</v>
      </c>
      <c r="E35" s="1">
        <v>9.4600000000000004E-2</v>
      </c>
      <c r="F35" s="1">
        <v>0.1235</v>
      </c>
      <c r="G35" s="1">
        <v>0.99060000000000004</v>
      </c>
      <c r="H35" s="1">
        <v>6.83E-2</v>
      </c>
      <c r="I35" s="1">
        <v>8.5199999999999998E-2</v>
      </c>
      <c r="J35" s="1">
        <v>0.13539999999999999</v>
      </c>
      <c r="K35" s="1">
        <v>0.86709999999999998</v>
      </c>
      <c r="L35" s="1">
        <v>7.7399999999999997E-2</v>
      </c>
      <c r="M35" s="1">
        <v>8.5699999999999998E-2</v>
      </c>
      <c r="P35">
        <f t="shared" si="23"/>
        <v>0.13633333333333333</v>
      </c>
      <c r="Q35">
        <f t="shared" si="12"/>
        <v>0.99496666666666655</v>
      </c>
      <c r="R35">
        <f t="shared" si="12"/>
        <v>6.8333333333333329E-2</v>
      </c>
      <c r="S35">
        <f t="shared" si="12"/>
        <v>8.8500000000000009E-2</v>
      </c>
      <c r="U35">
        <f t="shared" si="19"/>
        <v>3.6400000000000016E-2</v>
      </c>
      <c r="V35">
        <f t="shared" si="19"/>
        <v>0.89503333333333324</v>
      </c>
      <c r="W35">
        <v>0</v>
      </c>
      <c r="X35">
        <v>0</v>
      </c>
      <c r="AF35" s="7">
        <f t="shared" si="24"/>
        <v>3.6400000000000016E-2</v>
      </c>
      <c r="AG35" s="7">
        <f t="shared" si="14"/>
        <v>0.89503333333333324</v>
      </c>
      <c r="AH35" s="4">
        <f t="shared" si="14"/>
        <v>0</v>
      </c>
      <c r="AI35" s="2">
        <f t="shared" si="14"/>
        <v>0</v>
      </c>
      <c r="AJ35" s="6"/>
      <c r="AK35" s="6"/>
      <c r="AL35">
        <f t="shared" si="20"/>
        <v>2.5269880939984032E-3</v>
      </c>
      <c r="AM35">
        <f t="shared" si="20"/>
        <v>6.2135675194094409E-2</v>
      </c>
      <c r="AN35">
        <f t="shared" si="15"/>
        <v>0</v>
      </c>
      <c r="AO35">
        <f t="shared" si="15"/>
        <v>0</v>
      </c>
      <c r="AQ35">
        <f t="shared" si="25"/>
        <v>-5.9807271621034426</v>
      </c>
      <c r="AR35">
        <f t="shared" si="16"/>
        <v>-2.7784349752169626</v>
      </c>
      <c r="AS35">
        <v>0</v>
      </c>
      <c r="AT35">
        <v>0</v>
      </c>
      <c r="AV35">
        <f t="shared" si="26"/>
        <v>-1.5113226332088257E-2</v>
      </c>
      <c r="AW35">
        <f t="shared" si="18"/>
        <v>-0.17263993316799295</v>
      </c>
      <c r="AX35">
        <f t="shared" si="18"/>
        <v>0</v>
      </c>
      <c r="AY35">
        <f t="shared" si="18"/>
        <v>0</v>
      </c>
    </row>
    <row r="36" spans="2:53" x14ac:dyDescent="0.3">
      <c r="B36" s="1">
        <v>1.3601000000000001</v>
      </c>
      <c r="C36" s="1">
        <v>0.53979999999999995</v>
      </c>
      <c r="D36" s="1">
        <v>0.76229999999999998</v>
      </c>
      <c r="E36" s="1">
        <v>0.53900000000000003</v>
      </c>
      <c r="F36" s="1">
        <v>1.0687</v>
      </c>
      <c r="G36" s="1">
        <v>0.46229999999999999</v>
      </c>
      <c r="H36" s="1">
        <v>1.2650999999999999</v>
      </c>
      <c r="I36" s="1">
        <v>0.67490000000000006</v>
      </c>
      <c r="J36" s="1">
        <v>1.3743000000000001</v>
      </c>
      <c r="K36" s="1">
        <v>0.2334</v>
      </c>
      <c r="L36" s="1">
        <v>1.0862000000000001</v>
      </c>
      <c r="M36" s="1">
        <v>0.2382</v>
      </c>
      <c r="P36">
        <f t="shared" si="23"/>
        <v>1.2676999999999998</v>
      </c>
      <c r="Q36">
        <f t="shared" si="12"/>
        <v>0.41183333333333333</v>
      </c>
      <c r="R36">
        <f t="shared" si="12"/>
        <v>1.0378666666666667</v>
      </c>
      <c r="S36">
        <f t="shared" si="12"/>
        <v>0.48403333333333337</v>
      </c>
      <c r="U36">
        <f>P36-$P$23</f>
        <v>1.1677666666666666</v>
      </c>
      <c r="V36">
        <f>Q36-$P$23</f>
        <v>0.31190000000000001</v>
      </c>
      <c r="W36">
        <f t="shared" si="13"/>
        <v>0.9379333333333334</v>
      </c>
      <c r="X36">
        <f t="shared" si="13"/>
        <v>0.38410000000000005</v>
      </c>
      <c r="AF36" s="7">
        <f t="shared" si="24"/>
        <v>1.1677666666666666</v>
      </c>
      <c r="AG36" s="7">
        <f t="shared" si="14"/>
        <v>0.31190000000000001</v>
      </c>
      <c r="AH36" s="4">
        <f t="shared" si="14"/>
        <v>0.9379333333333334</v>
      </c>
      <c r="AI36" s="2">
        <f t="shared" si="14"/>
        <v>0.38410000000000005</v>
      </c>
      <c r="AJ36" s="6"/>
      <c r="AK36" s="6"/>
      <c r="AL36">
        <f t="shared" si="20"/>
        <v>8.1069573165793066E-2</v>
      </c>
      <c r="AM36">
        <f t="shared" si="20"/>
        <v>2.1652955673574222E-2</v>
      </c>
      <c r="AN36">
        <f t="shared" si="15"/>
        <v>6.5113911162021101E-2</v>
      </c>
      <c r="AO36">
        <f t="shared" si="15"/>
        <v>2.6665278211669956E-2</v>
      </c>
      <c r="AQ36">
        <f t="shared" si="25"/>
        <v>-2.5124475650044849</v>
      </c>
      <c r="AR36">
        <f t="shared" si="16"/>
        <v>-3.8326133131323799</v>
      </c>
      <c r="AS36">
        <f t="shared" si="17"/>
        <v>-2.7316170634711345</v>
      </c>
      <c r="AT36">
        <f t="shared" si="22"/>
        <v>-3.6243930013942784</v>
      </c>
      <c r="AV36">
        <f t="shared" si="26"/>
        <v>-0.2036830516963497</v>
      </c>
      <c r="AW36">
        <f t="shared" si="18"/>
        <v>-8.2987406183205867E-2</v>
      </c>
      <c r="AX36">
        <f t="shared" si="18"/>
        <v>-0.17786627079952042</v>
      </c>
      <c r="AY36">
        <f t="shared" si="18"/>
        <v>-9.6645447730607931E-2</v>
      </c>
    </row>
    <row r="37" spans="2:53" x14ac:dyDescent="0.3">
      <c r="AJ37" s="6"/>
      <c r="AK37" s="6"/>
      <c r="AL37" s="6"/>
      <c r="AM37" s="6"/>
      <c r="AN37" s="6"/>
      <c r="AO37" s="6"/>
    </row>
    <row r="39" spans="2:53" s="6" customFormat="1" x14ac:dyDescent="0.3">
      <c r="P39" s="6" t="s">
        <v>0</v>
      </c>
      <c r="AA39" s="6" t="s">
        <v>3</v>
      </c>
      <c r="AD39" s="6" t="s">
        <v>4</v>
      </c>
      <c r="AL39" s="6" t="s">
        <v>14</v>
      </c>
    </row>
    <row r="40" spans="2:53" s="6" customFormat="1" x14ac:dyDescent="0.3">
      <c r="P40" s="6">
        <f>(B45+F45+J45)/3</f>
        <v>0.13436666666666666</v>
      </c>
      <c r="AA40" s="6">
        <f>SUM(U46:X52,V45:X45)</f>
        <v>18.807399999999998</v>
      </c>
      <c r="AD40" s="6">
        <f>AA40/31</f>
        <v>0.60669032258064504</v>
      </c>
    </row>
    <row r="42" spans="2:53" x14ac:dyDescent="0.3">
      <c r="BA42" t="s">
        <v>14</v>
      </c>
    </row>
    <row r="43" spans="2:53" x14ac:dyDescent="0.3">
      <c r="B43" s="39" t="s">
        <v>45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P43" s="39" t="s">
        <v>1</v>
      </c>
      <c r="Q43" s="39"/>
      <c r="R43" s="39"/>
      <c r="S43" s="39"/>
      <c r="U43" s="39" t="s">
        <v>2</v>
      </c>
      <c r="V43" s="39"/>
      <c r="W43" s="39"/>
      <c r="X43" s="39"/>
      <c r="AA43" t="s">
        <v>13</v>
      </c>
      <c r="AL43" s="39" t="s">
        <v>15</v>
      </c>
      <c r="AM43" s="39"/>
      <c r="AN43" s="39"/>
      <c r="AO43" s="39"/>
      <c r="AQ43" s="39" t="s">
        <v>16</v>
      </c>
      <c r="AR43" s="39"/>
      <c r="AS43" s="39"/>
      <c r="AT43" s="39"/>
      <c r="AV43" t="s">
        <v>17</v>
      </c>
    </row>
    <row r="44" spans="2:53" x14ac:dyDescent="0.3">
      <c r="BA44">
        <f>SUM(AV46:AY52,AW45:AY45)*(-1)</f>
        <v>2.7682447302999917</v>
      </c>
    </row>
    <row r="45" spans="2:53" x14ac:dyDescent="0.3">
      <c r="B45" s="9">
        <v>0.20519999999999999</v>
      </c>
      <c r="C45" s="9">
        <v>0.31769999999999998</v>
      </c>
      <c r="D45" s="9">
        <v>2.1133000000000002</v>
      </c>
      <c r="E45" s="9">
        <v>0.11700000000000001</v>
      </c>
      <c r="F45" s="9">
        <v>9.7600000000000006E-2</v>
      </c>
      <c r="G45" s="9">
        <v>0.26929999999999998</v>
      </c>
      <c r="H45" s="9">
        <v>2.0960000000000001</v>
      </c>
      <c r="I45" s="9">
        <v>0.1095</v>
      </c>
      <c r="J45" s="9">
        <v>0.1003</v>
      </c>
      <c r="K45" s="9">
        <v>0.27979999999999999</v>
      </c>
      <c r="L45" s="9">
        <v>2.0076000000000001</v>
      </c>
      <c r="M45" s="9">
        <v>0.1384</v>
      </c>
      <c r="Q45">
        <f t="shared" ref="Q45:Q52" si="27">(C45+G45+K45)/3</f>
        <v>0.28893333333333332</v>
      </c>
      <c r="R45">
        <f t="shared" ref="R45:R52" si="28">(D45+H45+L45)/3</f>
        <v>2.0723000000000003</v>
      </c>
      <c r="S45">
        <f t="shared" ref="S45:S52" si="29">(E45+I45+M45)/3</f>
        <v>0.12163333333333333</v>
      </c>
      <c r="V45">
        <f>Q45-$P$40</f>
        <v>0.15456666666666666</v>
      </c>
      <c r="W45">
        <f t="shared" ref="U45:W52" si="30">R45-$P$40</f>
        <v>1.9379333333333335</v>
      </c>
      <c r="X45">
        <v>0</v>
      </c>
      <c r="AA45" s="2" t="s">
        <v>7</v>
      </c>
      <c r="AB45" s="2">
        <f>(AI51+AI52)/2</f>
        <v>0.45598333333333335</v>
      </c>
      <c r="AG45" s="7">
        <f t="shared" ref="AG45:AG52" si="31">V45</f>
        <v>0.15456666666666666</v>
      </c>
      <c r="AH45" s="7">
        <f t="shared" ref="AH45:AH52" si="32">W45</f>
        <v>1.9379333333333335</v>
      </c>
      <c r="AI45" s="3">
        <f t="shared" ref="AI45:AI52" si="33">X45</f>
        <v>0</v>
      </c>
      <c r="AM45">
        <f>AG45/$AA$40</f>
        <v>8.2183963050005138E-3</v>
      </c>
      <c r="AN45">
        <f t="shared" ref="AL45:AO52" si="34">AH45/$AA$40</f>
        <v>0.10304100159157213</v>
      </c>
      <c r="AO45">
        <f t="shared" si="34"/>
        <v>0</v>
      </c>
      <c r="AR45">
        <f t="shared" ref="AR45" si="35">LN(AM45)</f>
        <v>-4.8013801856631542</v>
      </c>
      <c r="AS45">
        <f t="shared" ref="AS45" si="36">LN(AN45)</f>
        <v>-2.2726282962582345</v>
      </c>
      <c r="AW45">
        <f t="shared" ref="AW45:AW52" si="37">AR45*AM45</f>
        <v>-3.945964517675675E-2</v>
      </c>
      <c r="AX45">
        <f t="shared" ref="AX45:AX52" si="38">AS45*AN45</f>
        <v>-0.2341738958917966</v>
      </c>
      <c r="AY45">
        <f t="shared" ref="AY45:AY52" si="39">AT45*AO45</f>
        <v>0</v>
      </c>
    </row>
    <row r="46" spans="2:53" x14ac:dyDescent="0.3">
      <c r="B46" s="9">
        <v>1.0492999999999999</v>
      </c>
      <c r="C46" s="9">
        <v>1.3061</v>
      </c>
      <c r="D46" s="9">
        <v>1.8198000000000001</v>
      </c>
      <c r="E46" s="9">
        <v>0.17699999999999999</v>
      </c>
      <c r="F46" s="9">
        <v>1.2562</v>
      </c>
      <c r="G46" s="9">
        <v>1.8606</v>
      </c>
      <c r="H46" s="9">
        <v>2.1497999999999999</v>
      </c>
      <c r="I46" s="9">
        <v>0.16189999999999999</v>
      </c>
      <c r="J46" s="9">
        <v>1.1251</v>
      </c>
      <c r="K46" s="9">
        <v>2.0007000000000001</v>
      </c>
      <c r="L46" s="9">
        <v>1.9036</v>
      </c>
      <c r="M46" s="9">
        <v>0.19189999999999999</v>
      </c>
      <c r="P46">
        <f>(B46+F46+J46)/3</f>
        <v>1.1435333333333333</v>
      </c>
      <c r="Q46">
        <f t="shared" si="27"/>
        <v>1.7224666666666668</v>
      </c>
      <c r="R46">
        <f t="shared" si="28"/>
        <v>1.9577333333333333</v>
      </c>
      <c r="S46">
        <f t="shared" si="29"/>
        <v>0.1769333333333333</v>
      </c>
      <c r="U46">
        <f t="shared" si="30"/>
        <v>1.0091666666666665</v>
      </c>
      <c r="V46">
        <f t="shared" ref="V46:V52" si="40">Q46-$P$40</f>
        <v>1.5881000000000001</v>
      </c>
      <c r="W46">
        <f t="shared" ref="W46:W52" si="41">R46-$P$40</f>
        <v>1.8233666666666666</v>
      </c>
      <c r="X46">
        <f t="shared" ref="X46:X52" si="42">S46-$P$40</f>
        <v>4.2566666666666642E-2</v>
      </c>
      <c r="AA46" s="8" t="s">
        <v>11</v>
      </c>
      <c r="AB46" s="8">
        <f>(AH47+AH48)/2</f>
        <v>1.2133333333333329E-2</v>
      </c>
      <c r="AF46" s="4">
        <f>U46</f>
        <v>1.0091666666666665</v>
      </c>
      <c r="AG46" s="7">
        <f t="shared" si="31"/>
        <v>1.5881000000000001</v>
      </c>
      <c r="AH46" s="4">
        <f t="shared" si="32"/>
        <v>1.8233666666666666</v>
      </c>
      <c r="AI46" s="3">
        <f t="shared" si="33"/>
        <v>4.2566666666666642E-2</v>
      </c>
      <c r="AL46">
        <f t="shared" si="34"/>
        <v>5.3657957328852826E-2</v>
      </c>
      <c r="AM46">
        <f t="shared" ref="AM46:AM52" si="43">AG46/$AA$40</f>
        <v>8.4440167168242306E-2</v>
      </c>
      <c r="AN46">
        <f t="shared" ref="AN46:AN52" si="44">AH46/$AA$40</f>
        <v>9.6949427707533564E-2</v>
      </c>
      <c r="AO46">
        <f t="shared" ref="AO46:AO52" si="45">AI46/$AA$40</f>
        <v>2.2632935263070201E-3</v>
      </c>
      <c r="AQ46">
        <f t="shared" ref="AQ46" si="46">LN(AL46)</f>
        <v>-2.925125501633322</v>
      </c>
      <c r="AR46">
        <f t="shared" ref="AR46:AR52" si="47">LN(AM46)</f>
        <v>-2.4717120762758586</v>
      </c>
      <c r="AS46">
        <f t="shared" ref="AS46:AS52" si="48">LN(AN46)</f>
        <v>-2.3335658002759989</v>
      </c>
      <c r="AT46">
        <f t="shared" ref="AT46:AT52" si="49">LN(AO46)</f>
        <v>-6.0909342140220764</v>
      </c>
      <c r="AV46">
        <f>AQ46*AL46</f>
        <v>-0.15695625934818</v>
      </c>
      <c r="AW46">
        <f t="shared" si="37"/>
        <v>-0.20871178091249679</v>
      </c>
      <c r="AX46">
        <f t="shared" si="38"/>
        <v>-0.22623786885463065</v>
      </c>
      <c r="AY46">
        <f t="shared" si="39"/>
        <v>-1.3785571975758103E-2</v>
      </c>
    </row>
    <row r="47" spans="2:53" x14ac:dyDescent="0.3">
      <c r="B47" s="9">
        <v>1.1939</v>
      </c>
      <c r="C47" s="9">
        <v>8.1799999999999998E-2</v>
      </c>
      <c r="D47" s="9">
        <v>8.5199999999999998E-2</v>
      </c>
      <c r="E47" s="9">
        <v>0.1168</v>
      </c>
      <c r="F47" s="9">
        <v>0.26440000000000002</v>
      </c>
      <c r="G47" s="9">
        <v>9.0399999999999994E-2</v>
      </c>
      <c r="H47" s="9">
        <v>8.9800000000000005E-2</v>
      </c>
      <c r="I47" s="9">
        <v>0.14280000000000001</v>
      </c>
      <c r="J47" s="9">
        <v>1.1846000000000001</v>
      </c>
      <c r="K47" s="9">
        <v>9.2600000000000002E-2</v>
      </c>
      <c r="L47" s="9">
        <v>0.1081</v>
      </c>
      <c r="M47" s="9">
        <v>0.13969999999999999</v>
      </c>
      <c r="P47">
        <f t="shared" ref="P47:P52" si="50">(B47+F47+J47)/3</f>
        <v>0.88096666666666668</v>
      </c>
      <c r="Q47">
        <f t="shared" si="27"/>
        <v>8.826666666666666E-2</v>
      </c>
      <c r="R47">
        <f t="shared" si="28"/>
        <v>9.4366666666666668E-2</v>
      </c>
      <c r="S47">
        <f t="shared" si="29"/>
        <v>0.1331</v>
      </c>
      <c r="U47">
        <f t="shared" si="30"/>
        <v>0.74660000000000004</v>
      </c>
      <c r="V47">
        <v>0</v>
      </c>
      <c r="W47">
        <v>0</v>
      </c>
      <c r="X47">
        <v>0</v>
      </c>
      <c r="AA47" s="5" t="s">
        <v>8</v>
      </c>
      <c r="AB47" s="5">
        <f>(AF47+AF48+AF49+AF50)/4</f>
        <v>0.76369166666666666</v>
      </c>
      <c r="AF47" s="5">
        <f t="shared" ref="AF47:AF52" si="51">U47</f>
        <v>0.74660000000000004</v>
      </c>
      <c r="AG47" s="7">
        <f t="shared" si="31"/>
        <v>0</v>
      </c>
      <c r="AH47" s="8">
        <f t="shared" si="32"/>
        <v>0</v>
      </c>
      <c r="AI47" s="3">
        <f t="shared" si="33"/>
        <v>0</v>
      </c>
      <c r="AL47">
        <f t="shared" si="34"/>
        <v>3.9697140487255027E-2</v>
      </c>
      <c r="AM47">
        <f t="shared" si="43"/>
        <v>0</v>
      </c>
      <c r="AN47">
        <f t="shared" si="44"/>
        <v>0</v>
      </c>
      <c r="AO47">
        <f t="shared" si="45"/>
        <v>0</v>
      </c>
      <c r="AQ47">
        <f t="shared" ref="AQ47:AQ52" si="52">LN(AL47)</f>
        <v>-3.226476121911976</v>
      </c>
      <c r="AR47">
        <v>0</v>
      </c>
      <c r="AS47">
        <v>0</v>
      </c>
      <c r="AT47">
        <v>0</v>
      </c>
      <c r="AV47">
        <f t="shared" ref="AV47:AV52" si="53">AQ47*AL47</f>
        <v>-0.12808187589031347</v>
      </c>
      <c r="AW47">
        <f t="shared" si="37"/>
        <v>0</v>
      </c>
      <c r="AX47">
        <f t="shared" si="38"/>
        <v>0</v>
      </c>
      <c r="AY47">
        <f t="shared" si="39"/>
        <v>0</v>
      </c>
    </row>
    <row r="48" spans="2:53" x14ac:dyDescent="0.3">
      <c r="B48" s="9">
        <v>0.44569999999999999</v>
      </c>
      <c r="C48" s="9">
        <v>1.111</v>
      </c>
      <c r="D48" s="9">
        <v>0.15970000000000001</v>
      </c>
      <c r="E48" s="9">
        <v>0.2477</v>
      </c>
      <c r="F48" s="9">
        <v>0.23369999999999999</v>
      </c>
      <c r="G48" s="9">
        <v>1.0593999999999999</v>
      </c>
      <c r="H48" s="9">
        <v>0.15509999999999999</v>
      </c>
      <c r="I48" s="9">
        <v>0.25950000000000001</v>
      </c>
      <c r="J48" s="9">
        <v>1.8116000000000001</v>
      </c>
      <c r="K48" s="9">
        <v>1.9346000000000001</v>
      </c>
      <c r="L48" s="9">
        <v>0.16109999999999999</v>
      </c>
      <c r="M48" s="9">
        <v>1.0257000000000001</v>
      </c>
      <c r="P48">
        <f t="shared" si="50"/>
        <v>0.83033333333333337</v>
      </c>
      <c r="Q48">
        <f t="shared" si="27"/>
        <v>1.3683333333333334</v>
      </c>
      <c r="R48">
        <f t="shared" si="28"/>
        <v>0.15863333333333332</v>
      </c>
      <c r="S48">
        <f t="shared" si="29"/>
        <v>0.51096666666666668</v>
      </c>
      <c r="U48">
        <f t="shared" si="30"/>
        <v>0.69596666666666673</v>
      </c>
      <c r="V48">
        <f t="shared" si="40"/>
        <v>1.2339666666666667</v>
      </c>
      <c r="W48">
        <f t="shared" si="41"/>
        <v>2.4266666666666659E-2</v>
      </c>
      <c r="X48">
        <f t="shared" si="42"/>
        <v>0.37660000000000005</v>
      </c>
      <c r="AA48" s="3" t="s">
        <v>12</v>
      </c>
      <c r="AB48" s="3">
        <f>(AI45+AI46+AI47+AI48+AI49+AI50)/6</f>
        <v>9.2183333333333339E-2</v>
      </c>
      <c r="AF48" s="5">
        <f t="shared" si="51"/>
        <v>0.69596666666666673</v>
      </c>
      <c r="AG48" s="7">
        <f t="shared" si="31"/>
        <v>1.2339666666666667</v>
      </c>
      <c r="AH48" s="8">
        <f t="shared" si="32"/>
        <v>2.4266666666666659E-2</v>
      </c>
      <c r="AI48" s="3">
        <f t="shared" si="33"/>
        <v>0.37660000000000005</v>
      </c>
      <c r="AJ48" s="6"/>
      <c r="AK48" s="6"/>
      <c r="AL48">
        <f t="shared" si="34"/>
        <v>3.7004937772720674E-2</v>
      </c>
      <c r="AM48">
        <f t="shared" si="43"/>
        <v>6.5610699334659059E-2</v>
      </c>
      <c r="AN48">
        <f t="shared" si="44"/>
        <v>1.2902722687169231E-3</v>
      </c>
      <c r="AO48">
        <f t="shared" si="45"/>
        <v>2.0024033093356874E-2</v>
      </c>
      <c r="AQ48">
        <f t="shared" si="52"/>
        <v>-3.2967039219252392</v>
      </c>
      <c r="AR48">
        <f t="shared" si="47"/>
        <v>-2.7240164967176845</v>
      </c>
      <c r="AS48">
        <f t="shared" si="48"/>
        <v>-6.6529020218579298</v>
      </c>
      <c r="AT48">
        <f t="shared" si="49"/>
        <v>-3.9108220721694074</v>
      </c>
      <c r="AV48">
        <f t="shared" si="53"/>
        <v>-0.12199432348592767</v>
      </c>
      <c r="AW48">
        <f t="shared" si="37"/>
        <v>-0.1787246273487953</v>
      </c>
      <c r="AX48">
        <f t="shared" si="38"/>
        <v>-8.5840549852940363E-3</v>
      </c>
      <c r="AY48">
        <f t="shared" si="39"/>
        <v>-7.8310430595350713E-2</v>
      </c>
    </row>
    <row r="49" spans="2:53" x14ac:dyDescent="0.3">
      <c r="B49" s="9">
        <v>0.1268</v>
      </c>
      <c r="C49" s="9">
        <v>2.0005999999999999</v>
      </c>
      <c r="D49" s="9">
        <v>0.19939999999999999</v>
      </c>
      <c r="E49" s="9">
        <v>0.11310000000000001</v>
      </c>
      <c r="F49" s="9">
        <v>0.19220000000000001</v>
      </c>
      <c r="G49" s="9">
        <v>2.0758000000000001</v>
      </c>
      <c r="H49" s="9">
        <v>0.22950000000000001</v>
      </c>
      <c r="I49" s="9">
        <v>0.1419</v>
      </c>
      <c r="J49" s="9">
        <v>0.18740000000000001</v>
      </c>
      <c r="K49" s="9">
        <v>2.1126</v>
      </c>
      <c r="L49" s="9">
        <v>0.12239999999999999</v>
      </c>
      <c r="M49" s="9">
        <v>0.1905</v>
      </c>
      <c r="P49">
        <f t="shared" si="50"/>
        <v>0.16879999999999998</v>
      </c>
      <c r="Q49">
        <f t="shared" si="27"/>
        <v>2.0630000000000002</v>
      </c>
      <c r="R49">
        <f t="shared" si="28"/>
        <v>0.18376666666666666</v>
      </c>
      <c r="S49">
        <f t="shared" si="29"/>
        <v>0.14849999999999999</v>
      </c>
      <c r="U49">
        <f t="shared" si="30"/>
        <v>3.4433333333333316E-2</v>
      </c>
      <c r="V49">
        <f t="shared" si="40"/>
        <v>1.9286333333333334</v>
      </c>
      <c r="W49">
        <f t="shared" si="41"/>
        <v>4.9399999999999999E-2</v>
      </c>
      <c r="X49">
        <f t="shared" si="42"/>
        <v>1.4133333333333331E-2</v>
      </c>
      <c r="AA49" s="4" t="s">
        <v>9</v>
      </c>
      <c r="AB49" s="4">
        <f>(AF46+AG50+AH46+AH49+AH50+AH51+AH52)/8</f>
        <v>0.53759583333333327</v>
      </c>
      <c r="AF49" s="5">
        <f t="shared" si="51"/>
        <v>3.4433333333333316E-2</v>
      </c>
      <c r="AG49" s="7">
        <f t="shared" si="31"/>
        <v>1.9286333333333334</v>
      </c>
      <c r="AH49" s="4">
        <f t="shared" si="32"/>
        <v>4.9399999999999999E-2</v>
      </c>
      <c r="AI49" s="3">
        <f t="shared" si="33"/>
        <v>1.4133333333333331E-2</v>
      </c>
      <c r="AJ49" s="6"/>
      <c r="AK49" s="6"/>
      <c r="AL49">
        <f t="shared" si="34"/>
        <v>1.8308396340447548E-3</v>
      </c>
      <c r="AM49">
        <f t="shared" si="43"/>
        <v>0.10254651537869847</v>
      </c>
      <c r="AN49">
        <f t="shared" si="44"/>
        <v>2.6266256898880231E-3</v>
      </c>
      <c r="AO49">
        <f t="shared" si="45"/>
        <v>7.5147725540655979E-4</v>
      </c>
      <c r="AQ49">
        <f t="shared" si="52"/>
        <v>-6.3029806009349771</v>
      </c>
      <c r="AR49">
        <f t="shared" si="47"/>
        <v>-2.2774387747709746</v>
      </c>
      <c r="AS49">
        <f t="shared" si="48"/>
        <v>-5.9420552641985829</v>
      </c>
      <c r="AT49">
        <f t="shared" si="49"/>
        <v>-7.1934696148226571</v>
      </c>
      <c r="AV49">
        <f t="shared" si="53"/>
        <v>-1.1539746696806982E-2</v>
      </c>
      <c r="AW49">
        <f t="shared" si="37"/>
        <v>-0.23354341034109594</v>
      </c>
      <c r="AX49">
        <f t="shared" si="38"/>
        <v>-1.5607555007678362E-2</v>
      </c>
      <c r="AY49">
        <f t="shared" si="39"/>
        <v>-5.4057288029974136E-3</v>
      </c>
    </row>
    <row r="50" spans="2:53" x14ac:dyDescent="0.3">
      <c r="B50" s="9">
        <v>1.9262999999999999</v>
      </c>
      <c r="C50" s="9">
        <v>0.19170000000000001</v>
      </c>
      <c r="D50" s="9">
        <v>0.19350000000000001</v>
      </c>
      <c r="E50" s="9">
        <v>0.26369999999999999</v>
      </c>
      <c r="F50" s="9">
        <v>1.6614</v>
      </c>
      <c r="G50" s="9">
        <v>0.14699999999999999</v>
      </c>
      <c r="H50" s="9">
        <v>0.4677</v>
      </c>
      <c r="I50" s="9">
        <v>0.20960000000000001</v>
      </c>
      <c r="J50" s="9">
        <v>1.5487</v>
      </c>
      <c r="K50" s="9">
        <v>0.2162</v>
      </c>
      <c r="L50" s="9">
        <v>0.126</v>
      </c>
      <c r="M50" s="9">
        <v>0.28920000000000001</v>
      </c>
      <c r="P50">
        <f t="shared" si="50"/>
        <v>1.7121333333333333</v>
      </c>
      <c r="Q50">
        <f t="shared" si="27"/>
        <v>0.18496666666666664</v>
      </c>
      <c r="R50">
        <f t="shared" si="28"/>
        <v>0.26240000000000002</v>
      </c>
      <c r="S50">
        <f t="shared" si="29"/>
        <v>0.25416666666666665</v>
      </c>
      <c r="U50">
        <f t="shared" si="30"/>
        <v>1.5777666666666665</v>
      </c>
      <c r="V50">
        <f t="shared" si="40"/>
        <v>5.0599999999999978E-2</v>
      </c>
      <c r="W50">
        <f t="shared" si="41"/>
        <v>0.12803333333333336</v>
      </c>
      <c r="X50">
        <f t="shared" si="42"/>
        <v>0.11979999999999999</v>
      </c>
      <c r="AA50" s="7" t="s">
        <v>10</v>
      </c>
      <c r="AB50" s="7">
        <f>(AF51+AF52+AG45+AG46+AG47+AG48+AG49+AG51+AG52+AH45)/10</f>
        <v>0.99625333333333332</v>
      </c>
      <c r="AF50" s="5">
        <f t="shared" si="51"/>
        <v>1.5777666666666665</v>
      </c>
      <c r="AG50" s="4">
        <f t="shared" si="31"/>
        <v>5.0599999999999978E-2</v>
      </c>
      <c r="AH50" s="4">
        <f t="shared" si="32"/>
        <v>0.12803333333333336</v>
      </c>
      <c r="AI50" s="3">
        <f t="shared" si="33"/>
        <v>0.11979999999999999</v>
      </c>
      <c r="AJ50" s="6"/>
      <c r="AK50" s="6"/>
      <c r="AL50">
        <f t="shared" si="34"/>
        <v>8.3890738042827123E-2</v>
      </c>
      <c r="AM50">
        <f t="shared" si="43"/>
        <v>2.6904303625168808E-3</v>
      </c>
      <c r="AN50">
        <f t="shared" si="44"/>
        <v>6.8076040990957482E-3</v>
      </c>
      <c r="AO50">
        <f t="shared" si="45"/>
        <v>6.3698331507810761E-3</v>
      </c>
      <c r="AQ50">
        <f t="shared" si="52"/>
        <v>-2.478240064417645</v>
      </c>
      <c r="AR50">
        <f t="shared" si="47"/>
        <v>-5.91805411209904</v>
      </c>
      <c r="AS50">
        <f t="shared" si="48"/>
        <v>-4.9897150417087097</v>
      </c>
      <c r="AT50">
        <f t="shared" si="49"/>
        <v>-5.0561820027111111</v>
      </c>
      <c r="AV50">
        <f t="shared" si="53"/>
        <v>-0.20790138805129968</v>
      </c>
      <c r="AW50">
        <f t="shared" si="37"/>
        <v>-1.5922112470209138E-2</v>
      </c>
      <c r="AX50">
        <f t="shared" si="38"/>
        <v>-3.3968004571255928E-2</v>
      </c>
      <c r="AY50">
        <f t="shared" si="39"/>
        <v>-3.2207035737251886E-2</v>
      </c>
    </row>
    <row r="51" spans="2:53" x14ac:dyDescent="0.3">
      <c r="B51" s="9">
        <v>0.24990000000000001</v>
      </c>
      <c r="C51" s="9">
        <v>1.2265999999999999</v>
      </c>
      <c r="D51" s="9">
        <v>0.19309999999999999</v>
      </c>
      <c r="E51" s="9">
        <v>0.49980000000000002</v>
      </c>
      <c r="F51" s="9">
        <v>0.21410000000000001</v>
      </c>
      <c r="G51" s="9">
        <v>1.2778</v>
      </c>
      <c r="H51" s="9">
        <v>7.4700000000000003E-2</v>
      </c>
      <c r="I51" s="9">
        <v>0.21560000000000001</v>
      </c>
      <c r="J51" s="9">
        <v>0.19289999999999999</v>
      </c>
      <c r="K51" s="9">
        <v>0.92430000000000001</v>
      </c>
      <c r="L51" s="9">
        <v>0.12839999999999999</v>
      </c>
      <c r="M51" s="9">
        <v>0.1487</v>
      </c>
      <c r="P51">
        <f t="shared" si="50"/>
        <v>0.21896666666666667</v>
      </c>
      <c r="Q51">
        <f t="shared" si="27"/>
        <v>1.1429</v>
      </c>
      <c r="R51">
        <f t="shared" si="28"/>
        <v>0.13206666666666667</v>
      </c>
      <c r="S51">
        <f t="shared" si="29"/>
        <v>0.28803333333333336</v>
      </c>
      <c r="U51">
        <f t="shared" si="30"/>
        <v>8.4600000000000009E-2</v>
      </c>
      <c r="V51">
        <f t="shared" si="40"/>
        <v>1.0085333333333333</v>
      </c>
      <c r="W51">
        <v>0</v>
      </c>
      <c r="X51">
        <f t="shared" si="42"/>
        <v>0.1536666666666667</v>
      </c>
      <c r="AF51" s="7">
        <f t="shared" si="51"/>
        <v>8.4600000000000009E-2</v>
      </c>
      <c r="AG51" s="7">
        <f t="shared" si="31"/>
        <v>1.0085333333333333</v>
      </c>
      <c r="AH51" s="4">
        <f t="shared" si="32"/>
        <v>0</v>
      </c>
      <c r="AI51" s="2">
        <f t="shared" si="33"/>
        <v>0.1536666666666667</v>
      </c>
      <c r="AJ51" s="6"/>
      <c r="AK51" s="6"/>
      <c r="AL51">
        <f t="shared" si="34"/>
        <v>4.4982294203345504E-3</v>
      </c>
      <c r="AM51">
        <f t="shared" si="43"/>
        <v>5.362428264052093E-2</v>
      </c>
      <c r="AN51">
        <f t="shared" si="44"/>
        <v>0</v>
      </c>
      <c r="AO51">
        <f t="shared" si="45"/>
        <v>8.1705428005288735E-3</v>
      </c>
      <c r="AQ51">
        <f t="shared" si="52"/>
        <v>-5.4040714217802819</v>
      </c>
      <c r="AR51">
        <f t="shared" si="47"/>
        <v>-2.9257532791563765</v>
      </c>
      <c r="AS51">
        <v>0</v>
      </c>
      <c r="AT51">
        <f t="shared" si="49"/>
        <v>-4.8072199340639203</v>
      </c>
      <c r="AV51">
        <f t="shared" si="53"/>
        <v>-2.4308753059041226E-2</v>
      </c>
      <c r="AW51">
        <f t="shared" si="37"/>
        <v>-0.15689142077791246</v>
      </c>
      <c r="AX51">
        <f t="shared" si="38"/>
        <v>0</v>
      </c>
      <c r="AY51">
        <f t="shared" si="39"/>
        <v>-3.9277596222824847E-2</v>
      </c>
    </row>
    <row r="52" spans="2:53" x14ac:dyDescent="0.3">
      <c r="B52" s="9">
        <v>1.6612</v>
      </c>
      <c r="C52" s="9">
        <v>0.59260000000000002</v>
      </c>
      <c r="D52" s="9">
        <v>1.0588</v>
      </c>
      <c r="E52" s="9">
        <v>1.1581999999999999</v>
      </c>
      <c r="F52" s="9">
        <v>1.7438</v>
      </c>
      <c r="G52" s="9">
        <v>0.48770000000000002</v>
      </c>
      <c r="H52" s="9">
        <v>1.7094</v>
      </c>
      <c r="I52" s="9">
        <v>0.86550000000000005</v>
      </c>
      <c r="J52" s="9">
        <v>2.0874999999999999</v>
      </c>
      <c r="K52" s="9">
        <v>0.312</v>
      </c>
      <c r="L52" s="9">
        <v>1.3554999999999999</v>
      </c>
      <c r="M52" s="9">
        <v>0.65429999999999999</v>
      </c>
      <c r="P52">
        <f t="shared" si="50"/>
        <v>1.8308333333333333</v>
      </c>
      <c r="Q52">
        <f t="shared" si="27"/>
        <v>0.46410000000000001</v>
      </c>
      <c r="R52">
        <f t="shared" si="28"/>
        <v>1.3745666666666667</v>
      </c>
      <c r="S52">
        <f t="shared" si="29"/>
        <v>0.89266666666666661</v>
      </c>
      <c r="U52">
        <f t="shared" si="30"/>
        <v>1.6964666666666666</v>
      </c>
      <c r="V52">
        <f t="shared" si="40"/>
        <v>0.32973333333333332</v>
      </c>
      <c r="W52">
        <f t="shared" si="41"/>
        <v>1.2402</v>
      </c>
      <c r="X52">
        <f t="shared" si="42"/>
        <v>0.75829999999999997</v>
      </c>
      <c r="AF52" s="7">
        <f t="shared" si="51"/>
        <v>1.6964666666666666</v>
      </c>
      <c r="AG52" s="7">
        <f t="shared" si="31"/>
        <v>0.32973333333333332</v>
      </c>
      <c r="AH52" s="4">
        <f t="shared" si="32"/>
        <v>1.2402</v>
      </c>
      <c r="AI52" s="2">
        <f t="shared" si="33"/>
        <v>0.75829999999999997</v>
      </c>
      <c r="AJ52" s="6"/>
      <c r="AK52" s="6"/>
      <c r="AL52">
        <f t="shared" si="34"/>
        <v>9.0202083577031744E-2</v>
      </c>
      <c r="AM52">
        <f t="shared" si="43"/>
        <v>1.7532106156796439E-2</v>
      </c>
      <c r="AN52">
        <f t="shared" si="44"/>
        <v>6.5942129161925628E-2</v>
      </c>
      <c r="AO52">
        <f t="shared" si="45"/>
        <v>4.0319236045386397E-2</v>
      </c>
      <c r="AQ52">
        <f t="shared" si="52"/>
        <v>-2.4057027526567154</v>
      </c>
      <c r="AR52">
        <f t="shared" si="47"/>
        <v>-4.0437214414133082</v>
      </c>
      <c r="AS52">
        <f t="shared" si="48"/>
        <v>-2.7189777524766821</v>
      </c>
      <c r="AT52">
        <f t="shared" si="49"/>
        <v>-3.2109266026855696</v>
      </c>
      <c r="AV52">
        <f t="shared" si="53"/>
        <v>-0.21699940075663637</v>
      </c>
      <c r="AW52">
        <f t="shared" si="37"/>
        <v>-7.0894953579372033E-2</v>
      </c>
      <c r="AX52">
        <f t="shared" si="38"/>
        <v>-0.17929518214221962</v>
      </c>
      <c r="AY52">
        <f t="shared" si="39"/>
        <v>-0.1294621076180901</v>
      </c>
    </row>
    <row r="55" spans="2:53" x14ac:dyDescent="0.3">
      <c r="P55" t="s">
        <v>0</v>
      </c>
      <c r="AA55" t="s">
        <v>3</v>
      </c>
      <c r="AD55" t="s">
        <v>4</v>
      </c>
      <c r="AL55" t="s">
        <v>14</v>
      </c>
    </row>
    <row r="56" spans="2:53" x14ac:dyDescent="0.3">
      <c r="P56">
        <f>(B61+F61+J61)/3</f>
        <v>0.22396666666666668</v>
      </c>
      <c r="AA56">
        <f>SUM(U62:X68,V61:X61)</f>
        <v>22.223733333333335</v>
      </c>
      <c r="AD56">
        <f>AA56/31</f>
        <v>0.71689462365591405</v>
      </c>
    </row>
    <row r="58" spans="2:53" x14ac:dyDescent="0.3">
      <c r="BA58" t="s">
        <v>14</v>
      </c>
    </row>
    <row r="59" spans="2:53" x14ac:dyDescent="0.3">
      <c r="B59" s="39" t="s">
        <v>44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P59" s="39" t="s">
        <v>1</v>
      </c>
      <c r="Q59" s="39"/>
      <c r="R59" s="39"/>
      <c r="S59" s="39"/>
      <c r="U59" s="39" t="s">
        <v>2</v>
      </c>
      <c r="V59" s="39"/>
      <c r="W59" s="39"/>
      <c r="X59" s="39"/>
      <c r="AA59" t="s">
        <v>13</v>
      </c>
      <c r="AL59" s="39" t="s">
        <v>15</v>
      </c>
      <c r="AM59" s="39"/>
      <c r="AN59" s="39"/>
      <c r="AO59" s="39"/>
      <c r="AQ59" s="39" t="s">
        <v>16</v>
      </c>
      <c r="AR59" s="39"/>
      <c r="AS59" s="39"/>
      <c r="AT59" s="39"/>
      <c r="AV59" t="s">
        <v>17</v>
      </c>
    </row>
    <row r="60" spans="2:53" x14ac:dyDescent="0.3">
      <c r="BA60">
        <f>SUM(AV62:AY68,AW61:AY61)*(-1)</f>
        <v>2.8271586447188355</v>
      </c>
    </row>
    <row r="61" spans="2:53" x14ac:dyDescent="0.3">
      <c r="B61" s="9">
        <v>0.35160000000000002</v>
      </c>
      <c r="C61" s="9">
        <v>0.85289999999999999</v>
      </c>
      <c r="D61" s="9">
        <v>2.2132999999999998</v>
      </c>
      <c r="E61" s="9">
        <v>0.2031</v>
      </c>
      <c r="F61" s="9">
        <v>0.17449999999999999</v>
      </c>
      <c r="G61" s="9">
        <v>0.42109999999999997</v>
      </c>
      <c r="H61" s="9">
        <v>2.1707000000000001</v>
      </c>
      <c r="I61" s="9">
        <v>0.18190000000000001</v>
      </c>
      <c r="J61" s="9">
        <v>0.14580000000000001</v>
      </c>
      <c r="K61" s="9">
        <v>0.48420000000000002</v>
      </c>
      <c r="L61" s="9">
        <v>2.2490000000000001</v>
      </c>
      <c r="M61" s="9">
        <v>0.2059</v>
      </c>
      <c r="Q61">
        <f t="shared" ref="Q61:Q68" si="54">(C61+G61+K61)/3</f>
        <v>0.58606666666666662</v>
      </c>
      <c r="R61">
        <f t="shared" ref="R61:R68" si="55">(D61+H61+L61)/3</f>
        <v>2.2110000000000003</v>
      </c>
      <c r="S61">
        <f t="shared" ref="S61:S68" si="56">(E61+I61+M61)/3</f>
        <v>0.19696666666666665</v>
      </c>
      <c r="V61">
        <f>Q61-$P$56</f>
        <v>0.36209999999999998</v>
      </c>
      <c r="W61">
        <f t="shared" ref="U61:W68" si="57">R61-$P$56</f>
        <v>1.9870333333333337</v>
      </c>
      <c r="X61">
        <v>0</v>
      </c>
      <c r="AA61" s="2" t="s">
        <v>7</v>
      </c>
      <c r="AB61" s="2">
        <f>(AI67+AI68)/2</f>
        <v>0.47075000000000011</v>
      </c>
      <c r="AG61" s="7">
        <f t="shared" ref="AG61:AG68" si="58">V61</f>
        <v>0.36209999999999998</v>
      </c>
      <c r="AH61" s="7">
        <f t="shared" ref="AH61:AH68" si="59">W61</f>
        <v>1.9870333333333337</v>
      </c>
      <c r="AI61" s="3">
        <f t="shared" ref="AI61:AI68" si="60">X61</f>
        <v>0</v>
      </c>
      <c r="AM61">
        <f>AG61/$AA$56</f>
        <v>1.6293392049340643E-2</v>
      </c>
      <c r="AN61">
        <f t="shared" ref="AL61:AO68" si="61">AH61/$AA$56</f>
        <v>8.9410420091433795E-2</v>
      </c>
      <c r="AO61">
        <f t="shared" si="61"/>
        <v>0</v>
      </c>
      <c r="AR61">
        <f t="shared" ref="AR61" si="62">LN(AM61)</f>
        <v>-4.1169956491104633</v>
      </c>
      <c r="AS61">
        <f t="shared" ref="AS61" si="63">LN(AN61)</f>
        <v>-2.4145180477621793</v>
      </c>
      <c r="AT61">
        <v>0</v>
      </c>
      <c r="AW61">
        <f t="shared" ref="AW61:AW68" si="64">AR61*AM61</f>
        <v>-6.7079824176386443E-2</v>
      </c>
      <c r="AX61">
        <f t="shared" ref="AX61:AX68" si="65">AS61*AN61</f>
        <v>-0.21588307296876505</v>
      </c>
      <c r="AY61">
        <f t="shared" ref="AY61:AY68" si="66">AT61*AO61</f>
        <v>0</v>
      </c>
    </row>
    <row r="62" spans="2:53" x14ac:dyDescent="0.3">
      <c r="B62" s="9">
        <v>1.5143</v>
      </c>
      <c r="C62" s="9">
        <v>1.4718</v>
      </c>
      <c r="D62" s="9">
        <v>1.9659</v>
      </c>
      <c r="E62" s="9">
        <v>0.51100000000000001</v>
      </c>
      <c r="F62" s="9">
        <v>1.5905</v>
      </c>
      <c r="G62" s="9">
        <v>2.3161</v>
      </c>
      <c r="H62" s="9">
        <v>2.2393000000000001</v>
      </c>
      <c r="I62" s="9">
        <v>0.26400000000000001</v>
      </c>
      <c r="J62" s="9">
        <v>1.2452000000000001</v>
      </c>
      <c r="K62" s="9">
        <v>2.234</v>
      </c>
      <c r="L62" s="9">
        <v>2.0369999999999999</v>
      </c>
      <c r="M62" s="9">
        <v>0.35749999999999998</v>
      </c>
      <c r="P62">
        <f>(B62+F62+J62)/3</f>
        <v>1.45</v>
      </c>
      <c r="Q62">
        <f t="shared" si="54"/>
        <v>2.0073000000000003</v>
      </c>
      <c r="R62">
        <f t="shared" si="55"/>
        <v>2.0807333333333333</v>
      </c>
      <c r="S62">
        <f t="shared" si="56"/>
        <v>0.3775</v>
      </c>
      <c r="U62">
        <f t="shared" si="57"/>
        <v>1.2260333333333333</v>
      </c>
      <c r="V62">
        <f t="shared" ref="V62:V68" si="67">Q62-$P$56</f>
        <v>1.7833333333333337</v>
      </c>
      <c r="W62">
        <f t="shared" ref="W62:W68" si="68">R62-$P$56</f>
        <v>1.8567666666666667</v>
      </c>
      <c r="X62">
        <f t="shared" ref="X62:X68" si="69">S62-$P$56</f>
        <v>0.15353333333333333</v>
      </c>
      <c r="AA62" s="8" t="s">
        <v>11</v>
      </c>
      <c r="AB62" s="8">
        <f>(AH63+AH64)/2</f>
        <v>1.7016666666666666E-2</v>
      </c>
      <c r="AF62" s="4">
        <f>U62</f>
        <v>1.2260333333333333</v>
      </c>
      <c r="AG62" s="7">
        <f t="shared" si="58"/>
        <v>1.7833333333333337</v>
      </c>
      <c r="AH62" s="4">
        <f t="shared" si="59"/>
        <v>1.8567666666666667</v>
      </c>
      <c r="AI62" s="3">
        <f t="shared" si="60"/>
        <v>0.15353333333333333</v>
      </c>
      <c r="AL62">
        <f t="shared" si="61"/>
        <v>5.5167748593095665E-2</v>
      </c>
      <c r="AM62">
        <f t="shared" ref="AM62:AM68" si="70">AG62/$AA$56</f>
        <v>8.0244543371050775E-2</v>
      </c>
      <c r="AN62">
        <f t="shared" ref="AN62:AN68" si="71">AH62/$AA$56</f>
        <v>8.3548818680329734E-2</v>
      </c>
      <c r="AO62">
        <f t="shared" ref="AO62:AO68" si="72">AI62/$AA$56</f>
        <v>6.9085302199450426E-3</v>
      </c>
      <c r="AQ62">
        <f t="shared" ref="AQ62" si="73">LN(AL62)</f>
        <v>-2.8973767610660031</v>
      </c>
      <c r="AR62">
        <f t="shared" ref="AR62:AR68" si="74">LN(AM62)</f>
        <v>-2.5226765146601164</v>
      </c>
      <c r="AS62">
        <f t="shared" ref="AS62:AS68" si="75">LN(AN62)</f>
        <v>-2.4823241631151416</v>
      </c>
      <c r="AT62">
        <f t="shared" ref="AT62:AT68" si="76">LN(AO62)</f>
        <v>-4.9749983671635842</v>
      </c>
      <c r="AV62">
        <f>AQ62*AL62</f>
        <v>-0.15984175273396706</v>
      </c>
      <c r="AW62">
        <f t="shared" si="64"/>
        <v>-0.20243102499177493</v>
      </c>
      <c r="AX62">
        <f t="shared" si="65"/>
        <v>-0.20739525140990822</v>
      </c>
      <c r="AY62">
        <f t="shared" si="66"/>
        <v>-3.4369926563726866E-2</v>
      </c>
    </row>
    <row r="63" spans="2:53" x14ac:dyDescent="0.3">
      <c r="B63" s="9">
        <v>1.9787999999999999</v>
      </c>
      <c r="C63" s="9">
        <v>0.1394</v>
      </c>
      <c r="D63" s="9">
        <v>0.1462</v>
      </c>
      <c r="E63" s="9">
        <v>0.1545</v>
      </c>
      <c r="F63" s="9">
        <v>0.37459999999999999</v>
      </c>
      <c r="G63" s="9">
        <v>0.22170000000000001</v>
      </c>
      <c r="H63" s="9">
        <v>0.12239999999999999</v>
      </c>
      <c r="I63" s="9">
        <v>0.20849999999999999</v>
      </c>
      <c r="J63" s="9">
        <v>1.6085</v>
      </c>
      <c r="K63" s="9">
        <v>0.18870000000000001</v>
      </c>
      <c r="L63" s="9">
        <v>0.1762</v>
      </c>
      <c r="M63" s="9">
        <v>0.26140000000000002</v>
      </c>
      <c r="P63">
        <f t="shared" ref="P63:P68" si="77">(B63+F63+J63)/3</f>
        <v>1.3206333333333333</v>
      </c>
      <c r="Q63">
        <f t="shared" si="54"/>
        <v>0.18326666666666666</v>
      </c>
      <c r="R63">
        <f t="shared" si="55"/>
        <v>0.14826666666666666</v>
      </c>
      <c r="S63">
        <f t="shared" si="56"/>
        <v>0.20813333333333336</v>
      </c>
      <c r="U63">
        <f t="shared" si="57"/>
        <v>1.0966666666666667</v>
      </c>
      <c r="V63">
        <v>0</v>
      </c>
      <c r="W63">
        <v>0</v>
      </c>
      <c r="X63">
        <v>0</v>
      </c>
      <c r="AA63" s="5" t="s">
        <v>8</v>
      </c>
      <c r="AB63" s="5">
        <f>(AF63+AF64+AF65+AF66)/4</f>
        <v>0.91780833333333334</v>
      </c>
      <c r="AF63" s="5">
        <f t="shared" ref="AF63:AF68" si="78">U63</f>
        <v>1.0966666666666667</v>
      </c>
      <c r="AG63" s="7">
        <f t="shared" si="58"/>
        <v>0</v>
      </c>
      <c r="AH63" s="8">
        <f t="shared" si="59"/>
        <v>0</v>
      </c>
      <c r="AI63" s="3">
        <f t="shared" si="60"/>
        <v>0</v>
      </c>
      <c r="AL63">
        <f t="shared" si="61"/>
        <v>4.9346644428178883E-2</v>
      </c>
      <c r="AM63">
        <f t="shared" si="70"/>
        <v>0</v>
      </c>
      <c r="AN63">
        <f t="shared" si="71"/>
        <v>0</v>
      </c>
      <c r="AO63">
        <f t="shared" si="72"/>
        <v>0</v>
      </c>
      <c r="AQ63">
        <f t="shared" ref="AQ63:AQ68" si="79">LN(AL63)</f>
        <v>-3.0088855107907513</v>
      </c>
      <c r="AR63">
        <v>0</v>
      </c>
      <c r="AS63">
        <v>0</v>
      </c>
      <c r="AT63">
        <v>0</v>
      </c>
      <c r="AV63">
        <f t="shared" ref="AV63:AV68" si="80">AQ63*AL63</f>
        <v>-0.14847840342609059</v>
      </c>
      <c r="AW63">
        <f t="shared" si="64"/>
        <v>0</v>
      </c>
      <c r="AX63">
        <f t="shared" si="65"/>
        <v>0</v>
      </c>
      <c r="AY63">
        <f t="shared" si="66"/>
        <v>0</v>
      </c>
    </row>
    <row r="64" spans="2:53" x14ac:dyDescent="0.3">
      <c r="B64" s="9">
        <v>0.96840000000000004</v>
      </c>
      <c r="C64" s="9">
        <v>1.5549999999999999</v>
      </c>
      <c r="D64" s="9">
        <v>0.2293</v>
      </c>
      <c r="E64" s="9">
        <v>0.70820000000000005</v>
      </c>
      <c r="F64" s="9">
        <v>0.26729999999999998</v>
      </c>
      <c r="G64" s="9">
        <v>1.6134999999999999</v>
      </c>
      <c r="H64" s="9">
        <v>0.2525</v>
      </c>
      <c r="I64" s="9">
        <v>0.46060000000000001</v>
      </c>
      <c r="J64" s="9">
        <v>2.2132000000000001</v>
      </c>
      <c r="K64" s="9">
        <v>2.3527</v>
      </c>
      <c r="L64" s="9">
        <v>0.29220000000000002</v>
      </c>
      <c r="M64" s="9">
        <v>1.3278000000000001</v>
      </c>
      <c r="P64">
        <f t="shared" si="77"/>
        <v>1.1496333333333333</v>
      </c>
      <c r="Q64">
        <f t="shared" si="54"/>
        <v>1.8404</v>
      </c>
      <c r="R64">
        <f t="shared" si="55"/>
        <v>0.25800000000000001</v>
      </c>
      <c r="S64">
        <f t="shared" si="56"/>
        <v>0.83219999999999994</v>
      </c>
      <c r="U64">
        <f t="shared" si="57"/>
        <v>0.92566666666666664</v>
      </c>
      <c r="V64">
        <f t="shared" si="67"/>
        <v>1.6164333333333334</v>
      </c>
      <c r="W64">
        <f t="shared" si="68"/>
        <v>3.4033333333333332E-2</v>
      </c>
      <c r="X64">
        <f t="shared" si="69"/>
        <v>0.60823333333333329</v>
      </c>
      <c r="AA64" s="3" t="s">
        <v>12</v>
      </c>
      <c r="AB64" s="3">
        <f>(AI61+AI62+AI63+AI64+AI65+AI66)/6</f>
        <v>0.15172777777777777</v>
      </c>
      <c r="AF64" s="5">
        <f t="shared" si="78"/>
        <v>0.92566666666666664</v>
      </c>
      <c r="AG64" s="7">
        <f t="shared" si="58"/>
        <v>1.6164333333333334</v>
      </c>
      <c r="AH64" s="8">
        <f t="shared" si="59"/>
        <v>3.4033333333333332E-2</v>
      </c>
      <c r="AI64" s="3">
        <f t="shared" si="60"/>
        <v>0.60823333333333329</v>
      </c>
      <c r="AJ64" s="6"/>
      <c r="AK64" s="6"/>
      <c r="AL64">
        <f t="shared" si="61"/>
        <v>4.1652167652599617E-2</v>
      </c>
      <c r="AM64">
        <f t="shared" si="70"/>
        <v>7.2734554050324571E-2</v>
      </c>
      <c r="AN64">
        <f t="shared" si="71"/>
        <v>1.5313958650811743E-3</v>
      </c>
      <c r="AO64">
        <f t="shared" si="72"/>
        <v>2.7368638932552581E-2</v>
      </c>
      <c r="AQ64">
        <f t="shared" si="79"/>
        <v>-3.1784018672433696</v>
      </c>
      <c r="AR64">
        <f t="shared" si="74"/>
        <v>-2.620938710932109</v>
      </c>
      <c r="AS64">
        <f t="shared" si="75"/>
        <v>-6.4815756293795488</v>
      </c>
      <c r="AT64">
        <f t="shared" si="76"/>
        <v>-3.5983574856076794</v>
      </c>
      <c r="AV64">
        <f t="shared" si="80"/>
        <v>-0.13238732744175649</v>
      </c>
      <c r="AW64">
        <f t="shared" si="64"/>
        <v>-0.19063280833287949</v>
      </c>
      <c r="AX64">
        <f t="shared" si="65"/>
        <v>-9.9258581180427501E-3</v>
      </c>
      <c r="AY64">
        <f t="shared" si="66"/>
        <v>-9.8482146773844342E-2</v>
      </c>
    </row>
    <row r="65" spans="2:53" x14ac:dyDescent="0.3">
      <c r="B65" s="9">
        <v>0.1913</v>
      </c>
      <c r="C65" s="9">
        <v>2.4278</v>
      </c>
      <c r="D65" s="9">
        <v>0.62439999999999996</v>
      </c>
      <c r="E65" s="9">
        <v>0.16789999999999999</v>
      </c>
      <c r="F65" s="9">
        <v>0.25280000000000002</v>
      </c>
      <c r="G65" s="9">
        <v>2.6406999999999998</v>
      </c>
      <c r="H65" s="9">
        <v>0.36009999999999998</v>
      </c>
      <c r="I65" s="9">
        <v>0.17760000000000001</v>
      </c>
      <c r="J65" s="9">
        <v>0.27939999999999998</v>
      </c>
      <c r="K65" s="9">
        <v>2.3315999999999999</v>
      </c>
      <c r="L65" s="9">
        <v>0.19120000000000001</v>
      </c>
      <c r="M65" s="9">
        <v>0.3009</v>
      </c>
      <c r="P65">
        <f t="shared" si="77"/>
        <v>0.24116666666666667</v>
      </c>
      <c r="Q65">
        <f t="shared" si="54"/>
        <v>2.4666999999999999</v>
      </c>
      <c r="R65">
        <f t="shared" si="55"/>
        <v>0.39189999999999997</v>
      </c>
      <c r="S65">
        <f t="shared" si="56"/>
        <v>0.2154666666666667</v>
      </c>
      <c r="U65">
        <f t="shared" si="57"/>
        <v>1.7199999999999993E-2</v>
      </c>
      <c r="V65">
        <f t="shared" si="67"/>
        <v>2.2427333333333332</v>
      </c>
      <c r="W65">
        <f t="shared" si="68"/>
        <v>0.1679333333333333</v>
      </c>
      <c r="X65">
        <v>0</v>
      </c>
      <c r="AA65" s="4" t="s">
        <v>9</v>
      </c>
      <c r="AB65" s="4">
        <f>(AF62+AG66+AH62+AH65+AH66+AH67+AH68)/8</f>
        <v>0.61445833333333333</v>
      </c>
      <c r="AF65" s="5">
        <f t="shared" si="78"/>
        <v>1.7199999999999993E-2</v>
      </c>
      <c r="AG65" s="7">
        <f t="shared" si="58"/>
        <v>2.2427333333333332</v>
      </c>
      <c r="AH65" s="4">
        <f t="shared" si="59"/>
        <v>0.1679333333333333</v>
      </c>
      <c r="AI65" s="3">
        <f t="shared" si="60"/>
        <v>0</v>
      </c>
      <c r="AJ65" s="6"/>
      <c r="AK65" s="6"/>
      <c r="AL65">
        <f t="shared" si="61"/>
        <v>7.7394737157873228E-4</v>
      </c>
      <c r="AM65">
        <f t="shared" si="70"/>
        <v>0.1009161377026362</v>
      </c>
      <c r="AN65">
        <f t="shared" si="71"/>
        <v>7.5564861589411895E-3</v>
      </c>
      <c r="AO65">
        <f t="shared" si="72"/>
        <v>0</v>
      </c>
      <c r="AQ65">
        <f t="shared" si="79"/>
        <v>-7.1640066820626522</v>
      </c>
      <c r="AR65">
        <f t="shared" si="74"/>
        <v>-2.2934654268231567</v>
      </c>
      <c r="AS65">
        <f t="shared" si="75"/>
        <v>-4.8853489906316589</v>
      </c>
      <c r="AT65">
        <v>0</v>
      </c>
      <c r="AV65">
        <f t="shared" si="80"/>
        <v>-5.5445641415548643E-3</v>
      </c>
      <c r="AW65">
        <f t="shared" si="64"/>
        <v>-0.231447672829521</v>
      </c>
      <c r="AX65">
        <f t="shared" si="65"/>
        <v>-3.6916072029305441E-2</v>
      </c>
      <c r="AY65">
        <f t="shared" si="66"/>
        <v>0</v>
      </c>
    </row>
    <row r="66" spans="2:53" x14ac:dyDescent="0.3">
      <c r="B66" s="9">
        <v>2.0863</v>
      </c>
      <c r="C66" s="9">
        <v>0.2452</v>
      </c>
      <c r="D66" s="9">
        <v>0.45939999999999998</v>
      </c>
      <c r="E66" s="9">
        <v>0.36199999999999999</v>
      </c>
      <c r="F66" s="9">
        <v>1.8004</v>
      </c>
      <c r="G66" s="9">
        <v>0.223</v>
      </c>
      <c r="H66" s="9">
        <v>0.1643</v>
      </c>
      <c r="I66" s="9">
        <v>0.36109999999999998</v>
      </c>
      <c r="J66" s="9">
        <v>1.6802999999999999</v>
      </c>
      <c r="K66" s="9">
        <v>0.30590000000000001</v>
      </c>
      <c r="L66" s="9">
        <v>0.22539999999999999</v>
      </c>
      <c r="M66" s="9">
        <v>0.39460000000000001</v>
      </c>
      <c r="P66">
        <f t="shared" si="77"/>
        <v>1.8556666666666668</v>
      </c>
      <c r="Q66">
        <f t="shared" si="54"/>
        <v>0.25803333333333334</v>
      </c>
      <c r="R66">
        <f t="shared" si="55"/>
        <v>0.2830333333333333</v>
      </c>
      <c r="S66">
        <f t="shared" si="56"/>
        <v>0.37256666666666666</v>
      </c>
      <c r="U66">
        <f t="shared" si="57"/>
        <v>1.6317000000000002</v>
      </c>
      <c r="V66">
        <f t="shared" si="67"/>
        <v>3.4066666666666662E-2</v>
      </c>
      <c r="W66">
        <f t="shared" si="68"/>
        <v>5.9066666666666628E-2</v>
      </c>
      <c r="X66">
        <f t="shared" si="69"/>
        <v>0.14859999999999998</v>
      </c>
      <c r="AA66" s="7" t="s">
        <v>10</v>
      </c>
      <c r="AB66" s="7">
        <f>(AF67+AF68+AG61+AG62+AG63+AG64+AG65+AG67+AG68+AH61)/10</f>
        <v>1.1750933333333333</v>
      </c>
      <c r="AF66" s="5">
        <f t="shared" si="78"/>
        <v>1.6317000000000002</v>
      </c>
      <c r="AG66" s="4">
        <f t="shared" si="58"/>
        <v>3.4066666666666662E-2</v>
      </c>
      <c r="AH66" s="4">
        <f t="shared" si="59"/>
        <v>5.9066666666666628E-2</v>
      </c>
      <c r="AI66" s="3">
        <f t="shared" si="60"/>
        <v>0.14859999999999998</v>
      </c>
      <c r="AJ66" s="6"/>
      <c r="AK66" s="6"/>
      <c r="AL66">
        <f t="shared" si="61"/>
        <v>7.3421507337501052E-2</v>
      </c>
      <c r="AM66">
        <f t="shared" si="70"/>
        <v>1.5328957630881097E-3</v>
      </c>
      <c r="AN66">
        <f t="shared" si="71"/>
        <v>2.6578192682897542E-3</v>
      </c>
      <c r="AO66">
        <f t="shared" si="72"/>
        <v>6.6865453149185837E-3</v>
      </c>
      <c r="AQ66">
        <f t="shared" si="79"/>
        <v>-2.6115383707850346</v>
      </c>
      <c r="AR66">
        <f t="shared" si="74"/>
        <v>-6.4805966767805652</v>
      </c>
      <c r="AS66">
        <f t="shared" si="75"/>
        <v>-5.9302493163791894</v>
      </c>
      <c r="AT66">
        <f t="shared" si="76"/>
        <v>-5.0076579335984004</v>
      </c>
      <c r="AV66">
        <f t="shared" si="80"/>
        <v>-0.19174308365275897</v>
      </c>
      <c r="AW66">
        <f t="shared" si="64"/>
        <v>-9.9340791881198116E-3</v>
      </c>
      <c r="AX66">
        <f t="shared" si="65"/>
        <v>-1.5761530898834752E-2</v>
      </c>
      <c r="AY66">
        <f t="shared" si="66"/>
        <v>-3.3483931694617261E-2</v>
      </c>
    </row>
    <row r="67" spans="2:53" x14ac:dyDescent="0.3">
      <c r="B67" s="9">
        <v>0.63400000000000001</v>
      </c>
      <c r="C67" s="9">
        <v>1.2756000000000001</v>
      </c>
      <c r="D67" s="9">
        <v>0.59199999999999997</v>
      </c>
      <c r="E67" s="9">
        <v>0.17150000000000001</v>
      </c>
      <c r="F67" s="9">
        <v>0.28839999999999999</v>
      </c>
      <c r="G67" s="9">
        <v>1.7133</v>
      </c>
      <c r="H67" s="9">
        <v>0.80089999999999995</v>
      </c>
      <c r="I67" s="9">
        <v>0.14660000000000001</v>
      </c>
      <c r="J67" s="9">
        <v>0.42909999999999998</v>
      </c>
      <c r="K67" s="9">
        <v>0.9546</v>
      </c>
      <c r="L67" s="9">
        <v>0.12640000000000001</v>
      </c>
      <c r="M67" s="9">
        <v>0.1812</v>
      </c>
      <c r="P67">
        <f t="shared" si="77"/>
        <v>0.45049999999999996</v>
      </c>
      <c r="Q67">
        <f t="shared" si="54"/>
        <v>1.3145</v>
      </c>
      <c r="R67">
        <f t="shared" si="55"/>
        <v>0.5064333333333334</v>
      </c>
      <c r="S67">
        <f t="shared" si="56"/>
        <v>0.16643333333333335</v>
      </c>
      <c r="U67">
        <f t="shared" si="57"/>
        <v>0.22653333333333328</v>
      </c>
      <c r="V67">
        <f t="shared" si="67"/>
        <v>1.0905333333333334</v>
      </c>
      <c r="W67">
        <f t="shared" si="68"/>
        <v>0.28246666666666675</v>
      </c>
      <c r="X67">
        <v>0</v>
      </c>
      <c r="AF67" s="7">
        <f t="shared" si="78"/>
        <v>0.22653333333333328</v>
      </c>
      <c r="AG67" s="7">
        <f t="shared" si="58"/>
        <v>1.0905333333333334</v>
      </c>
      <c r="AH67" s="4">
        <f t="shared" si="59"/>
        <v>0.28246666666666675</v>
      </c>
      <c r="AI67" s="2">
        <f t="shared" si="60"/>
        <v>0</v>
      </c>
      <c r="AJ67" s="6"/>
      <c r="AK67" s="6"/>
      <c r="AL67">
        <f t="shared" si="61"/>
        <v>1.0193306855133848E-2</v>
      </c>
      <c r="AM67">
        <f t="shared" si="70"/>
        <v>4.907066319490274E-2</v>
      </c>
      <c r="AN67">
        <f t="shared" si="71"/>
        <v>1.271013571077167E-2</v>
      </c>
      <c r="AO67">
        <f t="shared" si="72"/>
        <v>0</v>
      </c>
      <c r="AQ67">
        <f t="shared" si="79"/>
        <v>-4.5860239647523917</v>
      </c>
      <c r="AR67">
        <f t="shared" si="74"/>
        <v>-3.0144939136893498</v>
      </c>
      <c r="AS67">
        <f t="shared" si="75"/>
        <v>-4.3653555163577096</v>
      </c>
      <c r="AT67">
        <v>0</v>
      </c>
      <c r="AV67">
        <f t="shared" si="80"/>
        <v>-4.6746749517718664E-2</v>
      </c>
      <c r="AW67">
        <f t="shared" si="64"/>
        <v>-0.14792321554173429</v>
      </c>
      <c r="AX67">
        <f t="shared" si="65"/>
        <v>-5.5484261038672225E-2</v>
      </c>
      <c r="AY67">
        <f t="shared" si="66"/>
        <v>0</v>
      </c>
    </row>
    <row r="68" spans="2:53" x14ac:dyDescent="0.3">
      <c r="B68" s="9">
        <v>2.1307</v>
      </c>
      <c r="C68" s="9">
        <v>0.6381</v>
      </c>
      <c r="D68" s="9">
        <v>1.3129</v>
      </c>
      <c r="E68" s="9">
        <v>1.5185</v>
      </c>
      <c r="F68" s="9">
        <v>2.3035999999999999</v>
      </c>
      <c r="G68" s="9">
        <v>0.61229999999999996</v>
      </c>
      <c r="H68" s="9">
        <v>1.8678999999999999</v>
      </c>
      <c r="I68" s="9">
        <v>0.91839999999999999</v>
      </c>
      <c r="J68" s="9">
        <v>2.5754000000000001</v>
      </c>
      <c r="K68" s="9">
        <v>0.41039999999999999</v>
      </c>
      <c r="L68" s="9">
        <v>1.3591</v>
      </c>
      <c r="M68" s="9">
        <v>1.0595000000000001</v>
      </c>
      <c r="P68">
        <f t="shared" si="77"/>
        <v>2.3365666666666667</v>
      </c>
      <c r="Q68">
        <f t="shared" si="54"/>
        <v>0.55359999999999998</v>
      </c>
      <c r="R68">
        <f t="shared" si="55"/>
        <v>1.5132999999999999</v>
      </c>
      <c r="S68">
        <f t="shared" si="56"/>
        <v>1.1654666666666669</v>
      </c>
      <c r="U68">
        <f t="shared" si="57"/>
        <v>2.1126</v>
      </c>
      <c r="V68">
        <f t="shared" si="67"/>
        <v>0.32963333333333333</v>
      </c>
      <c r="W68">
        <f t="shared" si="68"/>
        <v>1.2893333333333332</v>
      </c>
      <c r="X68">
        <f t="shared" si="69"/>
        <v>0.94150000000000023</v>
      </c>
      <c r="AF68" s="7">
        <f t="shared" si="78"/>
        <v>2.1126</v>
      </c>
      <c r="AG68" s="7">
        <f t="shared" si="58"/>
        <v>0.32963333333333333</v>
      </c>
      <c r="AH68" s="4">
        <f t="shared" si="59"/>
        <v>1.2893333333333332</v>
      </c>
      <c r="AI68" s="2">
        <f t="shared" si="60"/>
        <v>0.94150000000000023</v>
      </c>
      <c r="AJ68" s="6"/>
      <c r="AK68" s="6"/>
      <c r="AL68">
        <f t="shared" si="61"/>
        <v>9.5060535883559907E-2</v>
      </c>
      <c r="AM68">
        <f t="shared" si="70"/>
        <v>1.4832491390585439E-2</v>
      </c>
      <c r="AN68">
        <f t="shared" si="71"/>
        <v>5.8016054908266231E-2</v>
      </c>
      <c r="AO68">
        <f t="shared" si="72"/>
        <v>4.2364619205894002E-2</v>
      </c>
      <c r="AQ68">
        <f t="shared" si="79"/>
        <v>-2.3532413704929973</v>
      </c>
      <c r="AR68">
        <f t="shared" si="74"/>
        <v>-4.2109351402742234</v>
      </c>
      <c r="AS68">
        <f t="shared" si="75"/>
        <v>-2.8470354979769841</v>
      </c>
      <c r="AT68">
        <f t="shared" si="76"/>
        <v>-3.1614417177848519</v>
      </c>
      <c r="AV68">
        <f t="shared" si="80"/>
        <v>-0.22370038574242726</v>
      </c>
      <c r="AW68">
        <f t="shared" si="64"/>
        <v>-6.2458659214431105E-2</v>
      </c>
      <c r="AX68">
        <f t="shared" si="65"/>
        <v>-0.16517376777641579</v>
      </c>
      <c r="AY68">
        <f t="shared" si="66"/>
        <v>-0.13393327451558268</v>
      </c>
    </row>
    <row r="72" spans="2:53" x14ac:dyDescent="0.3">
      <c r="P72" t="s">
        <v>0</v>
      </c>
      <c r="AA72" t="s">
        <v>3</v>
      </c>
      <c r="AD72" t="s">
        <v>49</v>
      </c>
      <c r="AL72" t="s">
        <v>14</v>
      </c>
    </row>
    <row r="73" spans="2:53" x14ac:dyDescent="0.3">
      <c r="P73">
        <f>(B78+F78+J78)/3</f>
        <v>0.39336666666666664</v>
      </c>
      <c r="AA73">
        <f>SUM(U79:X85,V78:X78)</f>
        <v>22.414866666666665</v>
      </c>
      <c r="AD73">
        <f>AA73/31</f>
        <v>0.72306021505376339</v>
      </c>
    </row>
    <row r="75" spans="2:53" x14ac:dyDescent="0.3">
      <c r="BA75" t="s">
        <v>14</v>
      </c>
    </row>
    <row r="76" spans="2:53" x14ac:dyDescent="0.3">
      <c r="B76" s="39" t="s">
        <v>43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P76" s="39" t="s">
        <v>1</v>
      </c>
      <c r="Q76" s="39"/>
      <c r="R76" s="39"/>
      <c r="S76" s="39"/>
      <c r="U76" s="39" t="s">
        <v>2</v>
      </c>
      <c r="V76" s="39"/>
      <c r="W76" s="39"/>
      <c r="X76" s="39"/>
      <c r="AA76" t="s">
        <v>13</v>
      </c>
      <c r="AL76" s="39" t="s">
        <v>15</v>
      </c>
      <c r="AM76" s="39"/>
      <c r="AN76" s="39"/>
      <c r="AO76" s="39"/>
      <c r="AQ76" s="39" t="s">
        <v>16</v>
      </c>
      <c r="AR76" s="39"/>
      <c r="AS76" s="39"/>
      <c r="AT76" s="39"/>
      <c r="AV76" t="s">
        <v>17</v>
      </c>
    </row>
    <row r="77" spans="2:53" x14ac:dyDescent="0.3">
      <c r="BA77">
        <f>SUM(AV79:AY85,AW78:AY78)*(-1)</f>
        <v>2.7891224525137304</v>
      </c>
    </row>
    <row r="78" spans="2:53" x14ac:dyDescent="0.3">
      <c r="B78" s="9">
        <v>0.71450000000000002</v>
      </c>
      <c r="C78" s="9">
        <v>0.96609999999999996</v>
      </c>
      <c r="D78" s="9">
        <v>2.2879999999999998</v>
      </c>
      <c r="E78" s="9">
        <v>0.28960000000000002</v>
      </c>
      <c r="F78" s="9">
        <v>0.24890000000000001</v>
      </c>
      <c r="G78" s="9">
        <v>0.65600000000000003</v>
      </c>
      <c r="H78" s="9">
        <v>2.3028</v>
      </c>
      <c r="I78" s="9">
        <v>0.23480000000000001</v>
      </c>
      <c r="J78" s="9">
        <v>0.2167</v>
      </c>
      <c r="K78" s="9">
        <v>0.66139999999999999</v>
      </c>
      <c r="L78" s="9">
        <v>2.6198000000000001</v>
      </c>
      <c r="M78" s="9">
        <v>0.30159999999999998</v>
      </c>
      <c r="Q78">
        <f t="shared" ref="Q78:Q85" si="81">(C78+G78+K78)/3</f>
        <v>0.76116666666666666</v>
      </c>
      <c r="R78">
        <f t="shared" ref="R78:R85" si="82">(D78+H78+L78)/3</f>
        <v>2.4035333333333333</v>
      </c>
      <c r="S78">
        <f t="shared" ref="S78:S85" si="83">(E78+I78+M78)/3</f>
        <v>0.27533333333333332</v>
      </c>
      <c r="V78">
        <f>Q78-$P$73</f>
        <v>0.36780000000000002</v>
      </c>
      <c r="W78">
        <f t="shared" ref="U78:W85" si="84">R78-$P$73</f>
        <v>2.0101666666666667</v>
      </c>
      <c r="X78">
        <v>0</v>
      </c>
      <c r="AA78" s="2" t="s">
        <v>7</v>
      </c>
      <c r="AB78" s="2">
        <f>(AI84+AI85)/2</f>
        <v>0.40176666666666672</v>
      </c>
      <c r="AG78" s="7">
        <f t="shared" ref="AG78:AG85" si="85">V78</f>
        <v>0.36780000000000002</v>
      </c>
      <c r="AH78" s="7">
        <f t="shared" ref="AH78:AH85" si="86">W78</f>
        <v>2.0101666666666667</v>
      </c>
      <c r="AI78" s="3">
        <f t="shared" ref="AI78:AI85" si="87">X78</f>
        <v>0</v>
      </c>
      <c r="AM78">
        <f>AG78/$AA$73</f>
        <v>1.6408752524366271E-2</v>
      </c>
      <c r="AN78">
        <f t="shared" ref="AL78:AO85" si="88">AH78/$AA$73</f>
        <v>8.9680063529264817E-2</v>
      </c>
      <c r="AO78">
        <f t="shared" si="88"/>
        <v>0</v>
      </c>
      <c r="AR78">
        <f t="shared" ref="AR78:AR79" si="89">LN(AM78)</f>
        <v>-4.1099403960039771</v>
      </c>
      <c r="AS78">
        <f t="shared" ref="AS78:AS79" si="90">LN(AN78)</f>
        <v>-2.4115067918190096</v>
      </c>
      <c r="AT78">
        <v>0</v>
      </c>
      <c r="AW78">
        <f>AR78*AM78</f>
        <v>-6.7438994847925177E-2</v>
      </c>
      <c r="AX78">
        <f t="shared" ref="AX78:AX85" si="91">AS78*AN78</f>
        <v>-0.21626408229158237</v>
      </c>
      <c r="AY78">
        <f t="shared" ref="AY78:AY85" si="92">AT78*AO78</f>
        <v>0</v>
      </c>
    </row>
    <row r="79" spans="2:53" x14ac:dyDescent="0.3">
      <c r="B79" s="9">
        <v>1.9192</v>
      </c>
      <c r="C79" s="9">
        <v>1.5385</v>
      </c>
      <c r="D79" s="9">
        <v>2.4733000000000001</v>
      </c>
      <c r="E79" s="9">
        <v>1.1626000000000001</v>
      </c>
      <c r="F79" s="9">
        <v>2.1404000000000001</v>
      </c>
      <c r="G79" s="9">
        <v>2.4298000000000002</v>
      </c>
      <c r="H79" s="9">
        <v>2.3658999999999999</v>
      </c>
      <c r="I79" s="9">
        <v>0.69869999999999999</v>
      </c>
      <c r="J79" s="9">
        <v>1.4436</v>
      </c>
      <c r="K79" s="9">
        <v>2.7151000000000001</v>
      </c>
      <c r="L79" s="9">
        <v>2.2198000000000002</v>
      </c>
      <c r="M79" s="9">
        <v>0.99409999999999998</v>
      </c>
      <c r="P79">
        <f>(B79+F79+J79)/3</f>
        <v>1.8343999999999998</v>
      </c>
      <c r="Q79">
        <f t="shared" si="81"/>
        <v>2.2278000000000002</v>
      </c>
      <c r="R79">
        <f t="shared" si="82"/>
        <v>2.3530000000000002</v>
      </c>
      <c r="S79">
        <f t="shared" si="83"/>
        <v>0.95179999999999998</v>
      </c>
      <c r="U79">
        <f t="shared" si="84"/>
        <v>1.4410333333333332</v>
      </c>
      <c r="V79">
        <f t="shared" ref="V79:V85" si="93">Q79-$P$73</f>
        <v>1.8344333333333336</v>
      </c>
      <c r="W79">
        <f t="shared" ref="W79:W85" si="94">R79-$P$73</f>
        <v>1.9596333333333336</v>
      </c>
      <c r="X79">
        <f t="shared" ref="X79:X85" si="95">S79-$P$73</f>
        <v>0.55843333333333334</v>
      </c>
      <c r="AA79" s="8" t="s">
        <v>11</v>
      </c>
      <c r="AB79" s="8">
        <f>(AH80+AH81)/2</f>
        <v>2.8900000000000037E-2</v>
      </c>
      <c r="AF79" s="4">
        <f>U79</f>
        <v>1.4410333333333332</v>
      </c>
      <c r="AG79" s="7">
        <f t="shared" si="85"/>
        <v>1.8344333333333336</v>
      </c>
      <c r="AH79" s="4">
        <f t="shared" si="86"/>
        <v>1.9596333333333336</v>
      </c>
      <c r="AI79" s="3">
        <f t="shared" si="87"/>
        <v>0.55843333333333334</v>
      </c>
      <c r="AL79">
        <f t="shared" si="88"/>
        <v>6.4289177123516242E-2</v>
      </c>
      <c r="AM79">
        <f t="shared" ref="AM79:AM85" si="96">AG79/$AA$73</f>
        <v>8.1840028790415908E-2</v>
      </c>
      <c r="AN79">
        <f t="shared" ref="AN79:AN85" si="97">AH79/$AA$73</f>
        <v>8.7425607409368208E-2</v>
      </c>
      <c r="AO79">
        <f t="shared" ref="AO79:AO85" si="98">AI79/$AA$73</f>
        <v>2.4913524654767819E-2</v>
      </c>
      <c r="AQ79">
        <f t="shared" ref="AQ79" si="99">LN(AL79)</f>
        <v>-2.7443639803580173</v>
      </c>
      <c r="AR79">
        <f t="shared" si="89"/>
        <v>-2.5029888055497773</v>
      </c>
      <c r="AS79">
        <f t="shared" si="90"/>
        <v>-2.4369670482802452</v>
      </c>
      <c r="AT79">
        <f t="shared" ref="AT79" si="100">LN(AO79)</f>
        <v>-3.6923444641428205</v>
      </c>
      <c r="AV79">
        <f>AQ79*AL79</f>
        <v>-0.17643290202463463</v>
      </c>
      <c r="AW79">
        <f t="shared" ref="AW78:AW85" si="101">AR79*AM79</f>
        <v>-0.20484467590828251</v>
      </c>
      <c r="AX79">
        <f t="shared" si="91"/>
        <v>-0.21305332443251557</v>
      </c>
      <c r="AY79">
        <f t="shared" si="92"/>
        <v>-9.1989314841317629E-2</v>
      </c>
    </row>
    <row r="80" spans="2:53" x14ac:dyDescent="0.3">
      <c r="B80" s="9">
        <v>2.3898000000000001</v>
      </c>
      <c r="C80" s="9">
        <v>0.21410000000000001</v>
      </c>
      <c r="D80" s="9">
        <v>0.19819999999999999</v>
      </c>
      <c r="E80" s="9">
        <v>0.2069</v>
      </c>
      <c r="F80" s="9">
        <v>0.71589999999999998</v>
      </c>
      <c r="G80" s="9">
        <v>0.3004</v>
      </c>
      <c r="H80" s="9">
        <v>0.21809999999999999</v>
      </c>
      <c r="I80" s="9">
        <v>0.3664</v>
      </c>
      <c r="J80" s="9">
        <v>1.8683000000000001</v>
      </c>
      <c r="K80" s="9">
        <v>0.30769999999999997</v>
      </c>
      <c r="L80" s="9">
        <v>0.26619999999999999</v>
      </c>
      <c r="M80" s="9">
        <v>0.36120000000000002</v>
      </c>
      <c r="P80">
        <f t="shared" ref="P80:P85" si="102">(B80+F80+J80)/3</f>
        <v>1.6580000000000001</v>
      </c>
      <c r="Q80">
        <f t="shared" si="81"/>
        <v>0.27406666666666663</v>
      </c>
      <c r="R80">
        <f t="shared" si="82"/>
        <v>0.22750000000000001</v>
      </c>
      <c r="S80">
        <f t="shared" si="83"/>
        <v>0.31150000000000005</v>
      </c>
      <c r="U80">
        <f t="shared" si="84"/>
        <v>1.2646333333333335</v>
      </c>
      <c r="V80">
        <v>0</v>
      </c>
      <c r="W80">
        <v>0</v>
      </c>
      <c r="X80">
        <v>0</v>
      </c>
      <c r="AA80" s="5" t="s">
        <v>8</v>
      </c>
      <c r="AB80" s="5">
        <f>(AF80+AF81+AF82+AF83)/4</f>
        <v>1.0054666666666667</v>
      </c>
      <c r="AF80" s="5">
        <f t="shared" ref="AF80:AF85" si="103">U80</f>
        <v>1.2646333333333335</v>
      </c>
      <c r="AG80" s="7">
        <f t="shared" si="85"/>
        <v>0</v>
      </c>
      <c r="AH80" s="8">
        <f t="shared" si="86"/>
        <v>0</v>
      </c>
      <c r="AI80" s="3">
        <f t="shared" si="87"/>
        <v>0</v>
      </c>
      <c r="AL80">
        <f t="shared" si="88"/>
        <v>5.6419400219497193E-2</v>
      </c>
      <c r="AM80">
        <f t="shared" si="96"/>
        <v>0</v>
      </c>
      <c r="AN80">
        <f t="shared" si="97"/>
        <v>0</v>
      </c>
      <c r="AO80">
        <f t="shared" si="98"/>
        <v>0</v>
      </c>
      <c r="AQ80">
        <f t="shared" ref="AQ80:AQ85" si="104">LN(AL80)</f>
        <v>-2.8749422041011412</v>
      </c>
      <c r="AR80">
        <v>0</v>
      </c>
      <c r="AS80">
        <v>0</v>
      </c>
      <c r="AT80">
        <v>0</v>
      </c>
      <c r="AV80">
        <f t="shared" ref="AV80:AV85" si="105">AQ80*AL80</f>
        <v>-0.16220251482110568</v>
      </c>
      <c r="AW80">
        <f t="shared" si="101"/>
        <v>0</v>
      </c>
      <c r="AX80">
        <f t="shared" si="91"/>
        <v>0</v>
      </c>
      <c r="AY80">
        <f t="shared" si="92"/>
        <v>0</v>
      </c>
    </row>
    <row r="81" spans="2:51" x14ac:dyDescent="0.3">
      <c r="B81" s="9">
        <v>1.6106</v>
      </c>
      <c r="C81" s="9">
        <v>1.6484000000000001</v>
      </c>
      <c r="D81" s="9">
        <v>0.33510000000000001</v>
      </c>
      <c r="E81" s="9">
        <v>1.1358999999999999</v>
      </c>
      <c r="F81" s="9">
        <v>0.55510000000000004</v>
      </c>
      <c r="G81" s="9">
        <v>1.8358000000000001</v>
      </c>
      <c r="H81" s="9">
        <v>0.55900000000000005</v>
      </c>
      <c r="I81" s="9">
        <v>0.7379</v>
      </c>
      <c r="J81" s="9">
        <v>2.3849999999999998</v>
      </c>
      <c r="K81" s="9">
        <v>2.4735999999999998</v>
      </c>
      <c r="L81" s="9">
        <v>0.45939999999999998</v>
      </c>
      <c r="M81" s="9">
        <v>1.5455000000000001</v>
      </c>
      <c r="P81">
        <f t="shared" si="102"/>
        <v>1.5168999999999999</v>
      </c>
      <c r="Q81">
        <f t="shared" si="81"/>
        <v>1.9859333333333336</v>
      </c>
      <c r="R81">
        <f t="shared" si="82"/>
        <v>0.45116666666666672</v>
      </c>
      <c r="S81">
        <f t="shared" si="83"/>
        <v>1.1397666666666666</v>
      </c>
      <c r="U81">
        <f t="shared" si="84"/>
        <v>1.1235333333333333</v>
      </c>
      <c r="V81">
        <f t="shared" si="93"/>
        <v>1.5925666666666669</v>
      </c>
      <c r="W81">
        <f t="shared" si="94"/>
        <v>5.7800000000000074E-2</v>
      </c>
      <c r="X81">
        <f t="shared" si="95"/>
        <v>0.74639999999999995</v>
      </c>
      <c r="AA81" s="3" t="s">
        <v>12</v>
      </c>
      <c r="AB81" s="3">
        <f>(AI78+AI79+AI80+AI81+AI82+AI83)/6</f>
        <v>0.2401388888888889</v>
      </c>
      <c r="AF81" s="5">
        <f t="shared" si="103"/>
        <v>1.1235333333333333</v>
      </c>
      <c r="AG81" s="7">
        <f t="shared" si="85"/>
        <v>1.5925666666666669</v>
      </c>
      <c r="AH81" s="8">
        <f t="shared" si="86"/>
        <v>5.7800000000000074E-2</v>
      </c>
      <c r="AI81" s="3">
        <f t="shared" si="87"/>
        <v>0.74639999999999995</v>
      </c>
      <c r="AJ81" s="6"/>
      <c r="AK81" s="6"/>
      <c r="AL81">
        <f t="shared" si="88"/>
        <v>5.0124470961237039E-2</v>
      </c>
      <c r="AM81">
        <f t="shared" si="96"/>
        <v>7.1049571266689093E-2</v>
      </c>
      <c r="AN81">
        <f t="shared" si="97"/>
        <v>2.5786457202511461E-3</v>
      </c>
      <c r="AO81">
        <f t="shared" si="98"/>
        <v>3.3299328124488804E-2</v>
      </c>
      <c r="AQ81">
        <f t="shared" si="104"/>
        <v>-2.9932459478003879</v>
      </c>
      <c r="AR81">
        <f t="shared" ref="AR81:AR85" si="106">LN(AM81)</f>
        <v>-2.6443774587051001</v>
      </c>
      <c r="AS81">
        <f t="shared" ref="AS81:AS85" si="107">LN(AN81)</f>
        <v>-5.9604909324958646</v>
      </c>
      <c r="AT81">
        <f t="shared" ref="AT81:AT85" si="108">LN(AO81)</f>
        <v>-3.4022180586410635</v>
      </c>
      <c r="AV81">
        <f t="shared" si="105"/>
        <v>-0.15003486959036097</v>
      </c>
      <c r="AW81">
        <f t="shared" si="101"/>
        <v>-0.1878818847082942</v>
      </c>
      <c r="AX81">
        <f t="shared" si="91"/>
        <v>-1.5369994433676225E-2</v>
      </c>
      <c r="AY81">
        <f t="shared" si="92"/>
        <v>-0.11329157548575007</v>
      </c>
    </row>
    <row r="82" spans="2:51" x14ac:dyDescent="0.3">
      <c r="B82" s="9">
        <v>0.29330000000000001</v>
      </c>
      <c r="C82" s="9">
        <v>2.4434999999999998</v>
      </c>
      <c r="D82" s="9">
        <v>0.35160000000000002</v>
      </c>
      <c r="E82" s="9">
        <v>0.26300000000000001</v>
      </c>
      <c r="F82" s="9">
        <v>0.49</v>
      </c>
      <c r="G82" s="9">
        <v>2.4449000000000001</v>
      </c>
      <c r="H82" s="9">
        <v>0.5333</v>
      </c>
      <c r="I82" s="9">
        <v>0.27479999999999999</v>
      </c>
      <c r="J82" s="9">
        <v>0.53029999999999999</v>
      </c>
      <c r="K82" s="9">
        <v>2.4512</v>
      </c>
      <c r="L82" s="9">
        <v>0.2697</v>
      </c>
      <c r="M82" s="9">
        <v>0.4355</v>
      </c>
      <c r="P82">
        <f t="shared" si="102"/>
        <v>0.43786666666666668</v>
      </c>
      <c r="Q82">
        <f t="shared" si="81"/>
        <v>2.4465333333333334</v>
      </c>
      <c r="R82">
        <f t="shared" si="82"/>
        <v>0.38486666666666669</v>
      </c>
      <c r="S82">
        <f t="shared" si="83"/>
        <v>0.32443333333333335</v>
      </c>
      <c r="U82">
        <f t="shared" si="84"/>
        <v>4.450000000000004E-2</v>
      </c>
      <c r="V82">
        <f t="shared" si="93"/>
        <v>2.0531666666666668</v>
      </c>
      <c r="W82">
        <v>0</v>
      </c>
      <c r="X82">
        <v>0</v>
      </c>
      <c r="AA82" s="4" t="s">
        <v>9</v>
      </c>
      <c r="AB82" s="4">
        <f>(AF79+AG83+AH79+AH82+AH83+AH84+AH85)/7</f>
        <v>0.65034761904761906</v>
      </c>
      <c r="AF82" s="5">
        <f t="shared" si="103"/>
        <v>4.450000000000004E-2</v>
      </c>
      <c r="AG82" s="7">
        <f t="shared" si="85"/>
        <v>2.0531666666666668</v>
      </c>
      <c r="AH82" s="4">
        <f t="shared" si="86"/>
        <v>0</v>
      </c>
      <c r="AI82" s="3">
        <f t="shared" si="87"/>
        <v>0</v>
      </c>
      <c r="AJ82" s="6"/>
      <c r="AK82" s="6"/>
      <c r="AL82">
        <f>AF82/$AA$73</f>
        <v>1.9852895251068507E-3</v>
      </c>
      <c r="AM82">
        <f t="shared" si="96"/>
        <v>9.1598433182738845E-2</v>
      </c>
      <c r="AN82">
        <f t="shared" si="97"/>
        <v>0</v>
      </c>
      <c r="AO82">
        <f t="shared" si="98"/>
        <v>0</v>
      </c>
      <c r="AQ82">
        <f t="shared" si="104"/>
        <v>-6.2219905190020022</v>
      </c>
      <c r="AR82">
        <f t="shared" si="106"/>
        <v>-2.3903411124402787</v>
      </c>
      <c r="AS82">
        <v>0</v>
      </c>
      <c r="AT82">
        <v>0</v>
      </c>
      <c r="AV82">
        <f t="shared" si="105"/>
        <v>-1.2352452602688812E-2</v>
      </c>
      <c r="AW82">
        <f t="shared" si="101"/>
        <v>-0.21895150067181451</v>
      </c>
      <c r="AX82">
        <f t="shared" si="91"/>
        <v>0</v>
      </c>
      <c r="AY82">
        <f t="shared" si="92"/>
        <v>0</v>
      </c>
    </row>
    <row r="83" spans="2:51" x14ac:dyDescent="0.3">
      <c r="B83" s="9">
        <v>2.3001</v>
      </c>
      <c r="C83" s="9">
        <v>0.31309999999999999</v>
      </c>
      <c r="D83" s="9">
        <v>0.33600000000000002</v>
      </c>
      <c r="E83" s="9">
        <v>0.72189999999999999</v>
      </c>
      <c r="F83" s="9">
        <v>1.8876999999999999</v>
      </c>
      <c r="G83" s="9">
        <v>0.30640000000000001</v>
      </c>
      <c r="H83" s="9">
        <v>0.21790000000000001</v>
      </c>
      <c r="I83" s="9">
        <v>0.40689999999999998</v>
      </c>
      <c r="J83" s="9">
        <v>1.7599</v>
      </c>
      <c r="K83" s="9">
        <v>0.41420000000000001</v>
      </c>
      <c r="L83" s="9">
        <v>0.27529999999999999</v>
      </c>
      <c r="M83" s="9">
        <v>0.45929999999999999</v>
      </c>
      <c r="P83">
        <f t="shared" si="102"/>
        <v>1.9825666666666668</v>
      </c>
      <c r="Q83">
        <f t="shared" si="81"/>
        <v>0.34456666666666669</v>
      </c>
      <c r="R83">
        <f t="shared" si="82"/>
        <v>0.27640000000000003</v>
      </c>
      <c r="S83">
        <f t="shared" si="83"/>
        <v>0.52936666666666665</v>
      </c>
      <c r="U83">
        <f t="shared" si="84"/>
        <v>1.5892000000000002</v>
      </c>
      <c r="V83">
        <v>0</v>
      </c>
      <c r="W83">
        <v>0</v>
      </c>
      <c r="X83">
        <f t="shared" si="95"/>
        <v>0.13600000000000001</v>
      </c>
      <c r="AA83" s="7" t="s">
        <v>10</v>
      </c>
      <c r="AB83" s="7">
        <f>(AF84+AF85+AG78+AG79+AG80+AG81+AG82+AG84+AG85+AH78)/10</f>
        <v>1.1538400000000002</v>
      </c>
      <c r="AF83" s="5">
        <f t="shared" si="103"/>
        <v>1.5892000000000002</v>
      </c>
      <c r="AG83" s="4">
        <f t="shared" si="85"/>
        <v>0</v>
      </c>
      <c r="AH83" s="4">
        <f t="shared" si="86"/>
        <v>0</v>
      </c>
      <c r="AI83" s="3">
        <f t="shared" si="87"/>
        <v>0.13600000000000001</v>
      </c>
      <c r="AJ83" s="6"/>
      <c r="AK83" s="6"/>
      <c r="AL83">
        <f t="shared" si="88"/>
        <v>7.0899373332579882E-2</v>
      </c>
      <c r="AM83">
        <f t="shared" si="96"/>
        <v>0</v>
      </c>
      <c r="AN83">
        <f t="shared" si="97"/>
        <v>0</v>
      </c>
      <c r="AO83">
        <f t="shared" si="98"/>
        <v>6.067401694708572E-3</v>
      </c>
      <c r="AQ83">
        <f t="shared" si="104"/>
        <v>-2.6464936842337536</v>
      </c>
      <c r="AR83">
        <v>0</v>
      </c>
      <c r="AS83">
        <v>0</v>
      </c>
      <c r="AT83">
        <f t="shared" si="108"/>
        <v>-5.1048248224381458</v>
      </c>
      <c r="AV83">
        <f t="shared" si="105"/>
        <v>-0.18763474374080369</v>
      </c>
      <c r="AW83">
        <f t="shared" si="101"/>
        <v>0</v>
      </c>
      <c r="AX83">
        <f t="shared" si="91"/>
        <v>0</v>
      </c>
      <c r="AY83">
        <f t="shared" si="92"/>
        <v>-3.097302277885159E-2</v>
      </c>
    </row>
    <row r="84" spans="2:51" x14ac:dyDescent="0.3">
      <c r="B84" s="9">
        <v>1.1338999999999999</v>
      </c>
      <c r="C84" s="9">
        <v>1.5106999999999999</v>
      </c>
      <c r="D84" s="9">
        <v>0.30349999999999999</v>
      </c>
      <c r="E84" s="9">
        <v>0.21679999999999999</v>
      </c>
      <c r="F84" s="9">
        <v>0.35499999999999998</v>
      </c>
      <c r="G84" s="9">
        <v>1.8936999999999999</v>
      </c>
      <c r="H84" s="9">
        <v>0.13619999999999999</v>
      </c>
      <c r="I84" s="9">
        <v>0.2382</v>
      </c>
      <c r="J84" s="9">
        <v>0.42109999999999997</v>
      </c>
      <c r="K84" s="9">
        <v>1.0185999999999999</v>
      </c>
      <c r="L84" s="9">
        <v>0.13350000000000001</v>
      </c>
      <c r="M84" s="9">
        <v>0.19620000000000001</v>
      </c>
      <c r="P84">
        <f t="shared" si="102"/>
        <v>0.6366666666666666</v>
      </c>
      <c r="Q84">
        <f t="shared" si="81"/>
        <v>1.4743333333333333</v>
      </c>
      <c r="R84">
        <f t="shared" si="82"/>
        <v>0.19106666666666663</v>
      </c>
      <c r="S84">
        <f t="shared" si="83"/>
        <v>0.21706666666666666</v>
      </c>
      <c r="U84">
        <f t="shared" si="84"/>
        <v>0.24329999999999996</v>
      </c>
      <c r="V84">
        <f t="shared" si="93"/>
        <v>1.0809666666666666</v>
      </c>
      <c r="W84">
        <v>0</v>
      </c>
      <c r="X84">
        <v>0</v>
      </c>
      <c r="AF84" s="7">
        <f t="shared" si="103"/>
        <v>0.24329999999999996</v>
      </c>
      <c r="AG84" s="7">
        <f t="shared" si="85"/>
        <v>1.0809666666666666</v>
      </c>
      <c r="AH84" s="4">
        <f t="shared" si="86"/>
        <v>0</v>
      </c>
      <c r="AI84" s="2">
        <f t="shared" si="87"/>
        <v>0</v>
      </c>
      <c r="AJ84" s="6"/>
      <c r="AK84" s="6"/>
      <c r="AL84">
        <f t="shared" si="88"/>
        <v>1.0854403178842613E-2</v>
      </c>
      <c r="AM84">
        <f t="shared" si="96"/>
        <v>4.8225433715123597E-2</v>
      </c>
      <c r="AN84">
        <f t="shared" si="97"/>
        <v>0</v>
      </c>
      <c r="AO84">
        <f t="shared" si="98"/>
        <v>0</v>
      </c>
      <c r="AQ84">
        <f t="shared" si="104"/>
        <v>-4.5231844583847209</v>
      </c>
      <c r="AR84">
        <f t="shared" si="106"/>
        <v>-3.0318687266564246</v>
      </c>
      <c r="AS84">
        <v>0</v>
      </c>
      <c r="AT84">
        <v>0</v>
      </c>
      <c r="AV84">
        <f t="shared" si="105"/>
        <v>-4.9096467763582619E-2</v>
      </c>
      <c r="AW84">
        <f t="shared" si="101"/>
        <v>-0.14621318431032559</v>
      </c>
      <c r="AX84">
        <f t="shared" si="91"/>
        <v>0</v>
      </c>
      <c r="AY84">
        <f t="shared" si="92"/>
        <v>0</v>
      </c>
    </row>
    <row r="85" spans="2:51" x14ac:dyDescent="0.3">
      <c r="B85" s="9">
        <v>2.4842</v>
      </c>
      <c r="C85" s="9">
        <v>0.71879999999999999</v>
      </c>
      <c r="D85" s="9">
        <v>1.4201999999999999</v>
      </c>
      <c r="E85" s="9">
        <v>1.3147</v>
      </c>
      <c r="F85" s="9">
        <v>2.3502999999999998</v>
      </c>
      <c r="G85" s="9">
        <v>0.70020000000000004</v>
      </c>
      <c r="H85" s="9">
        <v>1.8767</v>
      </c>
      <c r="I85" s="9">
        <v>1.1003000000000001</v>
      </c>
      <c r="J85" s="9">
        <v>2.6347999999999998</v>
      </c>
      <c r="K85" s="9">
        <v>0.53990000000000005</v>
      </c>
      <c r="L85" s="9">
        <v>1.3385</v>
      </c>
      <c r="M85" s="9">
        <v>1.1757</v>
      </c>
      <c r="P85">
        <f t="shared" si="102"/>
        <v>2.4897666666666667</v>
      </c>
      <c r="Q85">
        <f t="shared" si="81"/>
        <v>0.6529666666666667</v>
      </c>
      <c r="R85">
        <f t="shared" si="82"/>
        <v>1.5451333333333332</v>
      </c>
      <c r="S85">
        <f t="shared" si="83"/>
        <v>1.1969000000000001</v>
      </c>
      <c r="U85">
        <f t="shared" si="84"/>
        <v>2.0964</v>
      </c>
      <c r="V85">
        <f t="shared" si="93"/>
        <v>0.25960000000000005</v>
      </c>
      <c r="W85">
        <f t="shared" si="94"/>
        <v>1.1517666666666666</v>
      </c>
      <c r="X85">
        <f t="shared" si="95"/>
        <v>0.80353333333333343</v>
      </c>
      <c r="AF85" s="7">
        <f t="shared" si="103"/>
        <v>2.0964</v>
      </c>
      <c r="AG85" s="7">
        <f t="shared" si="85"/>
        <v>0.25960000000000005</v>
      </c>
      <c r="AH85" s="4">
        <f t="shared" si="86"/>
        <v>1.1517666666666666</v>
      </c>
      <c r="AI85" s="2">
        <f t="shared" si="87"/>
        <v>0.80353333333333343</v>
      </c>
      <c r="AJ85" s="6"/>
      <c r="AK85" s="6"/>
      <c r="AL85">
        <f t="shared" si="88"/>
        <v>9.3527212594022427E-2</v>
      </c>
      <c r="AM85">
        <f t="shared" si="96"/>
        <v>1.1581599117252541E-2</v>
      </c>
      <c r="AN85">
        <f t="shared" si="97"/>
        <v>5.1384051656192468E-2</v>
      </c>
      <c r="AO85">
        <f t="shared" si="98"/>
        <v>3.5848231679569818E-2</v>
      </c>
      <c r="AQ85">
        <f t="shared" si="104"/>
        <v>-2.3695028412461863</v>
      </c>
      <c r="AR85">
        <f t="shared" si="106"/>
        <v>-4.4583377233442629</v>
      </c>
      <c r="AS85">
        <f t="shared" si="107"/>
        <v>-2.9684274337299286</v>
      </c>
      <c r="AT85">
        <f t="shared" si="108"/>
        <v>-3.3284610386880638</v>
      </c>
      <c r="AV85">
        <f t="shared" si="105"/>
        <v>-0.22161299597537223</v>
      </c>
      <c r="AW85">
        <f t="shared" si="101"/>
        <v>-5.1634680241097616E-2</v>
      </c>
      <c r="AX85">
        <f t="shared" si="91"/>
        <v>-0.15252982859243749</v>
      </c>
      <c r="AY85">
        <f t="shared" si="92"/>
        <v>-0.11931944245131131</v>
      </c>
    </row>
    <row r="88" spans="2:51" x14ac:dyDescent="0.3">
      <c r="AD88" t="s">
        <v>47</v>
      </c>
      <c r="AE88" t="s">
        <v>49</v>
      </c>
      <c r="AG88" t="s">
        <v>46</v>
      </c>
    </row>
    <row r="89" spans="2:51" x14ac:dyDescent="0.3">
      <c r="AD89">
        <v>24</v>
      </c>
      <c r="AE89" s="12">
        <f>AD5</f>
        <v>0.16475913978494625</v>
      </c>
      <c r="AG89" s="10">
        <f>BA9</f>
        <v>2.3438527236609699</v>
      </c>
    </row>
    <row r="90" spans="2:51" x14ac:dyDescent="0.3">
      <c r="AD90">
        <v>48</v>
      </c>
      <c r="AE90" s="12">
        <f>AD23</f>
        <v>0.46466129032258086</v>
      </c>
      <c r="AG90" s="10">
        <f>BA28</f>
        <v>2.611431956648318</v>
      </c>
    </row>
    <row r="91" spans="2:51" x14ac:dyDescent="0.3">
      <c r="AD91">
        <v>72</v>
      </c>
      <c r="AE91" s="12">
        <f>AD40</f>
        <v>0.60669032258064504</v>
      </c>
      <c r="AG91" s="10">
        <f>BA44</f>
        <v>2.7682447302999917</v>
      </c>
    </row>
    <row r="92" spans="2:51" x14ac:dyDescent="0.3">
      <c r="AD92">
        <v>96</v>
      </c>
      <c r="AE92" s="12">
        <f>AD56</f>
        <v>0.71689462365591405</v>
      </c>
      <c r="AG92" s="10">
        <f>BA60</f>
        <v>2.8271586447188355</v>
      </c>
    </row>
    <row r="93" spans="2:51" x14ac:dyDescent="0.3">
      <c r="AD93">
        <v>120</v>
      </c>
      <c r="AE93" s="12">
        <f>AD73</f>
        <v>0.72306021505376339</v>
      </c>
      <c r="AG93" s="10">
        <f>BA77</f>
        <v>2.7891224525137304</v>
      </c>
    </row>
  </sheetData>
  <mergeCells count="25">
    <mergeCell ref="B8:M8"/>
    <mergeCell ref="P8:S8"/>
    <mergeCell ref="U8:X8"/>
    <mergeCell ref="AL8:AO8"/>
    <mergeCell ref="AQ8:AT8"/>
    <mergeCell ref="B27:M27"/>
    <mergeCell ref="P27:S27"/>
    <mergeCell ref="U27:X27"/>
    <mergeCell ref="AL27:AO27"/>
    <mergeCell ref="AQ27:AT27"/>
    <mergeCell ref="B43:M43"/>
    <mergeCell ref="P43:S43"/>
    <mergeCell ref="U43:X43"/>
    <mergeCell ref="AL43:AO43"/>
    <mergeCell ref="AQ43:AT43"/>
    <mergeCell ref="B59:M59"/>
    <mergeCell ref="P59:S59"/>
    <mergeCell ref="U59:X59"/>
    <mergeCell ref="AL59:AO59"/>
    <mergeCell ref="AQ59:AT59"/>
    <mergeCell ref="B76:M76"/>
    <mergeCell ref="P76:S76"/>
    <mergeCell ref="U76:X76"/>
    <mergeCell ref="AL76:AO76"/>
    <mergeCell ref="AQ76:AT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5:U73"/>
  <sheetViews>
    <sheetView topLeftCell="B94" workbookViewId="0">
      <selection activeCell="H77" sqref="H77"/>
    </sheetView>
  </sheetViews>
  <sheetFormatPr defaultRowHeight="14.4" x14ac:dyDescent="0.3"/>
  <cols>
    <col min="2" max="2" width="13.109375" customWidth="1"/>
    <col min="3" max="8" width="12.6640625" customWidth="1"/>
    <col min="9" max="9" width="15.33203125" customWidth="1"/>
    <col min="10" max="10" width="11.33203125" customWidth="1"/>
    <col min="16" max="21" width="12.6640625" customWidth="1"/>
  </cols>
  <sheetData>
    <row r="5" spans="2:21" x14ac:dyDescent="0.3">
      <c r="B5" t="s">
        <v>47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O5" t="s">
        <v>47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</row>
    <row r="6" spans="2:21" x14ac:dyDescent="0.3">
      <c r="B6">
        <v>24</v>
      </c>
      <c r="C6" s="15">
        <v>5.2225806451612917E-3</v>
      </c>
      <c r="D6" s="15">
        <v>7.9396774193548403E-2</v>
      </c>
      <c r="E6" s="15">
        <v>3.7821505376344086E-2</v>
      </c>
      <c r="F6" s="15">
        <v>7.0086021505376336E-2</v>
      </c>
      <c r="G6" s="15">
        <v>1.0793548387096771E-2</v>
      </c>
      <c r="H6" s="15">
        <v>0.16475913978494625</v>
      </c>
      <c r="O6">
        <v>24</v>
      </c>
      <c r="P6" s="16">
        <v>1.8152860254447456</v>
      </c>
      <c r="Q6" s="16">
        <v>2.2744081211660339</v>
      </c>
      <c r="R6" s="16">
        <v>1.932804972570604</v>
      </c>
      <c r="S6" s="16">
        <v>2.5247319311042573</v>
      </c>
      <c r="T6" s="16">
        <v>1.7875833415087401</v>
      </c>
      <c r="U6" s="16">
        <v>2.3438527236609699</v>
      </c>
    </row>
    <row r="7" spans="2:21" x14ac:dyDescent="0.3">
      <c r="B7">
        <v>48</v>
      </c>
      <c r="C7" s="15">
        <v>2.4635483870967742E-2</v>
      </c>
      <c r="D7" s="15">
        <v>0.44539784946236555</v>
      </c>
      <c r="E7" s="15">
        <v>0.23405913978494627</v>
      </c>
      <c r="F7" s="15">
        <v>0.36640430107526883</v>
      </c>
      <c r="G7" s="15">
        <v>6.1773118279569904E-2</v>
      </c>
      <c r="H7" s="15">
        <v>0.46466129032258086</v>
      </c>
      <c r="O7">
        <v>48</v>
      </c>
      <c r="P7" s="16">
        <v>2.4351795441278314</v>
      </c>
      <c r="Q7" s="16">
        <v>2.64502469098329</v>
      </c>
      <c r="R7" s="16">
        <v>2.1799669051001835</v>
      </c>
      <c r="S7" s="16">
        <v>2.5288098821107923</v>
      </c>
      <c r="T7" s="16">
        <v>1.8210329413064985</v>
      </c>
      <c r="U7" s="16">
        <v>2.611431956648318</v>
      </c>
    </row>
    <row r="8" spans="2:21" x14ac:dyDescent="0.3">
      <c r="B8">
        <v>72</v>
      </c>
      <c r="C8" s="15">
        <v>4.0061290322580663E-2</v>
      </c>
      <c r="D8" s="15">
        <v>0.49638387096774206</v>
      </c>
      <c r="E8" s="15">
        <v>0.33430860215053765</v>
      </c>
      <c r="F8" s="15">
        <v>0.2938946236559139</v>
      </c>
      <c r="G8" s="15">
        <v>5.0183870967741948E-2</v>
      </c>
      <c r="H8" s="15">
        <v>0.60669032258064504</v>
      </c>
      <c r="O8">
        <v>72</v>
      </c>
      <c r="P8" s="16">
        <v>2.1373862645520667</v>
      </c>
      <c r="Q8" s="16">
        <v>2.6238120872296165</v>
      </c>
      <c r="R8" s="16">
        <v>2.3944682214851634</v>
      </c>
      <c r="S8" s="16">
        <v>2.4632255366693672</v>
      </c>
      <c r="T8" s="16">
        <v>1.6555462513043577</v>
      </c>
      <c r="U8" s="16">
        <v>2.7682447302999917</v>
      </c>
    </row>
    <row r="9" spans="2:21" x14ac:dyDescent="0.3">
      <c r="B9">
        <v>96</v>
      </c>
      <c r="C9" s="15">
        <v>6.2673118279569895E-2</v>
      </c>
      <c r="D9" s="15">
        <v>0.65713440860215044</v>
      </c>
      <c r="E9" s="15">
        <v>0.37015806451612904</v>
      </c>
      <c r="F9" s="15">
        <v>0.18614838709677425</v>
      </c>
      <c r="G9" s="15">
        <v>8.4162365591397836E-2</v>
      </c>
      <c r="H9" s="15">
        <v>0.71689462365591405</v>
      </c>
      <c r="O9">
        <v>96</v>
      </c>
      <c r="P9" s="16">
        <v>2.1374516696278971</v>
      </c>
      <c r="Q9" s="16">
        <v>2.7233731677995952</v>
      </c>
      <c r="R9" s="16">
        <v>2.3928884188581434</v>
      </c>
      <c r="S9" s="16">
        <v>2.4112111739502109</v>
      </c>
      <c r="T9" s="16">
        <v>1.6309142984757203</v>
      </c>
      <c r="U9" s="16">
        <v>2.8271586447188355</v>
      </c>
    </row>
    <row r="10" spans="2:21" x14ac:dyDescent="0.3">
      <c r="B10">
        <v>120</v>
      </c>
      <c r="C10" s="15">
        <v>0.12038387096774192</v>
      </c>
      <c r="D10" s="15">
        <v>0.64186559139784938</v>
      </c>
      <c r="E10" s="15">
        <v>0.38972473118279571</v>
      </c>
      <c r="F10" s="15">
        <v>0.15549139784946234</v>
      </c>
      <c r="G10" s="15">
        <v>0.10059247311827957</v>
      </c>
      <c r="H10" s="15">
        <v>0.72306021505376339</v>
      </c>
      <c r="O10">
        <v>120</v>
      </c>
      <c r="P10" s="16">
        <v>2.6558289565680568</v>
      </c>
      <c r="Q10" s="16">
        <v>2.7934171978871589</v>
      </c>
      <c r="R10" s="16">
        <v>2.4839866892766276</v>
      </c>
      <c r="S10" s="16">
        <v>2.2979361519495467</v>
      </c>
      <c r="T10" s="16">
        <v>1.6346659289234358</v>
      </c>
      <c r="U10" s="16">
        <v>2.7891224525137304</v>
      </c>
    </row>
    <row r="44" spans="2:8" x14ac:dyDescent="0.3">
      <c r="B44" t="s">
        <v>54</v>
      </c>
      <c r="C44" s="13" t="s">
        <v>52</v>
      </c>
      <c r="D44" s="13" t="s">
        <v>53</v>
      </c>
      <c r="G44" s="13" t="s">
        <v>52</v>
      </c>
      <c r="H44" s="13" t="s">
        <v>53</v>
      </c>
    </row>
    <row r="45" spans="2:8" x14ac:dyDescent="0.3">
      <c r="B45">
        <v>30</v>
      </c>
      <c r="C45">
        <v>1771</v>
      </c>
      <c r="D45">
        <v>1795</v>
      </c>
      <c r="F45">
        <v>30</v>
      </c>
      <c r="G45">
        <v>58.5</v>
      </c>
      <c r="H45">
        <v>59.2</v>
      </c>
    </row>
    <row r="46" spans="2:8" x14ac:dyDescent="0.3">
      <c r="B46">
        <v>35</v>
      </c>
      <c r="C46">
        <v>2260</v>
      </c>
      <c r="D46">
        <v>2304</v>
      </c>
      <c r="F46">
        <v>35</v>
      </c>
      <c r="G46">
        <v>63.4</v>
      </c>
      <c r="H46">
        <v>64.599999999999994</v>
      </c>
    </row>
    <row r="47" spans="2:8" x14ac:dyDescent="0.3">
      <c r="B47">
        <v>38</v>
      </c>
      <c r="C47">
        <v>2557</v>
      </c>
      <c r="D47">
        <v>2530</v>
      </c>
      <c r="F47">
        <v>38</v>
      </c>
      <c r="G47" s="14">
        <v>66</v>
      </c>
      <c r="H47" s="14">
        <v>65</v>
      </c>
    </row>
    <row r="66" spans="2:10" x14ac:dyDescent="0.3">
      <c r="C66" t="s">
        <v>61</v>
      </c>
      <c r="I66" t="s">
        <v>63</v>
      </c>
    </row>
    <row r="67" spans="2:10" x14ac:dyDescent="0.3">
      <c r="C67" s="13" t="s">
        <v>52</v>
      </c>
      <c r="D67" s="13" t="s">
        <v>53</v>
      </c>
      <c r="I67" s="13" t="s">
        <v>52</v>
      </c>
      <c r="J67" s="13" t="s">
        <v>53</v>
      </c>
    </row>
    <row r="68" spans="2:10" x14ac:dyDescent="0.3">
      <c r="B68">
        <v>30</v>
      </c>
      <c r="C68" s="17">
        <v>15053217.71961892</v>
      </c>
      <c r="D68" s="17">
        <v>10846347.273356691</v>
      </c>
      <c r="H68">
        <v>30</v>
      </c>
      <c r="I68" s="17">
        <v>1873975.7620579982</v>
      </c>
      <c r="J68" s="17">
        <v>2886414.702837036</v>
      </c>
    </row>
    <row r="69" spans="2:10" x14ac:dyDescent="0.3">
      <c r="B69">
        <v>35</v>
      </c>
      <c r="C69" s="17">
        <v>30426841.749874443</v>
      </c>
      <c r="D69" s="17">
        <v>17622078.530951835</v>
      </c>
      <c r="H69">
        <v>35</v>
      </c>
      <c r="I69" s="17">
        <v>2152189.7318390459</v>
      </c>
      <c r="J69" s="17">
        <v>2476707.84672772</v>
      </c>
    </row>
    <row r="70" spans="2:10" x14ac:dyDescent="0.3">
      <c r="B70">
        <v>38</v>
      </c>
      <c r="C70" s="17">
        <v>19205463.87202242</v>
      </c>
      <c r="D70" s="17">
        <v>47623960.119131148</v>
      </c>
      <c r="H70">
        <v>40</v>
      </c>
      <c r="I70" s="17">
        <v>1599635.7252646596</v>
      </c>
      <c r="J70" s="17">
        <v>1821179.8394622733</v>
      </c>
    </row>
    <row r="72" spans="2:10" x14ac:dyDescent="0.3">
      <c r="B72" t="s">
        <v>62</v>
      </c>
      <c r="C72" s="17">
        <v>26659407.876778975</v>
      </c>
      <c r="H72" t="s">
        <v>62</v>
      </c>
      <c r="I72" s="17">
        <v>5041452.9962633979</v>
      </c>
      <c r="J72" s="17"/>
    </row>
    <row r="73" spans="2:10" x14ac:dyDescent="0.3">
      <c r="B73" t="s">
        <v>64</v>
      </c>
      <c r="C73" s="17">
        <v>20760532.756532833</v>
      </c>
      <c r="H73" t="s">
        <v>64</v>
      </c>
      <c r="I73" s="17">
        <v>4766454.1586587299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113-1</vt:lpstr>
      <vt:lpstr>121-1</vt:lpstr>
      <vt:lpstr>113-2</vt:lpstr>
      <vt:lpstr>113-3</vt:lpstr>
      <vt:lpstr>121-2</vt:lpstr>
      <vt:lpstr>121-3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2024-05-30T20:32:06Z</dcterms:modified>
</cp:coreProperties>
</file>