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/>
  <xr:revisionPtr revIDLastSave="2" documentId="11_DEC4827E90CF2BC1212BC6F9C7B1B22FD9411140" xr6:coauthVersionLast="47" xr6:coauthVersionMax="47" xr10:uidLastSave="{16670772-4F92-4A00-B176-0F3A52740923}"/>
  <bookViews>
    <workbookView xWindow="-120" yWindow="-120" windowWidth="20610" windowHeight="1116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D5" i="1"/>
  <c r="E6" i="1" l="1"/>
  <c r="F10" i="1"/>
  <c r="F9" i="1"/>
  <c r="F8" i="1"/>
  <c r="F7" i="1"/>
  <c r="F6" i="1"/>
  <c r="F5" i="1"/>
  <c r="E10" i="1"/>
  <c r="E9" i="1"/>
  <c r="E8" i="1"/>
  <c r="E7" i="1"/>
  <c r="E5" i="1"/>
  <c r="D10" i="1"/>
  <c r="D9" i="1"/>
  <c r="D8" i="1"/>
  <c r="D7" i="1"/>
  <c r="D6" i="1"/>
  <c r="I12" i="1"/>
  <c r="F12" i="1" l="1"/>
  <c r="G10" i="1"/>
  <c r="H10" i="1" s="1"/>
  <c r="J10" i="1" s="1"/>
  <c r="G7" i="1"/>
  <c r="H7" i="1" s="1"/>
  <c r="G6" i="1"/>
  <c r="H6" i="1" s="1"/>
  <c r="J6" i="1" s="1"/>
  <c r="E12" i="1"/>
  <c r="G8" i="1"/>
  <c r="H8" i="1" s="1"/>
  <c r="J8" i="1" s="1"/>
  <c r="G9" i="1"/>
  <c r="H9" i="1" s="1"/>
  <c r="J9" i="1" s="1"/>
  <c r="D12" i="1"/>
  <c r="G5" i="1"/>
  <c r="H5" i="1" s="1"/>
  <c r="J5" i="1" l="1"/>
  <c r="J12" i="1" s="1"/>
  <c r="H12" i="1"/>
  <c r="G12" i="1"/>
</calcChain>
</file>

<file path=xl/sharedStrings.xml><?xml version="1.0" encoding="utf-8"?>
<sst xmlns="http://schemas.openxmlformats.org/spreadsheetml/2006/main" count="25" uniqueCount="22">
  <si>
    <t>Ariany Santos de Andrade e Daniel da Silva  1°C</t>
  </si>
  <si>
    <t>Produto A</t>
  </si>
  <si>
    <t>Produto B</t>
  </si>
  <si>
    <t>Produto C</t>
  </si>
  <si>
    <t>Soma de Tudo</t>
  </si>
  <si>
    <t>Comissão</t>
  </si>
  <si>
    <t>Sálario base</t>
  </si>
  <si>
    <t>Salário total</t>
  </si>
  <si>
    <t>Eliana</t>
  </si>
  <si>
    <t>Jéssica</t>
  </si>
  <si>
    <t>Bárbara</t>
  </si>
  <si>
    <t>Pedro</t>
  </si>
  <si>
    <t>Mauro</t>
  </si>
  <si>
    <t>Fabrício</t>
  </si>
  <si>
    <t>Faturamento</t>
  </si>
  <si>
    <t>Valor dos Produtos</t>
  </si>
  <si>
    <t xml:space="preserve"> </t>
  </si>
  <si>
    <t>Pessoa com Maior Faturamento do Produto A</t>
  </si>
  <si>
    <t>Pessoa com Maior Faturamento do Produto B</t>
  </si>
  <si>
    <t>Mauro e Bárbara</t>
  </si>
  <si>
    <t>Pessoa com Maior Faturamento do Produto C</t>
  </si>
  <si>
    <t>Pessoa com Maior Faturamento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</si>
</sst>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4" fontId="0" fillId="0" borderId="3" xfId="0" applyNumberFormat="1" applyBorder="1"/>
    <xf numFmtId="164" fontId="0" fillId="0" borderId="4" xfId="0" applyNumberForma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164" fontId="0" fillId="0" borderId="1" xfId="0" applyNumberFormat="1" applyBorder="1"/>
    <xf numFmtId="164" fontId="1" fillId="0" borderId="1" xfId="0" applyNumberFormat="1" applyFont="1" applyBorder="1"/>
    <xf numFmtId="164" fontId="0" fillId="2" borderId="1" xfId="0" applyNumberFormat="1" applyFill="1" applyBorder="1"/>
    <xf numFmtId="0" fontId="0" fillId="2" borderId="1" xfId="0" applyFill="1" applyBorder="1"/>
    <xf numFmtId="0" fontId="0" fillId="2" borderId="4" xfId="0" applyFill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Total de Vendas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510870516185477"/>
          <c:y val="0.18043999708369787"/>
          <c:w val="0.76389829396325459"/>
          <c:h val="0.69827172645086033"/>
        </c:manualLayout>
      </c:layout>
      <c:barChart>
        <c:barDir val="bar"/>
        <c:grouping val="clustered"/>
        <c:varyColors val="0"/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Planilha1!$B$5:$B$10</c:f>
              <c:strCache>
                <c:ptCount val="6"/>
                <c:pt idx="0">
                  <c:v>Eliana</c:v>
                </c:pt>
                <c:pt idx="1">
                  <c:v>Jéssica</c:v>
                </c:pt>
                <c:pt idx="2">
                  <c:v>Bárbara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Planilha1!$G$5:$G$10</c:f>
              <c:numCache>
                <c:formatCode>"R$"\ #,##0.00</c:formatCode>
                <c:ptCount val="6"/>
                <c:pt idx="0">
                  <c:v>18256</c:v>
                </c:pt>
                <c:pt idx="1">
                  <c:v>13017</c:v>
                </c:pt>
                <c:pt idx="2">
                  <c:v>21384</c:v>
                </c:pt>
                <c:pt idx="3">
                  <c:v>11239</c:v>
                </c:pt>
                <c:pt idx="4">
                  <c:v>22017</c:v>
                </c:pt>
                <c:pt idx="5">
                  <c:v>21146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3-4EBF-9346-F3B90ED794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8773888"/>
        <c:axId val="587765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Planilha1!$B$5:$B$10</c15:sqref>
                        </c15:formulaRef>
                      </c:ext>
                    </c:extLst>
                    <c:strCache>
                      <c:ptCount val="6"/>
                      <c:pt idx="0">
                        <c:v>Eliana</c:v>
                      </c:pt>
                      <c:pt idx="1">
                        <c:v>Jéssica</c:v>
                      </c:pt>
                      <c:pt idx="2">
                        <c:v>Bárbara</c:v>
                      </c:pt>
                      <c:pt idx="3">
                        <c:v>Pedro</c:v>
                      </c:pt>
                      <c:pt idx="4">
                        <c:v>Mauro</c:v>
                      </c:pt>
                      <c:pt idx="5">
                        <c:v>Fabrício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Planilha1!$C$5:$C$10</c15:sqref>
                        </c15:formulaRef>
                      </c:ext>
                    </c:extLst>
                    <c:numCache>
                      <c:formatCode>"R$"\ #,##0.00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C73-4EBF-9346-F3B90ED79471}"/>
                  </c:ext>
                </c:extLst>
              </c15:ser>
            </c15:filteredBarSeries>
          </c:ext>
        </c:extLst>
      </c:barChart>
      <c:catAx>
        <c:axId val="58773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8776576"/>
        <c:crosses val="autoZero"/>
        <c:auto val="1"/>
        <c:lblAlgn val="ctr"/>
        <c:lblOffset val="100"/>
        <c:noMultiLvlLbl val="0"/>
      </c:catAx>
      <c:valAx>
        <c:axId val="58776576"/>
        <c:scaling>
          <c:orientation val="minMax"/>
        </c:scaling>
        <c:delete val="0"/>
        <c:axPos val="b"/>
        <c:majorGridlines/>
        <c:numFmt formatCode="&quot;R$&quot;\ #,##0.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87738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Produto 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899759405074366"/>
          <c:y val="0.19895851560221639"/>
          <c:w val="0.76389829396325459"/>
          <c:h val="0.69827172645086033"/>
        </c:manualLayout>
      </c:layout>
      <c:barChart>
        <c:barDir val="bar"/>
        <c:grouping val="clustered"/>
        <c:varyColors val="0"/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Planilha1!$B$5:$B$10</c:f>
              <c:strCache>
                <c:ptCount val="6"/>
                <c:pt idx="0">
                  <c:v>Eliana</c:v>
                </c:pt>
                <c:pt idx="1">
                  <c:v>Jéssica</c:v>
                </c:pt>
                <c:pt idx="2">
                  <c:v>Bárbara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Planilha1!$D$5:$D$10</c:f>
              <c:numCache>
                <c:formatCode>"R$"\ #,##0.00</c:formatCode>
                <c:ptCount val="6"/>
                <c:pt idx="0">
                  <c:v>3556</c:v>
                </c:pt>
                <c:pt idx="1">
                  <c:v>2667</c:v>
                </c:pt>
                <c:pt idx="2">
                  <c:v>5334</c:v>
                </c:pt>
                <c:pt idx="3">
                  <c:v>889</c:v>
                </c:pt>
                <c:pt idx="4">
                  <c:v>2667</c:v>
                </c:pt>
                <c:pt idx="5">
                  <c:v>12446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C8-4AB9-AA6A-35CBE70F51B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9320576"/>
        <c:axId val="5932352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Planilha1!$B$5:$B$10</c15:sqref>
                        </c15:formulaRef>
                      </c:ext>
                    </c:extLst>
                    <c:strCache>
                      <c:ptCount val="6"/>
                      <c:pt idx="0">
                        <c:v>Eliana</c:v>
                      </c:pt>
                      <c:pt idx="1">
                        <c:v>Jéssica</c:v>
                      </c:pt>
                      <c:pt idx="2">
                        <c:v>Bárbara</c:v>
                      </c:pt>
                      <c:pt idx="3">
                        <c:v>Pedro</c:v>
                      </c:pt>
                      <c:pt idx="4">
                        <c:v>Mauro</c:v>
                      </c:pt>
                      <c:pt idx="5">
                        <c:v>Fabrício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Planilha1!$C$5:$C$10</c15:sqref>
                        </c15:formulaRef>
                      </c:ext>
                    </c:extLst>
                    <c:numCache>
                      <c:formatCode>"R$"\ #,##0.00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90C8-4AB9-AA6A-35CBE70F51BA}"/>
                  </c:ext>
                </c:extLst>
              </c15:ser>
            </c15:filteredBarSeries>
          </c:ext>
        </c:extLst>
      </c:barChart>
      <c:catAx>
        <c:axId val="59320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9323520"/>
        <c:crosses val="autoZero"/>
        <c:auto val="1"/>
        <c:lblAlgn val="ctr"/>
        <c:lblOffset val="100"/>
        <c:noMultiLvlLbl val="0"/>
      </c:catAx>
      <c:valAx>
        <c:axId val="59323520"/>
        <c:scaling>
          <c:orientation val="minMax"/>
        </c:scaling>
        <c:delete val="0"/>
        <c:axPos val="b"/>
        <c:majorGridlines/>
        <c:numFmt formatCode="&quot;R$&quot;\ #,##0.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93205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Produto B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Planilha1!$B$5:$B$10</c:f>
              <c:strCache>
                <c:ptCount val="6"/>
                <c:pt idx="0">
                  <c:v>Eliana</c:v>
                </c:pt>
                <c:pt idx="1">
                  <c:v>Jéssica</c:v>
                </c:pt>
                <c:pt idx="2">
                  <c:v>Bárbara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Planilha1!$E$5:$E$10</c:f>
              <c:numCache>
                <c:formatCode>"R$"\ #,##0.00</c:formatCode>
                <c:ptCount val="6"/>
                <c:pt idx="0">
                  <c:v>8100</c:v>
                </c:pt>
                <c:pt idx="1">
                  <c:v>5400</c:v>
                </c:pt>
                <c:pt idx="2">
                  <c:v>9450</c:v>
                </c:pt>
                <c:pt idx="3">
                  <c:v>5400</c:v>
                </c:pt>
                <c:pt idx="4">
                  <c:v>9450</c:v>
                </c:pt>
                <c:pt idx="5">
                  <c:v>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C-475A-9A15-C33E60CA288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9359616"/>
        <c:axId val="59362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Planilha1!$B$5:$B$10</c15:sqref>
                        </c15:formulaRef>
                      </c:ext>
                    </c:extLst>
                    <c:strCache>
                      <c:ptCount val="6"/>
                      <c:pt idx="0">
                        <c:v>Eliana</c:v>
                      </c:pt>
                      <c:pt idx="1">
                        <c:v>Jéssica</c:v>
                      </c:pt>
                      <c:pt idx="2">
                        <c:v>Bárbara</c:v>
                      </c:pt>
                      <c:pt idx="3">
                        <c:v>Pedro</c:v>
                      </c:pt>
                      <c:pt idx="4">
                        <c:v>Mauro</c:v>
                      </c:pt>
                      <c:pt idx="5">
                        <c:v>Fabrício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Planilha1!$C$5:$C$10</c15:sqref>
                        </c15:formulaRef>
                      </c:ext>
                    </c:extLst>
                    <c:numCache>
                      <c:formatCode>"R$"\ #,##0.00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31C-475A-9A15-C33E60CA288E}"/>
                  </c:ext>
                </c:extLst>
              </c15:ser>
            </c15:filteredBarSeries>
          </c:ext>
        </c:extLst>
      </c:barChart>
      <c:catAx>
        <c:axId val="59359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9362304"/>
        <c:crosses val="autoZero"/>
        <c:auto val="1"/>
        <c:lblAlgn val="ctr"/>
        <c:lblOffset val="100"/>
        <c:noMultiLvlLbl val="0"/>
      </c:catAx>
      <c:valAx>
        <c:axId val="59362304"/>
        <c:scaling>
          <c:orientation val="minMax"/>
        </c:scaling>
        <c:delete val="0"/>
        <c:axPos val="b"/>
        <c:majorGridlines/>
        <c:numFmt formatCode="&quot;R$&quot;\ #,##0.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593596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vert="horz"/>
          <a:lstStyle/>
          <a:p>
            <a:pPr>
              <a:defRPr/>
            </a:pPr>
            <a:r>
              <a:rPr lang="pt-BR"/>
              <a:t>Produto C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2510870516185477"/>
          <c:y val="0.19432888597258677"/>
          <c:w val="0.76389829396325459"/>
          <c:h val="0.69827172645086033"/>
        </c:manualLayout>
      </c:layout>
      <c:barChart>
        <c:barDir val="bar"/>
        <c:grouping val="clustered"/>
        <c:varyColors val="0"/>
        <c:ser>
          <c:idx val="1"/>
          <c:order val="1"/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Planilha1!$B$5:$B$10</c:f>
              <c:strCache>
                <c:ptCount val="6"/>
                <c:pt idx="0">
                  <c:v>Eliana</c:v>
                </c:pt>
                <c:pt idx="1">
                  <c:v>Jéssica</c:v>
                </c:pt>
                <c:pt idx="2">
                  <c:v>Bárbara</c:v>
                </c:pt>
                <c:pt idx="3">
                  <c:v>Pedro</c:v>
                </c:pt>
                <c:pt idx="4">
                  <c:v>Mauro</c:v>
                </c:pt>
                <c:pt idx="5">
                  <c:v>Fabrício</c:v>
                </c:pt>
              </c:strCache>
            </c:strRef>
          </c:cat>
          <c:val>
            <c:numRef>
              <c:f>Planilha1!$F$5:$F$10</c:f>
              <c:numCache>
                <c:formatCode>"R$"\ #,##0.00</c:formatCode>
                <c:ptCount val="6"/>
                <c:pt idx="0">
                  <c:v>6600</c:v>
                </c:pt>
                <c:pt idx="1">
                  <c:v>4950</c:v>
                </c:pt>
                <c:pt idx="2">
                  <c:v>6600</c:v>
                </c:pt>
                <c:pt idx="3">
                  <c:v>4950</c:v>
                </c:pt>
                <c:pt idx="4">
                  <c:v>9900</c:v>
                </c:pt>
                <c:pt idx="5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6C-4428-86EC-9212A39D86A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3449344"/>
        <c:axId val="634563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Planilha1!$B$5:$B$10</c15:sqref>
                        </c15:formulaRef>
                      </c:ext>
                    </c:extLst>
                    <c:strCache>
                      <c:ptCount val="6"/>
                      <c:pt idx="0">
                        <c:v>Eliana</c:v>
                      </c:pt>
                      <c:pt idx="1">
                        <c:v>Jéssica</c:v>
                      </c:pt>
                      <c:pt idx="2">
                        <c:v>Bárbara</c:v>
                      </c:pt>
                      <c:pt idx="3">
                        <c:v>Pedro</c:v>
                      </c:pt>
                      <c:pt idx="4">
                        <c:v>Mauro</c:v>
                      </c:pt>
                      <c:pt idx="5">
                        <c:v>Fabrício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Planilha1!$C$5:$C$10</c15:sqref>
                        </c15:formulaRef>
                      </c:ext>
                    </c:extLst>
                    <c:numCache>
                      <c:formatCode>"R$"\ #,##0.00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76C-4428-86EC-9212A39D86AD}"/>
                  </c:ext>
                </c:extLst>
              </c15:ser>
            </c15:filteredBarSeries>
          </c:ext>
        </c:extLst>
      </c:barChart>
      <c:catAx>
        <c:axId val="634493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63456384"/>
        <c:crosses val="autoZero"/>
        <c:auto val="1"/>
        <c:lblAlgn val="ctr"/>
        <c:lblOffset val="100"/>
        <c:noMultiLvlLbl val="0"/>
      </c:catAx>
      <c:valAx>
        <c:axId val="63456384"/>
        <c:scaling>
          <c:orientation val="minMax"/>
        </c:scaling>
        <c:delete val="0"/>
        <c:axPos val="b"/>
        <c:majorGridlines/>
        <c:numFmt formatCode="&quot;R$&quot;\ #,##0.00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63449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581025</xdr:colOff>
      <xdr:row>20</xdr:row>
      <xdr:rowOff>100012</xdr:rowOff>
    </xdr:from>
    <xdr:to>
      <xdr:col>6</xdr:col>
      <xdr:colOff>409575</xdr:colOff>
      <xdr:row>34</xdr:row>
      <xdr:rowOff>176212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1252C098-4A4E-FF09-8BFD-32DB8EB3E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20</xdr:row>
      <xdr:rowOff>100012</xdr:rowOff>
    </xdr:from>
    <xdr:to>
      <xdr:col>14</xdr:col>
      <xdr:colOff>38100</xdr:colOff>
      <xdr:row>34</xdr:row>
      <xdr:rowOff>176212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AA72D47-4169-70CA-AB36-C8EA89371C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37</xdr:row>
      <xdr:rowOff>14287</xdr:rowOff>
    </xdr:from>
    <xdr:to>
      <xdr:col>6</xdr:col>
      <xdr:colOff>428625</xdr:colOff>
      <xdr:row>51</xdr:row>
      <xdr:rowOff>90487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53C7B54-7341-E349-D834-4D4DF373CC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19050</xdr:colOff>
      <xdr:row>36</xdr:row>
      <xdr:rowOff>176212</xdr:rowOff>
    </xdr:from>
    <xdr:to>
      <xdr:col>14</xdr:col>
      <xdr:colOff>57150</xdr:colOff>
      <xdr:row>51</xdr:row>
      <xdr:rowOff>61912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0B998AA-CBD5-63CF-17B1-D9FB210FF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tabSelected="1" topLeftCell="A10" workbookViewId="0">
      <selection activeCell="X53" sqref="X53"/>
    </sheetView>
  </sheetViews>
  <sheetFormatPr defaultRowHeight="15"/>
  <cols>
    <col min="3" max="3" width="13.7109375" customWidth="1"/>
    <col min="4" max="5" width="11.7109375" style="1" bestFit="1" customWidth="1"/>
    <col min="6" max="6" width="15.7109375" style="1" customWidth="1"/>
    <col min="7" max="7" width="14.7109375" style="1" customWidth="1"/>
    <col min="8" max="8" width="10.7109375" style="1" customWidth="1"/>
    <col min="9" max="9" width="14.7109375" customWidth="1"/>
    <col min="10" max="10" width="16.7109375" customWidth="1"/>
  </cols>
  <sheetData>
    <row r="1" spans="2:14">
      <c r="B1" s="15" t="s">
        <v>0</v>
      </c>
      <c r="C1" s="16"/>
      <c r="D1" s="16"/>
      <c r="E1" s="16"/>
      <c r="F1" s="17"/>
    </row>
    <row r="3" spans="2:14" s="1" customFormat="1" ht="15.75" thickBot="1">
      <c r="B3" s="18"/>
      <c r="C3" s="18"/>
    </row>
    <row r="4" spans="2:14" ht="15.75" thickBot="1">
      <c r="B4" s="13"/>
      <c r="C4" s="14"/>
      <c r="D4" s="8" t="s">
        <v>1</v>
      </c>
      <c r="E4" s="8" t="s">
        <v>2</v>
      </c>
      <c r="F4" s="8" t="s">
        <v>3</v>
      </c>
      <c r="G4" s="8" t="s">
        <v>4</v>
      </c>
      <c r="H4" s="8" t="s">
        <v>5</v>
      </c>
      <c r="I4" s="9" t="s">
        <v>6</v>
      </c>
      <c r="J4" s="10" t="s">
        <v>7</v>
      </c>
    </row>
    <row r="5" spans="2:14" s="1" customFormat="1" ht="15.75" thickBot="1">
      <c r="B5" s="11" t="s">
        <v>8</v>
      </c>
      <c r="C5" s="12"/>
      <c r="D5" s="6">
        <f>PRODUCT(D14*4)</f>
        <v>3556</v>
      </c>
      <c r="E5" s="6">
        <f>PRODUCT(E14*6)</f>
        <v>8100</v>
      </c>
      <c r="F5" s="6">
        <f>PRODUCT(F14*4)</f>
        <v>6600</v>
      </c>
      <c r="G5" s="6">
        <f t="shared" ref="G5:G10" si="0">SUM(D5,E5,F5)</f>
        <v>18256</v>
      </c>
      <c r="H5" s="7">
        <f t="shared" ref="H5:H10" si="1">PRODUCT(G5*5%)</f>
        <v>912.80000000000007</v>
      </c>
      <c r="I5" s="7">
        <v>1150</v>
      </c>
      <c r="J5" s="5">
        <f>SUM(H5,I5)</f>
        <v>2062.8000000000002</v>
      </c>
    </row>
    <row r="6" spans="2:14" s="1" customFormat="1" ht="15.75" thickBot="1">
      <c r="B6" s="11" t="s">
        <v>9</v>
      </c>
      <c r="C6" s="12"/>
      <c r="D6" s="6">
        <f>PRODUCT(D14*3)</f>
        <v>2667</v>
      </c>
      <c r="E6" s="6">
        <f>PRODUCT(E14*4)</f>
        <v>5400</v>
      </c>
      <c r="F6" s="6">
        <f>PRODUCT(F14*3)</f>
        <v>4950</v>
      </c>
      <c r="G6" s="6">
        <f t="shared" si="0"/>
        <v>13017</v>
      </c>
      <c r="H6" s="7">
        <f t="shared" si="1"/>
        <v>650.85</v>
      </c>
      <c r="I6" s="7">
        <v>1150</v>
      </c>
      <c r="J6" s="5">
        <f>SUM(H6,I6)</f>
        <v>1800.85</v>
      </c>
    </row>
    <row r="7" spans="2:14" s="1" customFormat="1" ht="15.75" thickBot="1">
      <c r="B7" s="11" t="s">
        <v>10</v>
      </c>
      <c r="C7" s="12"/>
      <c r="D7" s="6">
        <f>PRODUCT(D14*6)</f>
        <v>5334</v>
      </c>
      <c r="E7" s="6">
        <f>PRODUCT(E14*7)</f>
        <v>9450</v>
      </c>
      <c r="F7" s="6">
        <f>PRODUCT(F14*4)</f>
        <v>6600</v>
      </c>
      <c r="G7" s="6">
        <f t="shared" si="0"/>
        <v>21384</v>
      </c>
      <c r="H7" s="7">
        <f t="shared" si="1"/>
        <v>1069.2</v>
      </c>
      <c r="I7" s="7">
        <v>1150</v>
      </c>
      <c r="J7" s="5">
        <f>SUM(I7,H7)</f>
        <v>2219.1999999999998</v>
      </c>
    </row>
    <row r="8" spans="2:14" s="1" customFormat="1" ht="15.75" thickBot="1">
      <c r="B8" s="11" t="s">
        <v>11</v>
      </c>
      <c r="C8" s="12"/>
      <c r="D8" s="6">
        <f>PRODUCT(D14*1)</f>
        <v>889</v>
      </c>
      <c r="E8" s="6">
        <f>PRODUCT(E14*4)</f>
        <v>5400</v>
      </c>
      <c r="F8" s="6">
        <f>PRODUCT(F14*3)</f>
        <v>4950</v>
      </c>
      <c r="G8" s="6">
        <f t="shared" si="0"/>
        <v>11239</v>
      </c>
      <c r="H8" s="7">
        <f t="shared" si="1"/>
        <v>561.95000000000005</v>
      </c>
      <c r="I8" s="7">
        <v>1150</v>
      </c>
      <c r="J8" s="5">
        <f>SUM(I8,H8)</f>
        <v>1711.95</v>
      </c>
    </row>
    <row r="9" spans="2:14" s="1" customFormat="1" ht="15.75" thickBot="1">
      <c r="B9" s="11" t="s">
        <v>12</v>
      </c>
      <c r="C9" s="12"/>
      <c r="D9" s="6">
        <f>PRODUCT(D14*3)</f>
        <v>2667</v>
      </c>
      <c r="E9" s="6">
        <f>PRODUCT(E14*7)</f>
        <v>9450</v>
      </c>
      <c r="F9" s="6">
        <f>PRODUCT(F14*6)</f>
        <v>9900</v>
      </c>
      <c r="G9" s="6">
        <f t="shared" si="0"/>
        <v>22017</v>
      </c>
      <c r="H9" s="7">
        <f t="shared" si="1"/>
        <v>1100.8500000000001</v>
      </c>
      <c r="I9" s="7">
        <v>1150</v>
      </c>
      <c r="J9" s="5">
        <f>SUM(I9,H9)</f>
        <v>2250.8500000000004</v>
      </c>
    </row>
    <row r="10" spans="2:14" s="1" customFormat="1" ht="15.75" thickBot="1">
      <c r="B10" s="11" t="s">
        <v>13</v>
      </c>
      <c r="C10" s="12"/>
      <c r="D10" s="6">
        <f>PRODUCT(D14*14)</f>
        <v>12446</v>
      </c>
      <c r="E10" s="6">
        <f>PRODUCT(E14*4)</f>
        <v>5400</v>
      </c>
      <c r="F10" s="6">
        <f>PRODUCT(F14*2)</f>
        <v>3300</v>
      </c>
      <c r="G10" s="6">
        <f t="shared" si="0"/>
        <v>21146</v>
      </c>
      <c r="H10" s="7">
        <f t="shared" si="1"/>
        <v>1057.3</v>
      </c>
      <c r="I10" s="7">
        <v>1150</v>
      </c>
      <c r="J10" s="5">
        <f>SUM(I10,H10)</f>
        <v>2207.3000000000002</v>
      </c>
    </row>
    <row r="11" spans="2:14" ht="15.75" thickBot="1"/>
    <row r="12" spans="2:14" ht="15.75" thickBot="1">
      <c r="B12" s="21" t="s">
        <v>14</v>
      </c>
      <c r="C12" s="22"/>
      <c r="D12" s="2">
        <f>SUM(D5,D6,D7,D8,D9,D10)</f>
        <v>27559</v>
      </c>
      <c r="E12" s="2">
        <f>SUM(E5,E7,E6,E8,E9,E10)</f>
        <v>43200</v>
      </c>
      <c r="F12" s="2">
        <f>SUM(F5,F6,F7,F8,F9,F10)</f>
        <v>36300</v>
      </c>
      <c r="G12" s="2">
        <f>SUM(G5,G6,G7,G8,G9,G10)</f>
        <v>107059</v>
      </c>
      <c r="H12" s="4">
        <f>SUM(H5,H6,H7,H8,H9,H10)</f>
        <v>5352.9500000000007</v>
      </c>
      <c r="I12" s="4">
        <f>SUM(I5,I6,I7,I8,I9,I10)</f>
        <v>6900</v>
      </c>
      <c r="J12" s="5">
        <f>SUM(J5,J6,J7,J8,J9,J10)</f>
        <v>12252.95</v>
      </c>
    </row>
    <row r="13" spans="2:14" ht="15.75" thickBot="1"/>
    <row r="14" spans="2:14" ht="15.75" thickBot="1">
      <c r="B14" s="13" t="s">
        <v>15</v>
      </c>
      <c r="C14" s="23"/>
      <c r="D14" s="2">
        <v>889</v>
      </c>
      <c r="E14" s="2">
        <v>1350</v>
      </c>
      <c r="F14" s="3">
        <v>1650</v>
      </c>
      <c r="N14" t="s">
        <v>16</v>
      </c>
    </row>
    <row r="15" spans="2:14" ht="15.75" thickBot="1"/>
    <row r="16" spans="2:14" s="1" customFormat="1" ht="15.75" thickBot="1">
      <c r="B16" s="11" t="s">
        <v>17</v>
      </c>
      <c r="C16" s="12"/>
      <c r="D16" s="12"/>
      <c r="E16" s="12"/>
      <c r="F16" s="2" t="s">
        <v>13</v>
      </c>
      <c r="G16" s="3">
        <v>12446</v>
      </c>
    </row>
    <row r="17" spans="2:7" ht="15.75" thickBot="1">
      <c r="B17" s="19" t="s">
        <v>18</v>
      </c>
      <c r="C17" s="20"/>
      <c r="D17" s="20"/>
      <c r="E17" s="20"/>
      <c r="F17" s="2" t="s">
        <v>19</v>
      </c>
      <c r="G17" s="3">
        <v>9450</v>
      </c>
    </row>
    <row r="18" spans="2:7" ht="15.75" thickBot="1">
      <c r="B18" s="19" t="s">
        <v>20</v>
      </c>
      <c r="C18" s="20"/>
      <c r="D18" s="20"/>
      <c r="E18" s="20"/>
      <c r="F18" s="2" t="s">
        <v>12</v>
      </c>
      <c r="G18" s="3">
        <v>9900</v>
      </c>
    </row>
    <row r="19" spans="2:7" ht="15.75" thickBot="1">
      <c r="B19" s="19" t="s">
        <v>21</v>
      </c>
      <c r="C19" s="20"/>
      <c r="D19" s="20"/>
      <c r="E19" s="20"/>
      <c r="F19" s="2" t="s">
        <v>12</v>
      </c>
      <c r="G19" s="3">
        <v>22017</v>
      </c>
    </row>
  </sheetData>
  <mergeCells count="15">
    <mergeCell ref="B17:E17"/>
    <mergeCell ref="B18:E18"/>
    <mergeCell ref="B19:E19"/>
    <mergeCell ref="B12:C12"/>
    <mergeCell ref="B14:C14"/>
    <mergeCell ref="B9:C9"/>
    <mergeCell ref="B10:C10"/>
    <mergeCell ref="B4:C4"/>
    <mergeCell ref="B16:E16"/>
    <mergeCell ref="B1:F1"/>
    <mergeCell ref="B3:C3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E12 E5:E6" 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94E51DF33DDC4F8BC44A3C5716A8F0" ma:contentTypeVersion="6" ma:contentTypeDescription="Crie um novo documento." ma:contentTypeScope="" ma:versionID="c489c95e443b698c475de9921736c0c6">
  <xsd:schema xmlns:xsd="http://www.w3.org/2001/XMLSchema" xmlns:xs="http://www.w3.org/2001/XMLSchema" xmlns:p="http://schemas.microsoft.com/office/2006/metadata/properties" xmlns:ns2="424733ce-e12b-4518-985d-847d410000f9" xmlns:ns3="41aaa5c0-0691-4f28-9572-75e5a6cb81c8" targetNamespace="http://schemas.microsoft.com/office/2006/metadata/properties" ma:root="true" ma:fieldsID="fa77ce0fd94fdbbd21419ddc85407290" ns2:_="" ns3:_="">
    <xsd:import namespace="424733ce-e12b-4518-985d-847d410000f9"/>
    <xsd:import namespace="41aaa5c0-0691-4f28-9572-75e5a6cb81c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733ce-e12b-4518-985d-847d410000f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aa5c0-0691-4f28-9572-75e5a6cb81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424733ce-e12b-4518-985d-847d410000f9" xsi:nil="true"/>
  </documentManagement>
</p:properties>
</file>

<file path=customXml/itemProps1.xml><?xml version="1.0" encoding="utf-8"?>
<ds:datastoreItem xmlns:ds="http://schemas.openxmlformats.org/officeDocument/2006/customXml" ds:itemID="{78942730-AB5C-4F4D-89D4-F167A7611E82}"/>
</file>

<file path=customXml/itemProps2.xml><?xml version="1.0" encoding="utf-8"?>
<ds:datastoreItem xmlns:ds="http://schemas.openxmlformats.org/officeDocument/2006/customXml" ds:itemID="{E1CC9FC7-0BB3-448E-9347-800432C015AC}"/>
</file>

<file path=customXml/itemProps3.xml><?xml version="1.0" encoding="utf-8"?>
<ds:datastoreItem xmlns:ds="http://schemas.openxmlformats.org/officeDocument/2006/customXml" ds:itemID="{2112D994-471D-41D0-B913-21590F6313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I Maziero</dc:creator>
  <cp:keywords/>
  <dc:description/>
  <cp:lastModifiedBy>ARIANY SANTOS DE ANDRADE</cp:lastModifiedBy>
  <cp:revision/>
  <dcterms:created xsi:type="dcterms:W3CDTF">2022-09-30T12:53:44Z</dcterms:created>
  <dcterms:modified xsi:type="dcterms:W3CDTF">2022-11-10T12:55:51Z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0x0101001894E51DF33DDC4F8BC44A3C5716A8F0</vt:lpwstr>
  </property>
</Properties>
</file>