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l\Desktop\Internship\PARETO\project-pareto_forked\pareto\case_studies\"/>
    </mc:Choice>
  </mc:AlternateContent>
  <xr:revisionPtr revIDLastSave="0" documentId="13_ncr:1_{6C74115F-EFF9-4002-AE67-E9E26C80F60F}" xr6:coauthVersionLast="47" xr6:coauthVersionMax="47" xr10:uidLastSave="{00000000-0000-0000-0000-000000000000}"/>
  <bookViews>
    <workbookView xWindow="-110" yWindow="-110" windowWidth="19420" windowHeight="11500" tabRatio="953" firstSheet="64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AirEmissionsComponents" sheetId="150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19" r:id="rId28"/>
    <sheet name="SNA" sheetId="77" r:id="rId29"/>
    <sheet name="SOA" sheetId="120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1" r:id="rId36"/>
    <sheet name="RKA" sheetId="134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2" r:id="rId44"/>
    <sheet name="ROT" sheetId="123" r:id="rId45"/>
    <sheet name="SOT" sheetId="124" r:id="rId46"/>
    <sheet name="RKT" sheetId="135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7" r:id="rId54"/>
    <sheet name="InitialDisposalCapacity" sheetId="46" r:id="rId55"/>
    <sheet name="InitialStorageCapacity" sheetId="80" r:id="rId56"/>
    <sheet name="InitialTreatmentCapacity" sheetId="67" r:id="rId57"/>
    <sheet name="ReuseMinimum" sheetId="125" r:id="rId58"/>
    <sheet name="ReuseCapacity" sheetId="126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DesalinationSurrogate" sheetId="151" r:id="rId69"/>
    <sheet name="ExternalSourcingCost" sheetId="52" r:id="rId70"/>
    <sheet name="TruckingHourlyCost" sheetId="71" r:id="rId71"/>
    <sheet name="TruckingTime" sheetId="7" r:id="rId72"/>
    <sheet name="DisposalExpansionCost" sheetId="90" r:id="rId73"/>
    <sheet name="DisposalCapacityIncrements" sheetId="79" r:id="rId74"/>
    <sheet name="StorageExpansionCost" sheetId="91" r:id="rId75"/>
    <sheet name="StorageCapacityIncrements" sheetId="81" r:id="rId76"/>
    <sheet name="TreatmentExpansionCost" sheetId="92" r:id="rId77"/>
    <sheet name="TreatmentCapacityIncrements" sheetId="87" r:id="rId78"/>
    <sheet name="PipelineCapexDistanceBased" sheetId="89" r:id="rId79"/>
    <sheet name="PipelineExpansionDistance" sheetId="133" r:id="rId80"/>
    <sheet name="PipelineCapexCapacityBased" sheetId="98" r:id="rId81"/>
    <sheet name="PipelineCapacityIncrements" sheetId="97" r:id="rId82"/>
    <sheet name="PipelineDiameterValues" sheetId="78" r:id="rId83"/>
    <sheet name="TreatmentEfficiency" sheetId="107" r:id="rId84"/>
    <sheet name="RemovalEfficiency" sheetId="114" r:id="rId85"/>
    <sheet name="DesalinationTechnologies" sheetId="111" r:id="rId86"/>
    <sheet name="DesalinationSites" sheetId="113" r:id="rId87"/>
    <sheet name="BeneficialReuseCost" sheetId="136" r:id="rId88"/>
    <sheet name="BeneficialReuseCredit" sheetId="127" r:id="rId89"/>
    <sheet name="CompletionsPadOutsideSystem" sheetId="110" r:id="rId90"/>
    <sheet name="Hydraulics" sheetId="93" r:id="rId91"/>
    <sheet name="Economics" sheetId="95" r:id="rId92"/>
    <sheet name="ExternalWaterQuality" sheetId="147" r:id="rId93"/>
    <sheet name="PadWaterQuality" sheetId="99" r:id="rId94"/>
    <sheet name="StorageInitialWaterQuality" sheetId="100" r:id="rId95"/>
    <sheet name="AirEmissionCoefficients" sheetId="148" r:id="rId96"/>
    <sheet name="TreatmentEmissionCoefficients" sheetId="149" r:id="rId97"/>
    <sheet name="PadStorageInitialWaterQuality" sheetId="101" r:id="rId98"/>
    <sheet name="TreatmentExpansionLeadTime" sheetId="128" r:id="rId99"/>
    <sheet name="DisposalExpansionLeadTime" sheetId="129" r:id="rId100"/>
    <sheet name="StorageExpansionLeadTime" sheetId="130" r:id="rId101"/>
    <sheet name="PipelineExpansionLeadTime_Dist" sheetId="131" r:id="rId102"/>
    <sheet name="PipelineExpansionLeadTime_Capac" sheetId="132" r:id="rId103"/>
    <sheet name="SWDDeep" sheetId="144" r:id="rId104"/>
    <sheet name="SWDAveragePressure" sheetId="145" r:id="rId105"/>
    <sheet name="SWDProxPAWell" sheetId="137" r:id="rId106"/>
    <sheet name="SWDProxInactiveWell" sheetId="139" r:id="rId107"/>
    <sheet name="SWDProxEQ" sheetId="140" r:id="rId108"/>
    <sheet name="SWDProxFault" sheetId="141" r:id="rId109"/>
    <sheet name="SWDProxHpOrLpWell" sheetId="142" r:id="rId110"/>
    <sheet name="SWDRiskFactors" sheetId="143" r:id="rId111"/>
  </sheets>
  <definedNames>
    <definedName name="_xlnm._FilterDatabase" localSheetId="79" hidden="1">#REF!</definedName>
    <definedName name="_xlnm.Extract" localSheetId="79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51" l="1"/>
  <c r="B3" i="65"/>
  <c r="N3" i="75"/>
  <c r="A1" i="149" l="1"/>
  <c r="A7" i="148"/>
  <c r="A6" i="148"/>
  <c r="A5" i="148"/>
  <c r="A4" i="148"/>
  <c r="A3" i="148"/>
  <c r="A1" i="148"/>
  <c r="A1" i="147" l="1"/>
  <c r="A1" i="52"/>
  <c r="A1" i="47"/>
  <c r="A1" i="116" l="1"/>
  <c r="A1" i="136"/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C3" i="47" l="1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B3" i="47"/>
  <c r="BA3" i="75" l="1"/>
  <c r="I3" i="65"/>
  <c r="Y3" i="65"/>
  <c r="Z3" i="65"/>
  <c r="AB3" i="65"/>
  <c r="AL3" i="65"/>
  <c r="AW3" i="65"/>
  <c r="AZ3" i="65"/>
  <c r="BA3" i="65" l="1"/>
  <c r="AX3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AR3" i="65"/>
  <c r="AF3" i="65"/>
  <c r="T3" i="65"/>
  <c r="H3" i="65"/>
  <c r="AQ3" i="65"/>
  <c r="AE3" i="65"/>
  <c r="S3" i="65"/>
  <c r="G3" i="65"/>
  <c r="AP3" i="65"/>
  <c r="AD3" i="65"/>
  <c r="R3" i="65"/>
  <c r="F3" i="65"/>
  <c r="AO3" i="65"/>
  <c r="AC3" i="65"/>
  <c r="Q3" i="65"/>
  <c r="C3" i="65"/>
  <c r="AV3" i="65"/>
  <c r="AJ3" i="65"/>
  <c r="X3" i="65"/>
  <c r="L3" i="65"/>
  <c r="AU3" i="65"/>
  <c r="AI3" i="65"/>
  <c r="W3" i="65"/>
  <c r="K3" i="65"/>
  <c r="AT3" i="65"/>
  <c r="AH3" i="65"/>
  <c r="V3" i="65"/>
  <c r="J3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E3" i="65"/>
  <c r="D3" i="65"/>
</calcChain>
</file>

<file path=xl/sharedStrings.xml><?xml version="1.0" encoding="utf-8"?>
<sst xmlns="http://schemas.openxmlformats.org/spreadsheetml/2006/main" count="1259" uniqueCount="316">
  <si>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</si>
  <si>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</si>
  <si>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</si>
  <si>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</si>
  <si>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</si>
  <si>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</si>
  <si>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</si>
  <si>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</si>
  <si>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</si>
  <si>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</si>
  <si>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</si>
  <si>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</si>
  <si>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</si>
  <si>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</si>
  <si>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</si>
  <si>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</si>
  <si>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</si>
  <si>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</si>
  <si>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</si>
  <si>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</si>
  <si>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</si>
  <si>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</si>
  <si>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</si>
  <si>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</si>
  <si>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</si>
  <si>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</si>
  <si>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</si>
  <si>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</si>
  <si>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</si>
  <si>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</si>
  <si>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</si>
  <si>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</si>
  <si>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</si>
  <si>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</si>
  <si>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</si>
  <si>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</si>
  <si>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</si>
  <si>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</si>
  <si>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</si>
  <si>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</si>
  <si>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</si>
  <si>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</si>
  <si>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</si>
  <si>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</si>
  <si>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</si>
  <si>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</si>
  <si>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</si>
  <si>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</si>
  <si>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</si>
  <si>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</si>
  <si>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</si>
  <si>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</si>
  <si>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</si>
  <si>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</si>
  <si>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</si>
  <si>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</si>
  <si>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</si>
  <si>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</si>
  <si>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</si>
  <si>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</si>
  <si>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</si>
  <si>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</si>
  <si>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</si>
  <si>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</si>
  <si>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</si>
  <si>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</si>
  <si>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</si>
  <si>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</si>
  <si>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</si>
  <si>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</si>
  <si>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</si>
  <si>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</si>
  <si>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</si>
  <si>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</si>
  <si>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</si>
  <si>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</si>
  <si>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</si>
  <si>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</si>
  <si>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</si>
  <si>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</si>
  <si>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</si>
  <si>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</si>
  <si>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</si>
  <si>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</si>
  <si>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</si>
  <si>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</si>
  <si>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</si>
  <si>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</si>
  <si>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</si>
  <si>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</si>
  <si>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</si>
  <si>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</si>
  <si>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</si>
  <si>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</si>
  <si>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</si>
  <si>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</si>
  <si>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</si>
  <si>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</si>
  <si>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</si>
  <si>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</si>
  <si>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</si>
  <si>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</si>
  <si>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</si>
  <si>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</si>
  <si>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</si>
  <si>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</si>
  <si>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</si>
  <si>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</si>
  <si>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</si>
  <si>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</si>
  <si>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</si>
  <si>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R01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</si>
  <si>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</si>
  <si>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</si>
  <si>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</si>
  <si>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</si>
  <si>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</si>
  <si>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</si>
  <si>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</si>
  <si>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</si>
  <si>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</si>
  <si>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</si>
  <si>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</si>
  <si>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</si>
  <si>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</si>
  <si>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</si>
  <si>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</si>
  <si>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</si>
  <si>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</si>
  <si>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</si>
  <si>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</si>
  <si>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</si>
  <si>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</si>
  <si>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</si>
  <si>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</si>
  <si>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</si>
  <si>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</si>
  <si>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</si>
  <si>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</si>
  <si>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</si>
  <si>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</si>
  <si>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</si>
  <si>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</si>
  <si>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</si>
  <si>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</si>
  <si>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</si>
  <si>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</si>
  <si>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</si>
  <si>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</si>
  <si>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</si>
  <si>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</si>
  <si>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</si>
  <si>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</si>
  <si>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</si>
  <si>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</si>
  <si>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</si>
  <si>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</si>
  <si>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</si>
  <si>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</si>
  <si>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</si>
  <si>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</si>
  <si>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</si>
  <si>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</si>
  <si>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</si>
  <si>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</si>
  <si>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</si>
  <si>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</si>
  <si>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</si>
  <si>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</si>
  <si>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</si>
  <si>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</si>
  <si>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</si>
  <si>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</si>
  <si>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</si>
  <si>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</si>
  <si>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</si>
  <si>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</si>
  <si>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</si>
  <si>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</si>
  <si>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</si>
  <si>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</si>
  <si>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</si>
  <si>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</si>
  <si>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</si>
  <si>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</si>
  <si>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</si>
  <si>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</si>
  <si>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</si>
  <si>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</si>
  <si>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</si>
  <si>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</si>
  <si>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</si>
  <si>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</si>
  <si>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</si>
  <si>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</si>
  <si>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</si>
  <si>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</si>
  <si>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</si>
  <si>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</si>
  <si>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</si>
  <si>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</si>
  <si>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</si>
  <si>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</si>
  <si>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</si>
  <si>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</si>
  <si>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</si>
  <si>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</si>
  <si>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</si>
  <si>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</si>
  <si>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</si>
  <si>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</si>
  <si>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</si>
  <si>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</si>
  <si>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</si>
  <si>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</si>
  <si>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</si>
  <si>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</si>
  <si>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</si>
  <si>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</si>
  <si>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</si>
  <si>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</si>
  <si>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</si>
  <si>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</si>
  <si>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</si>
  <si>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</si>
  <si>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</si>
  <si>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</si>
  <si>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</si>
  <si>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</si>
  <si>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</si>
  <si>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</si>
  <si>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</si>
  <si>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</si>
  <si>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</si>
  <si>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</si>
  <si>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</si>
  <si>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</si>
  <si>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</si>
  <si>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</si>
  <si>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</si>
  <si>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</si>
  <si>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</si>
  <si>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</si>
  <si>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</si>
  <si>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</si>
  <si>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</si>
  <si>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</si>
  <si>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</si>
  <si>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</si>
  <si>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</si>
  <si>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</si>
  <si>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</si>
  <si>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</si>
  <si>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</si>
  <si>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</si>
  <si>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</si>
  <si>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</si>
  <si>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O01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</si>
  <si>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</si>
  <si>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</si>
  <si>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</si>
  <si>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</si>
  <si>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</si>
  <si>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</si>
  <si>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</si>
  <si>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</si>
  <si>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</si>
  <si>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</si>
  <si>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</si>
  <si>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</si>
  <si>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</si>
  <si>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</si>
  <si>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</si>
  <si>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</si>
  <si>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</si>
  <si>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</si>
  <si>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</si>
  <si>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</si>
  <si>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</si>
  <si>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</si>
  <si>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</si>
  <si>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</si>
  <si>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</si>
  <si>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</si>
  <si>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</si>
  <si>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</si>
  <si>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</si>
  <si>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</si>
  <si>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</si>
  <si>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</si>
  <si>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</si>
  <si>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</si>
  <si>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</si>
  <si>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</si>
  <si>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</si>
  <si>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</si>
  <si>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</si>
  <si>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</si>
  <si>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</si>
  <si>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CO2</t>
  </si>
  <si>
    <t>NH3</t>
  </si>
  <si>
    <t>NOx</t>
  </si>
  <si>
    <t>SO2</t>
  </si>
  <si>
    <t>PM 2.5</t>
  </si>
  <si>
    <t>mass</t>
  </si>
  <si>
    <t>g</t>
  </si>
  <si>
    <t>Mass units is used for measuring emissions coefficients (e.g. 10g per treated produced water bbl).</t>
  </si>
  <si>
    <t>kg</t>
  </si>
  <si>
    <t>1000g</t>
  </si>
  <si>
    <t>List of all Air Emissions Components [-]</t>
  </si>
  <si>
    <t>S01</t>
  </si>
  <si>
    <t>Desalination Treatment Settings [kg/s]</t>
  </si>
  <si>
    <t>inlet_salinity</t>
  </si>
  <si>
    <t>recovery</t>
  </si>
  <si>
    <t>FF</t>
  </si>
  <si>
    <t>HDH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</si>
</sst>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3" xfId="0" applyFont="1" applyFill="1" applyBorder="1"/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41" xfId="0" applyFont="1" applyFill="1" applyBorder="1"/>
    <xf numFmtId="0" fontId="1" fillId="2" borderId="4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  <xdr:twoCellAnchor editAs="oneCell">
    <xdr:from>
      <xdr:col>0</xdr:col>
      <xdr:colOff>14063</xdr:colOff>
      <xdr:row>23</xdr:row>
      <xdr:rowOff>19545</xdr:rowOff>
    </xdr:from>
    <xdr:to>
      <xdr:col>17</xdr:col>
      <xdr:colOff>511262</xdr:colOff>
      <xdr:row>52</xdr:row>
      <xdr:rowOff>186876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2C9DE2-790C-AEF4-C15E-B355C9621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63" y="4361572"/>
          <a:ext cx="10399767" cy="5642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L28" sqref="L28"/>
    </sheetView>
  </sheetViews>
  <sheetFormatPr defaultRowHeight="14.5" x14ac:dyDescent="0.35"/>
  <cols>
    <col min="2" max="2" width="4.1796875" customWidth="1"/>
    <col min="10" max="10" width="4.453125" customWidth="1"/>
    <col min="11" max="11" width="9.453125" customWidth="1"/>
  </cols>
  <sheetData>
    <row r="1" spans="2:11" ht="15" thickBot="1" x14ac:dyDescent="0.4"/>
    <row r="2" spans="2:11" x14ac:dyDescent="0.3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5">
      <c r="B31" s="15"/>
      <c r="C31" s="20" t="s">
        <v>294</v>
      </c>
      <c r="D31" s="17"/>
      <c r="E31" s="17"/>
      <c r="F31" s="17" t="s">
        <v>293</v>
      </c>
      <c r="G31" s="17"/>
      <c r="H31" s="17"/>
      <c r="I31" s="17"/>
      <c r="J31" s="17"/>
      <c r="K31" s="18"/>
      <c r="M31" s="24" t="s">
        <v>31</v>
      </c>
    </row>
    <row r="32" spans="2:13" x14ac:dyDescent="0.3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3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35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35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35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" thickBot="1" x14ac:dyDescent="0.4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37B-0C84-4698-9B2C-0008367A054E}">
  <sheetPr>
    <tabColor theme="9" tint="0.79998168889431442"/>
  </sheetPr>
  <dimension ref="A1:A6"/>
  <sheetViews>
    <sheetView workbookViewId="0">
      <selection activeCell="C6" sqref="C6"/>
    </sheetView>
  </sheetViews>
  <sheetFormatPr defaultRowHeight="14.5" x14ac:dyDescent="0.35"/>
  <sheetData>
    <row r="1" spans="1:1" ht="15.5" x14ac:dyDescent="0.35">
      <c r="A1" s="1" t="s">
        <v>309</v>
      </c>
    </row>
    <row r="2" spans="1:1" ht="15.5" x14ac:dyDescent="0.35">
      <c r="A2" s="2" t="s">
        <v>299</v>
      </c>
    </row>
    <row r="3" spans="1:1" ht="15.5" x14ac:dyDescent="0.35">
      <c r="A3" s="2" t="s">
        <v>300</v>
      </c>
    </row>
    <row r="4" spans="1:1" ht="15.5" x14ac:dyDescent="0.35">
      <c r="A4" s="2" t="s">
        <v>301</v>
      </c>
    </row>
    <row r="5" spans="1:1" ht="15.5" x14ac:dyDescent="0.35">
      <c r="A5" s="2" t="s">
        <v>302</v>
      </c>
    </row>
    <row r="6" spans="1:1" ht="15.5" x14ac:dyDescent="0.35">
      <c r="A6" s="2" t="s">
        <v>303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>
      <selection activeCell="A4" sqref="A4:C4"/>
    </sheetView>
  </sheetViews>
  <sheetFormatPr defaultRowHeight="14.5" x14ac:dyDescent="0.35"/>
  <sheetData>
    <row r="1" spans="1:3" ht="16" thickBot="1" x14ac:dyDescent="0.4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5" x14ac:dyDescent="0.35">
      <c r="A2" s="4" t="s">
        <v>219</v>
      </c>
      <c r="B2" s="5" t="s">
        <v>142</v>
      </c>
      <c r="C2" s="25" t="s">
        <v>143</v>
      </c>
    </row>
    <row r="3" spans="1:3" ht="15.5" x14ac:dyDescent="0.35">
      <c r="A3" s="26" t="s">
        <v>106</v>
      </c>
      <c r="B3" s="34">
        <v>0</v>
      </c>
      <c r="C3" s="35">
        <v>45</v>
      </c>
    </row>
    <row r="4" spans="1:3" ht="16" thickBot="1" x14ac:dyDescent="0.4">
      <c r="A4" s="27"/>
      <c r="B4" s="36"/>
      <c r="C4" s="37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4" sqref="A4:XFD5"/>
    </sheetView>
  </sheetViews>
  <sheetFormatPr defaultRowHeight="14.5" x14ac:dyDescent="0.35"/>
  <sheetData>
    <row r="1" spans="1:5" ht="16" thickBot="1" x14ac:dyDescent="0.4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5" x14ac:dyDescent="0.35">
      <c r="A2" s="4" t="s">
        <v>160</v>
      </c>
      <c r="B2" s="73" t="s">
        <v>132</v>
      </c>
      <c r="C2" s="5" t="s">
        <v>133</v>
      </c>
      <c r="D2" s="5" t="s">
        <v>134</v>
      </c>
      <c r="E2" s="25" t="s">
        <v>135</v>
      </c>
    </row>
    <row r="3" spans="1:5" ht="15.5" x14ac:dyDescent="0.35">
      <c r="A3" s="26" t="s">
        <v>310</v>
      </c>
      <c r="B3" s="34">
        <v>0</v>
      </c>
      <c r="C3" s="34">
        <v>88</v>
      </c>
      <c r="D3" s="34">
        <v>89</v>
      </c>
      <c r="E3" s="35">
        <v>90</v>
      </c>
    </row>
    <row r="4" spans="1:5" ht="15.5" x14ac:dyDescent="0.35">
      <c r="A4" s="26"/>
      <c r="B4" s="34"/>
      <c r="C4" s="34"/>
      <c r="D4" s="34"/>
      <c r="E4" s="35"/>
    </row>
    <row r="5" spans="1:5" ht="16" thickBot="1" x14ac:dyDescent="0.4">
      <c r="A5" s="27"/>
      <c r="B5" s="36"/>
      <c r="C5" s="36"/>
      <c r="D5" s="36"/>
      <c r="E5" s="37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5" x14ac:dyDescent="0.35"/>
  <cols>
    <col min="1" max="1" width="32.7265625" customWidth="1"/>
  </cols>
  <sheetData>
    <row r="1" spans="1:2" ht="16" thickBot="1" x14ac:dyDescent="0.4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5" x14ac:dyDescent="0.35">
      <c r="A2" s="4" t="s">
        <v>43</v>
      </c>
      <c r="B2" s="25" t="s">
        <v>227</v>
      </c>
    </row>
    <row r="3" spans="1:2" ht="16" thickBot="1" x14ac:dyDescent="0.4">
      <c r="A3" s="27" t="s">
        <v>268</v>
      </c>
      <c r="B3" s="113">
        <v>0.2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5" x14ac:dyDescent="0.35"/>
  <sheetData>
    <row r="1" spans="1:5" ht="16" thickBot="1" x14ac:dyDescent="0.4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5" x14ac:dyDescent="0.35">
      <c r="A2" s="4" t="s">
        <v>218</v>
      </c>
      <c r="B2" s="82" t="s">
        <v>218</v>
      </c>
      <c r="C2" s="5" t="s">
        <v>126</v>
      </c>
      <c r="D2" s="5" t="s">
        <v>127</v>
      </c>
      <c r="E2" s="25" t="s">
        <v>129</v>
      </c>
    </row>
    <row r="3" spans="1:5" ht="15.5" x14ac:dyDescent="0.35">
      <c r="A3" s="26" t="s">
        <v>116</v>
      </c>
      <c r="B3" s="114" t="s">
        <v>117</v>
      </c>
      <c r="C3" s="115">
        <v>0</v>
      </c>
      <c r="D3" s="115">
        <v>1</v>
      </c>
      <c r="E3" s="110">
        <v>2</v>
      </c>
    </row>
    <row r="4" spans="1:5" ht="15.5" x14ac:dyDescent="0.35">
      <c r="A4" s="26" t="s">
        <v>117</v>
      </c>
      <c r="B4" s="114" t="s">
        <v>118</v>
      </c>
      <c r="C4" s="115">
        <v>0</v>
      </c>
      <c r="D4" s="115">
        <v>1</v>
      </c>
      <c r="E4" s="110">
        <v>2</v>
      </c>
    </row>
    <row r="5" spans="1:5" ht="15.5" x14ac:dyDescent="0.35">
      <c r="A5" s="26" t="s">
        <v>117</v>
      </c>
      <c r="B5" s="114" t="s">
        <v>120</v>
      </c>
      <c r="C5" s="115">
        <v>0</v>
      </c>
      <c r="D5" s="115">
        <v>1</v>
      </c>
      <c r="E5" s="110">
        <v>2</v>
      </c>
    </row>
    <row r="6" spans="1:5" ht="16" thickBot="1" x14ac:dyDescent="0.4">
      <c r="A6" s="27" t="s">
        <v>118</v>
      </c>
      <c r="B6" s="116" t="s">
        <v>120</v>
      </c>
      <c r="C6" s="111">
        <v>0</v>
      </c>
      <c r="D6" s="111">
        <v>1</v>
      </c>
      <c r="E6" s="112">
        <v>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4" sqref="A4:B4"/>
    </sheetView>
  </sheetViews>
  <sheetFormatPr defaultColWidth="9.1796875" defaultRowHeight="15.5" x14ac:dyDescent="0.35"/>
  <cols>
    <col min="1" max="1" width="14.453125" style="1" customWidth="1"/>
    <col min="2" max="16384" width="9.1796875" style="1"/>
  </cols>
  <sheetData>
    <row r="1" spans="1:2" ht="16" thickBot="1" x14ac:dyDescent="0.4">
      <c r="A1" s="1" t="s">
        <v>278</v>
      </c>
    </row>
    <row r="2" spans="1:2" x14ac:dyDescent="0.35">
      <c r="A2" s="4" t="s">
        <v>219</v>
      </c>
      <c r="B2" s="119" t="s">
        <v>227</v>
      </c>
    </row>
    <row r="3" spans="1:2" x14ac:dyDescent="0.35">
      <c r="A3" s="26" t="s">
        <v>106</v>
      </c>
      <c r="B3" s="29">
        <v>0</v>
      </c>
    </row>
    <row r="4" spans="1:2" ht="16" thickBot="1" x14ac:dyDescent="0.4">
      <c r="A4" s="27"/>
      <c r="B4" s="9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4" sqref="A4:B4"/>
    </sheetView>
  </sheetViews>
  <sheetFormatPr defaultColWidth="9.1796875" defaultRowHeight="15.5" x14ac:dyDescent="0.35"/>
  <cols>
    <col min="1" max="1" width="14.7265625" style="1" customWidth="1"/>
    <col min="2" max="16384" width="9.1796875" style="1"/>
  </cols>
  <sheetData>
    <row r="1" spans="1:2" ht="16" thickBot="1" x14ac:dyDescent="0.4">
      <c r="A1" s="1" t="s">
        <v>277</v>
      </c>
    </row>
    <row r="2" spans="1:2" x14ac:dyDescent="0.35">
      <c r="A2" s="4" t="s">
        <v>219</v>
      </c>
      <c r="B2" s="119" t="s">
        <v>227</v>
      </c>
    </row>
    <row r="3" spans="1:2" x14ac:dyDescent="0.35">
      <c r="A3" s="26" t="s">
        <v>106</v>
      </c>
      <c r="B3" s="29">
        <v>0.55000000000000004</v>
      </c>
    </row>
    <row r="4" spans="1:2" ht="16" thickBot="1" x14ac:dyDescent="0.4">
      <c r="A4" s="27"/>
      <c r="B4" s="9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5" sqref="A4:B5"/>
    </sheetView>
  </sheetViews>
  <sheetFormatPr defaultColWidth="9.1796875" defaultRowHeight="15.5" x14ac:dyDescent="0.35"/>
  <cols>
    <col min="1" max="1" width="15.81640625" style="1" customWidth="1"/>
    <col min="2" max="2" width="11.54296875" style="1" customWidth="1"/>
    <col min="3" max="3" width="29.1796875" style="1" customWidth="1"/>
    <col min="4" max="5" width="25.1796875" style="1" customWidth="1"/>
    <col min="6" max="6" width="30.1796875" style="1" customWidth="1"/>
    <col min="7" max="16384" width="9.1796875" style="1"/>
  </cols>
  <sheetData>
    <row r="1" spans="1:10" ht="16" thickBot="1" x14ac:dyDescent="0.4">
      <c r="A1" s="1" t="s">
        <v>291</v>
      </c>
    </row>
    <row r="2" spans="1:10" x14ac:dyDescent="0.35">
      <c r="A2" s="4" t="s">
        <v>219</v>
      </c>
      <c r="B2" s="119" t="s">
        <v>227</v>
      </c>
      <c r="C2" s="118"/>
      <c r="D2" s="118"/>
      <c r="E2" s="118"/>
      <c r="F2" s="118"/>
      <c r="G2" s="117"/>
      <c r="H2" s="117"/>
      <c r="I2" s="117"/>
      <c r="J2" s="117"/>
    </row>
    <row r="3" spans="1:10" x14ac:dyDescent="0.35">
      <c r="A3" s="26" t="s">
        <v>106</v>
      </c>
      <c r="B3" s="29">
        <v>0.28999999999999998</v>
      </c>
      <c r="C3" s="6"/>
      <c r="D3" s="6"/>
      <c r="E3" s="6"/>
      <c r="F3" s="6"/>
    </row>
    <row r="4" spans="1:10" ht="16" thickBot="1" x14ac:dyDescent="0.4">
      <c r="A4" s="27"/>
      <c r="B4" s="9"/>
      <c r="C4" s="6"/>
      <c r="D4" s="6"/>
      <c r="E4" s="6"/>
      <c r="F4" s="6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4" sqref="A4:B4"/>
    </sheetView>
  </sheetViews>
  <sheetFormatPr defaultColWidth="9.1796875" defaultRowHeight="15.5" x14ac:dyDescent="0.35"/>
  <cols>
    <col min="1" max="1" width="15.81640625" style="1" customWidth="1"/>
    <col min="2" max="3" width="9.54296875" style="1" customWidth="1"/>
    <col min="4" max="16384" width="9.1796875" style="1"/>
  </cols>
  <sheetData>
    <row r="1" spans="1:6" ht="16" thickBot="1" x14ac:dyDescent="0.4">
      <c r="A1" s="1" t="s">
        <v>286</v>
      </c>
    </row>
    <row r="2" spans="1:6" x14ac:dyDescent="0.35">
      <c r="A2" s="4" t="s">
        <v>219</v>
      </c>
      <c r="B2" s="119" t="s">
        <v>227</v>
      </c>
      <c r="C2" s="117"/>
      <c r="D2" s="117"/>
      <c r="E2" s="117"/>
      <c r="F2" s="117"/>
    </row>
    <row r="3" spans="1:6" x14ac:dyDescent="0.35">
      <c r="A3" s="26" t="s">
        <v>106</v>
      </c>
      <c r="B3" s="29">
        <v>0.79</v>
      </c>
    </row>
    <row r="4" spans="1:6" ht="16" thickBot="1" x14ac:dyDescent="0.4">
      <c r="A4" s="27"/>
      <c r="B4" s="9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4" sqref="A4:B4"/>
    </sheetView>
  </sheetViews>
  <sheetFormatPr defaultColWidth="9.1796875" defaultRowHeight="15.5" x14ac:dyDescent="0.35"/>
  <cols>
    <col min="1" max="1" width="11.81640625" style="1" customWidth="1"/>
    <col min="2" max="16384" width="9.1796875" style="1"/>
  </cols>
  <sheetData>
    <row r="1" spans="1:2" ht="16" thickBot="1" x14ac:dyDescent="0.4">
      <c r="A1" s="1" t="s">
        <v>287</v>
      </c>
    </row>
    <row r="2" spans="1:2" x14ac:dyDescent="0.35">
      <c r="A2" s="4" t="s">
        <v>219</v>
      </c>
      <c r="B2" s="119" t="s">
        <v>227</v>
      </c>
    </row>
    <row r="3" spans="1:2" x14ac:dyDescent="0.35">
      <c r="A3" s="26" t="s">
        <v>106</v>
      </c>
      <c r="B3" s="29">
        <v>1.1000000000000001</v>
      </c>
    </row>
    <row r="4" spans="1:2" ht="16" thickBot="1" x14ac:dyDescent="0.4">
      <c r="A4" s="27"/>
      <c r="B4" s="9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4" sqref="A4:B4"/>
    </sheetView>
  </sheetViews>
  <sheetFormatPr defaultColWidth="9.1796875" defaultRowHeight="15.5" x14ac:dyDescent="0.35"/>
  <cols>
    <col min="1" max="1" width="11" style="1" customWidth="1"/>
    <col min="2" max="16384" width="9.1796875" style="1"/>
  </cols>
  <sheetData>
    <row r="1" spans="1:2" ht="16" thickBot="1" x14ac:dyDescent="0.4">
      <c r="A1" s="1" t="s">
        <v>288</v>
      </c>
    </row>
    <row r="2" spans="1:2" x14ac:dyDescent="0.35">
      <c r="A2" s="4" t="s">
        <v>219</v>
      </c>
      <c r="B2" s="119" t="s">
        <v>227</v>
      </c>
    </row>
    <row r="3" spans="1:2" x14ac:dyDescent="0.35">
      <c r="A3" s="26" t="s">
        <v>106</v>
      </c>
      <c r="B3" s="29">
        <v>3.03</v>
      </c>
    </row>
    <row r="4" spans="1:2" ht="16" thickBot="1" x14ac:dyDescent="0.4">
      <c r="A4" s="27"/>
      <c r="B4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3" sqref="A3:A4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109</v>
      </c>
    </row>
    <row r="2" spans="1:16" x14ac:dyDescent="0.35">
      <c r="A2" s="2" t="s">
        <v>310</v>
      </c>
    </row>
    <row r="3" spans="1:16" x14ac:dyDescent="0.35">
      <c r="A3" s="2"/>
      <c r="N3" s="11"/>
      <c r="O3" s="11"/>
      <c r="P3" s="11"/>
    </row>
    <row r="4" spans="1:16" x14ac:dyDescent="0.35">
      <c r="A4" s="2"/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4" sqref="A4:B5"/>
    </sheetView>
  </sheetViews>
  <sheetFormatPr defaultColWidth="9.1796875" defaultRowHeight="15.5" x14ac:dyDescent="0.35"/>
  <cols>
    <col min="1" max="1" width="12.453125" style="1" customWidth="1"/>
    <col min="2" max="16384" width="9.1796875" style="1"/>
  </cols>
  <sheetData>
    <row r="1" spans="1:2" ht="16" thickBot="1" x14ac:dyDescent="0.4">
      <c r="A1" s="1" t="s">
        <v>289</v>
      </c>
    </row>
    <row r="2" spans="1:2" x14ac:dyDescent="0.35">
      <c r="A2" s="4" t="s">
        <v>219</v>
      </c>
      <c r="B2" s="119" t="s">
        <v>227</v>
      </c>
    </row>
    <row r="3" spans="1:2" x14ac:dyDescent="0.35">
      <c r="A3" s="26" t="s">
        <v>106</v>
      </c>
      <c r="B3" s="29">
        <v>0.36</v>
      </c>
    </row>
    <row r="4" spans="1:2" ht="16" thickBot="1" x14ac:dyDescent="0.4">
      <c r="A4" s="27"/>
      <c r="B4" s="9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796875" defaultRowHeight="15.5" x14ac:dyDescent="0.35"/>
  <cols>
    <col min="1" max="1" width="33.81640625" style="121" bestFit="1" customWidth="1"/>
    <col min="2" max="16384" width="9.1796875" style="121"/>
  </cols>
  <sheetData>
    <row r="1" spans="1:3" ht="16" thickBot="1" x14ac:dyDescent="0.4">
      <c r="A1" s="120" t="s">
        <v>290</v>
      </c>
    </row>
    <row r="2" spans="1:3" x14ac:dyDescent="0.35">
      <c r="A2" s="122" t="s">
        <v>43</v>
      </c>
      <c r="B2" s="123" t="s">
        <v>227</v>
      </c>
    </row>
    <row r="3" spans="1:3" x14ac:dyDescent="0.35">
      <c r="A3" s="124" t="s">
        <v>271</v>
      </c>
      <c r="B3" s="125">
        <v>1.86</v>
      </c>
    </row>
    <row r="4" spans="1:3" x14ac:dyDescent="0.35">
      <c r="A4" s="124" t="s">
        <v>272</v>
      </c>
      <c r="B4" s="125">
        <v>2</v>
      </c>
    </row>
    <row r="5" spans="1:3" x14ac:dyDescent="0.35">
      <c r="A5" s="124" t="s">
        <v>273</v>
      </c>
      <c r="B5" s="125">
        <v>1.86</v>
      </c>
    </row>
    <row r="6" spans="1:3" x14ac:dyDescent="0.35">
      <c r="A6" s="124" t="s">
        <v>274</v>
      </c>
      <c r="B6" s="125">
        <v>2</v>
      </c>
    </row>
    <row r="7" spans="1:3" x14ac:dyDescent="0.35">
      <c r="A7" s="124" t="s">
        <v>275</v>
      </c>
      <c r="B7" s="125">
        <v>5.59</v>
      </c>
    </row>
    <row r="8" spans="1:3" x14ac:dyDescent="0.35">
      <c r="A8" s="124" t="s">
        <v>276</v>
      </c>
      <c r="B8" s="125">
        <v>1</v>
      </c>
    </row>
    <row r="9" spans="1:3" x14ac:dyDescent="0.35">
      <c r="A9" s="124" t="s">
        <v>279</v>
      </c>
      <c r="B9" s="125">
        <v>5.59</v>
      </c>
    </row>
    <row r="10" spans="1:3" x14ac:dyDescent="0.35">
      <c r="A10" s="124" t="s">
        <v>280</v>
      </c>
      <c r="B10" s="125">
        <v>1</v>
      </c>
    </row>
    <row r="11" spans="1:3" x14ac:dyDescent="0.35">
      <c r="A11" s="124" t="s">
        <v>281</v>
      </c>
      <c r="B11" s="125">
        <v>1.86</v>
      </c>
    </row>
    <row r="12" spans="1:3" x14ac:dyDescent="0.35">
      <c r="A12" s="124" t="s">
        <v>282</v>
      </c>
      <c r="B12" s="125">
        <v>2</v>
      </c>
    </row>
    <row r="13" spans="1:3" x14ac:dyDescent="0.35">
      <c r="A13" s="124" t="s">
        <v>283</v>
      </c>
      <c r="B13" s="125">
        <v>0.7</v>
      </c>
      <c r="C13" s="121" t="s">
        <v>285</v>
      </c>
    </row>
    <row r="14" spans="1:3" ht="16" thickBot="1" x14ac:dyDescent="0.4">
      <c r="A14" s="126" t="s">
        <v>284</v>
      </c>
      <c r="B14" s="127">
        <v>0.5</v>
      </c>
      <c r="C14" s="121" t="s">
        <v>285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E8" sqref="E8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110</v>
      </c>
    </row>
    <row r="2" spans="1:16" x14ac:dyDescent="0.35">
      <c r="A2" s="2" t="s">
        <v>111</v>
      </c>
    </row>
    <row r="3" spans="1:16" x14ac:dyDescent="0.35">
      <c r="A3" s="2"/>
      <c r="N3" s="11"/>
      <c r="O3" s="11"/>
      <c r="P3" s="11"/>
    </row>
    <row r="4" spans="1:16" x14ac:dyDescent="0.35">
      <c r="A4" s="10"/>
    </row>
    <row r="5" spans="1:16" x14ac:dyDescent="0.35">
      <c r="A5" s="10"/>
    </row>
    <row r="6" spans="1:16" x14ac:dyDescent="0.35">
      <c r="A6" s="10"/>
    </row>
    <row r="7" spans="1:16" x14ac:dyDescent="0.3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D6" sqref="D6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110</v>
      </c>
    </row>
    <row r="2" spans="1:16" x14ac:dyDescent="0.35">
      <c r="A2" s="2" t="s">
        <v>112</v>
      </c>
    </row>
    <row r="3" spans="1:16" x14ac:dyDescent="0.35">
      <c r="A3" s="2" t="s">
        <v>113</v>
      </c>
      <c r="N3" s="11"/>
      <c r="O3" s="11"/>
      <c r="P3" s="11"/>
    </row>
    <row r="4" spans="1:16" x14ac:dyDescent="0.35">
      <c r="A4" s="2" t="s">
        <v>314</v>
      </c>
    </row>
    <row r="5" spans="1:16" x14ac:dyDescent="0.35">
      <c r="A5" s="2" t="s">
        <v>315</v>
      </c>
    </row>
    <row r="6" spans="1:16" x14ac:dyDescent="0.35">
      <c r="A6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D6" sqref="D6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114</v>
      </c>
    </row>
    <row r="2" spans="1:16" x14ac:dyDescent="0.35">
      <c r="A2" s="2" t="s">
        <v>257</v>
      </c>
    </row>
    <row r="3" spans="1:16" x14ac:dyDescent="0.35">
      <c r="A3" s="2"/>
      <c r="N3" s="11"/>
      <c r="O3" s="11"/>
      <c r="P3" s="11"/>
    </row>
    <row r="4" spans="1:16" x14ac:dyDescent="0.35">
      <c r="A4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7" sqref="A7:A10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115</v>
      </c>
    </row>
    <row r="2" spans="1:16" x14ac:dyDescent="0.35">
      <c r="A2" s="2" t="s">
        <v>116</v>
      </c>
    </row>
    <row r="3" spans="1:16" x14ac:dyDescent="0.35">
      <c r="A3" s="2" t="s">
        <v>117</v>
      </c>
      <c r="N3" s="11"/>
      <c r="O3" s="11"/>
      <c r="P3" s="11"/>
    </row>
    <row r="4" spans="1:16" x14ac:dyDescent="0.35">
      <c r="A4" s="2" t="s">
        <v>118</v>
      </c>
    </row>
    <row r="5" spans="1:16" x14ac:dyDescent="0.35">
      <c r="A5" s="2" t="s">
        <v>119</v>
      </c>
    </row>
    <row r="6" spans="1:16" x14ac:dyDescent="0.35">
      <c r="A6" s="2" t="s">
        <v>120</v>
      </c>
    </row>
    <row r="7" spans="1:16" x14ac:dyDescent="0.35">
      <c r="A7" s="2"/>
    </row>
    <row r="8" spans="1:16" x14ac:dyDescent="0.35">
      <c r="A8" s="2"/>
    </row>
    <row r="9" spans="1:16" x14ac:dyDescent="0.35">
      <c r="A9" s="2"/>
    </row>
    <row r="10" spans="1:16" x14ac:dyDescent="0.35">
      <c r="A10" s="2"/>
    </row>
    <row r="11" spans="1:16" x14ac:dyDescent="0.35">
      <c r="A11" s="10"/>
    </row>
    <row r="12" spans="1:16" x14ac:dyDescent="0.35">
      <c r="A12" s="10"/>
    </row>
    <row r="13" spans="1:16" x14ac:dyDescent="0.35">
      <c r="A13" s="10"/>
    </row>
    <row r="14" spans="1:16" x14ac:dyDescent="0.35">
      <c r="A14" s="10"/>
    </row>
    <row r="15" spans="1:16" x14ac:dyDescent="0.35">
      <c r="A15" s="10"/>
    </row>
    <row r="16" spans="1:16" x14ac:dyDescent="0.35">
      <c r="A16" s="10"/>
    </row>
    <row r="17" spans="1:1" x14ac:dyDescent="0.35">
      <c r="A17" s="10"/>
    </row>
    <row r="18" spans="1:1" x14ac:dyDescent="0.35">
      <c r="A18" s="10"/>
    </row>
    <row r="19" spans="1:1" x14ac:dyDescent="0.35">
      <c r="A19" s="10"/>
    </row>
    <row r="20" spans="1:1" x14ac:dyDescent="0.35">
      <c r="A20" s="10"/>
    </row>
    <row r="21" spans="1:1" x14ac:dyDescent="0.35">
      <c r="A21" s="10"/>
    </row>
    <row r="22" spans="1:1" x14ac:dyDescent="0.35">
      <c r="A22" s="10"/>
    </row>
    <row r="23" spans="1:1" x14ac:dyDescent="0.35">
      <c r="A23" s="10"/>
    </row>
    <row r="24" spans="1:1" x14ac:dyDescent="0.35">
      <c r="A24" s="10"/>
    </row>
    <row r="25" spans="1:1" x14ac:dyDescent="0.35">
      <c r="A25" s="10"/>
    </row>
    <row r="26" spans="1:1" x14ac:dyDescent="0.35">
      <c r="A26" s="10"/>
    </row>
    <row r="27" spans="1:1" x14ac:dyDescent="0.35">
      <c r="A27" s="10"/>
    </row>
    <row r="28" spans="1:1" x14ac:dyDescent="0.35">
      <c r="A28" s="10"/>
    </row>
    <row r="29" spans="1:1" x14ac:dyDescent="0.35">
      <c r="A29" s="10"/>
    </row>
    <row r="30" spans="1:1" x14ac:dyDescent="0.3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" x14ac:dyDescent="0.35">
      <c r="A1" s="1" t="s">
        <v>125</v>
      </c>
    </row>
    <row r="2" spans="1:1" x14ac:dyDescent="0.35">
      <c r="A2" s="2" t="s">
        <v>126</v>
      </c>
    </row>
    <row r="3" spans="1:1" x14ac:dyDescent="0.35">
      <c r="A3" s="2" t="s">
        <v>127</v>
      </c>
    </row>
    <row r="4" spans="1:1" x14ac:dyDescent="0.35">
      <c r="A4" s="2" t="s">
        <v>128</v>
      </c>
    </row>
    <row r="5" spans="1:1" x14ac:dyDescent="0.35">
      <c r="A5" s="2" t="s">
        <v>129</v>
      </c>
    </row>
    <row r="6" spans="1:1" x14ac:dyDescent="0.35">
      <c r="A6" s="2" t="s">
        <v>130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131</v>
      </c>
    </row>
    <row r="2" spans="1:16" x14ac:dyDescent="0.35">
      <c r="A2" s="2" t="s">
        <v>132</v>
      </c>
    </row>
    <row r="3" spans="1:16" x14ac:dyDescent="0.35">
      <c r="A3" s="2" t="s">
        <v>133</v>
      </c>
      <c r="N3" s="11"/>
      <c r="O3" s="11"/>
      <c r="P3" s="11"/>
    </row>
    <row r="4" spans="1:16" x14ac:dyDescent="0.35">
      <c r="A4" s="2" t="s">
        <v>134</v>
      </c>
    </row>
    <row r="5" spans="1:16" x14ac:dyDescent="0.35">
      <c r="A5" s="2" t="s">
        <v>135</v>
      </c>
    </row>
    <row r="6" spans="1:16" x14ac:dyDescent="0.35">
      <c r="A6" s="10"/>
    </row>
    <row r="7" spans="1:16" x14ac:dyDescent="0.3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136</v>
      </c>
    </row>
    <row r="2" spans="1:16" x14ac:dyDescent="0.35">
      <c r="A2" s="2" t="s">
        <v>137</v>
      </c>
    </row>
    <row r="3" spans="1:16" x14ac:dyDescent="0.35">
      <c r="A3" s="2" t="s">
        <v>138</v>
      </c>
      <c r="N3" s="11"/>
      <c r="O3" s="11"/>
      <c r="P3" s="11"/>
    </row>
    <row r="4" spans="1:16" x14ac:dyDescent="0.35">
      <c r="A4" s="2" t="s">
        <v>139</v>
      </c>
    </row>
    <row r="5" spans="1:16" x14ac:dyDescent="0.35">
      <c r="A5" s="2" t="s">
        <v>140</v>
      </c>
    </row>
    <row r="6" spans="1:16" x14ac:dyDescent="0.35">
      <c r="A6" s="10"/>
    </row>
    <row r="7" spans="1:16" x14ac:dyDescent="0.3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141</v>
      </c>
    </row>
    <row r="2" spans="1:16" x14ac:dyDescent="0.35">
      <c r="A2" s="2" t="s">
        <v>142</v>
      </c>
    </row>
    <row r="3" spans="1:16" x14ac:dyDescent="0.35">
      <c r="A3" s="2" t="s">
        <v>143</v>
      </c>
      <c r="N3" s="11"/>
      <c r="O3" s="11"/>
      <c r="P3" s="11"/>
    </row>
    <row r="4" spans="1:16" x14ac:dyDescent="0.35">
      <c r="A4" s="2" t="s">
        <v>144</v>
      </c>
    </row>
    <row r="5" spans="1:16" x14ac:dyDescent="0.35">
      <c r="A5" s="2" t="s">
        <v>145</v>
      </c>
    </row>
    <row r="6" spans="1:16" x14ac:dyDescent="0.35">
      <c r="A6" s="10"/>
    </row>
    <row r="7" spans="1:16" x14ac:dyDescent="0.35">
      <c r="A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37" zoomScaleNormal="100" workbookViewId="0">
      <selection activeCell="S38" sqref="S38"/>
    </sheetView>
  </sheetViews>
  <sheetFormatPr defaultRowHeight="14.5" x14ac:dyDescent="0.35"/>
  <cols>
    <col min="2" max="2" width="4.1796875" customWidth="1"/>
    <col min="10" max="10" width="4.453125" customWidth="1"/>
    <col min="11" max="11" width="9.453125" customWidth="1"/>
  </cols>
  <sheetData>
    <row r="3" spans="3:3" x14ac:dyDescent="0.35">
      <c r="C3" s="38"/>
    </row>
    <row r="21" spans="3:13" x14ac:dyDescent="0.35">
      <c r="C21" s="39"/>
      <c r="F21" s="39"/>
    </row>
    <row r="23" spans="3:13" x14ac:dyDescent="0.35">
      <c r="C23" s="40"/>
    </row>
    <row r="24" spans="3:13" x14ac:dyDescent="0.35">
      <c r="C24" s="40"/>
    </row>
    <row r="25" spans="3:13" x14ac:dyDescent="0.35">
      <c r="C25" s="40"/>
    </row>
    <row r="26" spans="3:13" x14ac:dyDescent="0.35">
      <c r="C26" s="40"/>
    </row>
    <row r="27" spans="3:13" x14ac:dyDescent="0.35">
      <c r="C27" s="40"/>
    </row>
    <row r="28" spans="3:13" x14ac:dyDescent="0.35">
      <c r="C28" s="40"/>
    </row>
    <row r="29" spans="3:13" x14ac:dyDescent="0.35">
      <c r="C29" s="40"/>
    </row>
    <row r="30" spans="3:13" x14ac:dyDescent="0.35">
      <c r="C30" s="40"/>
    </row>
    <row r="31" spans="3:13" x14ac:dyDescent="0.35">
      <c r="C31" s="40"/>
      <c r="M31" s="24"/>
    </row>
    <row r="32" spans="3:13" x14ac:dyDescent="0.35">
      <c r="C32" s="40"/>
    </row>
    <row r="33" spans="3:3" x14ac:dyDescent="0.35">
      <c r="C33" s="40"/>
    </row>
    <row r="34" spans="3:3" x14ac:dyDescent="0.35">
      <c r="C34" s="40"/>
    </row>
    <row r="35" spans="3:3" x14ac:dyDescent="0.35">
      <c r="C35" s="40"/>
    </row>
    <row r="36" spans="3:3" x14ac:dyDescent="0.3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I5" sqref="I5"/>
    </sheetView>
  </sheetViews>
  <sheetFormatPr defaultColWidth="9.1796875" defaultRowHeight="15.5" x14ac:dyDescent="0.35"/>
  <cols>
    <col min="1" max="1" width="15.54296875" style="1" customWidth="1"/>
    <col min="2" max="16384" width="9.1796875" style="1"/>
  </cols>
  <sheetData>
    <row r="1" spans="1:11" ht="16" thickBot="1" x14ac:dyDescent="0.4">
      <c r="A1" s="1" t="s">
        <v>146</v>
      </c>
    </row>
    <row r="2" spans="1:11" s="6" customFormat="1" x14ac:dyDescent="0.35">
      <c r="A2" s="4" t="s">
        <v>147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5"/>
      <c r="H2" s="5"/>
      <c r="I2" s="5"/>
      <c r="J2" s="25"/>
      <c r="K2" s="11"/>
    </row>
    <row r="3" spans="1:11" s="6" customFormat="1" x14ac:dyDescent="0.35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5">
      <c r="A4" s="26"/>
      <c r="B4" s="7"/>
      <c r="C4" s="7"/>
      <c r="D4" s="7"/>
      <c r="E4" s="7"/>
      <c r="F4" s="7"/>
      <c r="G4" s="7"/>
      <c r="H4" s="7"/>
      <c r="I4" s="7"/>
      <c r="J4" s="29"/>
    </row>
    <row r="5" spans="1:11" s="6" customFormat="1" x14ac:dyDescent="0.35">
      <c r="A5" s="26"/>
      <c r="B5" s="7"/>
      <c r="C5" s="7"/>
      <c r="D5" s="7"/>
      <c r="E5" s="7"/>
      <c r="F5" s="7"/>
      <c r="G5" s="7"/>
      <c r="H5" s="7"/>
      <c r="I5" s="7"/>
      <c r="J5" s="29"/>
    </row>
    <row r="6" spans="1:11" s="6" customFormat="1" ht="16" thickBot="1" x14ac:dyDescent="0.4">
      <c r="A6" s="27"/>
      <c r="B6" s="8"/>
      <c r="C6" s="8"/>
      <c r="D6" s="8"/>
      <c r="E6" s="8"/>
      <c r="F6" s="8"/>
      <c r="G6" s="8"/>
      <c r="H6" s="8"/>
      <c r="I6" s="8"/>
      <c r="J6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F3" sqref="F3"/>
    </sheetView>
  </sheetViews>
  <sheetFormatPr defaultColWidth="9.1796875" defaultRowHeight="15.5" x14ac:dyDescent="0.35"/>
  <cols>
    <col min="1" max="1" width="16.81640625" style="1" customWidth="1"/>
    <col min="2" max="16384" width="9.1796875" style="1"/>
  </cols>
  <sheetData>
    <row r="1" spans="1:11" ht="16" thickBot="1" x14ac:dyDescent="0.4">
      <c r="A1" s="1" t="s">
        <v>148</v>
      </c>
    </row>
    <row r="2" spans="1:11" s="6" customFormat="1" x14ac:dyDescent="0.35">
      <c r="A2" s="4" t="s">
        <v>149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5"/>
      <c r="H2" s="5"/>
      <c r="I2" s="5"/>
      <c r="J2" s="25"/>
      <c r="K2" s="11"/>
    </row>
    <row r="3" spans="1:11" s="6" customFormat="1" ht="16" thickBot="1" x14ac:dyDescent="0.4">
      <c r="A3" s="27" t="s">
        <v>104</v>
      </c>
      <c r="B3" s="8"/>
      <c r="C3" s="8"/>
      <c r="D3" s="8"/>
      <c r="E3" s="8"/>
      <c r="F3" s="8">
        <v>1</v>
      </c>
      <c r="G3" s="8"/>
      <c r="H3" s="8"/>
      <c r="I3" s="8"/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796875" defaultRowHeight="15.5" x14ac:dyDescent="0.35"/>
  <cols>
    <col min="1" max="1" width="17.453125" style="1" customWidth="1"/>
    <col min="2" max="16384" width="9.1796875" style="1"/>
  </cols>
  <sheetData>
    <row r="1" spans="1:2" ht="16" thickBot="1" x14ac:dyDescent="0.4">
      <c r="A1" s="1" t="s">
        <v>150</v>
      </c>
    </row>
    <row r="2" spans="1:2" s="6" customFormat="1" x14ac:dyDescent="0.35">
      <c r="A2" s="4" t="s">
        <v>149</v>
      </c>
      <c r="B2" s="25" t="s">
        <v>104</v>
      </c>
    </row>
    <row r="3" spans="1:2" ht="16" thickBot="1" x14ac:dyDescent="0.4">
      <c r="A3" s="27" t="s">
        <v>104</v>
      </c>
      <c r="B3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G2" sqref="G2:J2"/>
    </sheetView>
  </sheetViews>
  <sheetFormatPr defaultColWidth="9.1796875" defaultRowHeight="15.5" x14ac:dyDescent="0.35"/>
  <cols>
    <col min="1" max="1" width="15.1796875" style="1" customWidth="1"/>
    <col min="2" max="16384" width="9.1796875" style="1"/>
  </cols>
  <sheetData>
    <row r="1" spans="1:11" ht="16" thickBot="1" x14ac:dyDescent="0.4">
      <c r="A1" s="1" t="s">
        <v>151</v>
      </c>
    </row>
    <row r="2" spans="1:11" s="6" customFormat="1" x14ac:dyDescent="0.35">
      <c r="A2" s="4" t="s">
        <v>152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5"/>
      <c r="H2" s="5"/>
      <c r="I2" s="5"/>
      <c r="J2" s="25"/>
      <c r="K2" s="11"/>
    </row>
    <row r="3" spans="1:11" s="6" customFormat="1" x14ac:dyDescent="0.35">
      <c r="A3" s="26" t="s">
        <v>116</v>
      </c>
      <c r="B3" s="7"/>
      <c r="C3" s="7">
        <v>1</v>
      </c>
      <c r="D3" s="7"/>
      <c r="E3" s="7">
        <v>1</v>
      </c>
      <c r="F3" s="7"/>
      <c r="G3" s="7"/>
      <c r="H3" s="7"/>
      <c r="I3" s="7"/>
      <c r="J3" s="29"/>
    </row>
    <row r="4" spans="1:11" s="6" customFormat="1" x14ac:dyDescent="0.35">
      <c r="A4" s="26" t="s">
        <v>117</v>
      </c>
      <c r="B4" s="7">
        <v>1</v>
      </c>
      <c r="C4" s="7"/>
      <c r="D4" s="7">
        <v>1</v>
      </c>
      <c r="E4" s="7"/>
      <c r="F4" s="7"/>
      <c r="G4" s="7"/>
      <c r="H4" s="7"/>
      <c r="I4" s="7"/>
      <c r="J4" s="29"/>
    </row>
    <row r="5" spans="1:11" s="6" customFormat="1" x14ac:dyDescent="0.35">
      <c r="A5" s="26" t="s">
        <v>118</v>
      </c>
      <c r="B5" s="7"/>
      <c r="C5" s="7">
        <v>1</v>
      </c>
      <c r="D5" s="7"/>
      <c r="E5" s="7"/>
      <c r="F5" s="7">
        <v>1</v>
      </c>
      <c r="G5" s="7"/>
      <c r="H5" s="7"/>
      <c r="I5" s="7"/>
      <c r="J5" s="29"/>
    </row>
    <row r="6" spans="1:11" s="6" customFormat="1" x14ac:dyDescent="0.35">
      <c r="A6" s="26" t="s">
        <v>119</v>
      </c>
      <c r="B6" s="7">
        <v>1</v>
      </c>
      <c r="C6" s="7"/>
      <c r="D6" s="7"/>
      <c r="E6" s="7"/>
      <c r="F6" s="7">
        <v>1</v>
      </c>
      <c r="G6" s="7"/>
      <c r="H6" s="7"/>
      <c r="I6" s="7"/>
      <c r="J6" s="29"/>
    </row>
    <row r="7" spans="1:11" s="6" customFormat="1" x14ac:dyDescent="0.35">
      <c r="A7" s="26" t="s">
        <v>120</v>
      </c>
      <c r="B7" s="7"/>
      <c r="C7" s="7"/>
      <c r="D7" s="7">
        <v>1</v>
      </c>
      <c r="E7" s="7">
        <v>1</v>
      </c>
      <c r="F7" s="7"/>
      <c r="G7" s="7"/>
      <c r="H7" s="7"/>
      <c r="I7" s="7"/>
      <c r="J7" s="29"/>
    </row>
    <row r="8" spans="1:11" x14ac:dyDescent="0.35">
      <c r="A8" s="26"/>
      <c r="B8" s="7"/>
      <c r="C8" s="7"/>
      <c r="D8" s="7"/>
      <c r="E8" s="7"/>
      <c r="F8" s="7"/>
      <c r="G8" s="7"/>
      <c r="H8" s="7"/>
      <c r="I8" s="7"/>
      <c r="J8" s="29"/>
      <c r="K8" s="6"/>
    </row>
    <row r="9" spans="1:11" ht="15" customHeight="1" x14ac:dyDescent="0.35">
      <c r="A9" s="26"/>
      <c r="B9" s="7"/>
      <c r="C9" s="7"/>
      <c r="D9" s="7"/>
      <c r="E9" s="7"/>
      <c r="F9" s="7"/>
      <c r="G9" s="7"/>
      <c r="H9" s="7"/>
      <c r="I9" s="7"/>
      <c r="J9" s="29"/>
      <c r="K9" s="6"/>
    </row>
    <row r="10" spans="1:11" x14ac:dyDescent="0.35">
      <c r="A10" s="26"/>
      <c r="B10" s="7"/>
      <c r="C10" s="7"/>
      <c r="D10" s="7"/>
      <c r="E10" s="7"/>
      <c r="F10" s="7"/>
      <c r="G10" s="7"/>
      <c r="H10" s="7"/>
      <c r="I10" s="7"/>
      <c r="J10" s="29"/>
      <c r="K10" s="6"/>
    </row>
    <row r="11" spans="1:11" ht="16" thickBot="1" x14ac:dyDescent="0.4">
      <c r="A11" s="27"/>
      <c r="B11" s="8"/>
      <c r="C11" s="8"/>
      <c r="D11" s="8"/>
      <c r="E11" s="8"/>
      <c r="F11" s="8"/>
      <c r="G11" s="8"/>
      <c r="H11" s="8"/>
      <c r="I11" s="8"/>
      <c r="J11" s="9"/>
      <c r="K11" s="6"/>
    </row>
    <row r="12" spans="1:11" x14ac:dyDescent="0.3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8" sqref="A8:A11"/>
    </sheetView>
  </sheetViews>
  <sheetFormatPr defaultColWidth="9.1796875" defaultRowHeight="15.5" x14ac:dyDescent="0.35"/>
  <cols>
    <col min="1" max="1" width="15.7265625" style="1" customWidth="1"/>
    <col min="2" max="16384" width="9.1796875" style="1"/>
  </cols>
  <sheetData>
    <row r="1" spans="1:2" ht="16" thickBot="1" x14ac:dyDescent="0.4">
      <c r="A1" s="1" t="s">
        <v>153</v>
      </c>
    </row>
    <row r="2" spans="1:2" s="6" customFormat="1" x14ac:dyDescent="0.35">
      <c r="A2" s="4" t="s">
        <v>152</v>
      </c>
      <c r="B2" s="25" t="s">
        <v>104</v>
      </c>
    </row>
    <row r="3" spans="1:2" x14ac:dyDescent="0.35">
      <c r="A3" s="26" t="s">
        <v>116</v>
      </c>
      <c r="B3" s="29"/>
    </row>
    <row r="4" spans="1:2" x14ac:dyDescent="0.35">
      <c r="A4" s="26" t="s">
        <v>117</v>
      </c>
      <c r="B4" s="29"/>
    </row>
    <row r="5" spans="1:2" x14ac:dyDescent="0.35">
      <c r="A5" s="26" t="s">
        <v>118</v>
      </c>
      <c r="B5" s="29"/>
    </row>
    <row r="6" spans="1:2" x14ac:dyDescent="0.35">
      <c r="A6" s="26" t="s">
        <v>119</v>
      </c>
      <c r="B6" s="29"/>
    </row>
    <row r="7" spans="1:2" x14ac:dyDescent="0.35">
      <c r="A7" s="26" t="s">
        <v>120</v>
      </c>
      <c r="B7" s="29"/>
    </row>
    <row r="8" spans="1:2" x14ac:dyDescent="0.35">
      <c r="A8" s="26"/>
      <c r="B8" s="29"/>
    </row>
    <row r="9" spans="1:2" x14ac:dyDescent="0.35">
      <c r="A9" s="26"/>
      <c r="B9" s="29"/>
    </row>
    <row r="10" spans="1:2" x14ac:dyDescent="0.35">
      <c r="A10" s="26"/>
      <c r="B10" s="29"/>
    </row>
    <row r="11" spans="1:2" ht="16" thickBot="1" x14ac:dyDescent="0.4">
      <c r="A11" s="27"/>
      <c r="B11" s="9"/>
    </row>
    <row r="12" spans="1:2" x14ac:dyDescent="0.35">
      <c r="A12" s="11"/>
      <c r="B12" s="6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B4" sqref="B4"/>
    </sheetView>
  </sheetViews>
  <sheetFormatPr defaultColWidth="9.1796875" defaultRowHeight="15.5" x14ac:dyDescent="0.35"/>
  <cols>
    <col min="1" max="1" width="14.7265625" style="1" customWidth="1"/>
    <col min="2" max="16384" width="9.1796875" style="1"/>
  </cols>
  <sheetData>
    <row r="1" spans="1:3" ht="16" thickBot="1" x14ac:dyDescent="0.4">
      <c r="A1" s="1" t="s">
        <v>154</v>
      </c>
    </row>
    <row r="2" spans="1:3" s="6" customFormat="1" x14ac:dyDescent="0.35">
      <c r="A2" s="4" t="s">
        <v>152</v>
      </c>
      <c r="B2" s="5" t="s">
        <v>106</v>
      </c>
      <c r="C2" s="25"/>
    </row>
    <row r="3" spans="1:3" x14ac:dyDescent="0.35">
      <c r="A3" s="26" t="s">
        <v>116</v>
      </c>
      <c r="B3" s="7"/>
      <c r="C3" s="29"/>
    </row>
    <row r="4" spans="1:3" x14ac:dyDescent="0.35">
      <c r="A4" s="26" t="s">
        <v>117</v>
      </c>
      <c r="B4" s="7">
        <v>1</v>
      </c>
      <c r="C4" s="29"/>
    </row>
    <row r="5" spans="1:3" x14ac:dyDescent="0.35">
      <c r="A5" s="26" t="s">
        <v>118</v>
      </c>
      <c r="B5" s="7"/>
      <c r="C5" s="29"/>
    </row>
    <row r="6" spans="1:3" x14ac:dyDescent="0.35">
      <c r="A6" s="26" t="s">
        <v>119</v>
      </c>
      <c r="B6" s="7"/>
      <c r="C6" s="29"/>
    </row>
    <row r="7" spans="1:3" x14ac:dyDescent="0.35">
      <c r="A7" s="26" t="s">
        <v>120</v>
      </c>
      <c r="B7" s="7"/>
      <c r="C7" s="29"/>
    </row>
    <row r="8" spans="1:3" x14ac:dyDescent="0.35">
      <c r="A8" s="26" t="s">
        <v>121</v>
      </c>
      <c r="B8" s="7"/>
      <c r="C8" s="29"/>
    </row>
    <row r="9" spans="1:3" x14ac:dyDescent="0.35">
      <c r="A9" s="26" t="s">
        <v>122</v>
      </c>
      <c r="B9" s="7"/>
      <c r="C9" s="29"/>
    </row>
    <row r="10" spans="1:3" x14ac:dyDescent="0.35">
      <c r="A10" s="26" t="s">
        <v>123</v>
      </c>
      <c r="B10" s="7"/>
      <c r="C10" s="29"/>
    </row>
    <row r="11" spans="1:3" ht="16" thickBot="1" x14ac:dyDescent="0.4">
      <c r="A11" s="27" t="s">
        <v>124</v>
      </c>
      <c r="B11" s="8"/>
      <c r="C11" s="9"/>
    </row>
    <row r="12" spans="1:3" x14ac:dyDescent="0.3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8" sqref="A8:A11"/>
    </sheetView>
  </sheetViews>
  <sheetFormatPr defaultColWidth="9.1796875" defaultRowHeight="15.5" x14ac:dyDescent="0.35"/>
  <cols>
    <col min="1" max="1" width="15" style="1" customWidth="1"/>
    <col min="2" max="16384" width="9.1796875" style="1"/>
  </cols>
  <sheetData>
    <row r="1" spans="1:3" ht="16" thickBot="1" x14ac:dyDescent="0.4">
      <c r="A1" s="1" t="s">
        <v>155</v>
      </c>
    </row>
    <row r="2" spans="1:3" s="6" customFormat="1" x14ac:dyDescent="0.35">
      <c r="A2" s="4" t="s">
        <v>152</v>
      </c>
      <c r="B2" s="5" t="s">
        <v>111</v>
      </c>
      <c r="C2" s="25"/>
    </row>
    <row r="3" spans="1:3" x14ac:dyDescent="0.35">
      <c r="A3" s="26" t="s">
        <v>116</v>
      </c>
      <c r="B3" s="7"/>
      <c r="C3" s="29"/>
    </row>
    <row r="4" spans="1:3" x14ac:dyDescent="0.35">
      <c r="A4" s="26" t="s">
        <v>117</v>
      </c>
      <c r="B4" s="7"/>
      <c r="C4" s="29"/>
    </row>
    <row r="5" spans="1:3" x14ac:dyDescent="0.35">
      <c r="A5" s="26" t="s">
        <v>118</v>
      </c>
      <c r="B5" s="7"/>
      <c r="C5" s="29"/>
    </row>
    <row r="6" spans="1:3" x14ac:dyDescent="0.35">
      <c r="A6" s="26" t="s">
        <v>119</v>
      </c>
      <c r="B6" s="7">
        <v>1</v>
      </c>
      <c r="C6" s="29"/>
    </row>
    <row r="7" spans="1:3" x14ac:dyDescent="0.35">
      <c r="A7" s="26" t="s">
        <v>120</v>
      </c>
      <c r="B7" s="7"/>
      <c r="C7" s="29"/>
    </row>
    <row r="8" spans="1:3" x14ac:dyDescent="0.35">
      <c r="A8" s="26"/>
      <c r="B8" s="7"/>
      <c r="C8" s="29"/>
    </row>
    <row r="9" spans="1:3" x14ac:dyDescent="0.35">
      <c r="A9" s="26"/>
      <c r="B9" s="7"/>
      <c r="C9" s="29"/>
    </row>
    <row r="10" spans="1:3" x14ac:dyDescent="0.35">
      <c r="A10" s="26"/>
      <c r="B10" s="7"/>
      <c r="C10" s="29"/>
    </row>
    <row r="11" spans="1:3" ht="16" thickBot="1" x14ac:dyDescent="0.4">
      <c r="A11" s="27"/>
      <c r="B11" s="8"/>
      <c r="C11" s="9"/>
    </row>
    <row r="12" spans="1:3" x14ac:dyDescent="0.3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B15" sqref="B15"/>
    </sheetView>
  </sheetViews>
  <sheetFormatPr defaultColWidth="9.1796875" defaultRowHeight="15.5" x14ac:dyDescent="0.35"/>
  <cols>
    <col min="1" max="1" width="16" style="1" customWidth="1"/>
    <col min="2" max="16384" width="9.1796875" style="1"/>
  </cols>
  <sheetData>
    <row r="1" spans="1:4" ht="16" thickBot="1" x14ac:dyDescent="0.4">
      <c r="A1" s="1" t="s">
        <v>156</v>
      </c>
    </row>
    <row r="2" spans="1:4" s="6" customFormat="1" x14ac:dyDescent="0.35">
      <c r="A2" s="4" t="s">
        <v>152</v>
      </c>
      <c r="B2" s="73" t="s">
        <v>310</v>
      </c>
      <c r="C2" s="5"/>
      <c r="D2" s="25"/>
    </row>
    <row r="3" spans="1:4" x14ac:dyDescent="0.35">
      <c r="A3" s="26" t="s">
        <v>116</v>
      </c>
      <c r="B3" s="97"/>
      <c r="C3" s="7"/>
      <c r="D3" s="29"/>
    </row>
    <row r="4" spans="1:4" x14ac:dyDescent="0.35">
      <c r="A4" s="26" t="s">
        <v>117</v>
      </c>
      <c r="B4" s="97"/>
      <c r="C4" s="7"/>
      <c r="D4" s="29"/>
    </row>
    <row r="5" spans="1:4" x14ac:dyDescent="0.35">
      <c r="A5" s="26" t="s">
        <v>118</v>
      </c>
      <c r="B5" s="97"/>
      <c r="C5" s="7"/>
      <c r="D5" s="29"/>
    </row>
    <row r="6" spans="1:4" x14ac:dyDescent="0.35">
      <c r="A6" s="26" t="s">
        <v>119</v>
      </c>
      <c r="B6" s="97"/>
      <c r="C6" s="7"/>
      <c r="D6" s="29"/>
    </row>
    <row r="7" spans="1:4" x14ac:dyDescent="0.35">
      <c r="A7" s="26" t="s">
        <v>120</v>
      </c>
      <c r="B7" s="97"/>
      <c r="C7" s="7"/>
      <c r="D7" s="29"/>
    </row>
    <row r="8" spans="1:4" x14ac:dyDescent="0.35">
      <c r="A8" s="26"/>
      <c r="B8" s="97"/>
      <c r="C8" s="7"/>
      <c r="D8" s="29"/>
    </row>
    <row r="9" spans="1:4" x14ac:dyDescent="0.35">
      <c r="A9" s="26"/>
      <c r="B9" s="97"/>
      <c r="C9" s="7"/>
      <c r="D9" s="29"/>
    </row>
    <row r="10" spans="1:4" x14ac:dyDescent="0.35">
      <c r="A10" s="26"/>
      <c r="B10" s="97"/>
      <c r="C10" s="7"/>
      <c r="D10" s="29"/>
    </row>
    <row r="11" spans="1:4" ht="16" thickBot="1" x14ac:dyDescent="0.4">
      <c r="A11" s="27"/>
      <c r="B11" s="98"/>
      <c r="C11" s="8"/>
      <c r="D11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C2" sqref="C2:D2"/>
    </sheetView>
  </sheetViews>
  <sheetFormatPr defaultColWidth="9.1796875" defaultRowHeight="15.5" x14ac:dyDescent="0.35"/>
  <cols>
    <col min="1" max="1" width="16.7265625" style="1" customWidth="1"/>
    <col min="2" max="16384" width="9.1796875" style="1"/>
  </cols>
  <sheetData>
    <row r="1" spans="1:4" ht="16" thickBot="1" x14ac:dyDescent="0.4">
      <c r="A1" s="1" t="s">
        <v>258</v>
      </c>
    </row>
    <row r="2" spans="1:4" x14ac:dyDescent="0.35">
      <c r="A2" s="4" t="s">
        <v>152</v>
      </c>
      <c r="B2" s="73" t="s">
        <v>257</v>
      </c>
      <c r="C2" s="5"/>
      <c r="D2" s="25"/>
    </row>
    <row r="3" spans="1:4" x14ac:dyDescent="0.35">
      <c r="A3" s="26" t="s">
        <v>116</v>
      </c>
      <c r="B3" s="99"/>
      <c r="C3" s="7"/>
      <c r="D3" s="29"/>
    </row>
    <row r="4" spans="1:4" x14ac:dyDescent="0.35">
      <c r="A4" s="26" t="s">
        <v>117</v>
      </c>
      <c r="B4" s="99"/>
      <c r="C4" s="7"/>
      <c r="D4" s="29"/>
    </row>
    <row r="5" spans="1:4" x14ac:dyDescent="0.35">
      <c r="A5" s="26" t="s">
        <v>118</v>
      </c>
      <c r="B5" s="99"/>
      <c r="C5" s="7"/>
      <c r="D5" s="29"/>
    </row>
    <row r="6" spans="1:4" x14ac:dyDescent="0.35">
      <c r="A6" s="26" t="s">
        <v>119</v>
      </c>
      <c r="B6" s="99"/>
      <c r="C6" s="7"/>
      <c r="D6" s="29"/>
    </row>
    <row r="7" spans="1:4" x14ac:dyDescent="0.35">
      <c r="A7" s="26" t="s">
        <v>120</v>
      </c>
      <c r="B7" s="99"/>
      <c r="C7" s="7"/>
      <c r="D7" s="29"/>
    </row>
    <row r="8" spans="1:4" x14ac:dyDescent="0.35">
      <c r="A8" s="26" t="s">
        <v>121</v>
      </c>
      <c r="B8" s="99"/>
      <c r="C8" s="7"/>
      <c r="D8" s="29"/>
    </row>
    <row r="9" spans="1:4" x14ac:dyDescent="0.35">
      <c r="A9" s="26" t="s">
        <v>122</v>
      </c>
      <c r="B9" s="99"/>
      <c r="C9" s="7"/>
      <c r="D9" s="29"/>
    </row>
    <row r="10" spans="1:4" x14ac:dyDescent="0.35">
      <c r="A10" s="26" t="s">
        <v>123</v>
      </c>
      <c r="B10" s="99"/>
      <c r="C10" s="7"/>
      <c r="D10" s="29"/>
    </row>
    <row r="11" spans="1:4" ht="16" thickBot="1" x14ac:dyDescent="0.4">
      <c r="A11" s="27" t="s">
        <v>124</v>
      </c>
      <c r="B11" s="100"/>
      <c r="C11" s="8"/>
      <c r="D11" s="9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E3" sqref="E3"/>
    </sheetView>
  </sheetViews>
  <sheetFormatPr defaultColWidth="9.1796875" defaultRowHeight="15.5" x14ac:dyDescent="0.35"/>
  <cols>
    <col min="1" max="1" width="13.1796875" style="1" customWidth="1"/>
    <col min="2" max="16384" width="9.1796875" style="1"/>
  </cols>
  <sheetData>
    <row r="1" spans="1:10" ht="16" thickBot="1" x14ac:dyDescent="0.4">
      <c r="A1" s="1" t="s">
        <v>157</v>
      </c>
    </row>
    <row r="2" spans="1:10" s="6" customFormat="1" x14ac:dyDescent="0.35">
      <c r="A2" s="4" t="s">
        <v>160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5"/>
      <c r="H2" s="5"/>
      <c r="I2" s="5"/>
      <c r="J2" s="25"/>
    </row>
    <row r="3" spans="1:10" x14ac:dyDescent="0.35">
      <c r="A3" s="26" t="s">
        <v>310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5">
      <c r="A4" s="26"/>
      <c r="B4" s="30"/>
      <c r="C4" s="30"/>
      <c r="D4" s="30"/>
      <c r="E4" s="30"/>
      <c r="F4" s="30"/>
      <c r="G4" s="30"/>
      <c r="H4" s="30"/>
      <c r="I4" s="30"/>
      <c r="J4" s="32"/>
    </row>
    <row r="5" spans="1:10" ht="16" thickBot="1" x14ac:dyDescent="0.4">
      <c r="A5" s="27"/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>
      <selection activeCell="A4" sqref="A4"/>
    </sheetView>
  </sheetViews>
  <sheetFormatPr defaultColWidth="9.26953125" defaultRowHeight="15.5" x14ac:dyDescent="0.35"/>
  <cols>
    <col min="1" max="1" width="16.81640625" style="1" customWidth="1"/>
    <col min="2" max="2" width="13.1796875" style="1" customWidth="1"/>
    <col min="3" max="3" width="9.26953125" style="1"/>
    <col min="4" max="4" width="92.54296875" style="1" bestFit="1" customWidth="1"/>
    <col min="5" max="5" width="8.453125" style="1" bestFit="1" customWidth="1"/>
    <col min="6" max="6" width="2.26953125" style="1" bestFit="1" customWidth="1"/>
    <col min="7" max="7" width="12.453125" style="1" bestFit="1" customWidth="1"/>
    <col min="8" max="8" width="0.7265625" style="1" customWidth="1"/>
    <col min="9" max="9" width="8.453125" style="1" bestFit="1" customWidth="1"/>
    <col min="10" max="10" width="2.26953125" style="1" bestFit="1" customWidth="1"/>
    <col min="11" max="11" width="12.453125" style="1" bestFit="1" customWidth="1"/>
    <col min="12" max="48" width="9.26953125" style="1"/>
    <col min="49" max="49" width="13.81640625" style="1" bestFit="1" customWidth="1"/>
    <col min="50" max="50" width="9.26953125" style="1" bestFit="1" customWidth="1"/>
    <col min="51" max="51" width="6.26953125" style="1" bestFit="1" customWidth="1"/>
    <col min="52" max="52" width="9.26953125" style="1" bestFit="1" customWidth="1"/>
    <col min="53" max="53" width="15.54296875" style="1" bestFit="1" customWidth="1"/>
    <col min="54" max="16384" width="9.26953125" style="1"/>
  </cols>
  <sheetData>
    <row r="1" spans="1:54" ht="16" thickBot="1" x14ac:dyDescent="0.4">
      <c r="A1" s="1" t="s">
        <v>42</v>
      </c>
    </row>
    <row r="2" spans="1:54" s="6" customFormat="1" x14ac:dyDescent="0.35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4" x14ac:dyDescent="0.35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4" x14ac:dyDescent="0.35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4" x14ac:dyDescent="0.35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4" x14ac:dyDescent="0.35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4" x14ac:dyDescent="0.35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4" x14ac:dyDescent="0.35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243</v>
      </c>
      <c r="BA8" s="30" t="s">
        <v>74</v>
      </c>
    </row>
    <row r="9" spans="1:54" x14ac:dyDescent="0.35">
      <c r="A9" s="26" t="s">
        <v>243</v>
      </c>
      <c r="B9" s="41" t="s">
        <v>244</v>
      </c>
      <c r="D9" s="56" t="s">
        <v>245</v>
      </c>
      <c r="E9" s="59" t="s">
        <v>244</v>
      </c>
      <c r="F9" s="52" t="s">
        <v>50</v>
      </c>
      <c r="G9" s="52" t="s">
        <v>246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247</v>
      </c>
      <c r="BA9" s="1" t="s">
        <v>72</v>
      </c>
    </row>
    <row r="10" spans="1:54" x14ac:dyDescent="0.35">
      <c r="A10" s="26" t="s">
        <v>248</v>
      </c>
      <c r="B10" s="41" t="s">
        <v>82</v>
      </c>
      <c r="D10" s="56" t="s">
        <v>249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244</v>
      </c>
      <c r="BA10" s="1" t="s">
        <v>76</v>
      </c>
    </row>
    <row r="11" spans="1:54" x14ac:dyDescent="0.35">
      <c r="A11" s="26" t="s">
        <v>75</v>
      </c>
      <c r="B11" s="41" t="s">
        <v>76</v>
      </c>
      <c r="D11" s="56" t="s">
        <v>77</v>
      </c>
      <c r="E11" s="59" t="s">
        <v>78</v>
      </c>
      <c r="F11" s="52" t="s">
        <v>50</v>
      </c>
      <c r="G11" s="52" t="s">
        <v>79</v>
      </c>
      <c r="H11" s="56"/>
      <c r="I11" s="52" t="s">
        <v>80</v>
      </c>
      <c r="J11" s="52" t="s">
        <v>50</v>
      </c>
      <c r="K11" s="54" t="s">
        <v>81</v>
      </c>
      <c r="AU11" s="1" t="s">
        <v>85</v>
      </c>
      <c r="BA11" s="1" t="s">
        <v>78</v>
      </c>
    </row>
    <row r="12" spans="1:54" ht="16" thickBot="1" x14ac:dyDescent="0.4">
      <c r="A12" s="27" t="s">
        <v>304</v>
      </c>
      <c r="B12" s="37" t="s">
        <v>305</v>
      </c>
      <c r="D12" s="60" t="s">
        <v>306</v>
      </c>
      <c r="E12" s="64" t="s">
        <v>307</v>
      </c>
      <c r="F12" s="65" t="s">
        <v>50</v>
      </c>
      <c r="G12" s="66" t="s">
        <v>308</v>
      </c>
      <c r="H12" s="60"/>
      <c r="I12" s="67"/>
      <c r="J12" s="65"/>
      <c r="K12" s="66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D9" sqref="D9"/>
    </sheetView>
  </sheetViews>
  <sheetFormatPr defaultColWidth="9.1796875" defaultRowHeight="15.5" x14ac:dyDescent="0.35"/>
  <cols>
    <col min="1" max="1" width="14.453125" style="1" customWidth="1"/>
    <col min="2" max="16384" width="9.1796875" style="1"/>
  </cols>
  <sheetData>
    <row r="1" spans="1:4" ht="16" thickBot="1" x14ac:dyDescent="0.4">
      <c r="A1" s="1" t="s">
        <v>259</v>
      </c>
    </row>
    <row r="2" spans="1:4" x14ac:dyDescent="0.35">
      <c r="A2" s="4" t="s">
        <v>160</v>
      </c>
      <c r="B2" s="5" t="s">
        <v>257</v>
      </c>
      <c r="C2" s="5"/>
      <c r="D2" s="25"/>
    </row>
    <row r="3" spans="1:4" x14ac:dyDescent="0.35">
      <c r="A3" s="26" t="s">
        <v>310</v>
      </c>
      <c r="B3" s="30">
        <v>1</v>
      </c>
      <c r="C3" s="30"/>
      <c r="D3" s="110"/>
    </row>
    <row r="4" spans="1:4" x14ac:dyDescent="0.35">
      <c r="A4" s="26"/>
      <c r="B4" s="7"/>
      <c r="C4" s="7"/>
      <c r="D4" s="110"/>
    </row>
    <row r="5" spans="1:4" ht="16" thickBot="1" x14ac:dyDescent="0.4">
      <c r="A5" s="27"/>
      <c r="B5" s="111"/>
      <c r="C5" s="111"/>
      <c r="D5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4" sqref="A4:B4"/>
    </sheetView>
  </sheetViews>
  <sheetFormatPr defaultColWidth="9.1796875" defaultRowHeight="15.5" x14ac:dyDescent="0.35"/>
  <cols>
    <col min="1" max="1" width="24.1796875" style="1" customWidth="1"/>
    <col min="2" max="16384" width="9.1796875" style="1"/>
  </cols>
  <sheetData>
    <row r="1" spans="1:2" ht="16" thickBot="1" x14ac:dyDescent="0.4">
      <c r="A1" s="1" t="s">
        <v>296</v>
      </c>
    </row>
    <row r="2" spans="1:2" s="6" customFormat="1" x14ac:dyDescent="0.35">
      <c r="A2" s="4" t="s">
        <v>297</v>
      </c>
      <c r="B2" s="25" t="s">
        <v>104</v>
      </c>
    </row>
    <row r="3" spans="1:2" x14ac:dyDescent="0.35">
      <c r="A3" s="26" t="s">
        <v>107</v>
      </c>
      <c r="B3" s="29">
        <v>1</v>
      </c>
    </row>
    <row r="4" spans="1:2" ht="16" thickBot="1" x14ac:dyDescent="0.4">
      <c r="A4" s="27"/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4" sqref="A4:B4"/>
    </sheetView>
  </sheetViews>
  <sheetFormatPr defaultColWidth="9.1796875" defaultRowHeight="15.5" x14ac:dyDescent="0.35"/>
  <cols>
    <col min="1" max="1" width="15.54296875" style="1" customWidth="1"/>
    <col min="2" max="16384" width="9.1796875" style="1"/>
  </cols>
  <sheetData>
    <row r="1" spans="1:2" ht="16" thickBot="1" x14ac:dyDescent="0.4">
      <c r="A1" s="1" t="s">
        <v>266</v>
      </c>
    </row>
    <row r="2" spans="1:2" s="6" customFormat="1" x14ac:dyDescent="0.35">
      <c r="A2" s="4" t="s">
        <v>158</v>
      </c>
      <c r="B2" s="25" t="s">
        <v>104</v>
      </c>
    </row>
    <row r="3" spans="1:2" x14ac:dyDescent="0.35">
      <c r="A3" s="26" t="s">
        <v>111</v>
      </c>
      <c r="B3" s="29"/>
    </row>
    <row r="4" spans="1:2" ht="16" thickBot="1" x14ac:dyDescent="0.4">
      <c r="A4" s="27"/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B3" sqref="B3"/>
    </sheetView>
  </sheetViews>
  <sheetFormatPr defaultColWidth="9.1796875" defaultRowHeight="15.5" x14ac:dyDescent="0.35"/>
  <cols>
    <col min="1" max="1" width="16.54296875" style="1" customWidth="1"/>
    <col min="2" max="16384" width="9.1796875" style="1"/>
  </cols>
  <sheetData>
    <row r="1" spans="1:4" ht="16" thickBot="1" x14ac:dyDescent="0.4">
      <c r="A1" s="1" t="s">
        <v>260</v>
      </c>
    </row>
    <row r="2" spans="1:4" x14ac:dyDescent="0.35">
      <c r="A2" s="4" t="s">
        <v>158</v>
      </c>
      <c r="B2" s="5" t="s">
        <v>310</v>
      </c>
      <c r="C2" s="5"/>
      <c r="D2" s="25"/>
    </row>
    <row r="3" spans="1:4" x14ac:dyDescent="0.35">
      <c r="A3" s="26" t="s">
        <v>111</v>
      </c>
      <c r="B3" s="7">
        <v>1</v>
      </c>
      <c r="C3" s="7"/>
      <c r="D3" s="29"/>
    </row>
    <row r="4" spans="1:4" ht="16" thickBot="1" x14ac:dyDescent="0.4">
      <c r="A4" s="27"/>
      <c r="B4" s="8"/>
      <c r="C4" s="111"/>
      <c r="D4" s="1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B3" sqref="B3"/>
    </sheetView>
  </sheetViews>
  <sheetFormatPr defaultColWidth="9.1796875" defaultRowHeight="15.5" x14ac:dyDescent="0.35"/>
  <cols>
    <col min="1" max="1" width="14.7265625" style="1" customWidth="1"/>
    <col min="2" max="16384" width="9.1796875" style="1"/>
  </cols>
  <sheetData>
    <row r="1" spans="1:2" ht="16" thickBot="1" x14ac:dyDescent="0.4">
      <c r="A1" s="1" t="s">
        <v>159</v>
      </c>
    </row>
    <row r="2" spans="1:2" x14ac:dyDescent="0.35">
      <c r="A2" s="4" t="s">
        <v>160</v>
      </c>
      <c r="B2" s="25" t="s">
        <v>104</v>
      </c>
    </row>
    <row r="3" spans="1:2" ht="16" thickBot="1" x14ac:dyDescent="0.4">
      <c r="A3" s="27" t="s">
        <v>310</v>
      </c>
      <c r="B3" s="9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I5" sqref="I5"/>
    </sheetView>
  </sheetViews>
  <sheetFormatPr defaultColWidth="9.1796875" defaultRowHeight="15.5" x14ac:dyDescent="0.35"/>
  <cols>
    <col min="1" max="1" width="15.7265625" style="1" customWidth="1"/>
    <col min="2" max="16384" width="9.1796875" style="1"/>
  </cols>
  <sheetData>
    <row r="1" spans="1:10" ht="16" thickBot="1" x14ac:dyDescent="0.4">
      <c r="A1" s="1" t="s">
        <v>267</v>
      </c>
    </row>
    <row r="2" spans="1:10" s="6" customFormat="1" x14ac:dyDescent="0.35">
      <c r="A2" s="4" t="s">
        <v>158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5"/>
      <c r="H2" s="5"/>
      <c r="I2" s="5"/>
      <c r="J2" s="25"/>
    </row>
    <row r="3" spans="1:10" x14ac:dyDescent="0.35">
      <c r="A3" s="26" t="s">
        <v>111</v>
      </c>
      <c r="B3" s="7"/>
      <c r="C3" s="7"/>
      <c r="D3" s="7"/>
      <c r="E3" s="7"/>
      <c r="F3" s="7"/>
      <c r="G3" s="7"/>
      <c r="H3" s="7"/>
      <c r="I3" s="7"/>
      <c r="J3" s="29"/>
    </row>
    <row r="4" spans="1:10" ht="16" thickBot="1" x14ac:dyDescent="0.4">
      <c r="A4" s="27"/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C2" sqref="C2:D3"/>
    </sheetView>
  </sheetViews>
  <sheetFormatPr defaultColWidth="9.1796875" defaultRowHeight="15.5" x14ac:dyDescent="0.35"/>
  <cols>
    <col min="1" max="1" width="17.453125" style="1" customWidth="1"/>
    <col min="2" max="16384" width="9.1796875" style="1"/>
  </cols>
  <sheetData>
    <row r="1" spans="1:4" ht="16" thickBot="1" x14ac:dyDescent="0.4">
      <c r="A1" s="1" t="s">
        <v>261</v>
      </c>
    </row>
    <row r="2" spans="1:4" x14ac:dyDescent="0.35">
      <c r="A2" s="4" t="s">
        <v>158</v>
      </c>
      <c r="B2" s="73" t="s">
        <v>257</v>
      </c>
      <c r="C2" s="5"/>
      <c r="D2" s="25"/>
    </row>
    <row r="3" spans="1:4" x14ac:dyDescent="0.35">
      <c r="A3" s="26" t="s">
        <v>111</v>
      </c>
      <c r="B3" s="97">
        <v>1</v>
      </c>
      <c r="C3" s="7"/>
      <c r="D3" s="29"/>
    </row>
    <row r="4" spans="1:4" ht="16" thickBot="1" x14ac:dyDescent="0.4">
      <c r="A4" s="27"/>
      <c r="B4" s="98"/>
      <c r="C4" s="8"/>
      <c r="D4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270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4" sqref="A4:B6"/>
    </sheetView>
  </sheetViews>
  <sheetFormatPr defaultColWidth="9.1796875" defaultRowHeight="15.5" x14ac:dyDescent="0.35"/>
  <cols>
    <col min="1" max="1" width="15.453125" style="1" customWidth="1"/>
    <col min="2" max="16384" width="9.1796875" style="1"/>
  </cols>
  <sheetData>
    <row r="1" spans="1:2" ht="16" thickBot="1" x14ac:dyDescent="0.4">
      <c r="A1" s="1" t="s">
        <v>161</v>
      </c>
    </row>
    <row r="2" spans="1:2" s="6" customFormat="1" x14ac:dyDescent="0.35">
      <c r="A2" s="4" t="s">
        <v>147</v>
      </c>
      <c r="B2" s="25" t="s">
        <v>104</v>
      </c>
    </row>
    <row r="3" spans="1:2" s="6" customFormat="1" x14ac:dyDescent="0.35">
      <c r="A3" s="26" t="s">
        <v>87</v>
      </c>
      <c r="B3" s="29"/>
    </row>
    <row r="4" spans="1:2" x14ac:dyDescent="0.35">
      <c r="A4" s="26"/>
      <c r="B4" s="29"/>
    </row>
    <row r="5" spans="1:2" x14ac:dyDescent="0.35">
      <c r="A5" s="26"/>
      <c r="B5" s="29"/>
    </row>
    <row r="6" spans="1:2" ht="16" thickBot="1" x14ac:dyDescent="0.4">
      <c r="A6" s="27"/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4" sqref="A4:B4"/>
    </sheetView>
  </sheetViews>
  <sheetFormatPr defaultColWidth="9.1796875" defaultRowHeight="15.5" x14ac:dyDescent="0.35"/>
  <cols>
    <col min="1" max="1" width="25" style="1" customWidth="1"/>
    <col min="2" max="16384" width="9.1796875" style="1"/>
  </cols>
  <sheetData>
    <row r="1" spans="1:2" ht="16" thickBot="1" x14ac:dyDescent="0.4">
      <c r="A1" s="1" t="s">
        <v>298</v>
      </c>
    </row>
    <row r="2" spans="1:2" s="6" customFormat="1" x14ac:dyDescent="0.35">
      <c r="A2" s="4" t="s">
        <v>297</v>
      </c>
      <c r="B2" s="25" t="s">
        <v>104</v>
      </c>
    </row>
    <row r="3" spans="1:2" x14ac:dyDescent="0.35">
      <c r="A3" s="26" t="s">
        <v>107</v>
      </c>
      <c r="B3" s="29">
        <v>1</v>
      </c>
    </row>
    <row r="4" spans="1:2" ht="16" thickBot="1" x14ac:dyDescent="0.4">
      <c r="A4" s="27"/>
      <c r="B4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D6" sqref="D6"/>
    </sheetView>
  </sheetViews>
  <sheetFormatPr defaultColWidth="9.1796875" defaultRowHeight="15.5" x14ac:dyDescent="0.35"/>
  <cols>
    <col min="1" max="2" width="9.1796875" style="1"/>
    <col min="3" max="3" width="3.54296875" style="1" customWidth="1"/>
    <col min="4" max="12" width="9.1796875" style="1"/>
    <col min="13" max="13" width="11.179687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1796875" style="1"/>
  </cols>
  <sheetData>
    <row r="1" spans="1:4" x14ac:dyDescent="0.35">
      <c r="A1" s="1" t="s">
        <v>86</v>
      </c>
    </row>
    <row r="2" spans="1:4" x14ac:dyDescent="0.35">
      <c r="A2" s="2" t="s">
        <v>87</v>
      </c>
    </row>
    <row r="3" spans="1:4" x14ac:dyDescent="0.35">
      <c r="A3" s="2"/>
      <c r="D3" s="10"/>
    </row>
    <row r="4" spans="1:4" x14ac:dyDescent="0.35">
      <c r="A4" s="2"/>
    </row>
    <row r="5" spans="1:4" x14ac:dyDescent="0.35">
      <c r="A5" s="2"/>
    </row>
    <row r="6" spans="1:4" x14ac:dyDescent="0.35">
      <c r="A6" s="10"/>
    </row>
    <row r="7" spans="1:4" x14ac:dyDescent="0.35">
      <c r="A7" s="10"/>
    </row>
    <row r="8" spans="1:4" x14ac:dyDescent="0.35">
      <c r="A8" s="10"/>
    </row>
    <row r="9" spans="1:4" x14ac:dyDescent="0.35">
      <c r="A9" s="10"/>
    </row>
    <row r="10" spans="1:4" x14ac:dyDescent="0.35">
      <c r="A10" s="10"/>
    </row>
    <row r="11" spans="1:4" x14ac:dyDescent="0.35">
      <c r="A11" s="10"/>
    </row>
    <row r="12" spans="1:4" x14ac:dyDescent="0.35">
      <c r="A12" s="10"/>
    </row>
    <row r="13" spans="1:4" x14ac:dyDescent="0.35">
      <c r="A13" s="10"/>
    </row>
    <row r="14" spans="1:4" x14ac:dyDescent="0.35">
      <c r="A14" s="10"/>
    </row>
    <row r="15" spans="1:4" x14ac:dyDescent="0.3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C2" sqref="C2:C3"/>
    </sheetView>
  </sheetViews>
  <sheetFormatPr defaultColWidth="9.1796875" defaultRowHeight="15.5" x14ac:dyDescent="0.35"/>
  <cols>
    <col min="1" max="1" width="15.453125" style="1" customWidth="1"/>
    <col min="2" max="16384" width="9.1796875" style="1"/>
  </cols>
  <sheetData>
    <row r="1" spans="1:3" ht="16" thickBot="1" x14ac:dyDescent="0.4">
      <c r="A1" s="1" t="s">
        <v>162</v>
      </c>
    </row>
    <row r="2" spans="1:3" s="6" customFormat="1" x14ac:dyDescent="0.35">
      <c r="A2" s="4" t="s">
        <v>147</v>
      </c>
      <c r="B2" s="5" t="s">
        <v>106</v>
      </c>
      <c r="C2" s="25"/>
    </row>
    <row r="3" spans="1:3" s="6" customFormat="1" x14ac:dyDescent="0.35">
      <c r="A3" s="26" t="s">
        <v>87</v>
      </c>
      <c r="B3" s="7">
        <v>1</v>
      </c>
      <c r="C3" s="29"/>
    </row>
    <row r="4" spans="1:3" s="6" customFormat="1" x14ac:dyDescent="0.35">
      <c r="A4" s="26"/>
      <c r="B4" s="7"/>
      <c r="C4" s="29"/>
    </row>
    <row r="5" spans="1:3" s="6" customFormat="1" x14ac:dyDescent="0.35">
      <c r="A5" s="26"/>
      <c r="B5" s="7"/>
      <c r="C5" s="29"/>
    </row>
    <row r="6" spans="1:3" ht="16" thickBot="1" x14ac:dyDescent="0.4">
      <c r="A6" s="27"/>
      <c r="B6" s="8"/>
      <c r="C6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C2" sqref="C2:C3"/>
    </sheetView>
  </sheetViews>
  <sheetFormatPr defaultColWidth="9.1796875" defaultRowHeight="15.5" x14ac:dyDescent="0.35"/>
  <cols>
    <col min="1" max="1" width="18.1796875" style="1" customWidth="1"/>
    <col min="2" max="16384" width="9.1796875" style="1"/>
  </cols>
  <sheetData>
    <row r="1" spans="1:3" ht="16" thickBot="1" x14ac:dyDescent="0.4">
      <c r="A1" s="1" t="s">
        <v>163</v>
      </c>
    </row>
    <row r="2" spans="1:3" s="6" customFormat="1" x14ac:dyDescent="0.35">
      <c r="A2" s="4" t="s">
        <v>149</v>
      </c>
      <c r="B2" s="5" t="s">
        <v>106</v>
      </c>
      <c r="C2" s="25"/>
    </row>
    <row r="3" spans="1:3" s="6" customFormat="1" ht="16" thickBot="1" x14ac:dyDescent="0.4">
      <c r="A3" s="27" t="s">
        <v>104</v>
      </c>
      <c r="B3" s="8">
        <v>1</v>
      </c>
      <c r="C3" s="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796875" defaultRowHeight="15.5" x14ac:dyDescent="0.35"/>
  <cols>
    <col min="1" max="1" width="17.7265625" style="1" customWidth="1"/>
    <col min="2" max="16384" width="9.1796875" style="1"/>
  </cols>
  <sheetData>
    <row r="1" spans="1:2" ht="16" thickBot="1" x14ac:dyDescent="0.4">
      <c r="A1" s="1" t="s">
        <v>164</v>
      </c>
    </row>
    <row r="2" spans="1:2" s="6" customFormat="1" x14ac:dyDescent="0.35">
      <c r="A2" s="4" t="s">
        <v>149</v>
      </c>
      <c r="B2" s="25" t="s">
        <v>104</v>
      </c>
    </row>
    <row r="3" spans="1:2" s="6" customFormat="1" ht="16" thickBot="1" x14ac:dyDescent="0.4">
      <c r="A3" s="27" t="s">
        <v>104</v>
      </c>
      <c r="B3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C2" sqref="C2:D2"/>
    </sheetView>
  </sheetViews>
  <sheetFormatPr defaultColWidth="9.1796875" defaultRowHeight="15.5" x14ac:dyDescent="0.35"/>
  <cols>
    <col min="1" max="1" width="18" style="1" customWidth="1"/>
    <col min="2" max="16384" width="9.1796875" style="1"/>
  </cols>
  <sheetData>
    <row r="1" spans="1:4" ht="16" thickBot="1" x14ac:dyDescent="0.4">
      <c r="A1" s="1" t="s">
        <v>165</v>
      </c>
    </row>
    <row r="2" spans="1:4" s="6" customFormat="1" x14ac:dyDescent="0.35">
      <c r="A2" s="4" t="s">
        <v>149</v>
      </c>
      <c r="B2" s="73" t="s">
        <v>310</v>
      </c>
      <c r="C2" s="5"/>
      <c r="D2" s="25"/>
    </row>
    <row r="3" spans="1:4" s="6" customFormat="1" ht="16" thickBot="1" x14ac:dyDescent="0.4">
      <c r="A3" s="27" t="s">
        <v>104</v>
      </c>
      <c r="B3" s="9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B3" sqref="B3"/>
    </sheetView>
  </sheetViews>
  <sheetFormatPr defaultColWidth="9.1796875" defaultRowHeight="15.5" x14ac:dyDescent="0.35"/>
  <cols>
    <col min="1" max="1" width="17.54296875" style="1" customWidth="1"/>
    <col min="2" max="16384" width="9.1796875" style="1"/>
  </cols>
  <sheetData>
    <row r="1" spans="1:4" ht="16" thickBot="1" x14ac:dyDescent="0.4">
      <c r="A1" s="1" t="s">
        <v>262</v>
      </c>
    </row>
    <row r="2" spans="1:4" x14ac:dyDescent="0.35">
      <c r="A2" s="4" t="s">
        <v>158</v>
      </c>
      <c r="B2" s="73" t="s">
        <v>310</v>
      </c>
      <c r="C2" s="5"/>
      <c r="D2" s="25"/>
    </row>
    <row r="3" spans="1:4" x14ac:dyDescent="0.35">
      <c r="A3" s="26" t="s">
        <v>111</v>
      </c>
      <c r="B3" s="97">
        <v>1</v>
      </c>
      <c r="C3" s="7"/>
      <c r="D3" s="29"/>
    </row>
    <row r="4" spans="1:4" ht="16" thickBot="1" x14ac:dyDescent="0.4">
      <c r="A4" s="27"/>
      <c r="B4" s="98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C2" sqref="C2:D3"/>
    </sheetView>
  </sheetViews>
  <sheetFormatPr defaultColWidth="9.1796875" defaultRowHeight="15.5" x14ac:dyDescent="0.35"/>
  <cols>
    <col min="1" max="1" width="16.1796875" style="1" customWidth="1"/>
    <col min="2" max="16384" width="9.1796875" style="1"/>
  </cols>
  <sheetData>
    <row r="1" spans="1:4" ht="16" thickBot="1" x14ac:dyDescent="0.4">
      <c r="A1" s="1" t="s">
        <v>263</v>
      </c>
    </row>
    <row r="2" spans="1:4" x14ac:dyDescent="0.35">
      <c r="A2" s="4" t="s">
        <v>158</v>
      </c>
      <c r="B2" s="73" t="s">
        <v>257</v>
      </c>
      <c r="C2" s="5"/>
      <c r="D2" s="25"/>
    </row>
    <row r="3" spans="1:4" x14ac:dyDescent="0.35">
      <c r="A3" s="26" t="s">
        <v>111</v>
      </c>
      <c r="B3" s="97">
        <v>1</v>
      </c>
      <c r="C3" s="7"/>
      <c r="D3" s="29"/>
    </row>
    <row r="4" spans="1:4" ht="16" thickBot="1" x14ac:dyDescent="0.4">
      <c r="A4" s="27"/>
      <c r="B4" s="98"/>
      <c r="C4" s="8"/>
      <c r="D4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I10" sqref="I10"/>
    </sheetView>
  </sheetViews>
  <sheetFormatPr defaultColWidth="9.1796875" defaultRowHeight="15.5" x14ac:dyDescent="0.35"/>
  <cols>
    <col min="1" max="1" width="15.453125" style="1" customWidth="1"/>
    <col min="2" max="16384" width="9.1796875" style="1"/>
  </cols>
  <sheetData>
    <row r="1" spans="1:4" ht="16" thickBot="1" x14ac:dyDescent="0.4">
      <c r="A1" s="1" t="s">
        <v>264</v>
      </c>
    </row>
    <row r="2" spans="1:4" x14ac:dyDescent="0.35">
      <c r="A2" s="4" t="s">
        <v>160</v>
      </c>
      <c r="B2" s="5" t="s">
        <v>257</v>
      </c>
      <c r="C2" s="5"/>
      <c r="D2" s="25"/>
    </row>
    <row r="3" spans="1:4" x14ac:dyDescent="0.35">
      <c r="A3" s="26" t="s">
        <v>310</v>
      </c>
      <c r="B3" s="30">
        <v>1</v>
      </c>
      <c r="C3" s="30"/>
      <c r="D3" s="32"/>
    </row>
    <row r="4" spans="1:4" x14ac:dyDescent="0.35">
      <c r="A4" s="26"/>
      <c r="B4" s="7"/>
      <c r="C4" s="7"/>
      <c r="D4" s="29"/>
    </row>
    <row r="5" spans="1:4" ht="16" thickBot="1" x14ac:dyDescent="0.4">
      <c r="A5" s="27"/>
      <c r="B5" s="8"/>
      <c r="C5" s="8"/>
      <c r="D5" s="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269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B14"/>
  <sheetViews>
    <sheetView workbookViewId="0">
      <selection activeCell="E8" sqref="E8"/>
    </sheetView>
  </sheetViews>
  <sheetFormatPr defaultColWidth="9.26953125" defaultRowHeight="15.5" x14ac:dyDescent="0.35"/>
  <cols>
    <col min="1" max="1" width="12.26953125" style="1" customWidth="1"/>
    <col min="2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26953125" style="1"/>
  </cols>
  <sheetData>
    <row r="1" spans="1:2" ht="16" thickBot="1" x14ac:dyDescent="0.4">
      <c r="A1" s="1" t="s">
        <v>250</v>
      </c>
    </row>
    <row r="2" spans="1:2" x14ac:dyDescent="0.35">
      <c r="A2" s="101" t="s">
        <v>218</v>
      </c>
      <c r="B2" s="92" t="s">
        <v>44</v>
      </c>
    </row>
    <row r="3" spans="1:2" x14ac:dyDescent="0.35">
      <c r="A3" s="93" t="s">
        <v>87</v>
      </c>
      <c r="B3" s="94">
        <v>650</v>
      </c>
    </row>
    <row r="4" spans="1:2" x14ac:dyDescent="0.35">
      <c r="A4" s="108" t="s">
        <v>104</v>
      </c>
      <c r="B4" s="109">
        <v>650</v>
      </c>
    </row>
    <row r="5" spans="1:2" x14ac:dyDescent="0.35">
      <c r="A5" s="93" t="s">
        <v>106</v>
      </c>
      <c r="B5" s="94">
        <v>550</v>
      </c>
    </row>
    <row r="6" spans="1:2" x14ac:dyDescent="0.35">
      <c r="A6" s="93" t="s">
        <v>107</v>
      </c>
      <c r="B6" s="94">
        <v>650</v>
      </c>
    </row>
    <row r="7" spans="1:2" x14ac:dyDescent="0.35">
      <c r="A7" s="93" t="s">
        <v>310</v>
      </c>
      <c r="B7" s="94">
        <v>350</v>
      </c>
    </row>
    <row r="8" spans="1:2" x14ac:dyDescent="0.35">
      <c r="A8" s="93" t="s">
        <v>111</v>
      </c>
      <c r="B8" s="94">
        <v>500</v>
      </c>
    </row>
    <row r="9" spans="1:2" x14ac:dyDescent="0.35">
      <c r="A9" s="93" t="s">
        <v>257</v>
      </c>
      <c r="B9" s="94">
        <v>500</v>
      </c>
    </row>
    <row r="10" spans="1:2" x14ac:dyDescent="0.35">
      <c r="A10" s="93" t="s">
        <v>116</v>
      </c>
      <c r="B10" s="94">
        <v>600</v>
      </c>
    </row>
    <row r="11" spans="1:2" x14ac:dyDescent="0.35">
      <c r="A11" s="93" t="s">
        <v>117</v>
      </c>
      <c r="B11" s="94">
        <v>600</v>
      </c>
    </row>
    <row r="12" spans="1:2" x14ac:dyDescent="0.35">
      <c r="A12" s="93" t="s">
        <v>118</v>
      </c>
      <c r="B12" s="94">
        <v>600</v>
      </c>
    </row>
    <row r="13" spans="1:2" x14ac:dyDescent="0.35">
      <c r="A13" s="93" t="s">
        <v>119</v>
      </c>
      <c r="B13" s="94">
        <v>600</v>
      </c>
    </row>
    <row r="14" spans="1:2" x14ac:dyDescent="0.35">
      <c r="A14" s="93" t="s">
        <v>120</v>
      </c>
      <c r="B14" s="94">
        <v>550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C1" workbookViewId="0">
      <selection activeCell="C3" sqref="C3:L3"/>
    </sheetView>
  </sheetViews>
  <sheetFormatPr defaultColWidth="9.1796875" defaultRowHeight="15.5" x14ac:dyDescent="0.35"/>
  <cols>
    <col min="1" max="1" width="18" style="1" customWidth="1"/>
    <col min="2" max="2" width="15.453125" style="1" bestFit="1" customWidth="1"/>
    <col min="3" max="3" width="9.81640625" style="1" bestFit="1" customWidth="1"/>
    <col min="4" max="53" width="9.1796875" style="1"/>
    <col min="54" max="54" width="11.7265625" style="1" bestFit="1" customWidth="1"/>
    <col min="55" max="55" width="13.1796875" style="1" bestFit="1" customWidth="1"/>
    <col min="56" max="16384" width="9.1796875" style="1"/>
  </cols>
  <sheetData>
    <row r="1" spans="1:55" ht="16" thickBot="1" x14ac:dyDescent="0.4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35">
      <c r="A2" s="4" t="s">
        <v>149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175</v>
      </c>
      <c r="L2" s="5" t="s">
        <v>176</v>
      </c>
      <c r="M2" s="5" t="s">
        <v>177</v>
      </c>
      <c r="N2" s="5" t="s">
        <v>178</v>
      </c>
      <c r="O2" s="5" t="s">
        <v>179</v>
      </c>
      <c r="P2" s="5" t="s">
        <v>180</v>
      </c>
      <c r="Q2" s="5" t="s">
        <v>181</v>
      </c>
      <c r="R2" s="5" t="s">
        <v>182</v>
      </c>
      <c r="S2" s="5" t="s">
        <v>183</v>
      </c>
      <c r="T2" s="5" t="s">
        <v>184</v>
      </c>
      <c r="U2" s="5" t="s">
        <v>185</v>
      </c>
      <c r="V2" s="5" t="s">
        <v>186</v>
      </c>
      <c r="W2" s="5" t="s">
        <v>187</v>
      </c>
      <c r="X2" s="5" t="s">
        <v>188</v>
      </c>
      <c r="Y2" s="5" t="s">
        <v>189</v>
      </c>
      <c r="Z2" s="5" t="s">
        <v>190</v>
      </c>
      <c r="AA2" s="5" t="s">
        <v>191</v>
      </c>
      <c r="AB2" s="5" t="s">
        <v>192</v>
      </c>
      <c r="AC2" s="5" t="s">
        <v>193</v>
      </c>
      <c r="AD2" s="5" t="s">
        <v>194</v>
      </c>
      <c r="AE2" s="5" t="s">
        <v>195</v>
      </c>
      <c r="AF2" s="5" t="s">
        <v>196</v>
      </c>
      <c r="AG2" s="5" t="s">
        <v>197</v>
      </c>
      <c r="AH2" s="5" t="s">
        <v>198</v>
      </c>
      <c r="AI2" s="5" t="s">
        <v>199</v>
      </c>
      <c r="AJ2" s="5" t="s">
        <v>200</v>
      </c>
      <c r="AK2" s="5" t="s">
        <v>201</v>
      </c>
      <c r="AL2" s="5" t="s">
        <v>202</v>
      </c>
      <c r="AM2" s="5" t="s">
        <v>203</v>
      </c>
      <c r="AN2" s="5" t="s">
        <v>204</v>
      </c>
      <c r="AO2" s="5" t="s">
        <v>205</v>
      </c>
      <c r="AP2" s="5" t="s">
        <v>206</v>
      </c>
      <c r="AQ2" s="5" t="s">
        <v>207</v>
      </c>
      <c r="AR2" s="5" t="s">
        <v>208</v>
      </c>
      <c r="AS2" s="5" t="s">
        <v>209</v>
      </c>
      <c r="AT2" s="5" t="s">
        <v>210</v>
      </c>
      <c r="AU2" s="5" t="s">
        <v>211</v>
      </c>
      <c r="AV2" s="5" t="s">
        <v>212</v>
      </c>
      <c r="AW2" s="5" t="s">
        <v>213</v>
      </c>
      <c r="AX2" s="5" t="s">
        <v>214</v>
      </c>
      <c r="AY2" s="5" t="s">
        <v>215</v>
      </c>
      <c r="AZ2" s="5" t="s">
        <v>216</v>
      </c>
      <c r="BA2" s="25" t="s">
        <v>217</v>
      </c>
    </row>
    <row r="3" spans="1:55" s="6" customFormat="1" ht="16" thickBot="1" x14ac:dyDescent="0.4">
      <c r="A3" s="27" t="s">
        <v>104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5">
      <c r="B7" s="45"/>
    </row>
    <row r="8" spans="1:55" x14ac:dyDescent="0.3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796875" defaultRowHeight="15.5" x14ac:dyDescent="0.35"/>
  <cols>
    <col min="1" max="2" width="9.1796875" style="1"/>
    <col min="3" max="3" width="3.54296875" style="1" customWidth="1"/>
    <col min="4" max="12" width="9.1796875" style="1"/>
    <col min="13" max="13" width="11.179687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1796875" style="1"/>
  </cols>
  <sheetData>
    <row r="1" spans="1:15" x14ac:dyDescent="0.35">
      <c r="A1" s="1" t="s">
        <v>88</v>
      </c>
    </row>
    <row r="2" spans="1:15" x14ac:dyDescent="0.35">
      <c r="A2" s="2" t="s">
        <v>89</v>
      </c>
    </row>
    <row r="3" spans="1:15" x14ac:dyDescent="0.35">
      <c r="A3" s="2" t="s">
        <v>90</v>
      </c>
    </row>
    <row r="4" spans="1:15" x14ac:dyDescent="0.35">
      <c r="A4" s="2" t="s">
        <v>91</v>
      </c>
      <c r="D4" s="10"/>
    </row>
    <row r="5" spans="1:15" x14ac:dyDescent="0.35">
      <c r="A5" s="2" t="s">
        <v>92</v>
      </c>
      <c r="M5" s="11"/>
      <c r="N5" s="11"/>
      <c r="O5" s="11"/>
    </row>
    <row r="6" spans="1:15" x14ac:dyDescent="0.35">
      <c r="A6" s="2" t="s">
        <v>93</v>
      </c>
    </row>
    <row r="7" spans="1:15" x14ac:dyDescent="0.35">
      <c r="A7" s="2" t="s">
        <v>94</v>
      </c>
    </row>
    <row r="8" spans="1:15" x14ac:dyDescent="0.35">
      <c r="A8" s="2" t="s">
        <v>95</v>
      </c>
    </row>
    <row r="9" spans="1:15" x14ac:dyDescent="0.35">
      <c r="A9" s="2" t="s">
        <v>96</v>
      </c>
    </row>
    <row r="10" spans="1:15" x14ac:dyDescent="0.35">
      <c r="A10" s="2" t="s">
        <v>97</v>
      </c>
    </row>
    <row r="11" spans="1:15" x14ac:dyDescent="0.35">
      <c r="A11" s="2" t="s">
        <v>98</v>
      </c>
    </row>
    <row r="12" spans="1:15" x14ac:dyDescent="0.35">
      <c r="A12" s="2" t="s">
        <v>99</v>
      </c>
    </row>
    <row r="13" spans="1:15" x14ac:dyDescent="0.35">
      <c r="A13" s="2" t="s">
        <v>100</v>
      </c>
    </row>
    <row r="14" spans="1:15" x14ac:dyDescent="0.35">
      <c r="A14" s="2" t="s">
        <v>101</v>
      </c>
    </row>
    <row r="15" spans="1:15" x14ac:dyDescent="0.35">
      <c r="A15" s="2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B3" sqref="B3"/>
    </sheetView>
  </sheetViews>
  <sheetFormatPr defaultColWidth="9.1796875" defaultRowHeight="15.5" x14ac:dyDescent="0.35"/>
  <cols>
    <col min="1" max="1" width="15.7265625" style="6" customWidth="1"/>
    <col min="2" max="2" width="16.54296875" style="1" bestFit="1" customWidth="1"/>
    <col min="3" max="3" width="14.1796875" style="1" bestFit="1" customWidth="1"/>
    <col min="4" max="5" width="10.1796875" style="1" bestFit="1" customWidth="1"/>
    <col min="6" max="16384" width="9.1796875" style="1"/>
  </cols>
  <sheetData>
    <row r="1" spans="1:53" ht="16" thickBot="1" x14ac:dyDescent="0.4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35">
      <c r="A2" s="4" t="s">
        <v>147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175</v>
      </c>
      <c r="L2" s="5" t="s">
        <v>176</v>
      </c>
      <c r="M2" s="5" t="s">
        <v>177</v>
      </c>
      <c r="N2" s="5" t="s">
        <v>178</v>
      </c>
      <c r="O2" s="5" t="s">
        <v>179</v>
      </c>
      <c r="P2" s="5" t="s">
        <v>180</v>
      </c>
      <c r="Q2" s="5" t="s">
        <v>181</v>
      </c>
      <c r="R2" s="5" t="s">
        <v>182</v>
      </c>
      <c r="S2" s="5" t="s">
        <v>183</v>
      </c>
      <c r="T2" s="5" t="s">
        <v>184</v>
      </c>
      <c r="U2" s="5" t="s">
        <v>185</v>
      </c>
      <c r="V2" s="5" t="s">
        <v>186</v>
      </c>
      <c r="W2" s="5" t="s">
        <v>187</v>
      </c>
      <c r="X2" s="5" t="s">
        <v>188</v>
      </c>
      <c r="Y2" s="5" t="s">
        <v>189</v>
      </c>
      <c r="Z2" s="5" t="s">
        <v>190</v>
      </c>
      <c r="AA2" s="5" t="s">
        <v>191</v>
      </c>
      <c r="AB2" s="5" t="s">
        <v>192</v>
      </c>
      <c r="AC2" s="5" t="s">
        <v>193</v>
      </c>
      <c r="AD2" s="5" t="s">
        <v>194</v>
      </c>
      <c r="AE2" s="5" t="s">
        <v>195</v>
      </c>
      <c r="AF2" s="5" t="s">
        <v>196</v>
      </c>
      <c r="AG2" s="5" t="s">
        <v>197</v>
      </c>
      <c r="AH2" s="5" t="s">
        <v>198</v>
      </c>
      <c r="AI2" s="5" t="s">
        <v>199</v>
      </c>
      <c r="AJ2" s="5" t="s">
        <v>200</v>
      </c>
      <c r="AK2" s="5" t="s">
        <v>201</v>
      </c>
      <c r="AL2" s="5" t="s">
        <v>202</v>
      </c>
      <c r="AM2" s="5" t="s">
        <v>203</v>
      </c>
      <c r="AN2" s="5" t="s">
        <v>204</v>
      </c>
      <c r="AO2" s="5" t="s">
        <v>205</v>
      </c>
      <c r="AP2" s="5" t="s">
        <v>206</v>
      </c>
      <c r="AQ2" s="5" t="s">
        <v>207</v>
      </c>
      <c r="AR2" s="5" t="s">
        <v>208</v>
      </c>
      <c r="AS2" s="5" t="s">
        <v>209</v>
      </c>
      <c r="AT2" s="5" t="s">
        <v>210</v>
      </c>
      <c r="AU2" s="5" t="s">
        <v>211</v>
      </c>
      <c r="AV2" s="5" t="s">
        <v>212</v>
      </c>
      <c r="AW2" s="5" t="s">
        <v>213</v>
      </c>
      <c r="AX2" s="5" t="s">
        <v>214</v>
      </c>
      <c r="AY2" s="5" t="s">
        <v>215</v>
      </c>
      <c r="AZ2" s="5" t="s">
        <v>216</v>
      </c>
      <c r="BA2" s="25" t="s">
        <v>217</v>
      </c>
    </row>
    <row r="3" spans="1:53" s="6" customFormat="1" x14ac:dyDescent="0.35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5">
      <c r="A4" s="2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x14ac:dyDescent="0.35">
      <c r="A5" s="26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" thickBot="1" x14ac:dyDescent="0.4">
      <c r="A6" s="27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7" spans="1:53" x14ac:dyDescent="0.35">
      <c r="B7" s="44"/>
      <c r="C7" s="45"/>
    </row>
    <row r="9" spans="1:53" x14ac:dyDescent="0.35">
      <c r="B9" s="45"/>
    </row>
    <row r="10" spans="1:53" x14ac:dyDescent="0.3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topLeftCell="H1" workbookViewId="0">
      <selection activeCell="N3" sqref="N3"/>
    </sheetView>
  </sheetViews>
  <sheetFormatPr defaultColWidth="9.1796875" defaultRowHeight="15.5" x14ac:dyDescent="0.35"/>
  <cols>
    <col min="1" max="1" width="17.1796875" style="6" customWidth="1"/>
    <col min="2" max="2" width="14.1796875" style="1" bestFit="1" customWidth="1"/>
    <col min="3" max="13" width="9.1796875" style="1"/>
    <col min="14" max="15" width="11.1796875" style="1" bestFit="1" customWidth="1"/>
    <col min="16" max="23" width="10.1796875" style="1" bestFit="1" customWidth="1"/>
    <col min="24" max="16384" width="9.1796875" style="1"/>
  </cols>
  <sheetData>
    <row r="1" spans="1:53" ht="16" thickBot="1" x14ac:dyDescent="0.4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35">
      <c r="A2" s="4" t="s">
        <v>149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175</v>
      </c>
      <c r="L2" s="5" t="s">
        <v>176</v>
      </c>
      <c r="M2" s="5" t="s">
        <v>177</v>
      </c>
      <c r="N2" s="5" t="s">
        <v>178</v>
      </c>
      <c r="O2" s="5" t="s">
        <v>179</v>
      </c>
      <c r="P2" s="5" t="s">
        <v>180</v>
      </c>
      <c r="Q2" s="5" t="s">
        <v>181</v>
      </c>
      <c r="R2" s="5" t="s">
        <v>182</v>
      </c>
      <c r="S2" s="5" t="s">
        <v>183</v>
      </c>
      <c r="T2" s="5" t="s">
        <v>184</v>
      </c>
      <c r="U2" s="5" t="s">
        <v>185</v>
      </c>
      <c r="V2" s="5" t="s">
        <v>186</v>
      </c>
      <c r="W2" s="5" t="s">
        <v>187</v>
      </c>
      <c r="X2" s="5" t="s">
        <v>188</v>
      </c>
      <c r="Y2" s="5" t="s">
        <v>189</v>
      </c>
      <c r="Z2" s="5" t="s">
        <v>190</v>
      </c>
      <c r="AA2" s="5" t="s">
        <v>191</v>
      </c>
      <c r="AB2" s="5" t="s">
        <v>192</v>
      </c>
      <c r="AC2" s="5" t="s">
        <v>193</v>
      </c>
      <c r="AD2" s="5" t="s">
        <v>194</v>
      </c>
      <c r="AE2" s="5" t="s">
        <v>195</v>
      </c>
      <c r="AF2" s="5" t="s">
        <v>196</v>
      </c>
      <c r="AG2" s="5" t="s">
        <v>197</v>
      </c>
      <c r="AH2" s="5" t="s">
        <v>198</v>
      </c>
      <c r="AI2" s="5" t="s">
        <v>199</v>
      </c>
      <c r="AJ2" s="5" t="s">
        <v>200</v>
      </c>
      <c r="AK2" s="5" t="s">
        <v>201</v>
      </c>
      <c r="AL2" s="5" t="s">
        <v>202</v>
      </c>
      <c r="AM2" s="5" t="s">
        <v>203</v>
      </c>
      <c r="AN2" s="5" t="s">
        <v>204</v>
      </c>
      <c r="AO2" s="5" t="s">
        <v>205</v>
      </c>
      <c r="AP2" s="5" t="s">
        <v>206</v>
      </c>
      <c r="AQ2" s="5" t="s">
        <v>207</v>
      </c>
      <c r="AR2" s="5" t="s">
        <v>208</v>
      </c>
      <c r="AS2" s="5" t="s">
        <v>209</v>
      </c>
      <c r="AT2" s="5" t="s">
        <v>210</v>
      </c>
      <c r="AU2" s="5" t="s">
        <v>211</v>
      </c>
      <c r="AV2" s="5" t="s">
        <v>212</v>
      </c>
      <c r="AW2" s="5" t="s">
        <v>213</v>
      </c>
      <c r="AX2" s="5" t="s">
        <v>214</v>
      </c>
      <c r="AY2" s="5" t="s">
        <v>215</v>
      </c>
      <c r="AZ2" s="5" t="s">
        <v>216</v>
      </c>
      <c r="BA2" s="25" t="s">
        <v>217</v>
      </c>
    </row>
    <row r="3" spans="1:53" ht="16" thickBot="1" x14ac:dyDescent="0.4">
      <c r="A3" s="27" t="s">
        <v>104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5">
      <c r="F5" s="10"/>
    </row>
    <row r="6" spans="1:53" x14ac:dyDescent="0.3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0"/>
  <sheetViews>
    <sheetView workbookViewId="0">
      <selection activeCell="D3" sqref="D3"/>
    </sheetView>
  </sheetViews>
  <sheetFormatPr defaultColWidth="9.26953125" defaultRowHeight="15.5" x14ac:dyDescent="0.35"/>
  <cols>
    <col min="1" max="1" width="15.7265625" style="6" customWidth="1"/>
    <col min="2" max="2" width="16.54296875" style="1" bestFit="1" customWidth="1"/>
    <col min="3" max="3" width="14.26953125" style="1" bestFit="1" customWidth="1"/>
    <col min="4" max="5" width="10.1796875" style="1" bestFit="1" customWidth="1"/>
    <col min="6" max="16384" width="9.26953125" style="1"/>
  </cols>
  <sheetData>
    <row r="1" spans="1:55" ht="16" thickBot="1" x14ac:dyDescent="0.4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251</v>
      </c>
      <c r="H1" s="1" t="s">
        <v>252</v>
      </c>
      <c r="O1" s="1" t="s">
        <v>253</v>
      </c>
      <c r="Q1" s="1">
        <v>0.01</v>
      </c>
    </row>
    <row r="2" spans="1:55" s="6" customFormat="1" x14ac:dyDescent="0.35">
      <c r="A2" s="4" t="s">
        <v>218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175</v>
      </c>
      <c r="L2" s="5" t="s">
        <v>176</v>
      </c>
      <c r="M2" s="5" t="s">
        <v>177</v>
      </c>
      <c r="N2" s="5" t="s">
        <v>178</v>
      </c>
      <c r="O2" s="5" t="s">
        <v>179</v>
      </c>
      <c r="P2" s="5" t="s">
        <v>180</v>
      </c>
      <c r="Q2" s="5" t="s">
        <v>181</v>
      </c>
      <c r="R2" s="5" t="s">
        <v>182</v>
      </c>
      <c r="S2" s="5" t="s">
        <v>183</v>
      </c>
      <c r="T2" s="5" t="s">
        <v>184</v>
      </c>
      <c r="U2" s="5" t="s">
        <v>185</v>
      </c>
      <c r="V2" s="5" t="s">
        <v>186</v>
      </c>
      <c r="W2" s="5" t="s">
        <v>187</v>
      </c>
      <c r="X2" s="5" t="s">
        <v>188</v>
      </c>
      <c r="Y2" s="5" t="s">
        <v>189</v>
      </c>
      <c r="Z2" s="5" t="s">
        <v>190</v>
      </c>
      <c r="AA2" s="5" t="s">
        <v>191</v>
      </c>
      <c r="AB2" s="5" t="s">
        <v>192</v>
      </c>
      <c r="AC2" s="5" t="s">
        <v>193</v>
      </c>
      <c r="AD2" s="5" t="s">
        <v>194</v>
      </c>
      <c r="AE2" s="5" t="s">
        <v>195</v>
      </c>
      <c r="AF2" s="5" t="s">
        <v>196</v>
      </c>
      <c r="AG2" s="5" t="s">
        <v>197</v>
      </c>
      <c r="AH2" s="5" t="s">
        <v>198</v>
      </c>
      <c r="AI2" s="5" t="s">
        <v>199</v>
      </c>
      <c r="AJ2" s="5" t="s">
        <v>200</v>
      </c>
      <c r="AK2" s="5" t="s">
        <v>201</v>
      </c>
      <c r="AL2" s="5" t="s">
        <v>202</v>
      </c>
      <c r="AM2" s="5" t="s">
        <v>203</v>
      </c>
      <c r="AN2" s="5" t="s">
        <v>204</v>
      </c>
      <c r="AO2" s="5" t="s">
        <v>205</v>
      </c>
      <c r="AP2" s="5" t="s">
        <v>206</v>
      </c>
      <c r="AQ2" s="5" t="s">
        <v>207</v>
      </c>
      <c r="AR2" s="5" t="s">
        <v>208</v>
      </c>
      <c r="AS2" s="5" t="s">
        <v>209</v>
      </c>
      <c r="AT2" s="5" t="s">
        <v>210</v>
      </c>
      <c r="AU2" s="5" t="s">
        <v>211</v>
      </c>
      <c r="AV2" s="5" t="s">
        <v>212</v>
      </c>
      <c r="AW2" s="5" t="s">
        <v>213</v>
      </c>
      <c r="AX2" s="5" t="s">
        <v>214</v>
      </c>
      <c r="AY2" s="5" t="s">
        <v>215</v>
      </c>
      <c r="AZ2" s="5" t="s">
        <v>216</v>
      </c>
      <c r="BA2" s="25" t="s">
        <v>217</v>
      </c>
      <c r="BC2" s="1"/>
    </row>
    <row r="3" spans="1:55" s="6" customFormat="1" x14ac:dyDescent="0.35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0"/>
      <c r="BC3" s="1"/>
    </row>
    <row r="4" spans="1:55" ht="16" thickBot="1" x14ac:dyDescent="0.4">
      <c r="A4" s="27" t="s">
        <v>104</v>
      </c>
      <c r="B4" s="36">
        <v>0</v>
      </c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320</v>
      </c>
      <c r="O4" s="36">
        <v>251.06691132696025</v>
      </c>
      <c r="P4" s="36">
        <v>217.84998740750413</v>
      </c>
      <c r="Q4" s="36">
        <v>196.9831061351866</v>
      </c>
      <c r="R4" s="36">
        <v>182.18410221604901</v>
      </c>
      <c r="S4" s="36">
        <v>170.92163584693515</v>
      </c>
      <c r="T4" s="36">
        <v>161.94429913758717</v>
      </c>
      <c r="U4" s="36">
        <v>154.54981262797531</v>
      </c>
      <c r="V4" s="36">
        <v>148.30817816703032</v>
      </c>
      <c r="W4" s="36">
        <v>142.93874948830822</v>
      </c>
      <c r="X4" s="36">
        <v>138.24917187280025</v>
      </c>
      <c r="Y4" s="36">
        <v>134.10239747200455</v>
      </c>
      <c r="Z4" s="36">
        <v>130.39766210409243</v>
      </c>
      <c r="AA4" s="36">
        <v>127.05892184838537</v>
      </c>
      <c r="AB4" s="36">
        <v>124.02751366754285</v>
      </c>
      <c r="AC4" s="36">
        <v>121.25732532083187</v>
      </c>
      <c r="AD4" s="36">
        <v>118.71151727884671</v>
      </c>
      <c r="AE4" s="36">
        <v>116.3602381778901</v>
      </c>
      <c r="AF4" s="36">
        <v>114.17899551150956</v>
      </c>
      <c r="AG4" s="36">
        <v>112.14746982177395</v>
      </c>
      <c r="AH4" s="36">
        <v>110.24863602450138</v>
      </c>
      <c r="AI4" s="36">
        <v>108.46810179879381</v>
      </c>
      <c r="AJ4" s="36">
        <v>106.79360219799264</v>
      </c>
      <c r="AK4" s="36">
        <v>105.21460854636418</v>
      </c>
      <c r="AL4" s="36">
        <v>103.72202218833682</v>
      </c>
      <c r="AM4" s="36">
        <v>102.30793208978467</v>
      </c>
      <c r="AN4" s="36">
        <v>100.965421081617</v>
      </c>
      <c r="AO4" s="36">
        <v>99.688409578149162</v>
      </c>
      <c r="AP4" s="36">
        <v>98.471528467022637</v>
      </c>
      <c r="AQ4" s="36">
        <v>97.310014925226028</v>
      </c>
      <c r="AR4" s="36">
        <v>96.199626413057672</v>
      </c>
      <c r="AS4" s="36">
        <v>95.136569200217693</v>
      </c>
      <c r="AT4" s="36">
        <v>94.117438598710649</v>
      </c>
      <c r="AU4" s="36">
        <v>93.139168694178466</v>
      </c>
      <c r="AV4" s="36">
        <v>92.19898983558933</v>
      </c>
      <c r="AW4" s="36">
        <v>91.294392501850965</v>
      </c>
      <c r="AX4" s="36">
        <v>90.423096440873636</v>
      </c>
      <c r="AY4" s="36">
        <v>89.583024192154866</v>
      </c>
      <c r="AZ4" s="36">
        <v>88.772278272951624</v>
      </c>
      <c r="BA4" s="37">
        <v>87.9891214415196</v>
      </c>
      <c r="BB4" s="80"/>
    </row>
    <row r="5" spans="1:55" x14ac:dyDescent="0.35">
      <c r="A5" s="11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</row>
    <row r="6" spans="1:55" x14ac:dyDescent="0.35">
      <c r="A6" s="11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</row>
    <row r="7" spans="1:55" x14ac:dyDescent="0.35">
      <c r="A7" s="11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</row>
    <row r="8" spans="1:55" x14ac:dyDescent="0.35">
      <c r="A8" s="11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</row>
    <row r="9" spans="1:55" x14ac:dyDescent="0.35">
      <c r="A9" s="11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</row>
    <row r="10" spans="1:55" x14ac:dyDescent="0.35">
      <c r="A10" s="11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</row>
    <row r="11" spans="1:55" x14ac:dyDescent="0.35">
      <c r="A11" s="11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</row>
    <row r="12" spans="1:55" x14ac:dyDescent="0.3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</row>
    <row r="13" spans="1:55" x14ac:dyDescent="0.35">
      <c r="A13" s="11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</row>
    <row r="14" spans="1:55" x14ac:dyDescent="0.35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</row>
    <row r="15" spans="1:55" x14ac:dyDescent="0.35">
      <c r="A15" s="11"/>
      <c r="B15" s="11"/>
      <c r="C15" s="11"/>
      <c r="D15" s="11"/>
      <c r="E15" s="11"/>
      <c r="F15" s="11"/>
      <c r="G15" s="6"/>
      <c r="H15" s="6"/>
      <c r="I15" s="6"/>
      <c r="J15" s="6"/>
      <c r="K15" s="6"/>
      <c r="L15" s="6"/>
      <c r="M15" s="6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</row>
    <row r="16" spans="1:55" x14ac:dyDescent="0.35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</row>
    <row r="17" spans="2:3" x14ac:dyDescent="0.35">
      <c r="B17" s="44"/>
      <c r="C17" s="45"/>
    </row>
    <row r="19" spans="2:3" x14ac:dyDescent="0.35">
      <c r="B19" s="45"/>
    </row>
    <row r="20" spans="2:3" x14ac:dyDescent="0.35">
      <c r="B20" s="45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K12"/>
  <sheetViews>
    <sheetView showZeros="0" zoomScaleNormal="100" workbookViewId="0">
      <selection activeCell="E12" sqref="E12"/>
    </sheetView>
  </sheetViews>
  <sheetFormatPr defaultColWidth="9.1796875" defaultRowHeight="15.5" x14ac:dyDescent="0.35"/>
  <cols>
    <col min="1" max="16384" width="9.1796875" style="1"/>
  </cols>
  <sheetData>
    <row r="1" spans="1:11" ht="16" thickBot="1" x14ac:dyDescent="0.4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11" x14ac:dyDescent="0.35">
      <c r="A2" s="4" t="s">
        <v>218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5" t="s">
        <v>106</v>
      </c>
      <c r="H2" s="5" t="s">
        <v>111</v>
      </c>
      <c r="I2" s="73" t="s">
        <v>310</v>
      </c>
      <c r="J2" s="5" t="s">
        <v>257</v>
      </c>
      <c r="K2" s="25" t="s">
        <v>104</v>
      </c>
    </row>
    <row r="3" spans="1:11" x14ac:dyDescent="0.35">
      <c r="A3" s="26" t="s">
        <v>87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97">
        <v>0</v>
      </c>
      <c r="J3" s="7"/>
      <c r="K3" s="29">
        <v>0</v>
      </c>
    </row>
    <row r="4" spans="1:11" x14ac:dyDescent="0.35">
      <c r="A4" s="70" t="s">
        <v>104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102">
        <v>0</v>
      </c>
      <c r="J4" s="77"/>
      <c r="K4" s="79">
        <v>0</v>
      </c>
    </row>
    <row r="5" spans="1:11" x14ac:dyDescent="0.35">
      <c r="A5" s="26" t="s">
        <v>116</v>
      </c>
      <c r="B5" s="7">
        <v>0</v>
      </c>
      <c r="C5" s="7">
        <v>42857</v>
      </c>
      <c r="D5" s="7">
        <v>0</v>
      </c>
      <c r="E5" s="7">
        <v>0</v>
      </c>
      <c r="F5" s="7">
        <v>0</v>
      </c>
      <c r="G5" s="7">
        <v>42857</v>
      </c>
      <c r="H5" s="7">
        <v>0</v>
      </c>
      <c r="I5" s="97">
        <v>0</v>
      </c>
      <c r="J5" s="7"/>
      <c r="K5" s="29">
        <v>0</v>
      </c>
    </row>
    <row r="6" spans="1:11" x14ac:dyDescent="0.35">
      <c r="A6" s="26" t="s">
        <v>117</v>
      </c>
      <c r="B6" s="7"/>
      <c r="C6" s="7">
        <v>0</v>
      </c>
      <c r="D6" s="7">
        <v>42857</v>
      </c>
      <c r="E6" s="7">
        <v>0</v>
      </c>
      <c r="F6" s="7">
        <v>42857</v>
      </c>
      <c r="G6" s="7">
        <v>0</v>
      </c>
      <c r="H6" s="7">
        <v>0</v>
      </c>
      <c r="I6" s="97">
        <v>0</v>
      </c>
      <c r="J6" s="7"/>
      <c r="K6" s="29">
        <v>0</v>
      </c>
    </row>
    <row r="7" spans="1:11" x14ac:dyDescent="0.35">
      <c r="A7" s="26" t="s">
        <v>118</v>
      </c>
      <c r="B7" s="7">
        <v>0</v>
      </c>
      <c r="C7" s="7"/>
      <c r="D7" s="7">
        <v>0</v>
      </c>
      <c r="E7" s="7">
        <v>42857</v>
      </c>
      <c r="F7" s="7">
        <v>0</v>
      </c>
      <c r="G7" s="7">
        <v>0</v>
      </c>
      <c r="H7" s="7">
        <v>0</v>
      </c>
      <c r="I7" s="97">
        <v>0</v>
      </c>
      <c r="J7" s="7"/>
      <c r="K7" s="29">
        <v>0</v>
      </c>
    </row>
    <row r="8" spans="1:11" x14ac:dyDescent="0.35">
      <c r="A8" s="26" t="s">
        <v>119</v>
      </c>
      <c r="B8" s="7">
        <v>0</v>
      </c>
      <c r="C8" s="7">
        <v>0</v>
      </c>
      <c r="D8" s="7"/>
      <c r="E8" s="7">
        <v>0</v>
      </c>
      <c r="F8" s="7">
        <v>0</v>
      </c>
      <c r="G8" s="7">
        <v>0</v>
      </c>
      <c r="H8" s="7">
        <v>0</v>
      </c>
      <c r="I8" s="97">
        <v>0</v>
      </c>
      <c r="J8" s="7"/>
      <c r="K8" s="29">
        <v>0</v>
      </c>
    </row>
    <row r="9" spans="1:11" x14ac:dyDescent="0.35">
      <c r="A9" s="26" t="s">
        <v>120</v>
      </c>
      <c r="B9" s="7">
        <v>0</v>
      </c>
      <c r="C9" s="7"/>
      <c r="D9" s="7">
        <v>0</v>
      </c>
      <c r="E9" s="7">
        <v>0</v>
      </c>
      <c r="F9" s="7">
        <v>0</v>
      </c>
      <c r="G9" s="7">
        <v>0</v>
      </c>
      <c r="H9" s="7">
        <v>0</v>
      </c>
      <c r="I9" s="97">
        <v>0</v>
      </c>
      <c r="J9" s="7"/>
      <c r="K9" s="29">
        <v>0</v>
      </c>
    </row>
    <row r="10" spans="1:11" x14ac:dyDescent="0.35">
      <c r="A10" s="26" t="s">
        <v>310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97">
        <v>0</v>
      </c>
      <c r="J10" s="7"/>
      <c r="K10" s="29">
        <v>0</v>
      </c>
    </row>
    <row r="11" spans="1:11" x14ac:dyDescent="0.35">
      <c r="A11" s="26" t="s">
        <v>107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97">
        <v>0</v>
      </c>
      <c r="J11" s="7"/>
      <c r="K11" s="29">
        <v>42857</v>
      </c>
    </row>
    <row r="12" spans="1:11" x14ac:dyDescent="0.35">
      <c r="A12" s="26" t="s">
        <v>111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97">
        <v>0</v>
      </c>
      <c r="J12" s="7"/>
      <c r="K12" s="2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B52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13" sqref="A13:XFD13"/>
    </sheetView>
  </sheetViews>
  <sheetFormatPr defaultColWidth="9.26953125" defaultRowHeight="15.5" x14ac:dyDescent="0.35"/>
  <cols>
    <col min="1" max="2" width="15.7265625" style="1" customWidth="1"/>
    <col min="3" max="12" width="9.26953125" style="1"/>
    <col min="13" max="13" width="12.1796875" style="1" bestFit="1" customWidth="1"/>
    <col min="14" max="16384" width="9.26953125" style="1"/>
  </cols>
  <sheetData>
    <row r="1" spans="1:54" ht="16" thickBot="1" x14ac:dyDescent="0.4">
      <c r="A1" s="1" t="s">
        <v>254</v>
      </c>
    </row>
    <row r="2" spans="1:54" x14ac:dyDescent="0.35">
      <c r="A2" s="4" t="s">
        <v>218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5" t="s">
        <v>106</v>
      </c>
      <c r="H2" s="5" t="s">
        <v>111</v>
      </c>
      <c r="I2" s="73" t="s">
        <v>310</v>
      </c>
      <c r="J2" s="25" t="s">
        <v>104</v>
      </c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</row>
    <row r="3" spans="1:54" x14ac:dyDescent="0.35">
      <c r="A3" s="26" t="s">
        <v>87</v>
      </c>
      <c r="B3" s="7">
        <v>6</v>
      </c>
      <c r="C3" s="7"/>
      <c r="D3" s="7"/>
      <c r="E3" s="7"/>
      <c r="F3" s="7"/>
      <c r="G3" s="7"/>
      <c r="H3" s="7"/>
      <c r="I3" s="97"/>
      <c r="J3" s="29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:54" x14ac:dyDescent="0.35">
      <c r="A4" s="70" t="s">
        <v>104</v>
      </c>
      <c r="B4" s="77"/>
      <c r="C4" s="77"/>
      <c r="D4" s="77"/>
      <c r="E4" s="77"/>
      <c r="F4" s="77"/>
      <c r="G4" s="77"/>
      <c r="H4" s="77"/>
      <c r="I4" s="102"/>
      <c r="J4" s="79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x14ac:dyDescent="0.35">
      <c r="A5" s="26" t="s">
        <v>116</v>
      </c>
      <c r="B5" s="7"/>
      <c r="C5" s="7">
        <v>8</v>
      </c>
      <c r="D5" s="7"/>
      <c r="E5" s="7"/>
      <c r="F5" s="7"/>
      <c r="G5" s="7">
        <v>8</v>
      </c>
      <c r="H5" s="7"/>
      <c r="I5" s="97"/>
      <c r="J5" s="2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</row>
    <row r="6" spans="1:54" x14ac:dyDescent="0.35">
      <c r="A6" s="26" t="s">
        <v>117</v>
      </c>
      <c r="B6" s="7"/>
      <c r="C6" s="7"/>
      <c r="D6" s="7">
        <v>8</v>
      </c>
      <c r="E6" s="7"/>
      <c r="F6" s="7">
        <v>8</v>
      </c>
      <c r="G6" s="7"/>
      <c r="H6" s="7"/>
      <c r="I6" s="97"/>
      <c r="J6" s="29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 x14ac:dyDescent="0.35">
      <c r="A7" s="26" t="s">
        <v>118</v>
      </c>
      <c r="B7" s="7"/>
      <c r="C7" s="7"/>
      <c r="D7" s="7"/>
      <c r="E7" s="7">
        <v>8</v>
      </c>
      <c r="F7" s="7"/>
      <c r="G7" s="7"/>
      <c r="H7" s="7"/>
      <c r="I7" s="97"/>
      <c r="J7" s="2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 spans="1:54" x14ac:dyDescent="0.35">
      <c r="A8" s="26" t="s">
        <v>119</v>
      </c>
      <c r="B8" s="7"/>
      <c r="C8" s="7"/>
      <c r="D8" s="7"/>
      <c r="E8" s="7"/>
      <c r="F8" s="7"/>
      <c r="G8" s="7"/>
      <c r="H8" s="7"/>
      <c r="I8" s="97"/>
      <c r="J8" s="2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</row>
    <row r="9" spans="1:54" x14ac:dyDescent="0.35">
      <c r="A9" s="26" t="s">
        <v>120</v>
      </c>
      <c r="B9" s="7"/>
      <c r="C9" s="7"/>
      <c r="D9" s="7"/>
      <c r="E9" s="7"/>
      <c r="F9" s="7"/>
      <c r="G9" s="7"/>
      <c r="H9" s="7"/>
      <c r="I9" s="97"/>
      <c r="J9" s="2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</row>
    <row r="10" spans="1:54" x14ac:dyDescent="0.35">
      <c r="A10" s="26" t="s">
        <v>310</v>
      </c>
      <c r="B10" s="7"/>
      <c r="C10" s="7"/>
      <c r="D10" s="7"/>
      <c r="E10" s="7"/>
      <c r="F10" s="7"/>
      <c r="G10" s="7"/>
      <c r="H10" s="7"/>
      <c r="I10" s="97"/>
      <c r="J10" s="2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1:54" x14ac:dyDescent="0.35">
      <c r="A11" s="26" t="s">
        <v>107</v>
      </c>
      <c r="B11" s="7"/>
      <c r="C11" s="7"/>
      <c r="D11" s="7"/>
      <c r="E11" s="7"/>
      <c r="F11" s="7"/>
      <c r="G11" s="7"/>
      <c r="H11" s="7"/>
      <c r="I11" s="97"/>
      <c r="J11" s="29">
        <v>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</row>
    <row r="12" spans="1:54" x14ac:dyDescent="0.35">
      <c r="A12" s="26" t="s">
        <v>111</v>
      </c>
      <c r="B12" s="7"/>
      <c r="C12" s="7"/>
      <c r="D12" s="7"/>
      <c r="E12" s="7"/>
      <c r="F12" s="7"/>
      <c r="G12" s="7"/>
      <c r="H12" s="7"/>
      <c r="I12" s="97"/>
      <c r="J12" s="2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</row>
    <row r="13" spans="1:54" x14ac:dyDescent="0.35">
      <c r="A13" s="9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</row>
    <row r="14" spans="1:54" x14ac:dyDescent="0.35">
      <c r="A14" s="9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  <row r="15" spans="1:54" x14ac:dyDescent="0.35">
      <c r="A15" s="9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</row>
    <row r="16" spans="1:54" x14ac:dyDescent="0.35">
      <c r="A16" s="9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</row>
    <row r="17" spans="1:54" x14ac:dyDescent="0.35">
      <c r="A17" s="9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</row>
    <row r="18" spans="1:54" x14ac:dyDescent="0.35">
      <c r="A18" s="9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</row>
    <row r="19" spans="1:54" x14ac:dyDescent="0.35">
      <c r="A19" s="9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</row>
    <row r="20" spans="1:54" x14ac:dyDescent="0.35">
      <c r="A20" s="9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spans="1:54" x14ac:dyDescent="0.35">
      <c r="A21" s="9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1:54" x14ac:dyDescent="0.35">
      <c r="A22" s="9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1:54" x14ac:dyDescent="0.35">
      <c r="A23" s="9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1:54" x14ac:dyDescent="0.35">
      <c r="A24" s="9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</row>
    <row r="25" spans="1:54" x14ac:dyDescent="0.35">
      <c r="A25" s="9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</row>
    <row r="26" spans="1:54" x14ac:dyDescent="0.35">
      <c r="A26" s="9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</row>
    <row r="27" spans="1:54" x14ac:dyDescent="0.35">
      <c r="A27" s="9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</row>
    <row r="28" spans="1:54" x14ac:dyDescent="0.35">
      <c r="A28" s="9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</row>
    <row r="29" spans="1:54" x14ac:dyDescent="0.35">
      <c r="A29" s="9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spans="1:54" x14ac:dyDescent="0.35">
      <c r="A30" s="9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x14ac:dyDescent="0.35">
      <c r="A31" s="9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spans="1:54" x14ac:dyDescent="0.35">
      <c r="A32" s="9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</row>
    <row r="33" spans="1:54" x14ac:dyDescent="0.35">
      <c r="A33" s="9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 x14ac:dyDescent="0.35">
      <c r="A34" s="9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 x14ac:dyDescent="0.35">
      <c r="A35" s="9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spans="1:54" x14ac:dyDescent="0.35">
      <c r="A36" s="9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</row>
    <row r="37" spans="1:54" x14ac:dyDescent="0.35">
      <c r="A37" s="9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1:54" x14ac:dyDescent="0.35">
      <c r="A38" s="9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</row>
    <row r="39" spans="1:54" x14ac:dyDescent="0.35">
      <c r="A39" s="9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</row>
    <row r="40" spans="1:54" x14ac:dyDescent="0.35">
      <c r="A40" s="9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</row>
    <row r="41" spans="1:54" x14ac:dyDescent="0.35">
      <c r="A41" s="9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</row>
    <row r="42" spans="1:54" x14ac:dyDescent="0.35">
      <c r="A42" s="9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</row>
    <row r="43" spans="1:54" x14ac:dyDescent="0.35">
      <c r="A43" s="9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</row>
    <row r="44" spans="1:54" x14ac:dyDescent="0.35">
      <c r="A44" s="9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 x14ac:dyDescent="0.35">
      <c r="A45" s="9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</row>
    <row r="46" spans="1:54" x14ac:dyDescent="0.35">
      <c r="A46" s="9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</row>
    <row r="47" spans="1:54" x14ac:dyDescent="0.35">
      <c r="A47" s="9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</row>
    <row r="48" spans="1:54" x14ac:dyDescent="0.35">
      <c r="A48" s="9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</row>
    <row r="49" spans="1:54" x14ac:dyDescent="0.35">
      <c r="A49" s="9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</row>
    <row r="50" spans="1:54" x14ac:dyDescent="0.35">
      <c r="A50" s="9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</row>
    <row r="51" spans="1:54" x14ac:dyDescent="0.35">
      <c r="A51" s="9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</row>
    <row r="52" spans="1:54" x14ac:dyDescent="0.35">
      <c r="A52" s="9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4" sqref="A4:XFD4"/>
    </sheetView>
  </sheetViews>
  <sheetFormatPr defaultColWidth="9.1796875" defaultRowHeight="15.5" x14ac:dyDescent="0.35"/>
  <cols>
    <col min="1" max="1" width="12.1796875" style="1" customWidth="1"/>
    <col min="2" max="16384" width="9.1796875" style="1"/>
  </cols>
  <sheetData>
    <row r="1" spans="1:2" ht="16" thickBot="1" x14ac:dyDescent="0.4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5">
      <c r="A2" s="4" t="s">
        <v>219</v>
      </c>
      <c r="B2" s="25" t="s">
        <v>44</v>
      </c>
    </row>
    <row r="3" spans="1:2" x14ac:dyDescent="0.35">
      <c r="A3" s="26" t="s">
        <v>106</v>
      </c>
      <c r="B3" s="35">
        <v>9285.7142857143008</v>
      </c>
    </row>
    <row r="4" spans="1:2" ht="16" thickBot="1" x14ac:dyDescent="0.4">
      <c r="A4" s="27"/>
      <c r="B4" s="3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4" sqref="A4:B5"/>
    </sheetView>
  </sheetViews>
  <sheetFormatPr defaultColWidth="9.1796875" defaultRowHeight="15.5" x14ac:dyDescent="0.35"/>
  <cols>
    <col min="1" max="1" width="14.54296875" style="1" customWidth="1"/>
    <col min="2" max="16384" width="9.1796875" style="1"/>
  </cols>
  <sheetData>
    <row r="1" spans="1:2" ht="16" thickBot="1" x14ac:dyDescent="0.4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5">
      <c r="A2" s="4" t="s">
        <v>160</v>
      </c>
      <c r="B2" s="25" t="s">
        <v>44</v>
      </c>
    </row>
    <row r="3" spans="1:2" x14ac:dyDescent="0.35">
      <c r="A3" s="26" t="s">
        <v>310</v>
      </c>
      <c r="B3" s="35">
        <v>0</v>
      </c>
    </row>
    <row r="4" spans="1:2" x14ac:dyDescent="0.35">
      <c r="A4" s="26"/>
      <c r="B4" s="35"/>
    </row>
    <row r="5" spans="1:2" ht="16" thickBot="1" x14ac:dyDescent="0.4">
      <c r="A5" s="27"/>
      <c r="B5" s="37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F3" sqref="F3"/>
    </sheetView>
  </sheetViews>
  <sheetFormatPr defaultColWidth="9.1796875" defaultRowHeight="15.5" x14ac:dyDescent="0.35"/>
  <cols>
    <col min="1" max="1" width="16.1796875" style="1" customWidth="1"/>
    <col min="2" max="16384" width="9.1796875" style="1"/>
  </cols>
  <sheetData>
    <row r="1" spans="1:6" ht="16" thickBot="1" x14ac:dyDescent="0.4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5">
      <c r="A2" s="4" t="s">
        <v>158</v>
      </c>
      <c r="B2" s="73" t="s">
        <v>112</v>
      </c>
      <c r="C2" s="5" t="s">
        <v>113</v>
      </c>
      <c r="D2" s="5" t="s">
        <v>314</v>
      </c>
      <c r="E2" s="25" t="s">
        <v>315</v>
      </c>
      <c r="F2" s="25"/>
    </row>
    <row r="3" spans="1:6" x14ac:dyDescent="0.35">
      <c r="A3" s="26" t="s">
        <v>111</v>
      </c>
      <c r="B3" s="71">
        <v>0</v>
      </c>
      <c r="C3" s="72">
        <v>0</v>
      </c>
      <c r="D3" s="72">
        <v>0</v>
      </c>
      <c r="E3" s="72">
        <v>0</v>
      </c>
      <c r="F3" s="43"/>
    </row>
    <row r="4" spans="1:6" ht="16" thickBot="1" x14ac:dyDescent="0.4">
      <c r="A4" s="27"/>
      <c r="B4" s="42"/>
      <c r="C4" s="36"/>
      <c r="D4" s="36"/>
      <c r="E4" s="36"/>
      <c r="F4" s="37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4" sqref="A4:XFD5"/>
    </sheetView>
  </sheetViews>
  <sheetFormatPr defaultColWidth="9.1796875" defaultRowHeight="15.5" x14ac:dyDescent="0.35"/>
  <cols>
    <col min="1" max="1" width="16.81640625" style="1" customWidth="1"/>
    <col min="2" max="16384" width="9.1796875" style="1"/>
  </cols>
  <sheetData>
    <row r="1" spans="1:53" ht="16" thickBot="1" x14ac:dyDescent="0.4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5">
      <c r="A2" s="4" t="s">
        <v>265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175</v>
      </c>
      <c r="L2" s="5" t="s">
        <v>176</v>
      </c>
      <c r="M2" s="5" t="s">
        <v>177</v>
      </c>
      <c r="N2" s="5" t="s">
        <v>178</v>
      </c>
      <c r="O2" s="5" t="s">
        <v>179</v>
      </c>
      <c r="P2" s="5" t="s">
        <v>180</v>
      </c>
      <c r="Q2" s="5" t="s">
        <v>181</v>
      </c>
      <c r="R2" s="5" t="s">
        <v>182</v>
      </c>
      <c r="S2" s="5" t="s">
        <v>183</v>
      </c>
      <c r="T2" s="5" t="s">
        <v>184</v>
      </c>
      <c r="U2" s="5" t="s">
        <v>185</v>
      </c>
      <c r="V2" s="5" t="s">
        <v>186</v>
      </c>
      <c r="W2" s="5" t="s">
        <v>187</v>
      </c>
      <c r="X2" s="5" t="s">
        <v>188</v>
      </c>
      <c r="Y2" s="5" t="s">
        <v>189</v>
      </c>
      <c r="Z2" s="5" t="s">
        <v>190</v>
      </c>
      <c r="AA2" s="5" t="s">
        <v>191</v>
      </c>
      <c r="AB2" s="5" t="s">
        <v>192</v>
      </c>
      <c r="AC2" s="5" t="s">
        <v>193</v>
      </c>
      <c r="AD2" s="5" t="s">
        <v>194</v>
      </c>
      <c r="AE2" s="5" t="s">
        <v>195</v>
      </c>
      <c r="AF2" s="5" t="s">
        <v>196</v>
      </c>
      <c r="AG2" s="5" t="s">
        <v>197</v>
      </c>
      <c r="AH2" s="5" t="s">
        <v>198</v>
      </c>
      <c r="AI2" s="5" t="s">
        <v>199</v>
      </c>
      <c r="AJ2" s="5" t="s">
        <v>200</v>
      </c>
      <c r="AK2" s="5" t="s">
        <v>201</v>
      </c>
      <c r="AL2" s="5" t="s">
        <v>202</v>
      </c>
      <c r="AM2" s="5" t="s">
        <v>203</v>
      </c>
      <c r="AN2" s="5" t="s">
        <v>204</v>
      </c>
      <c r="AO2" s="5" t="s">
        <v>205</v>
      </c>
      <c r="AP2" s="5" t="s">
        <v>206</v>
      </c>
      <c r="AQ2" s="5" t="s">
        <v>207</v>
      </c>
      <c r="AR2" s="5" t="s">
        <v>208</v>
      </c>
      <c r="AS2" s="5" t="s">
        <v>209</v>
      </c>
      <c r="AT2" s="5" t="s">
        <v>210</v>
      </c>
      <c r="AU2" s="5" t="s">
        <v>211</v>
      </c>
      <c r="AV2" s="5" t="s">
        <v>212</v>
      </c>
      <c r="AW2" s="5" t="s">
        <v>213</v>
      </c>
      <c r="AX2" s="5" t="s">
        <v>214</v>
      </c>
      <c r="AY2" s="5" t="s">
        <v>215</v>
      </c>
      <c r="AZ2" s="5" t="s">
        <v>216</v>
      </c>
      <c r="BA2" s="25" t="s">
        <v>217</v>
      </c>
    </row>
    <row r="3" spans="1:53" x14ac:dyDescent="0.35">
      <c r="A3" s="26" t="s">
        <v>257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5">
      <c r="A4" s="2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ht="16" thickBot="1" x14ac:dyDescent="0.4">
      <c r="A5" s="27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4" sqref="A4:XFD5"/>
    </sheetView>
  </sheetViews>
  <sheetFormatPr defaultColWidth="9.1796875" defaultRowHeight="15.5" x14ac:dyDescent="0.35"/>
  <cols>
    <col min="1" max="1" width="16.1796875" style="1" customWidth="1"/>
    <col min="2" max="16384" width="9.1796875" style="1"/>
  </cols>
  <sheetData>
    <row r="1" spans="1:53" ht="16" thickBot="1" x14ac:dyDescent="0.4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5">
      <c r="A2" s="4" t="s">
        <v>265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175</v>
      </c>
      <c r="L2" s="5" t="s">
        <v>176</v>
      </c>
      <c r="M2" s="5" t="s">
        <v>177</v>
      </c>
      <c r="N2" s="5" t="s">
        <v>178</v>
      </c>
      <c r="O2" s="5" t="s">
        <v>179</v>
      </c>
      <c r="P2" s="5" t="s">
        <v>180</v>
      </c>
      <c r="Q2" s="5" t="s">
        <v>181</v>
      </c>
      <c r="R2" s="5" t="s">
        <v>182</v>
      </c>
      <c r="S2" s="5" t="s">
        <v>183</v>
      </c>
      <c r="T2" s="5" t="s">
        <v>184</v>
      </c>
      <c r="U2" s="5" t="s">
        <v>185</v>
      </c>
      <c r="V2" s="5" t="s">
        <v>186</v>
      </c>
      <c r="W2" s="5" t="s">
        <v>187</v>
      </c>
      <c r="X2" s="5" t="s">
        <v>188</v>
      </c>
      <c r="Y2" s="5" t="s">
        <v>189</v>
      </c>
      <c r="Z2" s="5" t="s">
        <v>190</v>
      </c>
      <c r="AA2" s="5" t="s">
        <v>191</v>
      </c>
      <c r="AB2" s="5" t="s">
        <v>192</v>
      </c>
      <c r="AC2" s="5" t="s">
        <v>193</v>
      </c>
      <c r="AD2" s="5" t="s">
        <v>194</v>
      </c>
      <c r="AE2" s="5" t="s">
        <v>195</v>
      </c>
      <c r="AF2" s="5" t="s">
        <v>196</v>
      </c>
      <c r="AG2" s="5" t="s">
        <v>197</v>
      </c>
      <c r="AH2" s="5" t="s">
        <v>198</v>
      </c>
      <c r="AI2" s="5" t="s">
        <v>199</v>
      </c>
      <c r="AJ2" s="5" t="s">
        <v>200</v>
      </c>
      <c r="AK2" s="5" t="s">
        <v>201</v>
      </c>
      <c r="AL2" s="5" t="s">
        <v>202</v>
      </c>
      <c r="AM2" s="5" t="s">
        <v>203</v>
      </c>
      <c r="AN2" s="5" t="s">
        <v>204</v>
      </c>
      <c r="AO2" s="5" t="s">
        <v>205</v>
      </c>
      <c r="AP2" s="5" t="s">
        <v>206</v>
      </c>
      <c r="AQ2" s="5" t="s">
        <v>207</v>
      </c>
      <c r="AR2" s="5" t="s">
        <v>208</v>
      </c>
      <c r="AS2" s="5" t="s">
        <v>209</v>
      </c>
      <c r="AT2" s="5" t="s">
        <v>210</v>
      </c>
      <c r="AU2" s="5" t="s">
        <v>211</v>
      </c>
      <c r="AV2" s="5" t="s">
        <v>212</v>
      </c>
      <c r="AW2" s="5" t="s">
        <v>213</v>
      </c>
      <c r="AX2" s="5" t="s">
        <v>214</v>
      </c>
      <c r="AY2" s="5" t="s">
        <v>215</v>
      </c>
      <c r="AZ2" s="5" t="s">
        <v>216</v>
      </c>
      <c r="BA2" s="25" t="s">
        <v>217</v>
      </c>
    </row>
    <row r="3" spans="1:53" x14ac:dyDescent="0.35">
      <c r="A3" s="26" t="s">
        <v>257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5">
      <c r="A4" s="2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</row>
    <row r="5" spans="1:53" ht="16" thickBot="1" x14ac:dyDescent="0.4">
      <c r="A5" s="27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103</v>
      </c>
    </row>
    <row r="2" spans="1:16" x14ac:dyDescent="0.35">
      <c r="A2" s="2" t="s">
        <v>104</v>
      </c>
    </row>
    <row r="3" spans="1:16" x14ac:dyDescent="0.35">
      <c r="A3" s="10"/>
      <c r="N3" s="11"/>
      <c r="O3" s="11"/>
      <c r="P3" s="11"/>
    </row>
    <row r="4" spans="1:16" x14ac:dyDescent="0.3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4" sqref="A4:XFD4"/>
    </sheetView>
  </sheetViews>
  <sheetFormatPr defaultColWidth="9.1796875" defaultRowHeight="15.5" x14ac:dyDescent="0.35"/>
  <cols>
    <col min="1" max="1" width="24.453125" style="1" customWidth="1"/>
    <col min="2" max="16384" width="9.1796875" style="1"/>
  </cols>
  <sheetData>
    <row r="1" spans="1:53" ht="16" thickBot="1" x14ac:dyDescent="0.4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237</v>
      </c>
      <c r="L1" s="1">
        <v>0.7</v>
      </c>
    </row>
    <row r="2" spans="1:53" s="6" customFormat="1" x14ac:dyDescent="0.35">
      <c r="A2" s="4" t="s">
        <v>297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175</v>
      </c>
      <c r="L2" s="5" t="s">
        <v>176</v>
      </c>
      <c r="M2" s="5" t="s">
        <v>177</v>
      </c>
      <c r="N2" s="5" t="s">
        <v>178</v>
      </c>
      <c r="O2" s="5" t="s">
        <v>179</v>
      </c>
      <c r="P2" s="5" t="s">
        <v>180</v>
      </c>
      <c r="Q2" s="5" t="s">
        <v>181</v>
      </c>
      <c r="R2" s="5" t="s">
        <v>182</v>
      </c>
      <c r="S2" s="5" t="s">
        <v>183</v>
      </c>
      <c r="T2" s="5" t="s">
        <v>184</v>
      </c>
      <c r="U2" s="5" t="s">
        <v>185</v>
      </c>
      <c r="V2" s="5" t="s">
        <v>186</v>
      </c>
      <c r="W2" s="5" t="s">
        <v>187</v>
      </c>
      <c r="X2" s="5" t="s">
        <v>188</v>
      </c>
      <c r="Y2" s="5" t="s">
        <v>189</v>
      </c>
      <c r="Z2" s="5" t="s">
        <v>190</v>
      </c>
      <c r="AA2" s="5" t="s">
        <v>191</v>
      </c>
      <c r="AB2" s="5" t="s">
        <v>192</v>
      </c>
      <c r="AC2" s="5" t="s">
        <v>193</v>
      </c>
      <c r="AD2" s="5" t="s">
        <v>194</v>
      </c>
      <c r="AE2" s="5" t="s">
        <v>195</v>
      </c>
      <c r="AF2" s="5" t="s">
        <v>196</v>
      </c>
      <c r="AG2" s="5" t="s">
        <v>197</v>
      </c>
      <c r="AH2" s="5" t="s">
        <v>198</v>
      </c>
      <c r="AI2" s="5" t="s">
        <v>199</v>
      </c>
      <c r="AJ2" s="5" t="s">
        <v>200</v>
      </c>
      <c r="AK2" s="5" t="s">
        <v>201</v>
      </c>
      <c r="AL2" s="5" t="s">
        <v>202</v>
      </c>
      <c r="AM2" s="5" t="s">
        <v>203</v>
      </c>
      <c r="AN2" s="5" t="s">
        <v>204</v>
      </c>
      <c r="AO2" s="5" t="s">
        <v>205</v>
      </c>
      <c r="AP2" s="5" t="s">
        <v>206</v>
      </c>
      <c r="AQ2" s="5" t="s">
        <v>207</v>
      </c>
      <c r="AR2" s="5" t="s">
        <v>208</v>
      </c>
      <c r="AS2" s="5" t="s">
        <v>209</v>
      </c>
      <c r="AT2" s="5" t="s">
        <v>210</v>
      </c>
      <c r="AU2" s="5" t="s">
        <v>211</v>
      </c>
      <c r="AV2" s="5" t="s">
        <v>212</v>
      </c>
      <c r="AW2" s="5" t="s">
        <v>213</v>
      </c>
      <c r="AX2" s="5" t="s">
        <v>214</v>
      </c>
      <c r="AY2" s="5" t="s">
        <v>215</v>
      </c>
      <c r="AZ2" s="5" t="s">
        <v>216</v>
      </c>
      <c r="BA2" s="25" t="s">
        <v>217</v>
      </c>
    </row>
    <row r="3" spans="1:53" s="6" customFormat="1" x14ac:dyDescent="0.35">
      <c r="A3" s="26" t="s">
        <v>107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" thickBot="1" x14ac:dyDescent="0.4">
      <c r="A4" s="27"/>
      <c r="B4" s="42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7"/>
    </row>
    <row r="15" spans="1:53" x14ac:dyDescent="0.3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796875" defaultRowHeight="15.5" x14ac:dyDescent="0.35"/>
  <cols>
    <col min="1" max="1" width="16.81640625" style="1" customWidth="1"/>
    <col min="2" max="2" width="10.1796875" style="1" bestFit="1" customWidth="1"/>
    <col min="3" max="16384" width="9.1796875" style="1"/>
  </cols>
  <sheetData>
    <row r="1" spans="1:2" ht="16" thickBot="1" x14ac:dyDescent="0.4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5">
      <c r="A2" s="4" t="s">
        <v>149</v>
      </c>
      <c r="B2" s="25" t="s">
        <v>44</v>
      </c>
    </row>
    <row r="3" spans="1:2" ht="16" thickBot="1" x14ac:dyDescent="0.4">
      <c r="A3" s="27" t="s">
        <v>104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796875" defaultRowHeight="15.5" x14ac:dyDescent="0.35"/>
  <cols>
    <col min="1" max="1" width="17.54296875" style="1" customWidth="1"/>
    <col min="2" max="16384" width="9.1796875" style="1"/>
  </cols>
  <sheetData>
    <row r="1" spans="1:2" ht="16" thickBot="1" x14ac:dyDescent="0.4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5">
      <c r="A2" s="4" t="s">
        <v>149</v>
      </c>
      <c r="B2" s="25" t="s">
        <v>44</v>
      </c>
    </row>
    <row r="3" spans="1:2" s="6" customFormat="1" ht="16" thickBot="1" x14ac:dyDescent="0.4">
      <c r="A3" s="27" t="s">
        <v>104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8" sqref="A8:B11"/>
    </sheetView>
  </sheetViews>
  <sheetFormatPr defaultColWidth="9.1796875" defaultRowHeight="15.5" x14ac:dyDescent="0.35"/>
  <cols>
    <col min="1" max="1" width="11" style="1" customWidth="1"/>
    <col min="2" max="2" width="10.1796875" style="1" bestFit="1" customWidth="1"/>
    <col min="3" max="16384" width="9.1796875" style="1"/>
  </cols>
  <sheetData>
    <row r="1" spans="1:2" ht="16" thickBot="1" x14ac:dyDescent="0.4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5">
      <c r="A2" s="4" t="s">
        <v>218</v>
      </c>
      <c r="B2" s="25" t="s">
        <v>44</v>
      </c>
    </row>
    <row r="3" spans="1:2" x14ac:dyDescent="0.35">
      <c r="A3" s="26" t="s">
        <v>116</v>
      </c>
      <c r="B3" s="35"/>
    </row>
    <row r="4" spans="1:2" x14ac:dyDescent="0.35">
      <c r="A4" s="26" t="s">
        <v>117</v>
      </c>
      <c r="B4" s="35"/>
    </row>
    <row r="5" spans="1:2" x14ac:dyDescent="0.35">
      <c r="A5" s="26" t="s">
        <v>118</v>
      </c>
      <c r="B5" s="35"/>
    </row>
    <row r="6" spans="1:2" x14ac:dyDescent="0.35">
      <c r="A6" s="26" t="s">
        <v>119</v>
      </c>
      <c r="B6" s="35"/>
    </row>
    <row r="7" spans="1:2" x14ac:dyDescent="0.35">
      <c r="A7" s="26" t="s">
        <v>120</v>
      </c>
      <c r="B7" s="35"/>
    </row>
    <row r="8" spans="1:2" x14ac:dyDescent="0.35">
      <c r="A8" s="26"/>
      <c r="B8" s="35"/>
    </row>
    <row r="9" spans="1:2" x14ac:dyDescent="0.35">
      <c r="A9" s="26"/>
      <c r="B9" s="35"/>
    </row>
    <row r="10" spans="1:2" x14ac:dyDescent="0.35">
      <c r="A10" s="26"/>
      <c r="B10" s="35"/>
    </row>
    <row r="11" spans="1:2" ht="16" thickBot="1" x14ac:dyDescent="0.4">
      <c r="A11" s="27"/>
      <c r="B11" s="37"/>
    </row>
    <row r="12" spans="1:2" x14ac:dyDescent="0.35">
      <c r="A12" s="11"/>
      <c r="B12" s="8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4" sqref="A4:XFD4"/>
    </sheetView>
  </sheetViews>
  <sheetFormatPr defaultColWidth="9.1796875" defaultRowHeight="15.5" x14ac:dyDescent="0.35"/>
  <cols>
    <col min="1" max="1" width="16.54296875" style="1" customWidth="1"/>
    <col min="2" max="2" width="15.453125" style="1" bestFit="1" customWidth="1"/>
    <col min="3" max="3" width="9.81640625" style="1" bestFit="1" customWidth="1"/>
    <col min="4" max="16384" width="9.1796875" style="1"/>
  </cols>
  <sheetData>
    <row r="1" spans="1:53" ht="16" thickBot="1" x14ac:dyDescent="0.4">
      <c r="A1" s="1" t="str">
        <f>_xlfn.CONCAT( "Operating Capacity of Disposal Site [%]")</f>
        <v>Operating Capacity of Disposal Site [%]</v>
      </c>
    </row>
    <row r="2" spans="1:53" s="6" customFormat="1" x14ac:dyDescent="0.35">
      <c r="A2" s="4" t="s">
        <v>219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175</v>
      </c>
      <c r="L2" s="5" t="s">
        <v>176</v>
      </c>
      <c r="M2" s="5" t="s">
        <v>177</v>
      </c>
      <c r="N2" s="5" t="s">
        <v>178</v>
      </c>
      <c r="O2" s="5" t="s">
        <v>179</v>
      </c>
      <c r="P2" s="5" t="s">
        <v>180</v>
      </c>
      <c r="Q2" s="5" t="s">
        <v>181</v>
      </c>
      <c r="R2" s="5" t="s">
        <v>182</v>
      </c>
      <c r="S2" s="5" t="s">
        <v>183</v>
      </c>
      <c r="T2" s="5" t="s">
        <v>184</v>
      </c>
      <c r="U2" s="5" t="s">
        <v>185</v>
      </c>
      <c r="V2" s="5" t="s">
        <v>186</v>
      </c>
      <c r="W2" s="5" t="s">
        <v>187</v>
      </c>
      <c r="X2" s="5" t="s">
        <v>188</v>
      </c>
      <c r="Y2" s="5" t="s">
        <v>189</v>
      </c>
      <c r="Z2" s="5" t="s">
        <v>190</v>
      </c>
      <c r="AA2" s="5" t="s">
        <v>191</v>
      </c>
      <c r="AB2" s="5" t="s">
        <v>192</v>
      </c>
      <c r="AC2" s="5" t="s">
        <v>193</v>
      </c>
      <c r="AD2" s="5" t="s">
        <v>194</v>
      </c>
      <c r="AE2" s="5" t="s">
        <v>195</v>
      </c>
      <c r="AF2" s="5" t="s">
        <v>196</v>
      </c>
      <c r="AG2" s="5" t="s">
        <v>197</v>
      </c>
      <c r="AH2" s="5" t="s">
        <v>198</v>
      </c>
      <c r="AI2" s="5" t="s">
        <v>199</v>
      </c>
      <c r="AJ2" s="5" t="s">
        <v>200</v>
      </c>
      <c r="AK2" s="5" t="s">
        <v>201</v>
      </c>
      <c r="AL2" s="5" t="s">
        <v>202</v>
      </c>
      <c r="AM2" s="5" t="s">
        <v>203</v>
      </c>
      <c r="AN2" s="5" t="s">
        <v>204</v>
      </c>
      <c r="AO2" s="5" t="s">
        <v>205</v>
      </c>
      <c r="AP2" s="5" t="s">
        <v>206</v>
      </c>
      <c r="AQ2" s="5" t="s">
        <v>207</v>
      </c>
      <c r="AR2" s="5" t="s">
        <v>208</v>
      </c>
      <c r="AS2" s="5" t="s">
        <v>209</v>
      </c>
      <c r="AT2" s="5" t="s">
        <v>210</v>
      </c>
      <c r="AU2" s="5" t="s">
        <v>211</v>
      </c>
      <c r="AV2" s="5" t="s">
        <v>212</v>
      </c>
      <c r="AW2" s="5" t="s">
        <v>213</v>
      </c>
      <c r="AX2" s="5" t="s">
        <v>214</v>
      </c>
      <c r="AY2" s="5" t="s">
        <v>215</v>
      </c>
      <c r="AZ2" s="5" t="s">
        <v>216</v>
      </c>
      <c r="BA2" s="25" t="s">
        <v>217</v>
      </c>
    </row>
    <row r="3" spans="1:53" s="6" customFormat="1" x14ac:dyDescent="0.35">
      <c r="A3" s="26" t="s">
        <v>106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" thickBot="1" x14ac:dyDescent="0.4">
      <c r="A4" s="2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9"/>
    </row>
    <row r="8" spans="1:53" x14ac:dyDescent="0.35">
      <c r="B8" s="45"/>
    </row>
    <row r="9" spans="1:53" x14ac:dyDescent="0.35">
      <c r="D9" s="1" t="s">
        <v>238</v>
      </c>
      <c r="F9" s="1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4" sqref="A4:B4"/>
    </sheetView>
  </sheetViews>
  <sheetFormatPr defaultColWidth="9.1796875" defaultRowHeight="15.5" x14ac:dyDescent="0.35"/>
  <cols>
    <col min="1" max="1" width="11.81640625" style="1" customWidth="1"/>
    <col min="2" max="16384" width="9.1796875" style="1"/>
  </cols>
  <sheetData>
    <row r="1" spans="1:2" ht="16" thickBot="1" x14ac:dyDescent="0.4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5">
      <c r="A2" s="4" t="s">
        <v>219</v>
      </c>
      <c r="B2" s="25" t="s">
        <v>44</v>
      </c>
    </row>
    <row r="3" spans="1:2" s="6" customFormat="1" x14ac:dyDescent="0.35">
      <c r="A3" s="26" t="s">
        <v>106</v>
      </c>
      <c r="B3" s="29">
        <v>0.35</v>
      </c>
    </row>
    <row r="4" spans="1:2" s="6" customFormat="1" ht="16" thickBot="1" x14ac:dyDescent="0.4">
      <c r="A4" s="27"/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7"/>
  <sheetViews>
    <sheetView workbookViewId="0">
      <selection activeCell="C6" sqref="C6"/>
    </sheetView>
  </sheetViews>
  <sheetFormatPr defaultColWidth="9.1796875" defaultRowHeight="15.5" x14ac:dyDescent="0.35"/>
  <cols>
    <col min="1" max="1" width="15.54296875" style="1" customWidth="1"/>
    <col min="2" max="2" width="23.54296875" style="1" bestFit="1" customWidth="1"/>
    <col min="3" max="16384" width="9.1796875" style="1"/>
  </cols>
  <sheetData>
    <row r="1" spans="1:3" ht="16" thickBot="1" x14ac:dyDescent="0.4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5">
      <c r="A2" s="4" t="s">
        <v>158</v>
      </c>
      <c r="B2" s="82" t="s">
        <v>221</v>
      </c>
      <c r="C2" s="25" t="s">
        <v>44</v>
      </c>
    </row>
    <row r="3" spans="1:3" x14ac:dyDescent="0.35">
      <c r="A3" s="26" t="s">
        <v>111</v>
      </c>
      <c r="B3" s="81" t="s">
        <v>112</v>
      </c>
      <c r="C3" s="29">
        <v>0.2</v>
      </c>
    </row>
    <row r="4" spans="1:3" x14ac:dyDescent="0.35">
      <c r="A4" s="26" t="s">
        <v>111</v>
      </c>
      <c r="B4" s="81" t="s">
        <v>113</v>
      </c>
      <c r="C4" s="29">
        <v>0.3</v>
      </c>
    </row>
    <row r="5" spans="1:3" x14ac:dyDescent="0.35">
      <c r="A5" s="26" t="s">
        <v>111</v>
      </c>
      <c r="B5" s="81" t="s">
        <v>314</v>
      </c>
      <c r="C5" s="29">
        <v>1.5</v>
      </c>
    </row>
    <row r="6" spans="1:3" x14ac:dyDescent="0.35">
      <c r="A6" s="26" t="s">
        <v>111</v>
      </c>
      <c r="B6" s="81" t="s">
        <v>315</v>
      </c>
      <c r="C6" s="29">
        <v>2</v>
      </c>
    </row>
    <row r="7" spans="1:3" x14ac:dyDescent="0.35">
      <c r="A7" s="26"/>
      <c r="B7" s="81"/>
      <c r="C7" s="2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796875" defaultRowHeight="15.5" x14ac:dyDescent="0.35"/>
  <cols>
    <col min="1" max="1" width="17.1796875" style="1" customWidth="1"/>
    <col min="2" max="16384" width="9.1796875" style="1"/>
  </cols>
  <sheetData>
    <row r="1" spans="1:2" ht="16" thickBot="1" x14ac:dyDescent="0.4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5">
      <c r="A2" s="4" t="s">
        <v>149</v>
      </c>
      <c r="B2" s="25" t="s">
        <v>44</v>
      </c>
    </row>
    <row r="3" spans="1:2" s="6" customFormat="1" ht="16" thickBot="1" x14ac:dyDescent="0.4">
      <c r="A3" s="27" t="s">
        <v>104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K12"/>
  <sheetViews>
    <sheetView zoomScaleNormal="100" workbookViewId="0">
      <selection activeCell="L6" sqref="L6"/>
    </sheetView>
  </sheetViews>
  <sheetFormatPr defaultColWidth="9.1796875" defaultRowHeight="15.5" x14ac:dyDescent="0.35"/>
  <cols>
    <col min="1" max="3" width="9.1796875" style="1"/>
    <col min="4" max="6" width="10.1796875" style="1" bestFit="1" customWidth="1"/>
    <col min="7" max="16384" width="9.1796875" style="1"/>
  </cols>
  <sheetData>
    <row r="1" spans="1:11" ht="16" thickBot="1" x14ac:dyDescent="0.4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11" x14ac:dyDescent="0.35">
      <c r="A2" s="4" t="s">
        <v>218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5" t="s">
        <v>106</v>
      </c>
      <c r="H2" s="5" t="s">
        <v>111</v>
      </c>
      <c r="I2" s="73" t="s">
        <v>310</v>
      </c>
      <c r="J2" s="5" t="s">
        <v>257</v>
      </c>
      <c r="K2" s="25" t="s">
        <v>104</v>
      </c>
    </row>
    <row r="3" spans="1:11" x14ac:dyDescent="0.35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97">
        <v>0</v>
      </c>
      <c r="J3" s="7">
        <v>0</v>
      </c>
      <c r="K3" s="29">
        <v>0</v>
      </c>
    </row>
    <row r="4" spans="1:11" x14ac:dyDescent="0.35">
      <c r="A4" s="70" t="s">
        <v>104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102">
        <v>0</v>
      </c>
      <c r="J4" s="77">
        <v>0</v>
      </c>
      <c r="K4" s="79">
        <v>0</v>
      </c>
    </row>
    <row r="5" spans="1:11" x14ac:dyDescent="0.35">
      <c r="A5" s="26" t="s">
        <v>116</v>
      </c>
      <c r="B5" s="7">
        <v>0</v>
      </c>
      <c r="C5" s="7">
        <v>1E-4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97">
        <v>0</v>
      </c>
      <c r="J5" s="7">
        <v>0</v>
      </c>
      <c r="K5" s="29">
        <v>0</v>
      </c>
    </row>
    <row r="6" spans="1:11" x14ac:dyDescent="0.35">
      <c r="A6" s="26" t="s">
        <v>117</v>
      </c>
      <c r="B6" s="7">
        <v>1E-4</v>
      </c>
      <c r="C6" s="7">
        <v>0</v>
      </c>
      <c r="D6" s="7">
        <v>1E-4</v>
      </c>
      <c r="E6" s="7">
        <v>0</v>
      </c>
      <c r="F6" s="7">
        <v>1E-4</v>
      </c>
      <c r="G6" s="7">
        <v>0</v>
      </c>
      <c r="H6" s="7">
        <v>0</v>
      </c>
      <c r="I6" s="97">
        <v>0</v>
      </c>
      <c r="J6" s="7">
        <v>0</v>
      </c>
      <c r="K6" s="29">
        <v>0</v>
      </c>
    </row>
    <row r="7" spans="1:11" x14ac:dyDescent="0.35">
      <c r="A7" s="26" t="s">
        <v>118</v>
      </c>
      <c r="B7" s="7">
        <v>0</v>
      </c>
      <c r="C7" s="7">
        <v>1E-4</v>
      </c>
      <c r="D7" s="7">
        <v>0</v>
      </c>
      <c r="E7" s="7">
        <v>1E-4</v>
      </c>
      <c r="F7" s="7">
        <v>0</v>
      </c>
      <c r="G7" s="7">
        <v>0</v>
      </c>
      <c r="H7" s="7">
        <v>1E-4</v>
      </c>
      <c r="I7" s="97">
        <v>0</v>
      </c>
      <c r="J7" s="7">
        <v>0</v>
      </c>
      <c r="K7" s="29">
        <v>0</v>
      </c>
    </row>
    <row r="8" spans="1:11" x14ac:dyDescent="0.35">
      <c r="A8" s="26" t="s">
        <v>119</v>
      </c>
      <c r="B8" s="7">
        <v>0</v>
      </c>
      <c r="C8" s="7">
        <v>0</v>
      </c>
      <c r="D8" s="7">
        <v>1E-4</v>
      </c>
      <c r="E8" s="7">
        <v>0</v>
      </c>
      <c r="F8" s="7">
        <v>0</v>
      </c>
      <c r="G8" s="7">
        <v>0</v>
      </c>
      <c r="H8" s="7">
        <v>0</v>
      </c>
      <c r="I8" s="97">
        <v>0</v>
      </c>
      <c r="J8" s="7">
        <v>0</v>
      </c>
      <c r="K8" s="29">
        <v>0</v>
      </c>
    </row>
    <row r="9" spans="1:11" x14ac:dyDescent="0.35">
      <c r="A9" s="26" t="s">
        <v>120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97">
        <v>0</v>
      </c>
      <c r="J9" s="7">
        <v>0</v>
      </c>
      <c r="K9" s="29">
        <v>0</v>
      </c>
    </row>
    <row r="10" spans="1:11" x14ac:dyDescent="0.35">
      <c r="A10" s="26" t="s">
        <v>310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97">
        <v>0</v>
      </c>
      <c r="J10" s="103">
        <v>0</v>
      </c>
      <c r="K10" s="29">
        <v>1E-4</v>
      </c>
    </row>
    <row r="11" spans="1:11" x14ac:dyDescent="0.35">
      <c r="A11" s="26" t="s">
        <v>107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97">
        <v>0</v>
      </c>
      <c r="J11" s="7">
        <v>0</v>
      </c>
      <c r="K11" s="29">
        <v>1E-4</v>
      </c>
    </row>
    <row r="12" spans="1:11" x14ac:dyDescent="0.35">
      <c r="A12" s="26" t="s">
        <v>111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97">
        <v>0</v>
      </c>
      <c r="J12" s="7">
        <v>1E-4</v>
      </c>
      <c r="K12" s="2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9D07-2BF5-4091-AF40-BB208EF10C5E}">
  <sheetPr>
    <tabColor theme="5" tint="0.79998168889431442"/>
  </sheetPr>
  <dimension ref="A1:B4"/>
  <sheetViews>
    <sheetView tabSelected="1" workbookViewId="0">
      <selection activeCell="B4" sqref="B4"/>
    </sheetView>
  </sheetViews>
  <sheetFormatPr defaultRowHeight="14.5" x14ac:dyDescent="0.35"/>
  <sheetData>
    <row r="1" spans="1:2" ht="15" thickBot="1" x14ac:dyDescent="0.4">
      <c r="A1" t="s">
        <v>311</v>
      </c>
    </row>
    <row r="2" spans="1:2" ht="15.5" x14ac:dyDescent="0.35">
      <c r="A2" s="4" t="s">
        <v>43</v>
      </c>
      <c r="B2" s="25" t="s">
        <v>227</v>
      </c>
    </row>
    <row r="3" spans="1:2" ht="15.5" x14ac:dyDescent="0.35">
      <c r="A3" s="26" t="s">
        <v>312</v>
      </c>
      <c r="B3" s="41">
        <v>200</v>
      </c>
    </row>
    <row r="4" spans="1:2" ht="16" thickBot="1" x14ac:dyDescent="0.4">
      <c r="A4" s="27" t="s">
        <v>313</v>
      </c>
      <c r="B4" s="37">
        <f>0.5777</f>
        <v>0.57769999999999999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3"/>
    </sheetView>
  </sheetViews>
  <sheetFormatPr defaultColWidth="9.1796875" defaultRowHeight="15.5" x14ac:dyDescent="0.35"/>
  <cols>
    <col min="1" max="3" width="9.1796875" style="1"/>
    <col min="4" max="4" width="4.453125" style="1" customWidth="1"/>
    <col min="5" max="14" width="9.1796875" style="1"/>
    <col min="15" max="16" width="12.1796875" style="1" customWidth="1"/>
    <col min="17" max="17" width="4.54296875" style="1" customWidth="1"/>
    <col min="18" max="16384" width="9.1796875" style="1"/>
  </cols>
  <sheetData>
    <row r="1" spans="1:1" x14ac:dyDescent="0.35">
      <c r="A1" s="1" t="s">
        <v>105</v>
      </c>
    </row>
    <row r="2" spans="1:1" x14ac:dyDescent="0.35">
      <c r="A2" s="2" t="s">
        <v>106</v>
      </c>
    </row>
    <row r="3" spans="1:1" x14ac:dyDescent="0.35">
      <c r="A3" s="2"/>
    </row>
    <row r="4" spans="1:1" x14ac:dyDescent="0.35">
      <c r="A4" s="10"/>
    </row>
    <row r="5" spans="1:1" x14ac:dyDescent="0.35">
      <c r="A5" s="10"/>
    </row>
    <row r="6" spans="1:1" x14ac:dyDescent="0.3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4:B5"/>
    </sheetView>
  </sheetViews>
  <sheetFormatPr defaultColWidth="9.1796875" defaultRowHeight="15.5" x14ac:dyDescent="0.35"/>
  <cols>
    <col min="1" max="1" width="24.81640625" style="1" customWidth="1"/>
    <col min="2" max="16384" width="9.1796875" style="1"/>
  </cols>
  <sheetData>
    <row r="1" spans="1:2" ht="16" thickBot="1" x14ac:dyDescent="0.4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35">
      <c r="A2" s="4" t="s">
        <v>297</v>
      </c>
      <c r="B2" s="25" t="s">
        <v>44</v>
      </c>
    </row>
    <row r="3" spans="1:2" s="6" customFormat="1" x14ac:dyDescent="0.35">
      <c r="A3" s="26" t="s">
        <v>107</v>
      </c>
      <c r="B3" s="29">
        <v>1.5</v>
      </c>
    </row>
    <row r="4" spans="1:2" ht="16" thickBot="1" x14ac:dyDescent="0.4">
      <c r="A4" s="27"/>
      <c r="B4" s="9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6"/>
  <sheetViews>
    <sheetView workbookViewId="0">
      <selection activeCell="A6" sqref="A6:XFD6"/>
    </sheetView>
  </sheetViews>
  <sheetFormatPr defaultColWidth="9.1796875" defaultRowHeight="15.5" x14ac:dyDescent="0.35"/>
  <cols>
    <col min="1" max="16384" width="9.1796875" style="1"/>
  </cols>
  <sheetData>
    <row r="1" spans="1:2" ht="16" thickBot="1" x14ac:dyDescent="0.4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5">
      <c r="A2" s="4" t="s">
        <v>218</v>
      </c>
      <c r="B2" s="25" t="s">
        <v>44</v>
      </c>
    </row>
    <row r="3" spans="1:2" x14ac:dyDescent="0.35">
      <c r="A3" s="26" t="s">
        <v>87</v>
      </c>
      <c r="B3" s="29">
        <v>95</v>
      </c>
    </row>
    <row r="4" spans="1:2" x14ac:dyDescent="0.35">
      <c r="A4" s="85" t="s">
        <v>104</v>
      </c>
      <c r="B4" s="86">
        <v>90</v>
      </c>
    </row>
    <row r="5" spans="1:2" x14ac:dyDescent="0.35">
      <c r="A5" s="26" t="s">
        <v>107</v>
      </c>
      <c r="B5" s="29">
        <v>110</v>
      </c>
    </row>
    <row r="6" spans="1:2" ht="16" thickBot="1" x14ac:dyDescent="0.4">
      <c r="A6" s="27"/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4"/>
  <sheetViews>
    <sheetView workbookViewId="0">
      <selection activeCell="C2" sqref="C2:C4"/>
    </sheetView>
  </sheetViews>
  <sheetFormatPr defaultColWidth="9.1796875" defaultRowHeight="15.5" x14ac:dyDescent="0.35"/>
  <cols>
    <col min="1" max="16384" width="9.1796875" style="1"/>
  </cols>
  <sheetData>
    <row r="1" spans="1:3" ht="16" thickBot="1" x14ac:dyDescent="0.4">
      <c r="A1" s="1" t="s">
        <v>220</v>
      </c>
    </row>
    <row r="2" spans="1:3" x14ac:dyDescent="0.35">
      <c r="A2" s="3" t="s">
        <v>218</v>
      </c>
      <c r="B2" s="5" t="s">
        <v>106</v>
      </c>
      <c r="C2" s="25"/>
    </row>
    <row r="3" spans="1:3" x14ac:dyDescent="0.35">
      <c r="A3" s="26" t="s">
        <v>87</v>
      </c>
      <c r="B3" s="7">
        <v>3</v>
      </c>
      <c r="C3" s="29"/>
    </row>
    <row r="4" spans="1:3" ht="16" thickBot="1" x14ac:dyDescent="0.4">
      <c r="A4" s="27" t="s">
        <v>104</v>
      </c>
      <c r="B4" s="8">
        <v>3</v>
      </c>
      <c r="C4" s="9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4" sqref="A4:XFD4"/>
    </sheetView>
  </sheetViews>
  <sheetFormatPr defaultColWidth="9.1796875" defaultRowHeight="15.5" x14ac:dyDescent="0.35"/>
  <cols>
    <col min="1" max="1" width="12.7265625" style="1" customWidth="1"/>
    <col min="2" max="16384" width="9.1796875" style="1"/>
  </cols>
  <sheetData>
    <row r="1" spans="1:5" ht="16" thickBot="1" x14ac:dyDescent="0.4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5">
      <c r="A2" s="4" t="s">
        <v>219</v>
      </c>
      <c r="B2" s="5" t="s">
        <v>142</v>
      </c>
      <c r="C2" s="5" t="s">
        <v>143</v>
      </c>
      <c r="D2" s="5" t="s">
        <v>144</v>
      </c>
      <c r="E2" s="25" t="s">
        <v>145</v>
      </c>
    </row>
    <row r="3" spans="1:5" s="6" customFormat="1" x14ac:dyDescent="0.35">
      <c r="A3" s="26" t="s">
        <v>106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" thickBot="1" x14ac:dyDescent="0.4">
      <c r="A4" s="27"/>
      <c r="B4" s="36"/>
      <c r="C4" s="36"/>
      <c r="D4" s="36"/>
      <c r="E4" s="37"/>
    </row>
  </sheetData>
  <phoneticPr fontId="2" type="noConversion"/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4" sqref="A4:XFD4"/>
    </sheetView>
  </sheetViews>
  <sheetFormatPr defaultColWidth="9.1796875" defaultRowHeight="15.5" x14ac:dyDescent="0.35"/>
  <cols>
    <col min="1" max="1" width="19" style="1" customWidth="1"/>
    <col min="2" max="16384" width="9.1796875" style="1"/>
  </cols>
  <sheetData>
    <row r="1" spans="1:5" ht="16" thickBot="1" x14ac:dyDescent="0.4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5">
      <c r="A2" s="4" t="s">
        <v>219</v>
      </c>
      <c r="B2" s="5" t="s">
        <v>142</v>
      </c>
      <c r="C2" s="5" t="s">
        <v>143</v>
      </c>
      <c r="D2" s="5" t="s">
        <v>144</v>
      </c>
      <c r="E2" s="25" t="s">
        <v>145</v>
      </c>
    </row>
    <row r="3" spans="1:5" x14ac:dyDescent="0.35">
      <c r="A3" s="26" t="s">
        <v>106</v>
      </c>
      <c r="B3" s="34">
        <v>0</v>
      </c>
      <c r="C3" s="34">
        <v>7143</v>
      </c>
      <c r="D3" s="34">
        <v>14286</v>
      </c>
      <c r="E3" s="43">
        <v>50000</v>
      </c>
    </row>
    <row r="4" spans="1:5" ht="16" thickBot="1" x14ac:dyDescent="0.4">
      <c r="A4" s="27"/>
      <c r="B4" s="36"/>
      <c r="C4" s="36"/>
      <c r="D4" s="36"/>
      <c r="E4" s="37"/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4" sqref="A4:XFD5"/>
    </sheetView>
  </sheetViews>
  <sheetFormatPr defaultColWidth="9.1796875" defaultRowHeight="15.5" x14ac:dyDescent="0.35"/>
  <cols>
    <col min="1" max="1" width="13.1796875" style="1" customWidth="1"/>
    <col min="2" max="16384" width="9.1796875" style="1"/>
  </cols>
  <sheetData>
    <row r="1" spans="1:5" ht="16" thickBot="1" x14ac:dyDescent="0.4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5">
      <c r="A2" s="4" t="s">
        <v>160</v>
      </c>
      <c r="B2" s="5" t="s">
        <v>132</v>
      </c>
      <c r="C2" s="5" t="s">
        <v>133</v>
      </c>
      <c r="D2" s="5" t="s">
        <v>134</v>
      </c>
      <c r="E2" s="25" t="s">
        <v>135</v>
      </c>
    </row>
    <row r="3" spans="1:5" x14ac:dyDescent="0.35">
      <c r="A3" s="26" t="s">
        <v>310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5">
      <c r="A4" s="26"/>
      <c r="B4" s="34"/>
      <c r="C4" s="34"/>
      <c r="D4" s="34"/>
      <c r="E4" s="35"/>
    </row>
    <row r="5" spans="1:5" ht="16" thickBot="1" x14ac:dyDescent="0.4">
      <c r="A5" s="27"/>
      <c r="B5" s="36"/>
      <c r="C5" s="36"/>
      <c r="D5" s="36"/>
      <c r="E5" s="37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796875" defaultRowHeight="15.5" x14ac:dyDescent="0.35"/>
  <cols>
    <col min="1" max="1" width="18.1796875" style="1" customWidth="1"/>
    <col min="2" max="16384" width="9.1796875" style="1"/>
  </cols>
  <sheetData>
    <row r="1" spans="1:2" ht="16" thickBot="1" x14ac:dyDescent="0.4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5">
      <c r="A2" s="4" t="s">
        <v>223</v>
      </c>
      <c r="B2" s="25" t="s">
        <v>44</v>
      </c>
    </row>
    <row r="3" spans="1:2" x14ac:dyDescent="0.35">
      <c r="A3" s="26" t="s">
        <v>132</v>
      </c>
      <c r="B3" s="35">
        <v>0</v>
      </c>
    </row>
    <row r="4" spans="1:2" x14ac:dyDescent="0.35">
      <c r="A4" s="26" t="s">
        <v>133</v>
      </c>
      <c r="B4" s="35">
        <v>50000</v>
      </c>
    </row>
    <row r="5" spans="1:2" x14ac:dyDescent="0.35">
      <c r="A5" s="26" t="s">
        <v>134</v>
      </c>
      <c r="B5" s="35">
        <v>100000</v>
      </c>
    </row>
    <row r="6" spans="1:2" ht="16" thickBot="1" x14ac:dyDescent="0.4">
      <c r="A6" s="27" t="s">
        <v>135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7"/>
  <sheetViews>
    <sheetView zoomScaleNormal="100" workbookViewId="0">
      <selection activeCell="B6" sqref="B6"/>
    </sheetView>
  </sheetViews>
  <sheetFormatPr defaultColWidth="9.1796875" defaultRowHeight="15.5" x14ac:dyDescent="0.35"/>
  <cols>
    <col min="1" max="1" width="16.1796875" style="1" customWidth="1"/>
    <col min="2" max="2" width="23.54296875" style="1" bestFit="1" customWidth="1"/>
    <col min="3" max="16384" width="9.1796875" style="1"/>
  </cols>
  <sheetData>
    <row r="1" spans="1:6" ht="16" thickBot="1" x14ac:dyDescent="0.4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5">
      <c r="A2" s="4" t="s">
        <v>158</v>
      </c>
      <c r="B2" s="78" t="s">
        <v>221</v>
      </c>
      <c r="C2" s="5" t="s">
        <v>137</v>
      </c>
      <c r="D2" s="5" t="s">
        <v>138</v>
      </c>
      <c r="E2" s="5" t="s">
        <v>139</v>
      </c>
      <c r="F2" s="25" t="s">
        <v>140</v>
      </c>
    </row>
    <row r="3" spans="1:6" x14ac:dyDescent="0.35">
      <c r="A3" s="26" t="s">
        <v>111</v>
      </c>
      <c r="B3" s="76" t="s">
        <v>112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5">
      <c r="A4" s="26" t="s">
        <v>111</v>
      </c>
      <c r="B4" s="76" t="s">
        <v>113</v>
      </c>
      <c r="C4" s="34">
        <v>100</v>
      </c>
      <c r="D4" s="34">
        <v>100</v>
      </c>
      <c r="E4" s="34">
        <v>100</v>
      </c>
      <c r="F4" s="35">
        <v>100</v>
      </c>
    </row>
    <row r="5" spans="1:6" x14ac:dyDescent="0.35">
      <c r="A5" s="26" t="s">
        <v>111</v>
      </c>
      <c r="B5" s="76" t="s">
        <v>314</v>
      </c>
      <c r="C5" s="34">
        <v>1000</v>
      </c>
      <c r="D5" s="34">
        <v>1000</v>
      </c>
      <c r="E5" s="34">
        <v>1000</v>
      </c>
      <c r="F5" s="35">
        <v>1000</v>
      </c>
    </row>
    <row r="6" spans="1:6" x14ac:dyDescent="0.35">
      <c r="A6" s="26" t="s">
        <v>111</v>
      </c>
      <c r="B6" s="76" t="s">
        <v>315</v>
      </c>
      <c r="C6" s="34">
        <v>500</v>
      </c>
      <c r="D6" s="34">
        <v>500</v>
      </c>
      <c r="E6" s="34">
        <v>500</v>
      </c>
      <c r="F6" s="35">
        <v>500</v>
      </c>
    </row>
    <row r="7" spans="1:6" x14ac:dyDescent="0.35">
      <c r="A7" s="26"/>
      <c r="B7" s="76"/>
      <c r="C7" s="34"/>
      <c r="D7" s="34"/>
      <c r="E7" s="34"/>
      <c r="F7" s="35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1796875" defaultRowHeight="15.5" x14ac:dyDescent="0.35"/>
  <cols>
    <col min="1" max="1" width="21.54296875" style="1" customWidth="1"/>
    <col min="2" max="2" width="9.1796875" style="1"/>
    <col min="3" max="3" width="14.453125" style="1" bestFit="1" customWidth="1"/>
    <col min="4" max="16384" width="9.1796875" style="1"/>
  </cols>
  <sheetData>
    <row r="1" spans="1:5" ht="16" thickBot="1" x14ac:dyDescent="0.4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5">
      <c r="A2" s="4" t="s">
        <v>224</v>
      </c>
      <c r="B2" s="5" t="s">
        <v>137</v>
      </c>
      <c r="C2" s="5" t="s">
        <v>138</v>
      </c>
      <c r="D2" s="5" t="s">
        <v>139</v>
      </c>
      <c r="E2" s="25" t="s">
        <v>140</v>
      </c>
    </row>
    <row r="3" spans="1:5" x14ac:dyDescent="0.35">
      <c r="A3" s="26" t="s">
        <v>112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5">
      <c r="A4" s="26" t="s">
        <v>113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5">
      <c r="A5" s="26" t="s">
        <v>314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5">
      <c r="A6" s="26" t="s">
        <v>315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" thickBot="1" x14ac:dyDescent="0.4">
      <c r="A7" s="27"/>
      <c r="B7" s="36"/>
      <c r="C7" s="36"/>
      <c r="D7" s="36"/>
      <c r="E7" s="37"/>
    </row>
    <row r="9" spans="1:5" x14ac:dyDescent="0.35">
      <c r="C9" s="74"/>
    </row>
    <row r="10" spans="1:5" x14ac:dyDescent="0.35">
      <c r="C10" s="74"/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796875" defaultRowHeight="15.5" x14ac:dyDescent="0.35"/>
  <cols>
    <col min="1" max="1" width="33.1796875" style="1" bestFit="1" customWidth="1"/>
    <col min="2" max="2" width="9.1796875" style="1" customWidth="1"/>
    <col min="3" max="16384" width="9.1796875" style="1"/>
  </cols>
  <sheetData>
    <row r="1" spans="1:2" ht="16" thickBot="1" x14ac:dyDescent="0.4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5">
      <c r="A2" s="4" t="s">
        <v>43</v>
      </c>
      <c r="B2" s="25" t="s">
        <v>227</v>
      </c>
    </row>
    <row r="3" spans="1:2" ht="16" thickBot="1" x14ac:dyDescent="0.4">
      <c r="A3" s="27" t="s">
        <v>228</v>
      </c>
      <c r="B3" s="37">
        <v>300000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3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295</v>
      </c>
    </row>
    <row r="2" spans="1:16" x14ac:dyDescent="0.35">
      <c r="A2" s="2" t="s">
        <v>107</v>
      </c>
    </row>
    <row r="3" spans="1:16" x14ac:dyDescent="0.35">
      <c r="A3" s="2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K12"/>
  <sheetViews>
    <sheetView zoomScaleNormal="100" workbookViewId="0">
      <pane ySplit="1" topLeftCell="A2" activePane="bottomLeft" state="frozen"/>
      <selection activeCell="A5" sqref="A5"/>
      <selection pane="bottomLeft" activeCell="L4" sqref="L4"/>
    </sheetView>
  </sheetViews>
  <sheetFormatPr defaultColWidth="9.1796875" defaultRowHeight="15.5" x14ac:dyDescent="0.35"/>
  <cols>
    <col min="1" max="16384" width="9.1796875" style="1"/>
  </cols>
  <sheetData>
    <row r="1" spans="1:11" ht="16" thickBot="1" x14ac:dyDescent="0.4">
      <c r="A1" s="1" t="str">
        <f>_xlfn.CONCAT( "Table of Pipeline Expansion Distances [",VLOOKUP("distance", Units!$A$2:$B$11, 2, FALSE),"]")</f>
        <v>Table of Pipeline Expansion Distances [mile]</v>
      </c>
    </row>
    <row r="2" spans="1:11" x14ac:dyDescent="0.35">
      <c r="A2" s="4" t="s">
        <v>218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5" t="s">
        <v>106</v>
      </c>
      <c r="H2" s="5" t="s">
        <v>111</v>
      </c>
      <c r="I2" s="73" t="s">
        <v>310</v>
      </c>
      <c r="J2" s="5" t="s">
        <v>257</v>
      </c>
      <c r="K2" s="25" t="s">
        <v>104</v>
      </c>
    </row>
    <row r="3" spans="1:11" x14ac:dyDescent="0.35">
      <c r="A3" s="26" t="s">
        <v>87</v>
      </c>
      <c r="B3" s="7">
        <v>1.4259999999999999</v>
      </c>
      <c r="C3" s="7" t="s">
        <v>229</v>
      </c>
      <c r="D3" s="7" t="s">
        <v>229</v>
      </c>
      <c r="E3" s="7" t="s">
        <v>229</v>
      </c>
      <c r="F3" s="7" t="s">
        <v>229</v>
      </c>
      <c r="G3" s="7" t="s">
        <v>229</v>
      </c>
      <c r="H3" s="7" t="s">
        <v>229</v>
      </c>
      <c r="I3" s="97" t="s">
        <v>229</v>
      </c>
      <c r="J3" s="7"/>
      <c r="K3" s="29" t="s">
        <v>229</v>
      </c>
    </row>
    <row r="4" spans="1:11" x14ac:dyDescent="0.35">
      <c r="A4" s="85" t="s">
        <v>104</v>
      </c>
      <c r="B4" s="87" t="s">
        <v>229</v>
      </c>
      <c r="C4" s="87" t="s">
        <v>229</v>
      </c>
      <c r="D4" s="87"/>
      <c r="E4" s="87" t="s">
        <v>229</v>
      </c>
      <c r="F4" s="87" t="s">
        <v>229</v>
      </c>
      <c r="G4" s="88" t="s">
        <v>229</v>
      </c>
      <c r="H4" s="87"/>
      <c r="I4" s="106" t="s">
        <v>229</v>
      </c>
      <c r="J4" s="87"/>
      <c r="K4" s="89" t="s">
        <v>229</v>
      </c>
    </row>
    <row r="5" spans="1:11" x14ac:dyDescent="0.35">
      <c r="A5" s="26" t="s">
        <v>116</v>
      </c>
      <c r="B5" s="107" t="s">
        <v>229</v>
      </c>
      <c r="C5" s="107">
        <v>4.0752409775985399</v>
      </c>
      <c r="D5" s="7" t="s">
        <v>229</v>
      </c>
      <c r="E5" s="7" t="s">
        <v>229</v>
      </c>
      <c r="F5" s="7" t="s">
        <v>229</v>
      </c>
      <c r="G5" s="107">
        <v>4.1717000000000004</v>
      </c>
      <c r="H5" s="7" t="s">
        <v>229</v>
      </c>
      <c r="I5" s="97"/>
      <c r="J5" s="7"/>
      <c r="K5" s="29"/>
    </row>
    <row r="6" spans="1:11" x14ac:dyDescent="0.35">
      <c r="A6" s="26" t="s">
        <v>117</v>
      </c>
      <c r="B6" s="107">
        <v>4.0752409775985399</v>
      </c>
      <c r="C6" s="107" t="s">
        <v>229</v>
      </c>
      <c r="D6" s="7">
        <v>8.2970000000000006</v>
      </c>
      <c r="E6" s="7" t="s">
        <v>229</v>
      </c>
      <c r="F6" s="7">
        <v>1.8142</v>
      </c>
      <c r="G6" s="7" t="s">
        <v>229</v>
      </c>
      <c r="H6" s="7" t="s">
        <v>229</v>
      </c>
      <c r="I6" s="97"/>
      <c r="J6" s="7"/>
      <c r="K6" s="29"/>
    </row>
    <row r="7" spans="1:11" x14ac:dyDescent="0.35">
      <c r="A7" s="26" t="s">
        <v>118</v>
      </c>
      <c r="B7" s="7" t="s">
        <v>229</v>
      </c>
      <c r="C7" s="7">
        <v>8.2970000000000006</v>
      </c>
      <c r="D7" s="7" t="s">
        <v>229</v>
      </c>
      <c r="E7" s="7">
        <v>8.3129999999999988</v>
      </c>
      <c r="F7" s="7" t="s">
        <v>229</v>
      </c>
      <c r="G7" s="7" t="s">
        <v>229</v>
      </c>
      <c r="H7" s="7">
        <v>1.4</v>
      </c>
      <c r="I7" s="97"/>
      <c r="J7" s="7"/>
      <c r="K7" s="29"/>
    </row>
    <row r="8" spans="1:11" x14ac:dyDescent="0.35">
      <c r="A8" s="26" t="s">
        <v>119</v>
      </c>
      <c r="B8" s="7" t="s">
        <v>229</v>
      </c>
      <c r="C8" s="7" t="s">
        <v>229</v>
      </c>
      <c r="D8" s="7">
        <v>8.3129999999999988</v>
      </c>
      <c r="E8" s="7" t="s">
        <v>229</v>
      </c>
      <c r="F8" s="7" t="s">
        <v>229</v>
      </c>
      <c r="G8" s="7" t="s">
        <v>229</v>
      </c>
      <c r="H8" s="7" t="s">
        <v>229</v>
      </c>
      <c r="I8" s="97"/>
      <c r="J8" s="7"/>
      <c r="K8" s="29"/>
    </row>
    <row r="9" spans="1:11" x14ac:dyDescent="0.35">
      <c r="A9" s="26" t="s">
        <v>120</v>
      </c>
      <c r="B9" s="7" t="s">
        <v>229</v>
      </c>
      <c r="C9" s="107">
        <v>1.8142</v>
      </c>
      <c r="D9" s="7" t="s">
        <v>229</v>
      </c>
      <c r="E9" s="7" t="s">
        <v>229</v>
      </c>
      <c r="F9" s="7" t="s">
        <v>229</v>
      </c>
      <c r="G9" s="7" t="s">
        <v>229</v>
      </c>
      <c r="H9" s="7" t="s">
        <v>229</v>
      </c>
      <c r="I9" s="97"/>
      <c r="J9" s="7"/>
      <c r="K9" s="29"/>
    </row>
    <row r="10" spans="1:11" x14ac:dyDescent="0.35">
      <c r="A10" s="47" t="s">
        <v>310</v>
      </c>
      <c r="B10" s="104"/>
      <c r="C10" s="104"/>
      <c r="D10" s="104"/>
      <c r="E10" s="104"/>
      <c r="F10" s="104"/>
      <c r="G10" s="104"/>
      <c r="H10" s="104"/>
      <c r="I10" s="103"/>
      <c r="J10" s="104"/>
      <c r="K10" s="105">
        <v>9</v>
      </c>
    </row>
    <row r="11" spans="1:11" x14ac:dyDescent="0.35">
      <c r="A11" s="26" t="s">
        <v>107</v>
      </c>
      <c r="B11" s="7" t="s">
        <v>229</v>
      </c>
      <c r="C11" s="7" t="s">
        <v>229</v>
      </c>
      <c r="D11" s="7" t="s">
        <v>229</v>
      </c>
      <c r="E11" s="7" t="s">
        <v>229</v>
      </c>
      <c r="F11" s="7" t="s">
        <v>229</v>
      </c>
      <c r="G11" s="7" t="s">
        <v>229</v>
      </c>
      <c r="H11" s="7" t="s">
        <v>229</v>
      </c>
      <c r="I11" s="97" t="s">
        <v>229</v>
      </c>
      <c r="J11" s="7"/>
      <c r="K11" s="29">
        <v>2.6</v>
      </c>
    </row>
    <row r="12" spans="1:11" x14ac:dyDescent="0.35">
      <c r="A12" s="26" t="s">
        <v>111</v>
      </c>
      <c r="B12" s="7" t="s">
        <v>229</v>
      </c>
      <c r="C12" s="7" t="s">
        <v>229</v>
      </c>
      <c r="D12" s="7"/>
      <c r="E12" s="7" t="s">
        <v>229</v>
      </c>
      <c r="F12" s="7" t="s">
        <v>229</v>
      </c>
      <c r="G12" s="7" t="s">
        <v>229</v>
      </c>
      <c r="H12" s="7" t="s">
        <v>229</v>
      </c>
      <c r="I12" s="97" t="s">
        <v>229</v>
      </c>
      <c r="J12" s="7">
        <v>9.8000000000000007</v>
      </c>
      <c r="K12" s="29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3" sqref="A3:G4"/>
    </sheetView>
  </sheetViews>
  <sheetFormatPr defaultColWidth="9.1796875" defaultRowHeight="15.5" x14ac:dyDescent="0.35"/>
  <cols>
    <col min="1" max="16384" width="9.1796875" style="1"/>
  </cols>
  <sheetData>
    <row r="1" spans="1:7" ht="16" thickBot="1" x14ac:dyDescent="0.4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5">
      <c r="A2" s="4" t="s">
        <v>218</v>
      </c>
      <c r="B2" s="82" t="s">
        <v>218</v>
      </c>
      <c r="C2" s="5" t="s">
        <v>126</v>
      </c>
      <c r="D2" s="5" t="s">
        <v>127</v>
      </c>
      <c r="E2" s="5" t="s">
        <v>128</v>
      </c>
      <c r="F2" s="5" t="s">
        <v>129</v>
      </c>
      <c r="G2" s="25" t="s">
        <v>130</v>
      </c>
    </row>
    <row r="3" spans="1:7" x14ac:dyDescent="0.35">
      <c r="A3" s="26"/>
      <c r="B3" s="90"/>
      <c r="C3" s="7"/>
      <c r="D3" s="7"/>
      <c r="E3" s="7"/>
      <c r="F3" s="7"/>
      <c r="G3" s="29"/>
    </row>
    <row r="4" spans="1:7" ht="16" thickBot="1" x14ac:dyDescent="0.4">
      <c r="A4" s="27"/>
      <c r="B4" s="91"/>
      <c r="C4" s="8"/>
      <c r="D4" s="8"/>
      <c r="E4" s="8"/>
      <c r="F4" s="8"/>
      <c r="G4" s="9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796875" defaultRowHeight="15.5" x14ac:dyDescent="0.35"/>
  <cols>
    <col min="1" max="1" width="19.1796875" style="1" customWidth="1"/>
    <col min="2" max="16384" width="9.1796875" style="1"/>
  </cols>
  <sheetData>
    <row r="1" spans="1:2" ht="16" thickBot="1" x14ac:dyDescent="0.4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5">
      <c r="A2" s="4" t="s">
        <v>222</v>
      </c>
      <c r="B2" s="25" t="s">
        <v>44</v>
      </c>
    </row>
    <row r="3" spans="1:2" x14ac:dyDescent="0.35">
      <c r="A3" s="26" t="s">
        <v>126</v>
      </c>
      <c r="B3" s="35">
        <v>0</v>
      </c>
    </row>
    <row r="4" spans="1:2" x14ac:dyDescent="0.35">
      <c r="A4" s="26" t="s">
        <v>127</v>
      </c>
      <c r="B4" s="35">
        <v>14285.714285714286</v>
      </c>
    </row>
    <row r="5" spans="1:2" x14ac:dyDescent="0.35">
      <c r="A5" s="26" t="s">
        <v>128</v>
      </c>
      <c r="B5" s="35">
        <v>35714.285714285717</v>
      </c>
    </row>
    <row r="6" spans="1:2" x14ac:dyDescent="0.35">
      <c r="A6" s="26" t="s">
        <v>129</v>
      </c>
      <c r="B6" s="35">
        <v>42857.142857142855</v>
      </c>
    </row>
    <row r="7" spans="1:2" ht="16" thickBot="1" x14ac:dyDescent="0.4">
      <c r="A7" s="27" t="s">
        <v>130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796875" defaultRowHeight="15.5" x14ac:dyDescent="0.35"/>
  <cols>
    <col min="1" max="1" width="18" style="1" customWidth="1"/>
    <col min="2" max="16384" width="9.1796875" style="1"/>
  </cols>
  <sheetData>
    <row r="1" spans="1:2" ht="16" thickBot="1" x14ac:dyDescent="0.4">
      <c r="A1" s="1" t="str">
        <f>_xlfn.CONCAT( "Table of Pipeline Diameters [",VLOOKUP("diameter", Units!$A$2:$B$11, 2, FALSE),"]")</f>
        <v>Table of Pipeline Diameters [inch]</v>
      </c>
    </row>
    <row r="2" spans="1:2" x14ac:dyDescent="0.35">
      <c r="A2" s="4" t="s">
        <v>222</v>
      </c>
      <c r="B2" s="25" t="s">
        <v>44</v>
      </c>
    </row>
    <row r="3" spans="1:2" x14ac:dyDescent="0.35">
      <c r="A3" s="26" t="s">
        <v>126</v>
      </c>
      <c r="B3" s="35">
        <v>0</v>
      </c>
    </row>
    <row r="4" spans="1:2" x14ac:dyDescent="0.35">
      <c r="A4" s="26" t="s">
        <v>127</v>
      </c>
      <c r="B4" s="35">
        <v>4</v>
      </c>
    </row>
    <row r="5" spans="1:2" x14ac:dyDescent="0.35">
      <c r="A5" s="26" t="s">
        <v>128</v>
      </c>
      <c r="B5" s="35">
        <v>6</v>
      </c>
    </row>
    <row r="6" spans="1:2" x14ac:dyDescent="0.35">
      <c r="A6" s="26" t="s">
        <v>129</v>
      </c>
      <c r="B6" s="35">
        <v>8</v>
      </c>
    </row>
    <row r="7" spans="1:2" ht="16" thickBot="1" x14ac:dyDescent="0.4">
      <c r="A7" s="27" t="s">
        <v>130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7"/>
  <sheetViews>
    <sheetView workbookViewId="0">
      <selection activeCell="A7" sqref="A7:C7"/>
    </sheetView>
  </sheetViews>
  <sheetFormatPr defaultColWidth="9.1796875" defaultRowHeight="15.5" x14ac:dyDescent="0.35"/>
  <cols>
    <col min="1" max="1" width="17.1796875" style="1" customWidth="1"/>
    <col min="2" max="2" width="23.54296875" style="1" bestFit="1" customWidth="1"/>
    <col min="3" max="16384" width="9.1796875" style="1"/>
  </cols>
  <sheetData>
    <row r="1" spans="1:3" ht="16" thickBot="1" x14ac:dyDescent="0.4">
      <c r="A1" s="1" t="s">
        <v>225</v>
      </c>
    </row>
    <row r="2" spans="1:3" x14ac:dyDescent="0.35">
      <c r="A2" s="4" t="s">
        <v>158</v>
      </c>
      <c r="B2" s="82" t="s">
        <v>221</v>
      </c>
      <c r="C2" s="25" t="s">
        <v>44</v>
      </c>
    </row>
    <row r="3" spans="1:3" x14ac:dyDescent="0.35">
      <c r="A3" s="26" t="s">
        <v>111</v>
      </c>
      <c r="B3" s="81" t="s">
        <v>112</v>
      </c>
      <c r="C3" s="29">
        <v>0.95</v>
      </c>
    </row>
    <row r="4" spans="1:3" x14ac:dyDescent="0.35">
      <c r="A4" s="26" t="s">
        <v>111</v>
      </c>
      <c r="B4" s="81" t="s">
        <v>113</v>
      </c>
      <c r="C4" s="29">
        <v>0.95</v>
      </c>
    </row>
    <row r="5" spans="1:3" x14ac:dyDescent="0.35">
      <c r="A5" s="26" t="s">
        <v>111</v>
      </c>
      <c r="B5" s="81" t="s">
        <v>314</v>
      </c>
      <c r="C5" s="29">
        <v>0.5</v>
      </c>
    </row>
    <row r="6" spans="1:3" x14ac:dyDescent="0.35">
      <c r="A6" s="26" t="s">
        <v>111</v>
      </c>
      <c r="B6" s="81" t="s">
        <v>315</v>
      </c>
      <c r="C6" s="29">
        <v>0.5</v>
      </c>
    </row>
    <row r="7" spans="1:3" x14ac:dyDescent="0.35">
      <c r="A7" s="26"/>
      <c r="B7" s="81"/>
      <c r="C7" s="29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7"/>
  <sheetViews>
    <sheetView workbookViewId="0">
      <selection activeCell="A7" sqref="A7:C7"/>
    </sheetView>
  </sheetViews>
  <sheetFormatPr defaultColWidth="9.1796875" defaultRowHeight="15.5" x14ac:dyDescent="0.35"/>
  <cols>
    <col min="1" max="1" width="17.54296875" style="1" customWidth="1"/>
    <col min="2" max="2" width="23.1796875" style="1" customWidth="1"/>
    <col min="3" max="16384" width="9.1796875" style="1"/>
  </cols>
  <sheetData>
    <row r="1" spans="1:3" ht="16" thickBot="1" x14ac:dyDescent="0.4">
      <c r="A1" s="1" t="s">
        <v>242</v>
      </c>
    </row>
    <row r="2" spans="1:3" x14ac:dyDescent="0.35">
      <c r="A2" s="4" t="s">
        <v>158</v>
      </c>
      <c r="B2" s="82" t="s">
        <v>221</v>
      </c>
      <c r="C2" s="25" t="s">
        <v>226</v>
      </c>
    </row>
    <row r="3" spans="1:3" x14ac:dyDescent="0.35">
      <c r="A3" s="26" t="s">
        <v>111</v>
      </c>
      <c r="B3" s="81" t="s">
        <v>112</v>
      </c>
      <c r="C3" s="29">
        <v>0</v>
      </c>
    </row>
    <row r="4" spans="1:3" x14ac:dyDescent="0.35">
      <c r="A4" s="26" t="s">
        <v>111</v>
      </c>
      <c r="B4" s="81" t="s">
        <v>113</v>
      </c>
      <c r="C4" s="29">
        <v>0</v>
      </c>
    </row>
    <row r="5" spans="1:3" x14ac:dyDescent="0.35">
      <c r="A5" s="26" t="s">
        <v>111</v>
      </c>
      <c r="B5" s="81" t="s">
        <v>314</v>
      </c>
      <c r="C5" s="29">
        <v>0.99</v>
      </c>
    </row>
    <row r="6" spans="1:3" x14ac:dyDescent="0.35">
      <c r="A6" s="26" t="s">
        <v>111</v>
      </c>
      <c r="B6" s="81" t="s">
        <v>315</v>
      </c>
      <c r="C6" s="29">
        <v>0.99</v>
      </c>
    </row>
    <row r="7" spans="1:3" x14ac:dyDescent="0.35">
      <c r="A7" s="26"/>
      <c r="B7" s="81"/>
      <c r="C7" s="29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7" sqref="A7:B7"/>
    </sheetView>
  </sheetViews>
  <sheetFormatPr defaultColWidth="9.1796875" defaultRowHeight="15.5" x14ac:dyDescent="0.35"/>
  <cols>
    <col min="1" max="1" width="25.453125" style="1" customWidth="1"/>
    <col min="2" max="16384" width="9.1796875" style="1"/>
  </cols>
  <sheetData>
    <row r="1" spans="1:2" ht="16" thickBot="1" x14ac:dyDescent="0.4">
      <c r="A1" s="1" t="s">
        <v>241</v>
      </c>
    </row>
    <row r="2" spans="1:2" x14ac:dyDescent="0.35">
      <c r="A2" s="4" t="s">
        <v>221</v>
      </c>
      <c r="B2" s="25" t="s">
        <v>44</v>
      </c>
    </row>
    <row r="3" spans="1:2" x14ac:dyDescent="0.35">
      <c r="A3" s="83" t="s">
        <v>112</v>
      </c>
      <c r="B3" s="35">
        <v>0</v>
      </c>
    </row>
    <row r="4" spans="1:2" x14ac:dyDescent="0.35">
      <c r="A4" s="83" t="s">
        <v>113</v>
      </c>
      <c r="B4" s="35">
        <v>0</v>
      </c>
    </row>
    <row r="5" spans="1:2" x14ac:dyDescent="0.35">
      <c r="A5" s="83" t="s">
        <v>314</v>
      </c>
      <c r="B5" s="35">
        <v>1</v>
      </c>
    </row>
    <row r="6" spans="1:2" ht="16" thickBot="1" x14ac:dyDescent="0.4">
      <c r="A6" s="27" t="s">
        <v>315</v>
      </c>
      <c r="B6" s="37">
        <v>1</v>
      </c>
    </row>
    <row r="7" spans="1:2" ht="16" thickBot="1" x14ac:dyDescent="0.4">
      <c r="A7" s="27"/>
      <c r="B7" s="37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4" sqref="A4:B4"/>
    </sheetView>
  </sheetViews>
  <sheetFormatPr defaultColWidth="9.1796875" defaultRowHeight="15.5" x14ac:dyDescent="0.35"/>
  <cols>
    <col min="1" max="1" width="18" style="1" customWidth="1"/>
    <col min="2" max="16384" width="9.1796875" style="1"/>
  </cols>
  <sheetData>
    <row r="1" spans="1:2" ht="16" thickBot="1" x14ac:dyDescent="0.4">
      <c r="A1" s="1" t="s">
        <v>239</v>
      </c>
    </row>
    <row r="2" spans="1:2" x14ac:dyDescent="0.35">
      <c r="A2" s="4" t="s">
        <v>158</v>
      </c>
      <c r="B2" s="25" t="s">
        <v>44</v>
      </c>
    </row>
    <row r="3" spans="1:2" x14ac:dyDescent="0.35">
      <c r="A3" s="26" t="s">
        <v>111</v>
      </c>
      <c r="B3" s="29">
        <v>1</v>
      </c>
    </row>
    <row r="4" spans="1:2" ht="16" thickBot="1" x14ac:dyDescent="0.4">
      <c r="A4" s="27"/>
      <c r="B4" s="9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4" sqref="A4:B5"/>
    </sheetView>
  </sheetViews>
  <sheetFormatPr defaultColWidth="9.1796875" defaultRowHeight="15.5" x14ac:dyDescent="0.35"/>
  <cols>
    <col min="1" max="1" width="16.453125" style="1" customWidth="1"/>
    <col min="2" max="16384" width="9.1796875" style="1"/>
  </cols>
  <sheetData>
    <row r="1" spans="1:2" ht="16" thickBot="1" x14ac:dyDescent="0.4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35">
      <c r="A2" s="4" t="s">
        <v>265</v>
      </c>
      <c r="B2" s="25" t="s">
        <v>44</v>
      </c>
    </row>
    <row r="3" spans="1:2" x14ac:dyDescent="0.35">
      <c r="A3" s="26" t="s">
        <v>257</v>
      </c>
      <c r="B3" s="29">
        <v>0.04</v>
      </c>
    </row>
    <row r="4" spans="1:2" x14ac:dyDescent="0.35">
      <c r="A4" s="26"/>
      <c r="B4" s="29"/>
    </row>
    <row r="5" spans="1:2" ht="16" thickBot="1" x14ac:dyDescent="0.4">
      <c r="A5" s="27"/>
      <c r="B5" s="9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4" sqref="A4:B5"/>
    </sheetView>
  </sheetViews>
  <sheetFormatPr defaultColWidth="9.1796875" defaultRowHeight="15.5" x14ac:dyDescent="0.35"/>
  <cols>
    <col min="1" max="1" width="18.54296875" style="1" customWidth="1"/>
    <col min="2" max="16384" width="9.1796875" style="1"/>
  </cols>
  <sheetData>
    <row r="1" spans="1:2" ht="16" thickBot="1" x14ac:dyDescent="0.4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5">
      <c r="A2" s="4" t="s">
        <v>265</v>
      </c>
      <c r="B2" s="25" t="s">
        <v>44</v>
      </c>
    </row>
    <row r="3" spans="1:2" x14ac:dyDescent="0.35">
      <c r="A3" s="26" t="s">
        <v>257</v>
      </c>
      <c r="B3" s="29">
        <v>0.25</v>
      </c>
    </row>
    <row r="4" spans="1:2" x14ac:dyDescent="0.35">
      <c r="A4" s="26"/>
      <c r="B4" s="29"/>
    </row>
    <row r="5" spans="1:2" ht="16" thickBot="1" x14ac:dyDescent="0.4">
      <c r="A5" s="27"/>
      <c r="B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topLeftCell="B1"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292</v>
      </c>
    </row>
    <row r="2" spans="1:1" x14ac:dyDescent="0.35">
      <c r="A2" s="2" t="s">
        <v>226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796875" defaultRowHeight="15.5" x14ac:dyDescent="0.35"/>
  <cols>
    <col min="1" max="1" width="19.1796875" style="1" customWidth="1"/>
    <col min="2" max="16384" width="9.1796875" style="1"/>
  </cols>
  <sheetData>
    <row r="1" spans="1:2" ht="16" thickBot="1" x14ac:dyDescent="0.4">
      <c r="A1" s="1" t="s">
        <v>240</v>
      </c>
    </row>
    <row r="2" spans="1:2" x14ac:dyDescent="0.35">
      <c r="A2" s="4" t="s">
        <v>149</v>
      </c>
      <c r="B2" s="25" t="s">
        <v>44</v>
      </c>
    </row>
    <row r="3" spans="1:2" ht="16" thickBot="1" x14ac:dyDescent="0.4">
      <c r="A3" s="27" t="s">
        <v>104</v>
      </c>
      <c r="B3" s="37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796875" defaultRowHeight="15.5" x14ac:dyDescent="0.35"/>
  <cols>
    <col min="1" max="1" width="24.26953125" style="1" bestFit="1" customWidth="1"/>
    <col min="2" max="2" width="9.54296875" style="1" bestFit="1" customWidth="1"/>
    <col min="3" max="16384" width="9.1796875" style="1"/>
  </cols>
  <sheetData>
    <row r="1" spans="1:3" ht="16" thickBot="1" x14ac:dyDescent="0.4">
      <c r="A1" s="28" t="s">
        <v>230</v>
      </c>
    </row>
    <row r="2" spans="1:3" x14ac:dyDescent="0.35">
      <c r="A2" s="4" t="s">
        <v>43</v>
      </c>
      <c r="B2" s="25" t="s">
        <v>227</v>
      </c>
    </row>
    <row r="3" spans="1:3" x14ac:dyDescent="0.35">
      <c r="A3" s="26" t="s">
        <v>231</v>
      </c>
      <c r="B3" s="35">
        <v>110</v>
      </c>
    </row>
    <row r="4" spans="1:3" x14ac:dyDescent="0.35">
      <c r="A4" s="26" t="s">
        <v>232</v>
      </c>
      <c r="B4" s="41">
        <v>0.03</v>
      </c>
    </row>
    <row r="5" spans="1:3" x14ac:dyDescent="0.35">
      <c r="A5" s="26" t="s">
        <v>255</v>
      </c>
      <c r="B5" s="35">
        <v>10</v>
      </c>
      <c r="C5" s="1" t="s">
        <v>244</v>
      </c>
    </row>
    <row r="6" spans="1:3" ht="16" thickBot="1" x14ac:dyDescent="0.4">
      <c r="A6" s="27" t="s">
        <v>256</v>
      </c>
      <c r="B6" s="37">
        <v>150</v>
      </c>
      <c r="C6" s="1" t="s">
        <v>244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796875" defaultRowHeight="15.5" x14ac:dyDescent="0.35"/>
  <cols>
    <col min="1" max="1" width="17" style="1" bestFit="1" customWidth="1"/>
    <col min="2" max="16384" width="9.1796875" style="1"/>
  </cols>
  <sheetData>
    <row r="1" spans="1:2" ht="16" thickBot="1" x14ac:dyDescent="0.4">
      <c r="A1" s="28" t="s">
        <v>233</v>
      </c>
    </row>
    <row r="2" spans="1:2" x14ac:dyDescent="0.35">
      <c r="A2" s="4" t="s">
        <v>43</v>
      </c>
      <c r="B2" s="25" t="s">
        <v>227</v>
      </c>
    </row>
    <row r="3" spans="1:2" x14ac:dyDescent="0.35">
      <c r="A3" s="26" t="s">
        <v>234</v>
      </c>
      <c r="B3" s="41">
        <v>0.08</v>
      </c>
    </row>
    <row r="4" spans="1:2" ht="16" thickBot="1" x14ac:dyDescent="0.4">
      <c r="A4" s="27" t="s">
        <v>235</v>
      </c>
      <c r="B4" s="37">
        <v>20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4" sqref="A4:B4"/>
    </sheetView>
  </sheetViews>
  <sheetFormatPr defaultColWidth="9.1796875" defaultRowHeight="15.5" x14ac:dyDescent="0.35"/>
  <cols>
    <col min="1" max="1" width="26" style="1" customWidth="1"/>
    <col min="2" max="16384" width="9.1796875" style="1"/>
  </cols>
  <sheetData>
    <row r="1" spans="1:2" ht="16" thickBot="1" x14ac:dyDescent="0.4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5">
      <c r="A2" s="4" t="s">
        <v>297</v>
      </c>
      <c r="B2" s="46" t="s">
        <v>226</v>
      </c>
    </row>
    <row r="3" spans="1:2" x14ac:dyDescent="0.35">
      <c r="A3" s="47" t="s">
        <v>107</v>
      </c>
      <c r="B3" s="128">
        <v>0</v>
      </c>
    </row>
    <row r="4" spans="1:2" ht="16" thickBot="1" x14ac:dyDescent="0.4">
      <c r="A4" s="27"/>
      <c r="B4" s="129"/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4"/>
  <sheetViews>
    <sheetView workbookViewId="0">
      <selection activeCell="A4" sqref="A4:XFD6"/>
    </sheetView>
  </sheetViews>
  <sheetFormatPr defaultColWidth="9.1796875" defaultRowHeight="15.5" x14ac:dyDescent="0.35"/>
  <cols>
    <col min="1" max="1" width="9.453125" style="1" bestFit="1" customWidth="1"/>
    <col min="2" max="2" width="12.7265625" style="1" bestFit="1" customWidth="1"/>
    <col min="3" max="3" width="12.54296875" style="1" bestFit="1" customWidth="1"/>
    <col min="4" max="4" width="11.7265625" style="1" customWidth="1"/>
    <col min="5" max="5" width="17.1796875" style="1" bestFit="1" customWidth="1"/>
    <col min="6" max="6" width="16.1796875" style="1" customWidth="1"/>
    <col min="7" max="7" width="11.453125" style="1" bestFit="1" customWidth="1"/>
    <col min="8" max="8" width="11" style="1" bestFit="1" customWidth="1"/>
    <col min="9" max="16384" width="9.1796875" style="1"/>
  </cols>
  <sheetData>
    <row r="1" spans="1:2" ht="16" thickBot="1" x14ac:dyDescent="0.4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5">
      <c r="A2" s="4" t="s">
        <v>236</v>
      </c>
      <c r="B2" s="46" t="s">
        <v>226</v>
      </c>
    </row>
    <row r="3" spans="1:2" x14ac:dyDescent="0.35">
      <c r="A3" s="47" t="s">
        <v>87</v>
      </c>
      <c r="B3" s="48">
        <v>142277</v>
      </c>
    </row>
    <row r="4" spans="1:2" ht="16" thickBot="1" x14ac:dyDescent="0.4">
      <c r="A4" s="27" t="s">
        <v>104</v>
      </c>
      <c r="B4" s="50">
        <v>165376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4" sqref="A4:XFD5"/>
    </sheetView>
  </sheetViews>
  <sheetFormatPr defaultColWidth="9.1796875" defaultRowHeight="15.5" x14ac:dyDescent="0.35"/>
  <cols>
    <col min="1" max="1" width="9.1796875" style="1"/>
    <col min="2" max="2" width="12.7265625" style="1" bestFit="1" customWidth="1"/>
    <col min="3" max="16384" width="9.1796875" style="1"/>
  </cols>
  <sheetData>
    <row r="1" spans="1:2" ht="16" thickBot="1" x14ac:dyDescent="0.4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5">
      <c r="A2" s="4" t="s">
        <v>236</v>
      </c>
      <c r="B2" s="46" t="s">
        <v>226</v>
      </c>
    </row>
    <row r="3" spans="1:2" x14ac:dyDescent="0.35">
      <c r="A3" s="47" t="s">
        <v>310</v>
      </c>
      <c r="B3" s="48">
        <v>150000</v>
      </c>
    </row>
    <row r="4" spans="1:2" x14ac:dyDescent="0.35">
      <c r="A4" s="26"/>
      <c r="B4" s="49"/>
    </row>
    <row r="5" spans="1:2" ht="16" thickBot="1" x14ac:dyDescent="0.4">
      <c r="A5" s="27"/>
      <c r="B5" s="50"/>
    </row>
  </sheetData>
  <phoneticPr fontId="2" type="noConversion"/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9F58-144A-4163-AEE6-6A74A9FB59AE}">
  <sheetPr>
    <tabColor theme="8" tint="0.79998168889431442"/>
  </sheetPr>
  <dimension ref="A1:F7"/>
  <sheetViews>
    <sheetView workbookViewId="0">
      <selection activeCell="A3" sqref="A3"/>
    </sheetView>
  </sheetViews>
  <sheetFormatPr defaultRowHeight="14.5" x14ac:dyDescent="0.35"/>
  <cols>
    <col min="1" max="1" width="62.453125" bestFit="1" customWidth="1"/>
    <col min="2" max="2" width="16.7265625" bestFit="1" customWidth="1"/>
    <col min="3" max="3" width="9.81640625" bestFit="1" customWidth="1"/>
    <col min="4" max="4" width="13.81640625" bestFit="1" customWidth="1"/>
    <col min="5" max="7" width="9" bestFit="1" customWidth="1"/>
    <col min="8" max="8" width="10" bestFit="1" customWidth="1"/>
  </cols>
  <sheetData>
    <row r="1" spans="1:6" ht="16" thickBot="1" x14ac:dyDescent="0.4">
      <c r="A1" s="1" t="str">
        <f>_xlfn.CONCAT( "Table of Air Emissions Coefficients ")</f>
        <v xml:space="preserve">Table of Air Emissions Coefficients </v>
      </c>
      <c r="B1" s="1"/>
    </row>
    <row r="2" spans="1:6" ht="15.5" x14ac:dyDescent="0.35">
      <c r="A2" s="4" t="s">
        <v>43</v>
      </c>
      <c r="B2" s="5" t="s">
        <v>299</v>
      </c>
      <c r="C2" s="82" t="s">
        <v>300</v>
      </c>
      <c r="D2" s="82" t="s">
        <v>301</v>
      </c>
      <c r="E2" s="82" t="s">
        <v>302</v>
      </c>
      <c r="F2" s="46" t="s">
        <v>303</v>
      </c>
    </row>
    <row r="3" spans="1:6" ht="15.5" x14ac:dyDescent="0.35">
      <c r="A3" s="26" t="str">
        <f>_xlfn.CONCAT("Trucking [", VLOOKUP("mass", Units!A2:B12, 2, FALSE), "/hour]")</f>
        <v>Trucking [g/hour]</v>
      </c>
      <c r="B3" s="130">
        <v>2035000</v>
      </c>
      <c r="C3" s="130">
        <v>35.75</v>
      </c>
      <c r="D3" s="130">
        <v>12649.999999999998</v>
      </c>
      <c r="E3" s="130">
        <v>770.00000000000011</v>
      </c>
      <c r="F3" s="131">
        <v>120.99999999999999</v>
      </c>
    </row>
    <row r="4" spans="1:6" ht="15.5" x14ac:dyDescent="0.35">
      <c r="A4" s="26" t="str">
        <f>_xlfn.CONCAT("Pipeline Operations [", VLOOKUP("mass", Units!A2:B12, 2, FALSE), "/(", VLOOKUP("volume", Units!A2:B12, 2, FALSE), "*", VLOOKUP("distance", Units!A2:B12, 2, FALSE), ")]")</f>
        <v>Pipeline Operations [g/(bbl*mile)]</v>
      </c>
      <c r="B4" s="130">
        <v>22</v>
      </c>
      <c r="C4" s="130">
        <v>2.0000000000000001E-4</v>
      </c>
      <c r="D4" s="130">
        <v>1.4E-2</v>
      </c>
      <c r="E4" s="130">
        <v>7.1000000000000004E-3</v>
      </c>
      <c r="F4" s="131">
        <v>8.5999999999999998E-4</v>
      </c>
    </row>
    <row r="5" spans="1:6" ht="15.5" x14ac:dyDescent="0.35">
      <c r="A5" s="26" t="str">
        <f>_xlfn.CONCAT("Pipeline Installation [", VLOOKUP("mass", Units!A2:B12, 2, FALSE), "/", VLOOKUP("distance", Units!A2:B12, 2, FALSE), "]")</f>
        <v>Pipeline Installation [g/mile]</v>
      </c>
      <c r="B5" s="130">
        <v>310000000</v>
      </c>
      <c r="C5" s="130">
        <v>2800</v>
      </c>
      <c r="D5" s="130">
        <v>190000</v>
      </c>
      <c r="E5" s="130">
        <v>100000</v>
      </c>
      <c r="F5" s="131">
        <v>12000</v>
      </c>
    </row>
    <row r="6" spans="1:6" ht="15.5" x14ac:dyDescent="0.35">
      <c r="A6" s="26" t="str">
        <f>_xlfn.CONCAT("Disposal [", VLOOKUP("mass", Units!A2:B12, 2, FALSE), "/", VLOOKUP("volume", Units!A2:B12, 2, FALSE), "]")</f>
        <v>Disposal [g/bbl]</v>
      </c>
      <c r="B6" s="130">
        <v>970</v>
      </c>
      <c r="C6" s="130">
        <v>0.13</v>
      </c>
      <c r="D6" s="130">
        <v>9.5</v>
      </c>
      <c r="E6" s="130">
        <v>2.8</v>
      </c>
      <c r="F6" s="131">
        <v>0.87</v>
      </c>
    </row>
    <row r="7" spans="1:6" ht="16" thickBot="1" x14ac:dyDescent="0.4">
      <c r="A7" s="27" t="str">
        <f>_xlfn.CONCAT("Storage [", VLOOKUP("mass", Units!A2:B12, 2, FALSE), "/(", VLOOKUP("volume", Units!A2:B12, 2, FALSE), "*", VLOOKUP("decision period", Units!A2:B12, 2, FALSE), ")]")</f>
        <v>Storage [g/(bbl*week)]</v>
      </c>
      <c r="B7" s="132">
        <v>1000</v>
      </c>
      <c r="C7" s="132">
        <v>1.2E-2</v>
      </c>
      <c r="D7" s="132">
        <v>2</v>
      </c>
      <c r="E7" s="132">
        <v>0.65</v>
      </c>
      <c r="F7" s="84">
        <v>7.5999999999999998E-2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B2F4-4A85-4E81-A6EF-1B514F143117}">
  <sheetPr>
    <tabColor theme="8" tint="0.79998168889431442"/>
  </sheetPr>
  <dimension ref="A1:F9"/>
  <sheetViews>
    <sheetView workbookViewId="0">
      <selection activeCell="A3" sqref="A3:F6"/>
    </sheetView>
  </sheetViews>
  <sheetFormatPr defaultRowHeight="14.5" x14ac:dyDescent="0.35"/>
  <cols>
    <col min="1" max="1" width="26.453125" customWidth="1"/>
  </cols>
  <sheetData>
    <row r="1" spans="1:6" ht="16" thickBot="1" x14ac:dyDescent="0.4">
      <c r="A1" s="1" t="str">
        <f>_xlfn.CONCAT("Table of Air Emissions Coefficients for Treatment Technologies [", VLOOKUP("mass", Units!A2:B12, 2, FALSE), "/", VLOOKUP("volume", Units!A2:B12, 2, FALSE), "]")</f>
        <v>Table of Air Emissions Coefficients for Treatment Technologies [g/bbl]</v>
      </c>
      <c r="B1" s="1"/>
    </row>
    <row r="2" spans="1:6" ht="15.5" x14ac:dyDescent="0.35">
      <c r="A2" s="133" t="s">
        <v>221</v>
      </c>
      <c r="B2" s="82" t="s">
        <v>299</v>
      </c>
      <c r="C2" s="82" t="s">
        <v>300</v>
      </c>
      <c r="D2" s="82" t="s">
        <v>301</v>
      </c>
      <c r="E2" s="82" t="s">
        <v>302</v>
      </c>
      <c r="F2" s="46" t="s">
        <v>303</v>
      </c>
    </row>
    <row r="3" spans="1:6" ht="15.5" x14ac:dyDescent="0.35">
      <c r="A3" s="134" t="s">
        <v>112</v>
      </c>
      <c r="B3" s="130">
        <v>9600</v>
      </c>
      <c r="C3" s="130">
        <v>1.45</v>
      </c>
      <c r="D3" s="130">
        <v>12.8</v>
      </c>
      <c r="E3" s="130">
        <v>13.5</v>
      </c>
      <c r="F3" s="131">
        <v>1.5</v>
      </c>
    </row>
    <row r="4" spans="1:6" ht="15.5" x14ac:dyDescent="0.35">
      <c r="A4" s="134" t="s">
        <v>113</v>
      </c>
      <c r="B4" s="130">
        <v>9600</v>
      </c>
      <c r="C4" s="130">
        <v>1.45</v>
      </c>
      <c r="D4" s="130">
        <v>12.8</v>
      </c>
      <c r="E4" s="130">
        <v>13.5</v>
      </c>
      <c r="F4" s="131">
        <v>1.5</v>
      </c>
    </row>
    <row r="5" spans="1:6" ht="21" customHeight="1" x14ac:dyDescent="0.35">
      <c r="A5" s="134" t="s">
        <v>314</v>
      </c>
      <c r="B5" s="130">
        <v>9600</v>
      </c>
      <c r="C5" s="130">
        <v>1.45</v>
      </c>
      <c r="D5" s="130">
        <v>12.8</v>
      </c>
      <c r="E5" s="130">
        <v>13.5</v>
      </c>
      <c r="F5" s="131">
        <v>1.5</v>
      </c>
    </row>
    <row r="6" spans="1:6" ht="16" thickBot="1" x14ac:dyDescent="0.4">
      <c r="A6" s="135" t="s">
        <v>315</v>
      </c>
      <c r="B6" s="132">
        <v>9600</v>
      </c>
      <c r="C6" s="132">
        <v>1.45</v>
      </c>
      <c r="D6" s="132">
        <v>12.8</v>
      </c>
      <c r="E6" s="132">
        <v>13.5</v>
      </c>
      <c r="F6" s="84">
        <v>1.5</v>
      </c>
    </row>
    <row r="7" spans="1:6" ht="16" thickBot="1" x14ac:dyDescent="0.4">
      <c r="A7" s="135"/>
      <c r="B7" s="132"/>
      <c r="C7" s="132"/>
      <c r="D7" s="132"/>
      <c r="E7" s="132"/>
      <c r="F7" s="84"/>
    </row>
    <row r="9" spans="1:6" ht="15" customHeight="1" x14ac:dyDescent="0.35"/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796875" defaultRowHeight="15.5" x14ac:dyDescent="0.35"/>
  <cols>
    <col min="1" max="1" width="17.7265625" style="1" customWidth="1"/>
    <col min="2" max="2" width="12.54296875" style="1" bestFit="1" customWidth="1"/>
    <col min="3" max="16384" width="9.1796875" style="1"/>
  </cols>
  <sheetData>
    <row r="1" spans="1:2" ht="16" thickBot="1" x14ac:dyDescent="0.4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5">
      <c r="A2" s="4" t="s">
        <v>149</v>
      </c>
      <c r="B2" s="46" t="s">
        <v>226</v>
      </c>
    </row>
    <row r="3" spans="1:2" ht="16" thickBot="1" x14ac:dyDescent="0.4">
      <c r="A3" s="27" t="s">
        <v>104</v>
      </c>
      <c r="B3" s="50">
        <v>150000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7"/>
  <sheetViews>
    <sheetView workbookViewId="0">
      <selection activeCell="H6" sqref="H6"/>
    </sheetView>
  </sheetViews>
  <sheetFormatPr defaultRowHeight="14.5" x14ac:dyDescent="0.35"/>
  <sheetData>
    <row r="1" spans="1:11" ht="16" thickBot="1" x14ac:dyDescent="0.4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5" x14ac:dyDescent="0.35">
      <c r="A2" s="4" t="s">
        <v>158</v>
      </c>
      <c r="B2" s="78" t="s">
        <v>221</v>
      </c>
      <c r="C2" s="5" t="s">
        <v>137</v>
      </c>
      <c r="D2" s="5" t="s">
        <v>138</v>
      </c>
      <c r="E2" s="5" t="s">
        <v>139</v>
      </c>
      <c r="F2" s="25" t="s">
        <v>140</v>
      </c>
    </row>
    <row r="3" spans="1:11" ht="15.5" x14ac:dyDescent="0.35">
      <c r="A3" s="26" t="s">
        <v>111</v>
      </c>
      <c r="B3" s="76" t="s">
        <v>112</v>
      </c>
      <c r="C3" s="34">
        <v>0</v>
      </c>
      <c r="D3" s="34">
        <v>68</v>
      </c>
      <c r="E3" s="34">
        <v>70</v>
      </c>
      <c r="F3" s="35">
        <v>72</v>
      </c>
    </row>
    <row r="4" spans="1:11" ht="15.5" x14ac:dyDescent="0.35">
      <c r="A4" s="26" t="s">
        <v>111</v>
      </c>
      <c r="B4" s="76" t="s">
        <v>113</v>
      </c>
      <c r="C4" s="34">
        <v>0</v>
      </c>
      <c r="D4" s="34">
        <v>68</v>
      </c>
      <c r="E4" s="34">
        <v>70</v>
      </c>
      <c r="F4" s="35">
        <v>72</v>
      </c>
    </row>
    <row r="5" spans="1:11" ht="15.5" x14ac:dyDescent="0.35">
      <c r="A5" s="26" t="s">
        <v>111</v>
      </c>
      <c r="B5" s="76" t="s">
        <v>314</v>
      </c>
      <c r="C5" s="34">
        <v>0</v>
      </c>
      <c r="D5" s="34">
        <v>68</v>
      </c>
      <c r="E5" s="34">
        <v>70</v>
      </c>
      <c r="F5" s="35">
        <v>72</v>
      </c>
      <c r="K5" s="10"/>
    </row>
    <row r="6" spans="1:11" ht="15.5" x14ac:dyDescent="0.35">
      <c r="A6" s="26" t="s">
        <v>111</v>
      </c>
      <c r="B6" s="76" t="s">
        <v>315</v>
      </c>
      <c r="C6" s="34">
        <v>0</v>
      </c>
      <c r="D6" s="34">
        <v>68</v>
      </c>
      <c r="E6" s="34">
        <v>70</v>
      </c>
      <c r="F6" s="35">
        <v>72</v>
      </c>
      <c r="K6" s="10"/>
    </row>
    <row r="7" spans="1:11" ht="15.5" x14ac:dyDescent="0.35">
      <c r="A7" s="26"/>
      <c r="B7" s="76"/>
      <c r="C7" s="34"/>
      <c r="D7" s="34"/>
      <c r="E7" s="34"/>
      <c r="F7" s="35"/>
      <c r="K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DesalinationSurrogate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Javal Vyas</cp:lastModifiedBy>
  <cp:revision/>
  <dcterms:created xsi:type="dcterms:W3CDTF">2021-03-26T14:51:49Z</dcterms:created>
  <dcterms:modified xsi:type="dcterms:W3CDTF">2024-08-12T19:58:27Z</dcterms:modified>
  <cp:category/>
  <cp:contentStatus/>
</cp:coreProperties>
</file>