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lmira\Documents\project-pareto\docs\model_library\"/>
    </mc:Choice>
  </mc:AlternateContent>
  <xr:revisionPtr revIDLastSave="0" documentId="13_ncr:1_{ABB4E10B-971C-4C72-96E5-C92C1655AD0D}" xr6:coauthVersionLast="47" xr6:coauthVersionMax="47" xr10:uidLastSave="{00000000-0000-0000-0000-000000000000}"/>
  <bookViews>
    <workbookView xWindow="-96" yWindow="-96" windowWidth="23232" windowHeight="12552" xr2:uid="{7EB8244F-7D23-43A8-881B-2A11527B8B6D}"/>
  </bookViews>
  <sheets>
    <sheet name="Table" sheetId="11" r:id="rId1"/>
    <sheet name="Literature" sheetId="5" r:id="rId2"/>
    <sheet name="Pretreatment" sheetId="9" r:id="rId3"/>
    <sheet name="MVC" sheetId="2" r:id="rId4"/>
    <sheet name="MD" sheetId="3" r:id="rId5"/>
    <sheet name="FO" sheetId="4" r:id="rId6"/>
    <sheet name="MED" sheetId="6" r:id="rId7"/>
    <sheet name="HDH" sheetId="7" r:id="rId8"/>
    <sheet name="RO" sheetId="8" r:id="rId9"/>
    <sheet name="Miscellaneous" sheetId="10"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4" i="11" l="1"/>
  <c r="C26" i="11"/>
  <c r="B21"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24" i="11"/>
  <c r="C38" i="11" l="1"/>
  <c r="C36" i="11"/>
  <c r="C33" i="11"/>
  <c r="C39" i="11"/>
  <c r="C53" i="11"/>
  <c r="C31" i="11"/>
  <c r="C46" i="11"/>
  <c r="C30" i="11"/>
  <c r="C23" i="11"/>
  <c r="C35" i="11"/>
  <c r="C45" i="11"/>
  <c r="C29" i="11"/>
  <c r="C50" i="11"/>
  <c r="C47" i="11"/>
  <c r="C44" i="11"/>
  <c r="C28" i="11"/>
  <c r="C37" i="11"/>
  <c r="C51" i="11"/>
  <c r="C49" i="11"/>
  <c r="C43" i="11"/>
  <c r="C27" i="11"/>
  <c r="C34" i="11"/>
  <c r="C42" i="11"/>
  <c r="C52" i="11"/>
  <c r="C32" i="11"/>
  <c r="C41" i="11"/>
  <c r="C25" i="11"/>
  <c r="C48" i="11"/>
  <c r="C40" i="11"/>
</calcChain>
</file>

<file path=xl/sharedStrings.xml><?xml version="1.0" encoding="utf-8"?>
<sst xmlns="http://schemas.openxmlformats.org/spreadsheetml/2006/main" count="377" uniqueCount="319">
  <si>
    <t>Pretreatment</t>
  </si>
  <si>
    <t>Multiple effect evaopration</t>
  </si>
  <si>
    <t>Mechanical vapor compression (MVC)</t>
  </si>
  <si>
    <t>Direct contact membrane distillation (DCMD)</t>
  </si>
  <si>
    <t>Air gap membrane distillation (AGMD)</t>
  </si>
  <si>
    <t>Permeate gap membrane distillation (PGMD)</t>
  </si>
  <si>
    <t>Conductive gap membrane distillation (CGMD)</t>
  </si>
  <si>
    <t>Sweeping gas membrane distillation (SGMD)</t>
  </si>
  <si>
    <t>Vacuum membrane distillation (VMD)</t>
  </si>
  <si>
    <t>Osmotically assisted reverse osmosis (OARO)</t>
  </si>
  <si>
    <t>Cascading osmotically mediated reverse osmosis (COMRO)</t>
  </si>
  <si>
    <t>Low-salt rejection reverse osmosis (LSRRO)</t>
  </si>
  <si>
    <t>Brine reflux OARO (BR-OARO)</t>
  </si>
  <si>
    <t>Split feed counterflow reverse osmosis (SF-OARO)</t>
  </si>
  <si>
    <t>Consecutive loop OARO (CL-OARO)</t>
  </si>
  <si>
    <t>CAPEX [$ / (bbl feed/day)]</t>
  </si>
  <si>
    <t>60 - 90</t>
  </si>
  <si>
    <t>363-1148</t>
  </si>
  <si>
    <t>511-589</t>
  </si>
  <si>
    <t>534-749</t>
  </si>
  <si>
    <t>461-645</t>
  </si>
  <si>
    <t>314-689</t>
  </si>
  <si>
    <t>448-1432</t>
  </si>
  <si>
    <t>OPEX [$ / bbl feed]</t>
  </si>
  <si>
    <t>0.04 - 1.50</t>
  </si>
  <si>
    <t>0.61-1.51</t>
  </si>
  <si>
    <t>0.43-0.62</t>
  </si>
  <si>
    <t>1.28-3.80</t>
  </si>
  <si>
    <t>0.53-1.15</t>
  </si>
  <si>
    <t>0.45-1.77</t>
  </si>
  <si>
    <t>0.066-0.32</t>
  </si>
  <si>
    <t>total annualized cost [$ / bbl feed]</t>
  </si>
  <si>
    <t>0.07 - 1.40</t>
  </si>
  <si>
    <t>0.79-1.83</t>
  </si>
  <si>
    <t>0.56-0.73</t>
  </si>
  <si>
    <t>1.44-3.92</t>
  </si>
  <si>
    <t>0.67-1.25</t>
  </si>
  <si>
    <t>0.60-1.84</t>
  </si>
  <si>
    <t>0.12-0.54</t>
  </si>
  <si>
    <t>Plant capacity [bbl feed/ day]</t>
  </si>
  <si>
    <t>[10, 12] - 5079
[8] - 1090</t>
  </si>
  <si>
    <t>TDS operating limits [mg/L]</t>
  </si>
  <si>
    <t>N/A</t>
  </si>
  <si>
    <t>0-350,000</t>
  </si>
  <si>
    <t>Energy type</t>
  </si>
  <si>
    <t>Varies</t>
  </si>
  <si>
    <t>Thermal</t>
  </si>
  <si>
    <t>Electrical</t>
  </si>
  <si>
    <t>Theoretical energy requirements [kWh / m3 freshwater produced]</t>
  </si>
  <si>
    <t>200 kWth/m3</t>
  </si>
  <si>
    <t>20-30</t>
  </si>
  <si>
    <t>182-359 kWth/m3</t>
  </si>
  <si>
    <t>117-167 kWth/m3</t>
  </si>
  <si>
    <t>395-1214 kWth/m3</t>
  </si>
  <si>
    <t>164-354 kWth/m3</t>
  </si>
  <si>
    <t>364 kWth/m3</t>
  </si>
  <si>
    <t>130-640 kWth/m3</t>
  </si>
  <si>
    <t>8-20</t>
  </si>
  <si>
    <t>Water recovery and system efficiency</t>
  </si>
  <si>
    <t>Water recovery [%]</t>
  </si>
  <si>
    <t>[8] - varies
[10, 12] - 74</t>
  </si>
  <si>
    <t>[13] - varies
[14] - 75</t>
  </si>
  <si>
    <t>Inlet salinity [mg/ LTDS]</t>
  </si>
  <si>
    <t>[8] - varies
[10, 12] - 100</t>
  </si>
  <si>
    <t>[13] - varies
[14] - 70</t>
  </si>
  <si>
    <t>Brine salinity [mg/L TDS]</t>
  </si>
  <si>
    <t>[13] - varies
[14] - 230000</t>
  </si>
  <si>
    <t>Reference #</t>
  </si>
  <si>
    <t>4-6</t>
  </si>
  <si>
    <t>8, 10, 12</t>
  </si>
  <si>
    <t>10, 12</t>
  </si>
  <si>
    <t>13, 14</t>
  </si>
  <si>
    <t>Additional comments</t>
  </si>
  <si>
    <t>capex and opex (CAP - capital annualization factor)</t>
  </si>
  <si>
    <t>CAP = 0.16</t>
  </si>
  <si>
    <t>CAP = 0.16; 60 % annual cost related to capital costs</t>
  </si>
  <si>
    <t>CAP: [8] = 0.13 (0.28 for membranes), CAP [10, 12] = 0.08; highly dependent on the price of available heating steam</t>
  </si>
  <si>
    <t>CAP = 0.08; highly dependent on the price of available heating steam</t>
  </si>
  <si>
    <t>CAP = 0.08, highly dependent on the price of available heating steam and vacuum pumps</t>
  </si>
  <si>
    <t>CAP = 0.1 (both references); economies of scale need to be studied</t>
  </si>
  <si>
    <t>CAP = 0.01; economies of scale need to be studied</t>
  </si>
  <si>
    <t>CAP = 0.01</t>
  </si>
  <si>
    <t>CAP = 0.08</t>
  </si>
  <si>
    <t>Limitations</t>
  </si>
  <si>
    <t>Pretreatment technologies are chosen based on the quality required in the effluent for the desired end use. Pretreatment efficiency depends on the technologies selected.  economics of scale (potential)</t>
  </si>
  <si>
    <t>Due to its high energy consumption, high equipment costs, and large footprint, conventional desalination systems like MEE are not suitable for produced water desalination where technolgies with mobile and modular design are required.</t>
  </si>
  <si>
    <t>Unlike themal desalination systems like MD, MVC necessitates high grade electrical energy.</t>
  </si>
  <si>
    <t>Small organic compounds and dissolved gases can pass through the membrane and contaminate the permeate (for all MD types). Another challenge in MD technologies is wetting membrane pores (causing feed to flow through the membrane and contaminate permeate). Other issues with all MD types include fouling (though less so than with pressure driven membranes) and scaling. In comparison to gap type MD (e.g., PGMD, AGMD, and CGMD), DCMD requires an external heat exchanger for heat recovery, increasing its footprint and cost.</t>
  </si>
  <si>
    <t>The above results are obtained for ideal small gap size of 1 mm in AGMD. In AGMD, operation at small gap sizes entails a risk of flooding in the air gap, changing AGMD performance to PGMD mode of operation. In AGMD, increasing the gap size increases both energy consumption and treatment cost. Furthermore, increasing the turbulence (Re number) in AGMD with a large membrane area raises the treatment cost.</t>
  </si>
  <si>
    <t>The permeate gap in PGMD acts as an extra heat resistant layer, degrading system performance. The results shown above are for a thin membrane thickness of 60 micrometers and a gap size of 1 mm. Increasing the thickness of the membrane or decreasing the gap size improves the performance of the PGMD configuration.</t>
  </si>
  <si>
    <t>CGMD configuration is promising, but it is less mature than other MD configurations. As a result, there is uncertainty in CGMD conductive material conductivity and cost estimation, affecting system performance significantly.</t>
  </si>
  <si>
    <t xml:space="preserve">SGMD suffers from high blower, and large external condenser. Alternative material (e.g. plastics) and dehumidifier with innovative design could offer the potential fo lower the cost of SGMD </t>
  </si>
  <si>
    <t>Single-stage VMD offers little heat recovery and is costly. Multistage or multieffect VMD systems with enhanced heat recovery are advantageous. Assuming that complete condensation occurs in the external condenser and only non-condensable gases are evacuated by a vacuum pump, the above findings are achieved. If complete condensation in the condeser does not occur, the VMD cost will increase.</t>
  </si>
  <si>
    <t>The complexity of operation for maintaining steady state operation and preventing salt depletion or accumulation within the loops is a challenge with this OARO configuration</t>
  </si>
  <si>
    <t xml:space="preserve">Single stage COMRO cannot achieve high recoveries; multiple connected COMRO(consisting of both RO and OARO modules) units are required </t>
  </si>
  <si>
    <t>Due to the high recirculation flowrate required by this system, LSRRO has a comparatively high energy consumption. As far as the availability of membrane modules is concerned, LSRRO systems have an advantage over OARO systems. Low salt rejection membranes, such as nanofiltration modules or commercial Ro modules (after chemically treating RO with an oxidant such as chlorine), can be utilized as LSSRO membranes.</t>
  </si>
  <si>
    <t>All OARO systems have a relatively low flux and a very large membrane area requirement, which limits their practicality. Improved OARO system operation necessitates the development of a membrane with a high burst pressure to increase flux while decreasing membrane and energy costs.</t>
  </si>
  <si>
    <t xml:space="preserve">The SF-OARO configuration performs better in terms of energy efficiency than the CL-OARO configuration, however it is more complex than the BR-OARO and COMRO configurations </t>
  </si>
  <si>
    <t>Simpler but less efficience compared with SF-OARO, larger membrane area.</t>
  </si>
  <si>
    <t>Desalination Efficiency:</t>
  </si>
  <si>
    <t>Efficiency definition (water recovery and salt rejection):</t>
  </si>
  <si>
    <t>Desalination efficiency depends on the salinity of the inlet stream and the desired salinity of the outlet stream. MD and MVC consider 100% salt rejection and efficiency can be seen as % of water recovery (see plot below). While, OARO papers assume differnt levels of salt rejection and water recovery. The following table and plot shows how the water recovery fraction is a function of the inlent salinity (assuming a fixed value for the waste brine salinity).</t>
  </si>
  <si>
    <t>Example to comput water recovery efficiency (considering 100 % salt rejection</t>
  </si>
  <si>
    <t>waste brine salinity [mg/L TDS]</t>
  </si>
  <si>
    <t>waste brine salinity [mass fraction]</t>
  </si>
  <si>
    <t>inlet salinity [mg/L TDS]</t>
  </si>
  <si>
    <t>inlet salinity [mass fraction]</t>
  </si>
  <si>
    <t>water recovery [fraction]</t>
  </si>
  <si>
    <t>OUTLETS</t>
  </si>
  <si>
    <t>INLET</t>
  </si>
  <si>
    <t>recovered freshwater</t>
  </si>
  <si>
    <t>inlet water</t>
  </si>
  <si>
    <t>mass = Mwater,recovered</t>
  </si>
  <si>
    <t>mass = Mwater,in</t>
  </si>
  <si>
    <t>waste brine water</t>
  </si>
  <si>
    <t>salt</t>
  </si>
  <si>
    <t>mass = Mwater,brine</t>
  </si>
  <si>
    <t>mass frac = Xin</t>
  </si>
  <si>
    <t>mass frac = Xbrine</t>
  </si>
  <si>
    <t>water recovery formula</t>
  </si>
  <si>
    <t>Mwater,recovered / Mwater,in = (Xbrine - Xin) / (Xbrine * (1 - Xin))</t>
  </si>
  <si>
    <t>item</t>
  </si>
  <si>
    <t>Title</t>
  </si>
  <si>
    <t>Authors</t>
  </si>
  <si>
    <t>Summary</t>
  </si>
  <si>
    <t>Desalination and Reuse of High-Salinity Shale Gas Produced Water:
Drivers, Technologies, and Future Directions</t>
  </si>
  <si>
    <t>Devin L. Shaffer, Laura H. Arias Chavez, Moshe Ben-Sasson, Santiago Romero-Vargas Castrillon, Ngai Yin Yip, and Menachem Elimelech</t>
  </si>
  <si>
    <t>High level review/overview of mechanical vapor compression, membrane distillation, and forward osmosis as produced water desalination technologies</t>
  </si>
  <si>
    <t>Energy consumption in desalinating produced water from shale oil and
gas extraction</t>
  </si>
  <si>
    <t>Gregory P. Thiel, Emily W. Tow, Leonardo D. Banchik, Hyung Won Chung, John H. Lienhard V</t>
  </si>
  <si>
    <t>Thermo-economic analysis of MVC, MED, FO, HDH, MD, and hypothetical high-salinity RO</t>
  </si>
  <si>
    <t>Optimal selection of an integrated produced water treatment system in the upstream of oil industry</t>
  </si>
  <si>
    <t>Marzieh Bagheri, Ramin Roshandel, Jalal Shayegan</t>
  </si>
  <si>
    <t>Superstructure optimization of produced water treatment systems</t>
  </si>
  <si>
    <t>Process optimization for zero-liquid discharge desalination of shale
gas flowback water under uncertainty</t>
  </si>
  <si>
    <t>Viviani C. Onishi, Ruben Ruiz-Femenia, Raquel Salcedo-Díaz, Alba Carrero-Parreno, Juan A. Reyes-Labarta, Eric S. Fraga, Jose A. Caballero</t>
  </si>
  <si>
    <t>Stochastic optimization of an MVC system with multiple evaporation effects</t>
  </si>
  <si>
    <t>Shale gas flowback water desalination: Single vs multiple-effect evaporation with vapor recompression cycle and thermal integration</t>
  </si>
  <si>
    <t>Viviani C. Onishi, Alba Carrero-Parreño, Juan A. Reyes-Labarta, Rubén Ruiz-Femenia, Raquel Salcedo-Díaz, Eric S. Fraga, José A. Caballero</t>
  </si>
  <si>
    <t>Technoeconomic assessment of various configurations of MVC</t>
  </si>
  <si>
    <t>Desalination of shale gas produced water: A rigorous design approach for zero-liquid discharge evaporation systems</t>
  </si>
  <si>
    <t>Viviani C. Onishi, Alba Carrero-Parreno, Juan A. Reyes-Labarta, Eric S. Fraga, Jose A. Caballero</t>
  </si>
  <si>
    <t>Technoeconomic assessment of single and double effect configurations of MVC, but with more rigorous heat transfer modeling compared to the above reference</t>
  </si>
  <si>
    <t>Optimal Pretreatment System of Flowback Water from Shale Gas
Production</t>
  </si>
  <si>
    <t>Alba Carrero-Parreño, Viviani C. Onishi, Raquel Salcedo-Díaz, Rubén Ruiz-Femenia, Eric S. Fraga, José A. Caballero, and Juan A. Reyes-Labarta</t>
  </si>
  <si>
    <t>Superstructure optimization of produced water pretreatment chains via GDP/MINLP formulation</t>
  </si>
  <si>
    <t>Optimization of multistage membrane distillation system for treating shale gas produced water</t>
  </si>
  <si>
    <t>Alba Carrero-Parreño, Viviani C. Onishi, Rubén Ruiz-Femenia, Raquel Salcedo-Díaz, José A. Caballero, Juan A. Reyes-Labarta</t>
  </si>
  <si>
    <t>Technoeconomic assessment of multi-stage direct contact membrane distillation (DCMD)</t>
  </si>
  <si>
    <t>Thermo-economic and environmental optimization of a solar-driven zero-liquid discharge system for shale gas wastewater desalination</t>
  </si>
  <si>
    <t>Viviani C. Onishi, Mohammad H. Khoshgoftar Manesh, Raquel Salcedo-Díaz, Rubén Ruiz-Femenia, Juan A. Labarta, José A. Caballero</t>
  </si>
  <si>
    <t>Technoecononomic assessment of MVC when using solar power to generate electricity. Multiobjective optimization with economic and enviromnental objectives.</t>
  </si>
  <si>
    <t xml:space="preserve">Optimization-based modeling and economic comparison of membrane distillation configurations for application in shale gas produced water treatment </t>
  </si>
  <si>
    <t xml:space="preserve">Elmira Mohammadi Shamlou, Radisav Vidic, Vikas Khanna </t>
  </si>
  <si>
    <t>Technoeconomic assessment of six different types of membrane distillation</t>
  </si>
  <si>
    <t>Optimization-based modeling and analysis of brine reflux osmotically assisted reverse osmosis for application toward zero liquid discharge systems</t>
  </si>
  <si>
    <t>Elmira Shamlou, Radisav Vidic, Mahmoud M. El-Halwagi, Vikas Khanna</t>
  </si>
  <si>
    <t>Technoeconomic assessment of OARO configurations</t>
  </si>
  <si>
    <t>Optimization-based technoeconomic comparison of multi-stage membrane distillation configurations for hypersaline produced water desalination</t>
  </si>
  <si>
    <t>Cost optimization of several multi-stage MD configurations operating in continuous recirculation mode</t>
  </si>
  <si>
    <t>Cost Optimization of Osmotically Assisted Reverse Osmosis</t>
  </si>
  <si>
    <t>Timothy V. Bartholomew, Nicholas S. Siefert, and Meagan S. Mauter</t>
  </si>
  <si>
    <t>Cost optimization of OARO</t>
  </si>
  <si>
    <t>Pathways for minimal and zero liquid discharge with enhanced reverse osmosis technologies: Module-scale modeling and techno-economic assessment</t>
  </si>
  <si>
    <t>Adam A. Atia, Ngai Yin Yip, Vasilis Fthenakis</t>
  </si>
  <si>
    <t>Cost optimization of OARO, COMRO, and LSRRO</t>
  </si>
  <si>
    <t>Application of ceramic membrane and ion-exchange for the treatment of the flowback water from Marcellus shale gas production</t>
  </si>
  <si>
    <t>Qiying Jiang, Jeffrey Rentschler, Roger Perrone, Kunlei Liu</t>
  </si>
  <si>
    <t>Experimental study of produced water treatment with ceramic membranes and desalination with ion exchange. A simple costing analysis is also included.</t>
  </si>
  <si>
    <t>Emerging desalination technologies: Current status, challenges and future trends</t>
  </si>
  <si>
    <t>Farah Ejaz Ahmed, Abdullah Khalil, Nidal Hilal</t>
  </si>
  <si>
    <t>Overview of recent developments in emerging desalination technologies</t>
  </si>
  <si>
    <t>Produced water pretreatment technologies are myriad. Notes on a variety of pretreatment technologies are collected here.</t>
  </si>
  <si>
    <t>Notes from Carrero-Parreño et al. 2017</t>
  </si>
  <si>
    <t>Pretreatment sythesis for produced water pretreatment systems via GDP/MINLP modeling to minimize process total annualized cost</t>
  </si>
  <si>
    <t>"Given is a shale gas flowback water stream with known inlet state (mass flow rate, density, temperature, and concentrations of TDS, TSS, TOC, Fe, Ca, Mg, Ba, and oil), target condition (defined by the wastewater-desired destination), and a set of water pretreatment technologies with their corresponding capital and operational costs. The objective is to identify the optimal sequence (minimum total annualized cost) of water pretreatment units that meet the final water specifications according to the desired treated water destination."</t>
  </si>
  <si>
    <t>Pretreatment technologies considered: strainer filter, hydrocyclone, electrocoagulation, flocculation, sedimentation, granular filtration, DAF, softening, ultrafiltration, cartridge filter, and filter press.</t>
  </si>
  <si>
    <t>Naturally occurring radioactive materials (NORMs) not considered</t>
  </si>
  <si>
    <t>Superstructure has six stages and is knowlege-based, i.e., it assumes some knowledge of which processes cannot come after which other processes</t>
  </si>
  <si>
    <t>Stage 1 - strainer filter</t>
  </si>
  <si>
    <t>Stage 2 - feedwater stream can pass through hydrocyclone or bypass</t>
  </si>
  <si>
    <t>Stage 3 - decision between coagulation/flocculation and electrocoagulation.</t>
  </si>
  <si>
    <t>Electrocoagulation "emerges as a potential technology for the pretreatment of shale gas flowback water, due to its ability to remove particles that are usually difficult to separate by other conventional treatments (including filtration and chemical treatments)"</t>
  </si>
  <si>
    <t>Stage 4 - decision between sedimentation, granular filtration, and dissolved air flotation (DAF) to remove particles/flocs from last stage</t>
  </si>
  <si>
    <t>Stage 5 - decision between softening process or bypass (partial bypass is also allowed)</t>
  </si>
  <si>
    <t>Stage 6 - ultrafiltration or cartridge filter</t>
  </si>
  <si>
    <t>Sludge from the operations is sent to a filter press, and the product water from there is returned to the treatment train</t>
  </si>
  <si>
    <t>Equipment is "modeled via short-cut models based on contaminants’ removal ratios"</t>
  </si>
  <si>
    <t>Table 3 gives removal factors for each component in each technology</t>
  </si>
  <si>
    <t>There's a note which says that membrane technologies cannot be used on watter with higher than 40-45k ppm TDS, but I'm not sure I believe that (unless they are referring only to traditional RO processes)</t>
  </si>
  <si>
    <t>Table 4 has cost correlations for some of the units</t>
  </si>
  <si>
    <t>Several case studies are run, which demonstrate that the cost of pretreatment is highly dependent on the composition of the produced water and the specification that the water must be pretreated to.</t>
  </si>
  <si>
    <t>Case studies assume produced water flowrate is 25 m3/hr. Highest normalized total annualized cost is 8.40 $/m3 flowback water, lowest is 0.43 $/m3.</t>
  </si>
  <si>
    <t>Mechanical Vapor Compression (MVC)</t>
  </si>
  <si>
    <t>(Sometimes called mechanical vapor recompression (MVR))</t>
  </si>
  <si>
    <t>Notes from Shaffer et al. 2013</t>
  </si>
  <si>
    <t>Used in heavy oil production and seawater desalination industries (more than 200 units worldwide)</t>
  </si>
  <si>
    <t>Typical distillate capacity is 3000-4000 bbl/day</t>
  </si>
  <si>
    <t>Typical recovery fraction is 0.3 - 0.4 (mass of distillate / mass of feed)</t>
  </si>
  <si>
    <t>Typical energy demand is 10.4 - 13.6 kWh/m3 distillate</t>
  </si>
  <si>
    <t>The above data is taken from heavy oil field produced water (TDS 64000 mg/L) and seawater (TDS 38000 mg/L). Cost would likely increase for saliter feed water.</t>
  </si>
  <si>
    <t>Upper TDS limit is ~200000 mg/L</t>
  </si>
  <si>
    <t>Electrical energy is required to drive the compressor</t>
  </si>
  <si>
    <t>Can be implemented in modular units</t>
  </si>
  <si>
    <t>Notes from Thiel et al. 2015</t>
  </si>
  <si>
    <t>Energy consumption is farily insensitive to feed salinity</t>
  </si>
  <si>
    <t>"For single effect MVC, the energy consumption ranges from about 23–42 kWh/m3, depending mainly on the system size and compressor efficiency"</t>
  </si>
  <si>
    <t>"A two-effect MVC system can require as little as 20 kWh/m3 to treat produced water at medium-large scale."</t>
  </si>
  <si>
    <t>Notes from Bagheri et al. 2018</t>
  </si>
  <si>
    <t>Results of superstructure optimziation revealed MVC as the optimal desalination technology, with a treatment cost of $3.8/m3 (though it's unclear if that is per m3 of feed or of product)</t>
  </si>
  <si>
    <t>Notes from Onishi et al. 2017 (stochastic optimization)</t>
  </si>
  <si>
    <t>Stochastic optimization of an MVC system with multiple evaporation effects under uncertainty in the flowback rate and salinity of the produced water</t>
  </si>
  <si>
    <t>Deterministic solution: freshwater production cost is $5.25 / m3. 44% of that cost is due to energy consumption costs (steam and electricity)</t>
  </si>
  <si>
    <t>The stochastic optimization reveals that the expected cost of freshwater production tends to be increased relative to the freshwater production cost reported from the deterministic solution</t>
  </si>
  <si>
    <t>Notes from Onishi et al. 2017 (configurations of MVC)</t>
  </si>
  <si>
    <t xml:space="preserve">Technoeconomic assessment and optimization of various configurations of the MVC process. </t>
  </si>
  <si>
    <t>Considered processes with varying number of compressors (1 or 2), number of evaporation effects, and including thermal integration on the feed (yes/no).</t>
  </si>
  <si>
    <t>For feed with 70k ppm TDS, The optimal configuration had a freshwater production cost of $6.70/m3. OPEX (heating steam and electricity) accounts for 41% of this total, and CAPEX for the remainder.</t>
  </si>
  <si>
    <t>It is demonstrated that the optimal configuration of the MVC process depends on the feed salinity.</t>
  </si>
  <si>
    <t>Brine concentration is fixed at 300k ppm TDS.</t>
  </si>
  <si>
    <t>Notes from Onishi et al. 2017 (detailed modeling of heat transfer)</t>
  </si>
  <si>
    <t>Technoeconomic assessment and optimization of single and multi-effect configurations of the MVC process, with more detailed modeling of heat transfer than in the above reference.</t>
  </si>
  <si>
    <t>Figure 6 is very useful - as feed salinity goes from 10k - 190k ppm TDS, the optimal freshwater production cost increases from ~$5.88/m3 to ~$9.43/m3.</t>
  </si>
  <si>
    <t>For feed salinity of 70k ppm TDS, the freshwater production cost is $6.55/m3, and 42% of that cost is for electricity (OPEX).</t>
  </si>
  <si>
    <t>Figure 10 shows how increasing the diameter of the heat transfer tubes affects the freshwater production cost. For feed salinity of 70k ppm TDS, the lowest reported freshwater production cost is ~$6.15/m3.</t>
  </si>
  <si>
    <t>Notes from Onishi et al. 2021 (solar power)</t>
  </si>
  <si>
    <t>Technoecononomic assessment of MVC when using solar power to generate electricity.</t>
  </si>
  <si>
    <t>Multiobjective optimization with economic and enviromnental objectives.</t>
  </si>
  <si>
    <t>Produced water flowrate is 10.42 kg/s, salinity is 70 g/kg TDS, discharge brine is 300 g/kg TDS</t>
  </si>
  <si>
    <t>For all case studies, 77% of the feedwawter (by mass) is recovered as freshwater</t>
  </si>
  <si>
    <t>For the environmental objective, the total annualized cost is 0.139 $/kg feed water</t>
  </si>
  <si>
    <t>For the economic objective, the total annualized cost is 0.00677 $/kg feed water</t>
  </si>
  <si>
    <t>CAPEX is the majority of the cost, for all cases</t>
  </si>
  <si>
    <t>Membrane distillation (MD)</t>
  </si>
  <si>
    <t>Separation is driven by heat - water vapor passes through a hydrophobic membrane</t>
  </si>
  <si>
    <t>Several different types of MD - direct contact, air gap, sweeping gas, vacuum</t>
  </si>
  <si>
    <t>Water flux is only slightly sensitive to feed salinity, so MD is a good optioon for high-salinity source water</t>
  </si>
  <si>
    <t>Membrane pore wetting and fouling are challenges to contend with</t>
  </si>
  <si>
    <t>Without energy recovery, minimum energy requirement is ~680 kWh/m3 feed</t>
  </si>
  <si>
    <t>Energy input can be low if produced water is already hot enough to create enough flux across membrane</t>
  </si>
  <si>
    <t>Estimated thermal energy consumption - 40 kWh/m3 product water</t>
  </si>
  <si>
    <t>This paper specifically studies permeate gap membrane distillation (PGMD)</t>
  </si>
  <si>
    <t>"the energy consumption in MD is practically independent of feed salinity"</t>
  </si>
  <si>
    <t>"For PGMD, the GOR ranges from about 1 to 2, depending on system size and salinity"</t>
  </si>
  <si>
    <t>Notes from Carrero-Parreño et al. 2019</t>
  </si>
  <si>
    <t>Multistage direct contact membrane distillation (DCMD) is the technology considered</t>
  </si>
  <si>
    <t>Technoeconomic optimization and analysis via GDP/MINLP modeling</t>
  </si>
  <si>
    <t>Outlet salinity is fixed to 300 g/kg TDS</t>
  </si>
  <si>
    <t>As inlet salinity increases from 150 to 250 g/kg TDS, the cost decreases from 11.54 to 4.42 $/m3 feed water, which corresponds to 323 and 27 $/m3 fresh water</t>
  </si>
  <si>
    <t>The total annualized cost is highly dependent on the price of available heating steam, and MD is only expected to be economically competitive with MVC if a low-cost heating source is available. For feedwater with 200 g/kg TDS, the authors report total costs of 23 $/m3 treated water for high heating costs, 8.3 $/m3 treated water for low heating costs, and 2.8 $/m3 treated water when waste heat (free) from shale gas production is used.</t>
  </si>
  <si>
    <t>Notes from Shamlou et al. 2022</t>
  </si>
  <si>
    <t>Six MD configurations considered: direct contact (DCMD), air gap (AGMD), permeate gap (PGMD), conductive gap (CGMD), sweeping gas (SGMD), and vacuum (VMD)</t>
  </si>
  <si>
    <t>This study considers all the MD configurations in continuous recirculation mode (as opposed to batch operation mode)</t>
  </si>
  <si>
    <t>NLP model is used to minimize the total annualized cost</t>
  </si>
  <si>
    <t>Assumed that feed is 10% saline (100000 mg/L TDS), reject brine is 30% saline (300000 mg/L TDS), and feed flowrate is 10 kg/s (Table A.1)</t>
  </si>
  <si>
    <t>The following results are achieved:
AGMD: 4.57 $/m3 feed
CGMD: 7.8 $/m3 feed
DCMD: 8.7 $/m3 feed
SGMD: 9.8 $/m3 feed
VMD: 11.63 $/m3 feed
PGMD: 24.61 $/m3 feed</t>
  </si>
  <si>
    <t>In all cases, operating costs (primarily heating and cooling) comprise the majority of the cost</t>
  </si>
  <si>
    <t>Increasing the feed salinity decreases the cost per m3 feed.</t>
  </si>
  <si>
    <t>Increasing the reject brine salinity increases the cost per m3 feed.</t>
  </si>
  <si>
    <t>Cost optimization of several multi-stage MD configurations operating in continuous recirculation mode:
Direct contact (DCMD)
Vacuum (VMD)
Air gap (AGMD)
Permeate gap (PGMD)
Conductive gap (CGMD)</t>
  </si>
  <si>
    <t>The following results are achieved:
AGMD: 3.58 $/m3 feed
VMD: 3.8 $/m3 feed
CGMD: 4.2 $/m3 feed
DCMD: 5.4 $/m3 feed
PGMD: 9.06 $/m3 feed</t>
  </si>
  <si>
    <t>Comparing the base case (10% feed salinity) with a reduced salinity case (3.5% feed salinity), it is found that decreasing the salinity increases the treatment cost per volume feed for AGMD and VMD, and decreases the treatment cost per volume feed for CGMD, DCMD, and PGMD</t>
  </si>
  <si>
    <t>Forward osmosis</t>
  </si>
  <si>
    <t>"water flux is driven by an osmotic pressure difference between the feed solution and a concentrated draw solution on the permeate side that has a higher osmotic pressure than the feed"</t>
  </si>
  <si>
    <t>Draw solution regeneration is required to separate draw solution from permeate</t>
  </si>
  <si>
    <t>Low pressure operation means that foulants are easier to remove from the membrane comared to RO</t>
  </si>
  <si>
    <t>"Dissolved salts are the preferred draw solute as they can generate high osmotic pressures and be rejected by the membrane."</t>
  </si>
  <si>
    <t>"Thermolytic salts, which can change phase via a change in solution temperature, are the most suitable FO draw solute candidates for desalinating high-salinity produced water."</t>
  </si>
  <si>
    <t>"Currently, ammonia−carbon dioxide is the most mature thermolytic draw solute in terms of research and development."</t>
  </si>
  <si>
    <t>Pilot studies have used FO on feed solution up to 140000 mg/L TDS</t>
  </si>
  <si>
    <t>One pulot study achieved 64% water recovery, with specific energy consumption 2.3 times less than other thermal distillation methods</t>
  </si>
  <si>
    <t>"For high-salinity produced water applications, thermal regeneration is necessary due to the high draw solution osmotic pressures."</t>
  </si>
  <si>
    <t>"comparison to the efficiency of other processes discussed in this paper suggests that efficiency improvement is necessary if FO is to be energetically competitive for produced water treatment"</t>
  </si>
  <si>
    <t>"For FO with thermal regeneration, an exergetic input of 25–150 kWh/m3 is required, depending on the size of the FO unit and the efficiency of the draw regeneration process. Most of the exergy destruction occurs in the thermal draw regeneration step"</t>
  </si>
  <si>
    <t>Multi-effect distillation (MED)</t>
  </si>
  <si>
    <t>(also known as multi-effect evaporation (MEE))</t>
  </si>
  <si>
    <t>Gain output ratio (GOR) is weakly dependent on feed salinity up to about 15-20%</t>
  </si>
  <si>
    <t>"When feed salinities are high and recoveries are low, it is thus worth considering multistage flash (MSF) as an alternative to MED. Because a smaller fraction of the distillate is produced by evaporation, the cost of the additional hardware for falling film evaporation within an effect may not be advantageous compared to the cost of the smaller but more numerous stages required for MSF."</t>
  </si>
  <si>
    <t>"the GOR ranges from about 3 to 7, depending on the number of effects and the feed salinity"</t>
  </si>
  <si>
    <t>Humidification-dehumidification (HDH)</t>
  </si>
  <si>
    <t>"uses a carrier gas to separate water vapor from a saline water stream at low temperatures"</t>
  </si>
  <si>
    <t>"when the desired brine concentration is high, the thermal energy consumption of HDH is truly feed-salinity invariant"</t>
  </si>
  <si>
    <t>"For zero-extraction HDH, the GOR ranges from 1 to 3, depending on the system size and brine salinity"</t>
  </si>
  <si>
    <t>Reverse osmosis (RO)</t>
  </si>
  <si>
    <t>This paper studies hpothethical high salinity RO</t>
  </si>
  <si>
    <t>"Currently, seawater RO membranes across three manufacturers are only rated to withstand a maximum operating pressure of 69–83 bar". Not nearly high enough for high salinity RO.</t>
  </si>
  <si>
    <t>"at high pressures, the permeability of TFC membranes can drastically decrease due to structural compaction"</t>
  </si>
  <si>
    <t>"The third obstacle to high pressure RO is the increased chance of scaling and fouling"</t>
  </si>
  <si>
    <t>"For a hypothetical two-stage RO system, energy inputs range from about 4–16 kWh/m3, depending on the salinity and system size"</t>
  </si>
  <si>
    <t>Four osmotically assisted reverse osmosis (OARO) considered:
Brine reflux OARO (BR-OARO)
Cascading osmotically mediated RO (COMRO)
Split feed counterflow RO (SF-OARO)
Consecutive loop OARO (CL-OARO)</t>
  </si>
  <si>
    <t>NLP modeling is used. For each OARO configuration, two objectives were considered: maximizing water recovery, and minimizing total annualized cost</t>
  </si>
  <si>
    <t>Optimal costs:
BR: 3 stages, 5.24 $/m3 feed
SF: 10 stages, 5.93 $/m3 feed
CL: 9 stages, 7.53 $/m3 feed
Note that the results within the text are slightly different than what is obtained by adding the results in Table A.1, for some reason. The above values are from Talbe A.1.</t>
  </si>
  <si>
    <t>Majority of the cost is membrane capital and replacement costs, as well as electricity costs</t>
  </si>
  <si>
    <t>"Regardless of the number of stages used, COMRO cannot achieve the high recoveries required for ZLD conditions at the burst pressures of 50 bar used in this study"</t>
  </si>
  <si>
    <t>Notes from Bartholomew et al. 2018 - OARO</t>
  </si>
  <si>
    <t>Figure 1 - very nice - gives cost results from several studies on the cost of RO, OARO, and MVC (starting and ending brine concentrations are included)</t>
  </si>
  <si>
    <t>Objective is to minimize the unit water cost, which is the total annualized cost (CAPEX + OPEX) divided by the total volume of water produced in a year</t>
  </si>
  <si>
    <t>Pre- and post-treatment costs are not included in the model</t>
  </si>
  <si>
    <t>Feed flow rate assumed to be 19.5 m3/h</t>
  </si>
  <si>
    <t>NaCl is the only assumed solute</t>
  </si>
  <si>
    <t>Three case studies:
Feed 75 g/L TDS, 50% water recovery (cost = 2.7 $/m3 product water)
Feed 75 g/L TDS, 70% water recovery (cost = 5.7 $/m3 product water)
Feed 125 g/L TDS, 40% water recovery (cost = 6.6 $/m3 product water)</t>
  </si>
  <si>
    <t>Figure 5 is very useful - shows how the optimal cost is a function of feed concentration and water recovery</t>
  </si>
  <si>
    <t>Notes from Atia et al. 2021</t>
  </si>
  <si>
    <t>Objective is to minimuze levelized cost of water, which is total annualized cost (CAPEX + OPEX) divided by the total volume of water produced in a year</t>
  </si>
  <si>
    <t>Three technologies considered:
Osmotically assisted reverse osmosis (OARO)
Low-salt-rejection reverse osmosis (LSRRO)
Cascading osmotically mediated reverse osmosis (COMRO)</t>
  </si>
  <si>
    <t>NaCl is the only assumed solute (it is assumed that NaCl concentration is equivalent to TDS)</t>
  </si>
  <si>
    <t>Case study: feed flow rate = 468 m3/day, feed salinity = 70 g/L, water recovery = 75%</t>
  </si>
  <si>
    <t>Case study results:
LSRRO: 6.63 $/m3 product water
COMRO: 7.90 $/m3 product water
OARO: 5.14 $/m3 product water</t>
  </si>
  <si>
    <t>Sensitivity analysis is provided in section 3.2.8. Figure 16 shows effect of inlet concentration and water recovery on LCOW</t>
  </si>
  <si>
    <t>Miscellaneous notes</t>
  </si>
  <si>
    <t>Notes from Jiang et al. 2013</t>
  </si>
  <si>
    <t>Experimental study on using ceramic membranes (microfiltration and ultrafiltration) for pretreatment combined with ion exchange for desalination</t>
  </si>
  <si>
    <t>The sample produced water is from the Marcellus</t>
  </si>
  <si>
    <t>The sample water had 881 mg/L TSS and 48000 mg/L TDS</t>
  </si>
  <si>
    <t>Membranes removed all of the TSS, and ion exchange removed virtually all of the TDS</t>
  </si>
  <si>
    <t>The cost estimation includes CAPEX and OPEX - reported cost is 18.4 $/m3 feed water</t>
  </si>
  <si>
    <t>The cost is indicated to be a linear function of TDS - for feed water with 186000 mg/L TDS, the cost estimate is 64 $/m3</t>
  </si>
  <si>
    <t>"the Pennsylvania Department of Environmental Protection (DEP) has estimated that it will cost 32–65 $/m3 (0.12–0.25 $/gallon) to treat flowback water from the natural gas industry"</t>
  </si>
  <si>
    <t>Unclear what the concentration is of the waste brine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</si>
</sst>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b/>
      <sz val="11"/>
      <color rgb="FF000000"/>
      <name val="Calibri"/>
      <family val="2"/>
    </font>
    <font>
      <sz val="11"/>
      <color theme="1"/>
      <name val="Calibri"/>
      <family val="2"/>
      <scheme val="minor"/>
    </font>
    <font>
      <b/>
      <sz val="14"/>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D0CECE"/>
        <bgColor indexed="64"/>
      </patternFill>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6"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1" fillId="0" borderId="0" xfId="1" applyAlignment="1">
      <alignment wrapText="1"/>
    </xf>
    <xf numFmtId="0" fontId="3" fillId="0" borderId="0" xfId="0" applyFont="1"/>
    <xf numFmtId="0" fontId="4" fillId="0" borderId="0" xfId="1" applyFont="1" applyAlignment="1">
      <alignment wrapText="1"/>
    </xf>
    <xf numFmtId="0" fontId="5" fillId="0" borderId="0" xfId="0" applyFont="1" applyAlignment="1">
      <alignment wrapText="1"/>
    </xf>
    <xf numFmtId="0" fontId="3" fillId="0" borderId="0" xfId="0" applyFont="1" applyAlignment="1">
      <alignment wrapText="1"/>
    </xf>
    <xf numFmtId="0" fontId="0" fillId="0" borderId="0" xfId="0" applyAlignment="1">
      <alignment horizontal="right" wrapText="1"/>
    </xf>
    <xf numFmtId="0" fontId="0" fillId="4" borderId="0" xfId="0" applyFill="1" applyAlignment="1">
      <alignment wrapText="1"/>
    </xf>
    <xf numFmtId="0" fontId="0" fillId="0" borderId="0" xfId="0" applyAlignment="1">
      <alignment horizontal="center" wrapText="1"/>
    </xf>
    <xf numFmtId="0" fontId="0" fillId="0" borderId="2" xfId="0" applyBorder="1" applyAlignment="1">
      <alignment wrapText="1"/>
    </xf>
    <xf numFmtId="164" fontId="0" fillId="4" borderId="0" xfId="2" applyNumberFormat="1" applyFont="1" applyFill="1" applyBorder="1" applyAlignment="1">
      <alignment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49" fontId="0" fillId="0" borderId="2" xfId="0" applyNumberFormat="1" applyBorder="1" applyAlignment="1">
      <alignment horizontal="center" vertical="center" wrapText="1"/>
    </xf>
    <xf numFmtId="0" fontId="0" fillId="2" borderId="0" xfId="0" applyFill="1" applyAlignment="1">
      <alignment wrapText="1"/>
    </xf>
    <xf numFmtId="0" fontId="0" fillId="3" borderId="0" xfId="0" applyFill="1" applyAlignment="1">
      <alignment wrapText="1"/>
    </xf>
    <xf numFmtId="0" fontId="0" fillId="0" borderId="2" xfId="0" applyBorder="1" applyAlignment="1">
      <alignment horizontal="left" vertical="center" wrapText="1"/>
    </xf>
    <xf numFmtId="0" fontId="8" fillId="5"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Border="1" applyAlignment="1">
      <alignment horizontal="center" vertical="center" wrapText="1"/>
    </xf>
    <xf numFmtId="49" fontId="0" fillId="0" borderId="0" xfId="0" applyNumberFormat="1" applyBorder="1" applyAlignment="1">
      <alignment horizontal="center" vertical="center" wrapText="1"/>
    </xf>
    <xf numFmtId="0" fontId="7" fillId="0" borderId="2" xfId="0" applyFont="1" applyBorder="1" applyAlignment="1">
      <alignment horizontal="center" vertical="center" wrapText="1"/>
    </xf>
    <xf numFmtId="0" fontId="7" fillId="5" borderId="2" xfId="0" applyFont="1" applyFill="1" applyBorder="1" applyAlignment="1">
      <alignment horizontal="center" vertical="center" wrapText="1"/>
    </xf>
    <xf numFmtId="0" fontId="5" fillId="5" borderId="3" xfId="0" applyFont="1" applyFill="1" applyBorder="1" applyAlignment="1">
      <alignment horizontal="center" wrapText="1"/>
    </xf>
    <xf numFmtId="0" fontId="5" fillId="5" borderId="4" xfId="0" applyFont="1" applyFill="1" applyBorder="1" applyAlignment="1">
      <alignment horizontal="center" wrapText="1"/>
    </xf>
    <xf numFmtId="0" fontId="8" fillId="0" borderId="4" xfId="0" applyFont="1" applyBorder="1" applyAlignment="1">
      <alignment horizontal="center" wrapText="1"/>
    </xf>
    <xf numFmtId="0" fontId="2" fillId="0" borderId="0" xfId="0" applyFont="1" applyAlignment="1">
      <alignment horizontal="center" wrapText="1"/>
    </xf>
    <xf numFmtId="0" fontId="7" fillId="0" borderId="2" xfId="0" applyFont="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7825896762906"/>
          <c:y val="3.736730860689217E-2"/>
          <c:w val="0.79862773403324594"/>
          <c:h val="0.81179341147746109"/>
        </c:manualLayout>
      </c:layout>
      <c:lineChart>
        <c:grouping val="standard"/>
        <c:varyColors val="0"/>
        <c:ser>
          <c:idx val="1"/>
          <c:order val="0"/>
          <c:tx>
            <c:strRef>
              <c:f>Table!$C$22</c:f>
              <c:strCache>
                <c:ptCount val="1"/>
                <c:pt idx="0">
                  <c:v>water recovery [fraction]</c:v>
                </c:pt>
              </c:strCache>
            </c:strRef>
          </c:tx>
          <c:spPr>
            <a:ln w="28575" cap="rnd">
              <a:solidFill>
                <a:schemeClr val="accent2"/>
              </a:solidFill>
              <a:round/>
            </a:ln>
            <a:effectLst/>
          </c:spPr>
          <c:marker>
            <c:symbol val="none"/>
          </c:marker>
          <c:cat>
            <c:numRef>
              <c:f>Table!$A$23:$A$53</c:f>
              <c:numCache>
                <c:formatCode>General</c:formatCode>
                <c:ptCount val="31"/>
                <c:pt idx="0">
                  <c:v>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pt idx="24">
                  <c:v>240000</c:v>
                </c:pt>
                <c:pt idx="25">
                  <c:v>250000</c:v>
                </c:pt>
                <c:pt idx="26">
                  <c:v>260000</c:v>
                </c:pt>
                <c:pt idx="27">
                  <c:v>270000</c:v>
                </c:pt>
                <c:pt idx="28">
                  <c:v>280000</c:v>
                </c:pt>
                <c:pt idx="29">
                  <c:v>290000</c:v>
                </c:pt>
                <c:pt idx="30">
                  <c:v>300000</c:v>
                </c:pt>
              </c:numCache>
            </c:numRef>
          </c:cat>
          <c:val>
            <c:numRef>
              <c:f>Table!$C$23:$C$53</c:f>
              <c:numCache>
                <c:formatCode>General</c:formatCode>
                <c:ptCount val="31"/>
                <c:pt idx="0">
                  <c:v>1</c:v>
                </c:pt>
                <c:pt idx="1">
                  <c:v>0.97643097643097643</c:v>
                </c:pt>
                <c:pt idx="2">
                  <c:v>0.95238095238095233</c:v>
                </c:pt>
                <c:pt idx="3">
                  <c:v>0.9278350515463919</c:v>
                </c:pt>
                <c:pt idx="4">
                  <c:v>0.9027777777777779</c:v>
                </c:pt>
                <c:pt idx="5">
                  <c:v>0.87719298245614041</c:v>
                </c:pt>
                <c:pt idx="6">
                  <c:v>0.85106382978723405</c:v>
                </c:pt>
                <c:pt idx="7">
                  <c:v>0.82437275985663083</c:v>
                </c:pt>
                <c:pt idx="8">
                  <c:v>0.79710144927536219</c:v>
                </c:pt>
                <c:pt idx="9">
                  <c:v>0.76923076923076916</c:v>
                </c:pt>
                <c:pt idx="10">
                  <c:v>0.74074074074074059</c:v>
                </c:pt>
                <c:pt idx="11">
                  <c:v>0.71161048689138573</c:v>
                </c:pt>
                <c:pt idx="12">
                  <c:v>0.68181818181818177</c:v>
                </c:pt>
                <c:pt idx="13">
                  <c:v>0.65134099616858232</c:v>
                </c:pt>
                <c:pt idx="14">
                  <c:v>0.6201550387596898</c:v>
                </c:pt>
                <c:pt idx="15">
                  <c:v>0.58823529411764708</c:v>
                </c:pt>
                <c:pt idx="16">
                  <c:v>0.55555555555555547</c:v>
                </c:pt>
                <c:pt idx="17">
                  <c:v>0.52208835341365456</c:v>
                </c:pt>
                <c:pt idx="18">
                  <c:v>0.48780487804878048</c:v>
                </c:pt>
                <c:pt idx="19">
                  <c:v>0.4526748971193415</c:v>
                </c:pt>
                <c:pt idx="20">
                  <c:v>0.41666666666666657</c:v>
                </c:pt>
                <c:pt idx="21">
                  <c:v>0.379746835443038</c:v>
                </c:pt>
                <c:pt idx="22">
                  <c:v>0.34188034188034183</c:v>
                </c:pt>
                <c:pt idx="23">
                  <c:v>0.30303030303030298</c:v>
                </c:pt>
                <c:pt idx="24">
                  <c:v>0.26315789473684209</c:v>
                </c:pt>
                <c:pt idx="25">
                  <c:v>0.22222222222222218</c:v>
                </c:pt>
                <c:pt idx="26">
                  <c:v>0.18018018018018009</c:v>
                </c:pt>
                <c:pt idx="27">
                  <c:v>0.1369863013698629</c:v>
                </c:pt>
                <c:pt idx="28">
                  <c:v>9.2592592592592421E-2</c:v>
                </c:pt>
                <c:pt idx="29">
                  <c:v>4.6948356807511783E-2</c:v>
                </c:pt>
                <c:pt idx="30">
                  <c:v>0</c:v>
                </c:pt>
              </c:numCache>
            </c:numRef>
          </c:val>
          <c:smooth val="0"/>
          <c:extLst>
            <c:ext xmlns:c16="http://schemas.microsoft.com/office/drawing/2014/chart" uri="{C3380CC4-5D6E-409C-BE32-E72D297353CC}">
              <c16:uniqueId val="{00000001-50D4-453D-853B-85F1A49CE496}"/>
            </c:ext>
          </c:extLst>
        </c:ser>
        <c:dLbls>
          <c:showLegendKey val="0"/>
          <c:showVal val="0"/>
          <c:showCatName val="0"/>
          <c:showSerName val="0"/>
          <c:showPercent val="0"/>
          <c:showBubbleSize val="0"/>
        </c:dLbls>
        <c:smooth val="0"/>
        <c:axId val="1937239824"/>
        <c:axId val="1937246896"/>
      </c:lineChart>
      <c:catAx>
        <c:axId val="1937239824"/>
        <c:scaling>
          <c:orientation val="minMax"/>
        </c:scaling>
        <c:delete val="0"/>
        <c:axPos val="b"/>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Inlet salinity [mg/L</a:t>
                </a:r>
                <a:r>
                  <a:rPr lang="en-US" baseline="0"/>
                  <a:t> TDS</a:t>
                </a:r>
                <a:r>
                  <a:rPr lang="en-US"/>
                  <a:t>]</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46896"/>
        <c:crossesAt val="0"/>
        <c:auto val="1"/>
        <c:lblAlgn val="ctr"/>
        <c:lblOffset val="100"/>
        <c:tickLblSkip val="5"/>
        <c:tickMarkSkip val="1"/>
        <c:noMultiLvlLbl val="0"/>
      </c:catAx>
      <c:valAx>
        <c:axId val="1937246896"/>
        <c:scaling>
          <c:orientation val="minMax"/>
          <c:max val="1"/>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a:t>Water recovery [fraction]</a:t>
                </a:r>
              </a:p>
            </c:rich>
          </c:tx>
          <c:layout>
            <c:manualLayout>
              <c:xMode val="edge"/>
              <c:yMode val="edge"/>
              <c:x val="4.1666666666666664E-2"/>
              <c:y val="0.2575484905693686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937239824"/>
        <c:crosses val="autoZero"/>
        <c:crossBetween val="between"/>
        <c:majorUnit val="0.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676275</xdr:colOff>
      <xdr:row>34</xdr:row>
      <xdr:rowOff>104775</xdr:rowOff>
    </xdr:from>
    <xdr:to>
      <xdr:col>7</xdr:col>
      <xdr:colOff>838200</xdr:colOff>
      <xdr:row>55</xdr:row>
      <xdr:rowOff>9525</xdr:rowOff>
    </xdr:to>
    <xdr:graphicFrame macro="">
      <xdr:nvGraphicFramePr>
        <xdr:cNvPr id="4" name="Chart 3">
          <a:extLst>
            <a:ext uri="{FF2B5EF4-FFF2-40B4-BE49-F238E27FC236}">
              <a16:creationId xmlns:a16="http://schemas.microsoft.com/office/drawing/2014/main" id="{F812D6DB-E448-8C6C-BD26-0E77B76DF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291353</xdr:colOff>
      <xdr:row>25</xdr:row>
      <xdr:rowOff>1</xdr:rowOff>
    </xdr:from>
    <xdr:to>
      <xdr:col>5</xdr:col>
      <xdr:colOff>1210236</xdr:colOff>
      <xdr:row>29</xdr:row>
      <xdr:rowOff>22413</xdr:rowOff>
    </xdr:to>
    <xdr:sp macro="" textlink="">
      <xdr:nvSpPr>
        <xdr:cNvPr id="2" name="Rectangle 1">
          <a:extLst>
            <a:ext uri="{FF2B5EF4-FFF2-40B4-BE49-F238E27FC236}">
              <a16:creationId xmlns:a16="http://schemas.microsoft.com/office/drawing/2014/main" id="{B6B5C456-2B44-B54D-7A8C-352B47BA4DE5}"/>
            </a:ext>
          </a:extLst>
        </xdr:cNvPr>
        <xdr:cNvSpPr/>
      </xdr:nvSpPr>
      <xdr:spPr>
        <a:xfrm>
          <a:off x="9681882" y="11889442"/>
          <a:ext cx="918883" cy="784412"/>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750795</xdr:colOff>
      <xdr:row>23</xdr:row>
      <xdr:rowOff>78442</xdr:rowOff>
    </xdr:from>
    <xdr:to>
      <xdr:col>5</xdr:col>
      <xdr:colOff>1434354</xdr:colOff>
      <xdr:row>25</xdr:row>
      <xdr:rowOff>2</xdr:rowOff>
    </xdr:to>
    <xdr:cxnSp macro="">
      <xdr:nvCxnSpPr>
        <xdr:cNvPr id="5" name="Straight Arrow Connector 4">
          <a:extLst>
            <a:ext uri="{FF2B5EF4-FFF2-40B4-BE49-F238E27FC236}">
              <a16:creationId xmlns:a16="http://schemas.microsoft.com/office/drawing/2014/main" id="{9B20A4F9-3A6F-D6F0-67E5-AED162D462CF}"/>
            </a:ext>
          </a:extLst>
        </xdr:cNvPr>
        <xdr:cNvCxnSpPr>
          <a:stCxn id="2" idx="0"/>
        </xdr:cNvCxnSpPr>
      </xdr:nvCxnSpPr>
      <xdr:spPr>
        <a:xfrm rot="5400000" flipH="1" flipV="1">
          <a:off x="10315015" y="11379575"/>
          <a:ext cx="336177" cy="68355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750794</xdr:colOff>
      <xdr:row>29</xdr:row>
      <xdr:rowOff>22413</xdr:rowOff>
    </xdr:from>
    <xdr:to>
      <xdr:col>5</xdr:col>
      <xdr:colOff>1378323</xdr:colOff>
      <xdr:row>30</xdr:row>
      <xdr:rowOff>145677</xdr:rowOff>
    </xdr:to>
    <xdr:cxnSp macro="">
      <xdr:nvCxnSpPr>
        <xdr:cNvPr id="8" name="Straight Arrow Connector 4">
          <a:extLst>
            <a:ext uri="{FF2B5EF4-FFF2-40B4-BE49-F238E27FC236}">
              <a16:creationId xmlns:a16="http://schemas.microsoft.com/office/drawing/2014/main" id="{18321F1E-B918-2217-E68C-99CA158F784F}"/>
            </a:ext>
          </a:extLst>
        </xdr:cNvPr>
        <xdr:cNvCxnSpPr>
          <a:stCxn id="2" idx="2"/>
        </xdr:cNvCxnSpPr>
      </xdr:nvCxnSpPr>
      <xdr:spPr>
        <a:xfrm rot="16200000" flipH="1">
          <a:off x="10298206" y="12516971"/>
          <a:ext cx="313764" cy="627529"/>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100856</xdr:colOff>
      <xdr:row>27</xdr:row>
      <xdr:rowOff>11207</xdr:rowOff>
    </xdr:from>
    <xdr:to>
      <xdr:col>5</xdr:col>
      <xdr:colOff>291353</xdr:colOff>
      <xdr:row>27</xdr:row>
      <xdr:rowOff>11209</xdr:rowOff>
    </xdr:to>
    <xdr:cxnSp macro="">
      <xdr:nvCxnSpPr>
        <xdr:cNvPr id="11" name="Straight Arrow Connector 4">
          <a:extLst>
            <a:ext uri="{FF2B5EF4-FFF2-40B4-BE49-F238E27FC236}">
              <a16:creationId xmlns:a16="http://schemas.microsoft.com/office/drawing/2014/main" id="{66E6799C-E7D1-7445-5209-2FCC17919210}"/>
            </a:ext>
          </a:extLst>
        </xdr:cNvPr>
        <xdr:cNvCxnSpPr>
          <a:endCxn id="2" idx="1"/>
        </xdr:cNvCxnSpPr>
      </xdr:nvCxnSpPr>
      <xdr:spPr>
        <a:xfrm flipV="1">
          <a:off x="9491385" y="12281648"/>
          <a:ext cx="190497" cy="2"/>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B649-91B1-4AA2-8B6E-BFBD2D0B9A8F}">
  <dimension ref="A1:P58"/>
  <sheetViews>
    <sheetView tabSelected="1" topLeftCell="A31" zoomScale="85" zoomScaleNormal="85" workbookViewId="0">
      <selection activeCell="D60" sqref="D60"/>
    </sheetView>
  </sheetViews>
  <sheetFormatPr defaultColWidth="9.15625" defaultRowHeight="14.4" x14ac:dyDescent="0.55000000000000004"/>
  <cols>
    <col min="1" max="1" width="49.26171875" style="2" customWidth="1"/>
    <col min="2" max="2" width="33.15625" style="2" customWidth="1"/>
    <col min="3" max="3" width="20" style="2" customWidth="1"/>
    <col min="4" max="4" width="22" style="2" customWidth="1"/>
    <col min="5" max="5" width="25.578125" style="2" customWidth="1"/>
    <col min="6" max="6" width="22.68359375" style="2" customWidth="1"/>
    <col min="7" max="16" width="20" style="2" customWidth="1"/>
    <col min="17" max="17" width="6.26171875" style="2" customWidth="1"/>
    <col min="18" max="18" width="8.26171875" style="2" customWidth="1"/>
    <col min="19" max="19" width="9.15625" style="2"/>
    <col min="20" max="20" width="11.68359375" style="2" bestFit="1" customWidth="1"/>
    <col min="21" max="16384" width="9.15625" style="2"/>
  </cols>
  <sheetData>
    <row r="1" spans="1:16" ht="73.2" x14ac:dyDescent="0.55000000000000004">
      <c r="A1" s="19"/>
      <c r="B1" s="20" t="s">
        <v>0</v>
      </c>
      <c r="C1" s="20" t="s">
        <v>1</v>
      </c>
      <c r="D1" s="20" t="s">
        <v>2</v>
      </c>
      <c r="E1" s="20" t="s">
        <v>3</v>
      </c>
      <c r="F1" s="20" t="s">
        <v>4</v>
      </c>
      <c r="G1" s="20" t="s">
        <v>5</v>
      </c>
      <c r="H1" s="20" t="s">
        <v>6</v>
      </c>
      <c r="I1" s="20" t="s">
        <v>7</v>
      </c>
      <c r="J1" s="20" t="s">
        <v>8</v>
      </c>
      <c r="K1" s="20" t="s">
        <v>9</v>
      </c>
      <c r="L1" s="20" t="s">
        <v>10</v>
      </c>
      <c r="M1" s="20" t="s">
        <v>11</v>
      </c>
      <c r="N1" s="20" t="s">
        <v>12</v>
      </c>
      <c r="O1" s="20" t="s">
        <v>13</v>
      </c>
      <c r="P1" s="20" t="s">
        <v>14</v>
      </c>
    </row>
    <row r="2" spans="1:16" ht="18.3" x14ac:dyDescent="0.55000000000000004">
      <c r="A2" s="21" t="s">
        <v>15</v>
      </c>
      <c r="B2" s="14" t="s">
        <v>16</v>
      </c>
      <c r="C2" s="14">
        <v>726</v>
      </c>
      <c r="D2" s="14">
        <v>1092</v>
      </c>
      <c r="E2" s="14" t="s">
        <v>17</v>
      </c>
      <c r="F2" s="14" t="s">
        <v>18</v>
      </c>
      <c r="G2" s="14" t="s">
        <v>19</v>
      </c>
      <c r="H2" s="14" t="s">
        <v>20</v>
      </c>
      <c r="I2" s="14">
        <v>1339</v>
      </c>
      <c r="J2" s="14" t="s">
        <v>21</v>
      </c>
      <c r="K2" s="14" t="s">
        <v>22</v>
      </c>
      <c r="L2" s="14">
        <v>1301</v>
      </c>
      <c r="M2" s="14">
        <v>965</v>
      </c>
      <c r="N2" s="14">
        <v>1389</v>
      </c>
      <c r="O2" s="14">
        <v>1777</v>
      </c>
      <c r="P2" s="14">
        <v>2181</v>
      </c>
    </row>
    <row r="3" spans="1:16" ht="18.3" x14ac:dyDescent="0.55000000000000004">
      <c r="A3" s="22" t="s">
        <v>23</v>
      </c>
      <c r="B3" s="23" t="s">
        <v>24</v>
      </c>
      <c r="C3" s="23">
        <v>1.25</v>
      </c>
      <c r="D3" s="23">
        <v>0.34</v>
      </c>
      <c r="E3" s="23" t="s">
        <v>25</v>
      </c>
      <c r="F3" s="23" t="s">
        <v>26</v>
      </c>
      <c r="G3" s="23" t="s">
        <v>27</v>
      </c>
      <c r="H3" s="23" t="s">
        <v>28</v>
      </c>
      <c r="I3" s="23">
        <v>1.27</v>
      </c>
      <c r="J3" s="23" t="s">
        <v>29</v>
      </c>
      <c r="K3" s="23" t="s">
        <v>30</v>
      </c>
      <c r="L3" s="23">
        <v>0.47</v>
      </c>
      <c r="M3" s="23">
        <v>0.43</v>
      </c>
      <c r="N3" s="23">
        <v>0.51</v>
      </c>
      <c r="O3" s="23">
        <v>0.55000000000000004</v>
      </c>
      <c r="P3" s="23">
        <v>0.68</v>
      </c>
    </row>
    <row r="4" spans="1:16" ht="18.3" x14ac:dyDescent="0.55000000000000004">
      <c r="A4" s="22" t="s">
        <v>31</v>
      </c>
      <c r="B4" s="23" t="s">
        <v>32</v>
      </c>
      <c r="C4" s="23">
        <v>1.57</v>
      </c>
      <c r="D4" s="23">
        <v>0.82</v>
      </c>
      <c r="E4" s="23" t="s">
        <v>33</v>
      </c>
      <c r="F4" s="23" t="s">
        <v>34</v>
      </c>
      <c r="G4" s="23" t="s">
        <v>35</v>
      </c>
      <c r="H4" s="23" t="s">
        <v>36</v>
      </c>
      <c r="I4" s="23">
        <v>1.56</v>
      </c>
      <c r="J4" s="23" t="s">
        <v>37</v>
      </c>
      <c r="K4" s="23" t="s">
        <v>38</v>
      </c>
      <c r="L4" s="23">
        <v>0.83</v>
      </c>
      <c r="M4" s="23">
        <v>0.7</v>
      </c>
      <c r="N4" s="23">
        <v>0.82</v>
      </c>
      <c r="O4" s="23">
        <v>0.94</v>
      </c>
      <c r="P4" s="23">
        <v>1.1499999999999999</v>
      </c>
    </row>
    <row r="5" spans="1:16" ht="28.8" x14ac:dyDescent="0.55000000000000004">
      <c r="A5" s="22" t="s">
        <v>39</v>
      </c>
      <c r="B5" s="23">
        <v>3774</v>
      </c>
      <c r="C5" s="23">
        <v>5661</v>
      </c>
      <c r="D5" s="23">
        <v>5661</v>
      </c>
      <c r="E5" s="23" t="s">
        <v>40</v>
      </c>
      <c r="F5" s="23">
        <v>5079</v>
      </c>
      <c r="G5" s="23">
        <v>5079</v>
      </c>
      <c r="H5" s="23">
        <v>5079</v>
      </c>
      <c r="I5" s="23">
        <v>5079</v>
      </c>
      <c r="J5" s="23">
        <v>5079</v>
      </c>
      <c r="K5" s="23">
        <v>2944</v>
      </c>
      <c r="L5" s="23">
        <v>2944</v>
      </c>
      <c r="M5" s="23">
        <v>2944</v>
      </c>
      <c r="N5" s="23">
        <v>5079</v>
      </c>
      <c r="O5" s="23">
        <v>5079</v>
      </c>
      <c r="P5" s="23">
        <v>5079</v>
      </c>
    </row>
    <row r="6" spans="1:16" ht="18.3" x14ac:dyDescent="0.55000000000000004">
      <c r="A6" s="22" t="s">
        <v>41</v>
      </c>
      <c r="B6" s="23" t="s">
        <v>42</v>
      </c>
      <c r="C6" s="23" t="s">
        <v>43</v>
      </c>
      <c r="D6" s="23" t="s">
        <v>43</v>
      </c>
      <c r="E6" s="23" t="s">
        <v>43</v>
      </c>
      <c r="F6" s="23" t="s">
        <v>43</v>
      </c>
      <c r="G6" s="23" t="s">
        <v>43</v>
      </c>
      <c r="H6" s="23" t="s">
        <v>43</v>
      </c>
      <c r="I6" s="23" t="s">
        <v>43</v>
      </c>
      <c r="J6" s="23" t="s">
        <v>43</v>
      </c>
      <c r="K6" s="23" t="s">
        <v>43</v>
      </c>
      <c r="L6" s="23" t="s">
        <v>43</v>
      </c>
      <c r="M6" s="23" t="s">
        <v>43</v>
      </c>
      <c r="N6" s="23" t="s">
        <v>43</v>
      </c>
      <c r="O6" s="23" t="s">
        <v>43</v>
      </c>
      <c r="P6" s="23" t="s">
        <v>43</v>
      </c>
    </row>
    <row r="7" spans="1:16" ht="18.3" x14ac:dyDescent="0.55000000000000004">
      <c r="A7" s="22" t="s">
        <v>44</v>
      </c>
      <c r="B7" s="23" t="s">
        <v>45</v>
      </c>
      <c r="C7" s="23" t="s">
        <v>46</v>
      </c>
      <c r="D7" s="23" t="s">
        <v>47</v>
      </c>
      <c r="E7" s="23" t="s">
        <v>46</v>
      </c>
      <c r="F7" s="23" t="s">
        <v>46</v>
      </c>
      <c r="G7" s="23" t="s">
        <v>46</v>
      </c>
      <c r="H7" s="23" t="s">
        <v>46</v>
      </c>
      <c r="I7" s="23" t="s">
        <v>46</v>
      </c>
      <c r="J7" s="23" t="s">
        <v>46</v>
      </c>
      <c r="K7" s="23" t="s">
        <v>47</v>
      </c>
      <c r="L7" s="23" t="s">
        <v>47</v>
      </c>
      <c r="M7" s="23" t="s">
        <v>47</v>
      </c>
      <c r="N7" s="23" t="s">
        <v>47</v>
      </c>
      <c r="O7" s="23" t="s">
        <v>47</v>
      </c>
      <c r="P7" s="23" t="s">
        <v>47</v>
      </c>
    </row>
    <row r="8" spans="1:16" ht="36.6" x14ac:dyDescent="0.55000000000000004">
      <c r="A8" s="22" t="s">
        <v>48</v>
      </c>
      <c r="B8" s="23" t="s">
        <v>45</v>
      </c>
      <c r="C8" s="23" t="s">
        <v>49</v>
      </c>
      <c r="D8" s="23" t="s">
        <v>50</v>
      </c>
      <c r="E8" s="23" t="s">
        <v>51</v>
      </c>
      <c r="F8" s="23" t="s">
        <v>52</v>
      </c>
      <c r="G8" s="23" t="s">
        <v>53</v>
      </c>
      <c r="H8" s="23" t="s">
        <v>54</v>
      </c>
      <c r="I8" s="23" t="s">
        <v>55</v>
      </c>
      <c r="J8" s="23" t="s">
        <v>56</v>
      </c>
      <c r="K8" s="24" t="s">
        <v>57</v>
      </c>
      <c r="L8" s="23">
        <v>12.8</v>
      </c>
      <c r="M8" s="23">
        <v>28.9</v>
      </c>
      <c r="N8" s="23">
        <v>16.13</v>
      </c>
      <c r="O8" s="23">
        <v>17.46</v>
      </c>
      <c r="P8" s="23">
        <v>26.6</v>
      </c>
    </row>
    <row r="9" spans="1:16" ht="18.3" x14ac:dyDescent="0.55000000000000004">
      <c r="A9" s="26" t="s">
        <v>58</v>
      </c>
      <c r="B9" s="26"/>
      <c r="C9" s="26"/>
      <c r="D9" s="26"/>
      <c r="E9" s="26"/>
      <c r="F9" s="26"/>
      <c r="G9" s="26"/>
      <c r="H9" s="26"/>
      <c r="I9" s="26"/>
      <c r="J9" s="26"/>
      <c r="K9" s="26"/>
      <c r="L9" s="26"/>
      <c r="M9" s="26"/>
      <c r="N9" s="26"/>
      <c r="O9" s="26"/>
      <c r="P9" s="26"/>
    </row>
    <row r="10" spans="1:16" ht="28.8" x14ac:dyDescent="0.55000000000000004">
      <c r="A10" s="22" t="s">
        <v>59</v>
      </c>
      <c r="B10" s="23" t="s">
        <v>45</v>
      </c>
      <c r="C10" s="23">
        <v>82</v>
      </c>
      <c r="D10" s="23">
        <v>82</v>
      </c>
      <c r="E10" s="23" t="s">
        <v>60</v>
      </c>
      <c r="F10" s="23">
        <v>74</v>
      </c>
      <c r="G10" s="23">
        <v>74</v>
      </c>
      <c r="H10" s="23">
        <v>74</v>
      </c>
      <c r="I10" s="23">
        <v>74</v>
      </c>
      <c r="J10" s="23">
        <v>74</v>
      </c>
      <c r="K10" s="23" t="s">
        <v>61</v>
      </c>
      <c r="L10" s="23">
        <v>75</v>
      </c>
      <c r="M10" s="23">
        <v>75</v>
      </c>
      <c r="N10" s="23">
        <v>74</v>
      </c>
      <c r="O10" s="23">
        <v>74</v>
      </c>
      <c r="P10" s="23">
        <v>74</v>
      </c>
    </row>
    <row r="11" spans="1:16" ht="28.8" x14ac:dyDescent="0.55000000000000004">
      <c r="A11" s="22" t="s">
        <v>62</v>
      </c>
      <c r="B11" s="23" t="s">
        <v>42</v>
      </c>
      <c r="C11" s="23">
        <v>70</v>
      </c>
      <c r="D11" s="23">
        <v>70</v>
      </c>
      <c r="E11" s="23" t="s">
        <v>63</v>
      </c>
      <c r="F11" s="23">
        <v>100</v>
      </c>
      <c r="G11" s="23">
        <v>100</v>
      </c>
      <c r="H11" s="23">
        <v>100</v>
      </c>
      <c r="I11" s="23">
        <v>100</v>
      </c>
      <c r="J11" s="23">
        <v>100</v>
      </c>
      <c r="K11" s="23" t="s">
        <v>64</v>
      </c>
      <c r="L11" s="23">
        <v>70</v>
      </c>
      <c r="M11" s="23">
        <v>70</v>
      </c>
      <c r="N11" s="23">
        <v>100</v>
      </c>
      <c r="O11" s="23">
        <v>100</v>
      </c>
      <c r="P11" s="23">
        <v>100</v>
      </c>
    </row>
    <row r="12" spans="1:16" ht="28.8" x14ac:dyDescent="0.55000000000000004">
      <c r="A12" s="22" t="s">
        <v>65</v>
      </c>
      <c r="B12" s="23" t="s">
        <v>42</v>
      </c>
      <c r="C12" s="23">
        <v>300000</v>
      </c>
      <c r="D12" s="23">
        <v>300000</v>
      </c>
      <c r="E12" s="23">
        <v>300000</v>
      </c>
      <c r="F12" s="23">
        <v>300000</v>
      </c>
      <c r="G12" s="23">
        <v>300000</v>
      </c>
      <c r="H12" s="23">
        <v>300000</v>
      </c>
      <c r="I12" s="23">
        <v>300000</v>
      </c>
      <c r="J12" s="23">
        <v>300000</v>
      </c>
      <c r="K12" s="23" t="s">
        <v>66</v>
      </c>
      <c r="L12" s="23">
        <v>230000</v>
      </c>
      <c r="M12" s="23">
        <v>230000</v>
      </c>
      <c r="N12" s="23">
        <v>300000</v>
      </c>
      <c r="O12" s="23">
        <v>300000</v>
      </c>
      <c r="P12" s="23">
        <v>300000</v>
      </c>
    </row>
    <row r="13" spans="1:16" s="8" customFormat="1" ht="18.3" x14ac:dyDescent="0.55000000000000004">
      <c r="A13" s="25" t="s">
        <v>67</v>
      </c>
      <c r="B13" s="13">
        <v>7</v>
      </c>
      <c r="C13" s="13">
        <v>5</v>
      </c>
      <c r="D13" s="15" t="s">
        <v>68</v>
      </c>
      <c r="E13" s="13" t="s">
        <v>69</v>
      </c>
      <c r="F13" s="13" t="s">
        <v>70</v>
      </c>
      <c r="G13" s="13" t="s">
        <v>70</v>
      </c>
      <c r="H13" s="13" t="s">
        <v>70</v>
      </c>
      <c r="I13" s="13">
        <v>10</v>
      </c>
      <c r="J13" s="13" t="s">
        <v>70</v>
      </c>
      <c r="K13" s="13" t="s">
        <v>71</v>
      </c>
      <c r="L13" s="13">
        <v>14</v>
      </c>
      <c r="M13" s="13">
        <v>14</v>
      </c>
      <c r="N13" s="13">
        <v>11</v>
      </c>
      <c r="O13" s="13">
        <v>11</v>
      </c>
      <c r="P13" s="13">
        <v>11</v>
      </c>
    </row>
    <row r="14" spans="1:16" s="8" customFormat="1" ht="18.3" x14ac:dyDescent="0.55000000000000004">
      <c r="A14" s="26" t="s">
        <v>72</v>
      </c>
      <c r="B14" s="26"/>
      <c r="C14" s="26"/>
      <c r="D14" s="26"/>
      <c r="E14" s="26"/>
      <c r="F14" s="26"/>
      <c r="G14" s="26"/>
      <c r="H14" s="26"/>
      <c r="I14" s="26"/>
      <c r="J14" s="26"/>
      <c r="K14" s="26"/>
      <c r="L14" s="26"/>
      <c r="M14" s="26"/>
      <c r="N14" s="26"/>
      <c r="O14" s="26"/>
      <c r="P14" s="26"/>
    </row>
    <row r="15" spans="1:16" ht="72" x14ac:dyDescent="0.55000000000000004">
      <c r="A15" s="22" t="s">
        <v>73</v>
      </c>
      <c r="B15" s="23" t="s">
        <v>74</v>
      </c>
      <c r="C15" s="23" t="s">
        <v>74</v>
      </c>
      <c r="D15" s="23" t="s">
        <v>75</v>
      </c>
      <c r="E15" s="23" t="s">
        <v>76</v>
      </c>
      <c r="F15" s="23" t="s">
        <v>77</v>
      </c>
      <c r="G15" s="23" t="s">
        <v>77</v>
      </c>
      <c r="H15" s="23" t="s">
        <v>77</v>
      </c>
      <c r="I15" s="23" t="s">
        <v>77</v>
      </c>
      <c r="J15" s="23" t="s">
        <v>78</v>
      </c>
      <c r="K15" s="23" t="s">
        <v>79</v>
      </c>
      <c r="L15" s="23" t="s">
        <v>80</v>
      </c>
      <c r="M15" s="23" t="s">
        <v>81</v>
      </c>
      <c r="N15" s="23" t="s">
        <v>82</v>
      </c>
      <c r="O15" s="23" t="s">
        <v>82</v>
      </c>
      <c r="P15" s="23" t="s">
        <v>82</v>
      </c>
    </row>
    <row r="16" spans="1:16" ht="380.25" customHeight="1" x14ac:dyDescent="0.55000000000000004">
      <c r="A16" s="25" t="s">
        <v>83</v>
      </c>
      <c r="B16" s="18" t="s">
        <v>84</v>
      </c>
      <c r="C16" s="18" t="s">
        <v>85</v>
      </c>
      <c r="D16" s="18" t="s">
        <v>86</v>
      </c>
      <c r="E16" s="18" t="s">
        <v>87</v>
      </c>
      <c r="F16" s="18" t="s">
        <v>88</v>
      </c>
      <c r="G16" s="18" t="s">
        <v>89</v>
      </c>
      <c r="H16" s="18" t="s">
        <v>90</v>
      </c>
      <c r="I16" s="18" t="s">
        <v>91</v>
      </c>
      <c r="J16" s="18" t="s">
        <v>92</v>
      </c>
      <c r="K16" s="18" t="s">
        <v>93</v>
      </c>
      <c r="L16" s="18" t="s">
        <v>94</v>
      </c>
      <c r="M16" s="18" t="s">
        <v>95</v>
      </c>
      <c r="N16" s="18" t="s">
        <v>96</v>
      </c>
      <c r="O16" s="18" t="s">
        <v>97</v>
      </c>
      <c r="P16" s="18" t="s">
        <v>98</v>
      </c>
    </row>
    <row r="17" spans="1:16" x14ac:dyDescent="0.55000000000000004">
      <c r="A17" s="27" t="s">
        <v>99</v>
      </c>
      <c r="B17" s="28"/>
      <c r="C17" s="28"/>
      <c r="D17" s="28"/>
      <c r="E17" s="28"/>
      <c r="F17" s="28"/>
      <c r="G17" s="28"/>
      <c r="H17" s="28"/>
      <c r="I17" s="28"/>
      <c r="J17" s="28"/>
      <c r="K17" s="28"/>
      <c r="L17" s="28"/>
      <c r="M17" s="28"/>
      <c r="N17" s="28"/>
      <c r="O17" s="28"/>
      <c r="P17" s="28"/>
    </row>
    <row r="18" spans="1:16" ht="44.25" customHeight="1" x14ac:dyDescent="0.7">
      <c r="A18" s="31" t="s">
        <v>100</v>
      </c>
      <c r="B18" s="31"/>
      <c r="C18" s="29" t="s">
        <v>101</v>
      </c>
      <c r="D18" s="29"/>
      <c r="E18" s="29"/>
      <c r="F18" s="29"/>
      <c r="G18" s="29"/>
      <c r="H18" s="29"/>
      <c r="I18" s="29"/>
      <c r="J18" s="29"/>
      <c r="K18" s="29"/>
      <c r="L18" s="29"/>
      <c r="M18" s="29"/>
      <c r="N18" s="29"/>
      <c r="O18" s="29"/>
      <c r="P18" s="29"/>
    </row>
    <row r="19" spans="1:16" ht="13.5" customHeight="1" x14ac:dyDescent="0.55000000000000004">
      <c r="A19" s="30" t="s">
        <v>102</v>
      </c>
      <c r="B19" s="30"/>
      <c r="C19" s="30"/>
    </row>
    <row r="20" spans="1:16" ht="15" customHeight="1" x14ac:dyDescent="0.55000000000000004">
      <c r="A20" s="1" t="s">
        <v>103</v>
      </c>
      <c r="B20" s="12">
        <v>300000</v>
      </c>
    </row>
    <row r="21" spans="1:16" ht="15" customHeight="1" x14ac:dyDescent="0.55000000000000004">
      <c r="A21" s="1" t="s">
        <v>104</v>
      </c>
      <c r="B21" s="9">
        <f>B20/1000000</f>
        <v>0.3</v>
      </c>
      <c r="C21" s="10"/>
      <c r="D21" s="10"/>
      <c r="E21" s="10"/>
      <c r="F21" s="10"/>
      <c r="G21" s="10"/>
      <c r="H21" s="10"/>
    </row>
    <row r="22" spans="1:16" ht="28.8" x14ac:dyDescent="0.55000000000000004">
      <c r="A22" s="1" t="s">
        <v>105</v>
      </c>
      <c r="B22" s="1" t="s">
        <v>106</v>
      </c>
      <c r="C22" s="1" t="s">
        <v>107</v>
      </c>
    </row>
    <row r="23" spans="1:16" x14ac:dyDescent="0.55000000000000004">
      <c r="A23" s="2">
        <v>0</v>
      </c>
      <c r="B23" s="2">
        <v>0</v>
      </c>
      <c r="C23" s="2">
        <f>($B$21-B23)/($B$21*(1-B23))</f>
        <v>1</v>
      </c>
      <c r="G23" s="10" t="s">
        <v>108</v>
      </c>
    </row>
    <row r="24" spans="1:16" ht="17.25" customHeight="1" x14ac:dyDescent="0.55000000000000004">
      <c r="A24" s="2">
        <v>10000</v>
      </c>
      <c r="B24" s="2">
        <f>A24/1000000</f>
        <v>0.01</v>
      </c>
      <c r="C24" s="2">
        <f>($B$21-B24)/($B$21*(1-B24))</f>
        <v>0.97643097643097643</v>
      </c>
      <c r="E24" s="10" t="s">
        <v>109</v>
      </c>
      <c r="G24" s="16" t="s">
        <v>110</v>
      </c>
    </row>
    <row r="25" spans="1:16" ht="15" customHeight="1" x14ac:dyDescent="0.55000000000000004">
      <c r="A25" s="2">
        <v>20000</v>
      </c>
      <c r="B25" s="2">
        <f t="shared" ref="B25:B53" si="0">A25/1000000</f>
        <v>0.02</v>
      </c>
      <c r="C25" s="2">
        <f t="shared" ref="C25:C53" si="1">($B$21-B25)/($B$21*(1-B25))</f>
        <v>0.95238095238095233</v>
      </c>
      <c r="E25" s="16" t="s">
        <v>111</v>
      </c>
      <c r="G25" s="16" t="s">
        <v>112</v>
      </c>
    </row>
    <row r="26" spans="1:16" x14ac:dyDescent="0.55000000000000004">
      <c r="A26" s="2">
        <v>30000</v>
      </c>
      <c r="B26" s="2">
        <f t="shared" si="0"/>
        <v>0.03</v>
      </c>
      <c r="C26" s="2">
        <f>($B$21-B26)/($B$21*(1-B26))</f>
        <v>0.9278350515463919</v>
      </c>
      <c r="E26" s="16" t="s">
        <v>113</v>
      </c>
    </row>
    <row r="27" spans="1:16" x14ac:dyDescent="0.55000000000000004">
      <c r="A27" s="2">
        <v>40000</v>
      </c>
      <c r="B27" s="2">
        <f t="shared" si="0"/>
        <v>0.04</v>
      </c>
      <c r="C27" s="2">
        <f t="shared" si="1"/>
        <v>0.9027777777777779</v>
      </c>
      <c r="E27" s="16"/>
    </row>
    <row r="28" spans="1:16" x14ac:dyDescent="0.55000000000000004">
      <c r="A28" s="2">
        <v>50000</v>
      </c>
      <c r="B28" s="2">
        <f t="shared" si="0"/>
        <v>0.05</v>
      </c>
      <c r="C28" s="2">
        <f t="shared" si="1"/>
        <v>0.87719298245614041</v>
      </c>
      <c r="E28" s="16"/>
      <c r="G28" s="16" t="s">
        <v>114</v>
      </c>
    </row>
    <row r="29" spans="1:16" x14ac:dyDescent="0.55000000000000004">
      <c r="A29" s="2">
        <v>60000</v>
      </c>
      <c r="B29" s="2">
        <f t="shared" si="0"/>
        <v>0.06</v>
      </c>
      <c r="C29" s="2">
        <f t="shared" si="1"/>
        <v>0.85106382978723405</v>
      </c>
      <c r="E29" s="17" t="s">
        <v>115</v>
      </c>
      <c r="G29" s="16" t="s">
        <v>116</v>
      </c>
    </row>
    <row r="30" spans="1:16" x14ac:dyDescent="0.55000000000000004">
      <c r="A30" s="2">
        <v>70000</v>
      </c>
      <c r="B30" s="2">
        <f t="shared" si="0"/>
        <v>7.0000000000000007E-2</v>
      </c>
      <c r="C30" s="2">
        <f t="shared" si="1"/>
        <v>0.82437275985663083</v>
      </c>
      <c r="E30" s="17" t="s">
        <v>117</v>
      </c>
      <c r="G30" s="17" t="s">
        <v>115</v>
      </c>
    </row>
    <row r="31" spans="1:16" x14ac:dyDescent="0.55000000000000004">
      <c r="A31" s="2">
        <v>80000</v>
      </c>
      <c r="B31" s="2">
        <f t="shared" si="0"/>
        <v>0.08</v>
      </c>
      <c r="C31" s="2">
        <f t="shared" si="1"/>
        <v>0.79710144927536219</v>
      </c>
      <c r="G31" s="17" t="s">
        <v>118</v>
      </c>
    </row>
    <row r="32" spans="1:16" x14ac:dyDescent="0.55000000000000004">
      <c r="A32" s="2">
        <v>90000</v>
      </c>
      <c r="B32" s="2">
        <f t="shared" si="0"/>
        <v>0.09</v>
      </c>
      <c r="C32" s="2">
        <f t="shared" si="1"/>
        <v>0.76923076923076916</v>
      </c>
    </row>
    <row r="33" spans="1:5" ht="15.75" customHeight="1" x14ac:dyDescent="0.55000000000000004">
      <c r="A33" s="2">
        <v>100000</v>
      </c>
      <c r="B33" s="2">
        <f t="shared" si="0"/>
        <v>0.1</v>
      </c>
      <c r="C33" s="2">
        <f t="shared" si="1"/>
        <v>0.74074074074074059</v>
      </c>
      <c r="E33" s="2" t="s">
        <v>119</v>
      </c>
    </row>
    <row r="34" spans="1:5" x14ac:dyDescent="0.55000000000000004">
      <c r="A34" s="2">
        <v>110000</v>
      </c>
      <c r="B34" s="2">
        <f t="shared" si="0"/>
        <v>0.11</v>
      </c>
      <c r="C34" s="2">
        <f t="shared" si="1"/>
        <v>0.71161048689138573</v>
      </c>
      <c r="E34" s="4" t="s">
        <v>120</v>
      </c>
    </row>
    <row r="35" spans="1:5" x14ac:dyDescent="0.55000000000000004">
      <c r="A35" s="2">
        <v>120000</v>
      </c>
      <c r="B35" s="2">
        <f t="shared" si="0"/>
        <v>0.12</v>
      </c>
      <c r="C35" s="2">
        <f t="shared" si="1"/>
        <v>0.68181818181818177</v>
      </c>
    </row>
    <row r="36" spans="1:5" x14ac:dyDescent="0.55000000000000004">
      <c r="A36" s="2">
        <v>130000</v>
      </c>
      <c r="B36" s="2">
        <f t="shared" si="0"/>
        <v>0.13</v>
      </c>
      <c r="C36" s="2">
        <f t="shared" si="1"/>
        <v>0.65134099616858232</v>
      </c>
    </row>
    <row r="37" spans="1:5" x14ac:dyDescent="0.55000000000000004">
      <c r="A37" s="2">
        <v>140000</v>
      </c>
      <c r="B37" s="2">
        <f t="shared" si="0"/>
        <v>0.14000000000000001</v>
      </c>
      <c r="C37" s="2">
        <f t="shared" si="1"/>
        <v>0.6201550387596898</v>
      </c>
    </row>
    <row r="38" spans="1:5" x14ac:dyDescent="0.55000000000000004">
      <c r="A38" s="2">
        <v>150000</v>
      </c>
      <c r="B38" s="2">
        <f t="shared" si="0"/>
        <v>0.15</v>
      </c>
      <c r="C38" s="2">
        <f t="shared" si="1"/>
        <v>0.58823529411764708</v>
      </c>
    </row>
    <row r="39" spans="1:5" x14ac:dyDescent="0.55000000000000004">
      <c r="A39" s="2">
        <v>160000</v>
      </c>
      <c r="B39" s="2">
        <f t="shared" si="0"/>
        <v>0.16</v>
      </c>
      <c r="C39" s="2">
        <f t="shared" si="1"/>
        <v>0.55555555555555547</v>
      </c>
    </row>
    <row r="40" spans="1:5" x14ac:dyDescent="0.55000000000000004">
      <c r="A40" s="2">
        <v>170000</v>
      </c>
      <c r="B40" s="2">
        <f t="shared" si="0"/>
        <v>0.17</v>
      </c>
      <c r="C40" s="2">
        <f t="shared" si="1"/>
        <v>0.52208835341365456</v>
      </c>
    </row>
    <row r="41" spans="1:5" x14ac:dyDescent="0.55000000000000004">
      <c r="A41" s="2">
        <v>180000</v>
      </c>
      <c r="B41" s="2">
        <f t="shared" si="0"/>
        <v>0.18</v>
      </c>
      <c r="C41" s="2">
        <f t="shared" si="1"/>
        <v>0.48780487804878048</v>
      </c>
    </row>
    <row r="42" spans="1:5" x14ac:dyDescent="0.55000000000000004">
      <c r="A42" s="2">
        <v>190000</v>
      </c>
      <c r="B42" s="2">
        <f t="shared" si="0"/>
        <v>0.19</v>
      </c>
      <c r="C42" s="2">
        <f t="shared" si="1"/>
        <v>0.4526748971193415</v>
      </c>
    </row>
    <row r="43" spans="1:5" x14ac:dyDescent="0.55000000000000004">
      <c r="A43" s="2">
        <v>200000</v>
      </c>
      <c r="B43" s="2">
        <f t="shared" si="0"/>
        <v>0.2</v>
      </c>
      <c r="C43" s="2">
        <f t="shared" si="1"/>
        <v>0.41666666666666657</v>
      </c>
    </row>
    <row r="44" spans="1:5" x14ac:dyDescent="0.55000000000000004">
      <c r="A44" s="2">
        <v>210000</v>
      </c>
      <c r="B44" s="2">
        <f t="shared" si="0"/>
        <v>0.21</v>
      </c>
      <c r="C44" s="2">
        <f t="shared" si="1"/>
        <v>0.379746835443038</v>
      </c>
    </row>
    <row r="45" spans="1:5" x14ac:dyDescent="0.55000000000000004">
      <c r="A45" s="2">
        <v>220000</v>
      </c>
      <c r="B45" s="2">
        <f t="shared" si="0"/>
        <v>0.22</v>
      </c>
      <c r="C45" s="2">
        <f t="shared" si="1"/>
        <v>0.34188034188034183</v>
      </c>
    </row>
    <row r="46" spans="1:5" x14ac:dyDescent="0.55000000000000004">
      <c r="A46" s="2">
        <v>230000</v>
      </c>
      <c r="B46" s="2">
        <f t="shared" si="0"/>
        <v>0.23</v>
      </c>
      <c r="C46" s="2">
        <f t="shared" si="1"/>
        <v>0.30303030303030298</v>
      </c>
    </row>
    <row r="47" spans="1:5" x14ac:dyDescent="0.55000000000000004">
      <c r="A47" s="2">
        <v>240000</v>
      </c>
      <c r="B47" s="2">
        <f t="shared" si="0"/>
        <v>0.24</v>
      </c>
      <c r="C47" s="2">
        <f t="shared" si="1"/>
        <v>0.26315789473684209</v>
      </c>
    </row>
    <row r="48" spans="1:5" x14ac:dyDescent="0.55000000000000004">
      <c r="A48" s="2">
        <v>250000</v>
      </c>
      <c r="B48" s="2">
        <f t="shared" si="0"/>
        <v>0.25</v>
      </c>
      <c r="C48" s="2">
        <f t="shared" si="1"/>
        <v>0.22222222222222218</v>
      </c>
    </row>
    <row r="49" spans="1:16" x14ac:dyDescent="0.55000000000000004">
      <c r="A49" s="2">
        <v>260000</v>
      </c>
      <c r="B49" s="2">
        <f t="shared" si="0"/>
        <v>0.26</v>
      </c>
      <c r="C49" s="2">
        <f t="shared" si="1"/>
        <v>0.18018018018018009</v>
      </c>
    </row>
    <row r="50" spans="1:16" x14ac:dyDescent="0.55000000000000004">
      <c r="A50" s="2">
        <v>270000</v>
      </c>
      <c r="B50" s="2">
        <f t="shared" si="0"/>
        <v>0.27</v>
      </c>
      <c r="C50" s="2">
        <f t="shared" si="1"/>
        <v>0.1369863013698629</v>
      </c>
    </row>
    <row r="51" spans="1:16" x14ac:dyDescent="0.55000000000000004">
      <c r="A51" s="2">
        <v>280000</v>
      </c>
      <c r="B51" s="2">
        <f t="shared" si="0"/>
        <v>0.28000000000000003</v>
      </c>
      <c r="C51" s="2">
        <f t="shared" si="1"/>
        <v>9.2592592592592421E-2</v>
      </c>
    </row>
    <row r="52" spans="1:16" x14ac:dyDescent="0.55000000000000004">
      <c r="A52" s="2">
        <v>290000</v>
      </c>
      <c r="B52" s="2">
        <f t="shared" si="0"/>
        <v>0.28999999999999998</v>
      </c>
      <c r="C52" s="2">
        <f t="shared" si="1"/>
        <v>4.6948356807511783E-2</v>
      </c>
    </row>
    <row r="53" spans="1:16" x14ac:dyDescent="0.55000000000000004">
      <c r="A53" s="2">
        <v>300000</v>
      </c>
      <c r="B53" s="2">
        <f t="shared" si="0"/>
        <v>0.3</v>
      </c>
      <c r="C53" s="2">
        <f t="shared" si="1"/>
        <v>0</v>
      </c>
    </row>
    <row r="58" spans="1:16" x14ac:dyDescent="0.55000000000000004">
      <c r="A58" s="11"/>
      <c r="B58" s="11"/>
      <c r="C58" s="11"/>
      <c r="D58" s="11"/>
      <c r="E58" s="11"/>
      <c r="F58" s="11"/>
      <c r="G58" s="11"/>
      <c r="H58" s="11"/>
      <c r="I58" s="11"/>
      <c r="J58" s="11"/>
      <c r="K58" s="11"/>
      <c r="L58" s="11"/>
      <c r="M58" s="11"/>
      <c r="N58" s="11"/>
      <c r="O58" s="11"/>
      <c r="P58" s="11"/>
    </row>
  </sheetData>
  <mergeCells count="6">
    <mergeCell ref="A14:P14"/>
    <mergeCell ref="A9:P9"/>
    <mergeCell ref="A17:P17"/>
    <mergeCell ref="C18:P18"/>
    <mergeCell ref="A19:C19"/>
    <mergeCell ref="A18:B18"/>
  </mergeCells>
  <pageMargins left="0.7" right="0.7" top="0.75" bottom="0.75" header="0.3" footer="0.3"/>
  <pageSetup orientation="portrait" r:id="rId1"/>
  <ignoredErrors>
    <ignoredError sqref="E13" twoDigitTextYear="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0A05-BC9E-4385-A8AA-ED0DA016210A}">
  <dimension ref="A1:A12"/>
  <sheetViews>
    <sheetView workbookViewId="0">
      <selection activeCell="A21" sqref="A21"/>
    </sheetView>
  </sheetViews>
  <sheetFormatPr defaultColWidth="9.15625" defaultRowHeight="14.4" x14ac:dyDescent="0.55000000000000004"/>
  <cols>
    <col min="1" max="1" width="83.578125" style="2" customWidth="1"/>
    <col min="2" max="16384" width="9.15625" style="2"/>
  </cols>
  <sheetData>
    <row r="1" spans="1:1" x14ac:dyDescent="0.55000000000000004">
      <c r="A1" s="1" t="s">
        <v>309</v>
      </c>
    </row>
    <row r="3" spans="1:1" x14ac:dyDescent="0.55000000000000004">
      <c r="A3" s="1" t="s">
        <v>310</v>
      </c>
    </row>
    <row r="4" spans="1:1" x14ac:dyDescent="0.55000000000000004">
      <c r="A4" s="3"/>
    </row>
    <row r="5" spans="1:1" ht="28.8" x14ac:dyDescent="0.55000000000000004">
      <c r="A5" s="2" t="s">
        <v>311</v>
      </c>
    </row>
    <row r="6" spans="1:1" x14ac:dyDescent="0.55000000000000004">
      <c r="A6" s="2" t="s">
        <v>312</v>
      </c>
    </row>
    <row r="7" spans="1:1" x14ac:dyDescent="0.55000000000000004">
      <c r="A7" s="2" t="s">
        <v>313</v>
      </c>
    </row>
    <row r="8" spans="1:1" x14ac:dyDescent="0.55000000000000004">
      <c r="A8" s="2" t="s">
        <v>314</v>
      </c>
    </row>
    <row r="9" spans="1:1" x14ac:dyDescent="0.55000000000000004">
      <c r="A9" s="2" t="s">
        <v>315</v>
      </c>
    </row>
    <row r="10" spans="1:1" ht="28.8" x14ac:dyDescent="0.55000000000000004">
      <c r="A10" s="2" t="s">
        <v>316</v>
      </c>
    </row>
    <row r="11" spans="1:1" ht="28.8" x14ac:dyDescent="0.55000000000000004">
      <c r="A11" s="2" t="s">
        <v>317</v>
      </c>
    </row>
    <row r="12" spans="1:1" x14ac:dyDescent="0.55000000000000004">
      <c r="A12" s="2" t="s">
        <v>318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1C72F-F70B-4757-8C3B-CC6E4644EE1C}">
  <dimension ref="A1:E17"/>
  <sheetViews>
    <sheetView workbookViewId="0">
      <selection activeCell="G4" sqref="G4"/>
    </sheetView>
  </sheetViews>
  <sheetFormatPr defaultColWidth="9.15625" defaultRowHeight="14.4" x14ac:dyDescent="0.55000000000000004"/>
  <cols>
    <col min="1" max="1" width="9.15625" style="2"/>
    <col min="2" max="2" width="63" style="2" customWidth="1"/>
    <col min="3" max="3" width="61.578125" style="2" bestFit="1" customWidth="1"/>
    <col min="4" max="4" width="59.68359375" style="2" customWidth="1"/>
    <col min="5" max="5" width="52" style="2" customWidth="1"/>
    <col min="6" max="16384" width="9.15625" style="2"/>
  </cols>
  <sheetData>
    <row r="1" spans="1:5" x14ac:dyDescent="0.55000000000000004">
      <c r="A1" s="2" t="s">
        <v>121</v>
      </c>
      <c r="B1" s="2" t="s">
        <v>122</v>
      </c>
      <c r="C1" s="2" t="s">
        <v>123</v>
      </c>
      <c r="D1" s="2" t="s">
        <v>124</v>
      </c>
    </row>
    <row r="2" spans="1:5" ht="43.2" x14ac:dyDescent="0.55000000000000004">
      <c r="A2" s="2">
        <v>1</v>
      </c>
      <c r="B2" s="2" t="s">
        <v>125</v>
      </c>
      <c r="C2" s="2" t="s">
        <v>126</v>
      </c>
      <c r="D2" s="2" t="s">
        <v>127</v>
      </c>
      <c r="E2" s="3"/>
    </row>
    <row r="3" spans="1:5" ht="28.8" x14ac:dyDescent="0.55000000000000004">
      <c r="A3" s="2">
        <v>2</v>
      </c>
      <c r="B3" s="2" t="s">
        <v>128</v>
      </c>
      <c r="C3" s="2" t="s">
        <v>129</v>
      </c>
      <c r="D3" s="2" t="s">
        <v>130</v>
      </c>
      <c r="E3" s="3"/>
    </row>
    <row r="4" spans="1:5" ht="28.8" x14ac:dyDescent="0.55000000000000004">
      <c r="A4" s="2">
        <v>3</v>
      </c>
      <c r="B4" s="2" t="s">
        <v>131</v>
      </c>
      <c r="C4" s="2" t="s">
        <v>132</v>
      </c>
      <c r="D4" s="2" t="s">
        <v>133</v>
      </c>
      <c r="E4" s="3"/>
    </row>
    <row r="5" spans="1:5" ht="28.8" x14ac:dyDescent="0.55000000000000004">
      <c r="A5" s="2">
        <v>4</v>
      </c>
      <c r="B5" s="2" t="s">
        <v>134</v>
      </c>
      <c r="C5" s="2" t="s">
        <v>135</v>
      </c>
      <c r="D5" s="2" t="s">
        <v>136</v>
      </c>
      <c r="E5" s="3"/>
    </row>
    <row r="6" spans="1:5" ht="28.8" x14ac:dyDescent="0.55000000000000004">
      <c r="A6" s="2">
        <v>5</v>
      </c>
      <c r="B6" s="2" t="s">
        <v>137</v>
      </c>
      <c r="C6" s="2" t="s">
        <v>138</v>
      </c>
      <c r="D6" s="2" t="s">
        <v>139</v>
      </c>
      <c r="E6" s="3"/>
    </row>
    <row r="7" spans="1:5" ht="43.2" x14ac:dyDescent="0.55000000000000004">
      <c r="A7" s="2">
        <v>6</v>
      </c>
      <c r="B7" s="2" t="s">
        <v>140</v>
      </c>
      <c r="C7" s="2" t="s">
        <v>141</v>
      </c>
      <c r="D7" s="2" t="s">
        <v>142</v>
      </c>
      <c r="E7" s="3"/>
    </row>
    <row r="8" spans="1:5" ht="28.8" x14ac:dyDescent="0.55000000000000004">
      <c r="A8" s="2">
        <v>7</v>
      </c>
      <c r="B8" s="5" t="s">
        <v>143</v>
      </c>
      <c r="C8" s="2" t="s">
        <v>144</v>
      </c>
      <c r="D8" s="2" t="s">
        <v>145</v>
      </c>
      <c r="E8" s="3"/>
    </row>
    <row r="9" spans="1:5" ht="28.8" x14ac:dyDescent="0.55000000000000004">
      <c r="A9" s="2">
        <v>8</v>
      </c>
      <c r="B9" s="2" t="s">
        <v>146</v>
      </c>
      <c r="C9" s="2" t="s">
        <v>147</v>
      </c>
      <c r="D9" s="2" t="s">
        <v>148</v>
      </c>
      <c r="E9" s="3"/>
    </row>
    <row r="10" spans="1:5" ht="43.2" x14ac:dyDescent="0.55000000000000004">
      <c r="A10" s="2">
        <v>9</v>
      </c>
      <c r="B10" s="2" t="s">
        <v>149</v>
      </c>
      <c r="C10" s="2" t="s">
        <v>150</v>
      </c>
      <c r="D10" s="2" t="s">
        <v>151</v>
      </c>
      <c r="E10" s="3"/>
    </row>
    <row r="11" spans="1:5" ht="43.2" x14ac:dyDescent="0.55000000000000004">
      <c r="A11" s="2">
        <v>10</v>
      </c>
      <c r="B11" s="2" t="s">
        <v>152</v>
      </c>
      <c r="C11" s="2" t="s">
        <v>153</v>
      </c>
      <c r="D11" s="2" t="s">
        <v>154</v>
      </c>
      <c r="E11" s="3"/>
    </row>
    <row r="12" spans="1:5" ht="28.8" x14ac:dyDescent="0.55000000000000004">
      <c r="A12" s="2">
        <v>11</v>
      </c>
      <c r="B12" s="2" t="s">
        <v>155</v>
      </c>
      <c r="C12" s="2" t="s">
        <v>156</v>
      </c>
      <c r="D12" s="2" t="s">
        <v>157</v>
      </c>
      <c r="E12" s="3"/>
    </row>
    <row r="13" spans="1:5" ht="28.8" x14ac:dyDescent="0.55000000000000004">
      <c r="A13" s="2">
        <v>12</v>
      </c>
      <c r="B13" s="2" t="s">
        <v>158</v>
      </c>
      <c r="C13" s="2" t="s">
        <v>153</v>
      </c>
      <c r="D13" s="7" t="s">
        <v>159</v>
      </c>
      <c r="E13" s="3"/>
    </row>
    <row r="14" spans="1:5" x14ac:dyDescent="0.55000000000000004">
      <c r="A14" s="2">
        <v>13</v>
      </c>
      <c r="B14" s="2" t="s">
        <v>160</v>
      </c>
      <c r="C14" s="2" t="s">
        <v>161</v>
      </c>
      <c r="D14" s="2" t="s">
        <v>162</v>
      </c>
      <c r="E14" s="3"/>
    </row>
    <row r="15" spans="1:5" ht="43.2" x14ac:dyDescent="0.55000000000000004">
      <c r="A15" s="2">
        <v>14</v>
      </c>
      <c r="B15" s="2" t="s">
        <v>163</v>
      </c>
      <c r="C15" s="2" t="s">
        <v>164</v>
      </c>
      <c r="D15" s="2" t="s">
        <v>165</v>
      </c>
      <c r="E15" s="3"/>
    </row>
    <row r="16" spans="1:5" ht="43.2" x14ac:dyDescent="0.55000000000000004">
      <c r="A16" s="2">
        <v>15</v>
      </c>
      <c r="B16" s="2" t="s">
        <v>166</v>
      </c>
      <c r="C16" s="2" t="s">
        <v>167</v>
      </c>
      <c r="D16" s="2" t="s">
        <v>168</v>
      </c>
      <c r="E16" s="3"/>
    </row>
    <row r="17" spans="1:5" ht="28.8" x14ac:dyDescent="0.55000000000000004">
      <c r="A17" s="2">
        <v>16</v>
      </c>
      <c r="B17" s="2" t="s">
        <v>169</v>
      </c>
      <c r="C17" s="2" t="s">
        <v>170</v>
      </c>
      <c r="D17" s="2" t="s">
        <v>171</v>
      </c>
      <c r="E17"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EF076-EBBC-4CE1-A5AC-8B8AEB94A0FA}">
  <dimension ref="A1:A24"/>
  <sheetViews>
    <sheetView workbookViewId="0">
      <selection activeCell="E9" sqref="E9"/>
    </sheetView>
  </sheetViews>
  <sheetFormatPr defaultColWidth="9.15625" defaultRowHeight="14.4" x14ac:dyDescent="0.55000000000000004"/>
  <cols>
    <col min="1" max="1" width="112" style="2" bestFit="1" customWidth="1"/>
    <col min="2" max="16384" width="9.15625" style="2"/>
  </cols>
  <sheetData>
    <row r="1" spans="1:1" x14ac:dyDescent="0.55000000000000004">
      <c r="A1" s="1" t="s">
        <v>0</v>
      </c>
    </row>
    <row r="2" spans="1:1" x14ac:dyDescent="0.55000000000000004">
      <c r="A2" s="2" t="s">
        <v>172</v>
      </c>
    </row>
    <row r="4" spans="1:1" x14ac:dyDescent="0.55000000000000004">
      <c r="A4" s="6" t="s">
        <v>173</v>
      </c>
    </row>
    <row r="5" spans="1:1" x14ac:dyDescent="0.55000000000000004">
      <c r="A5" s="3"/>
    </row>
    <row r="6" spans="1:1" x14ac:dyDescent="0.55000000000000004">
      <c r="A6" s="2" t="s">
        <v>174</v>
      </c>
    </row>
    <row r="7" spans="1:1" ht="57.6" x14ac:dyDescent="0.55000000000000004">
      <c r="A7" s="2" t="s">
        <v>175</v>
      </c>
    </row>
    <row r="8" spans="1:1" ht="28.8" x14ac:dyDescent="0.55000000000000004">
      <c r="A8" s="2" t="s">
        <v>176</v>
      </c>
    </row>
    <row r="9" spans="1:1" x14ac:dyDescent="0.55000000000000004">
      <c r="A9" s="2" t="s">
        <v>177</v>
      </c>
    </row>
    <row r="10" spans="1:1" ht="28.8" x14ac:dyDescent="0.55000000000000004">
      <c r="A10" s="2" t="s">
        <v>178</v>
      </c>
    </row>
    <row r="11" spans="1:1" x14ac:dyDescent="0.55000000000000004">
      <c r="A11" s="2" t="s">
        <v>179</v>
      </c>
    </row>
    <row r="12" spans="1:1" x14ac:dyDescent="0.55000000000000004">
      <c r="A12" s="2" t="s">
        <v>180</v>
      </c>
    </row>
    <row r="13" spans="1:1" x14ac:dyDescent="0.55000000000000004">
      <c r="A13" s="2" t="s">
        <v>181</v>
      </c>
    </row>
    <row r="14" spans="1:1" ht="28.8" x14ac:dyDescent="0.55000000000000004">
      <c r="A14" s="2" t="s">
        <v>182</v>
      </c>
    </row>
    <row r="15" spans="1:1" x14ac:dyDescent="0.55000000000000004">
      <c r="A15" s="2" t="s">
        <v>183</v>
      </c>
    </row>
    <row r="16" spans="1:1" x14ac:dyDescent="0.55000000000000004">
      <c r="A16" s="2" t="s">
        <v>184</v>
      </c>
    </row>
    <row r="17" spans="1:1" x14ac:dyDescent="0.55000000000000004">
      <c r="A17" s="2" t="s">
        <v>185</v>
      </c>
    </row>
    <row r="18" spans="1:1" x14ac:dyDescent="0.55000000000000004">
      <c r="A18" s="2" t="s">
        <v>186</v>
      </c>
    </row>
    <row r="19" spans="1:1" x14ac:dyDescent="0.55000000000000004">
      <c r="A19" s="2" t="s">
        <v>187</v>
      </c>
    </row>
    <row r="20" spans="1:1" x14ac:dyDescent="0.55000000000000004">
      <c r="A20" s="2" t="s">
        <v>188</v>
      </c>
    </row>
    <row r="21" spans="1:1" ht="28.8" x14ac:dyDescent="0.55000000000000004">
      <c r="A21" s="2" t="s">
        <v>189</v>
      </c>
    </row>
    <row r="22" spans="1:1" x14ac:dyDescent="0.55000000000000004">
      <c r="A22" s="2" t="s">
        <v>190</v>
      </c>
    </row>
    <row r="23" spans="1:1" ht="28.8" x14ac:dyDescent="0.55000000000000004">
      <c r="A23" s="2" t="s">
        <v>191</v>
      </c>
    </row>
    <row r="24" spans="1:1" ht="28.8" x14ac:dyDescent="0.55000000000000004">
      <c r="A24" s="2" t="s">
        <v>192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C14E-CEFF-4451-9970-7DC1DCABB5CB}">
  <dimension ref="A1:A55"/>
  <sheetViews>
    <sheetView topLeftCell="A40" workbookViewId="0">
      <selection activeCell="A16" sqref="A16"/>
    </sheetView>
  </sheetViews>
  <sheetFormatPr defaultColWidth="9.15625" defaultRowHeight="14.4" x14ac:dyDescent="0.55000000000000004"/>
  <cols>
    <col min="1" max="1" width="108.15625" style="2" customWidth="1"/>
    <col min="2" max="16384" width="9.15625" style="2"/>
  </cols>
  <sheetData>
    <row r="1" spans="1:1" x14ac:dyDescent="0.55000000000000004">
      <c r="A1" s="1" t="s">
        <v>193</v>
      </c>
    </row>
    <row r="2" spans="1:1" x14ac:dyDescent="0.55000000000000004">
      <c r="A2" s="2" t="s">
        <v>194</v>
      </c>
    </row>
    <row r="4" spans="1:1" x14ac:dyDescent="0.55000000000000004">
      <c r="A4" s="1" t="s">
        <v>195</v>
      </c>
    </row>
    <row r="5" spans="1:1" x14ac:dyDescent="0.55000000000000004">
      <c r="A5" s="3"/>
    </row>
    <row r="6" spans="1:1" x14ac:dyDescent="0.55000000000000004">
      <c r="A6" s="2" t="s">
        <v>196</v>
      </c>
    </row>
    <row r="7" spans="1:1" x14ac:dyDescent="0.55000000000000004">
      <c r="A7" s="2" t="s">
        <v>197</v>
      </c>
    </row>
    <row r="8" spans="1:1" x14ac:dyDescent="0.55000000000000004">
      <c r="A8" s="2" t="s">
        <v>198</v>
      </c>
    </row>
    <row r="9" spans="1:1" x14ac:dyDescent="0.55000000000000004">
      <c r="A9" s="2" t="s">
        <v>199</v>
      </c>
    </row>
    <row r="10" spans="1:1" ht="28.8" x14ac:dyDescent="0.55000000000000004">
      <c r="A10" s="2" t="s">
        <v>200</v>
      </c>
    </row>
    <row r="11" spans="1:1" x14ac:dyDescent="0.55000000000000004">
      <c r="A11" s="2" t="s">
        <v>201</v>
      </c>
    </row>
    <row r="12" spans="1:1" x14ac:dyDescent="0.55000000000000004">
      <c r="A12" s="2" t="s">
        <v>202</v>
      </c>
    </row>
    <row r="13" spans="1:1" x14ac:dyDescent="0.55000000000000004">
      <c r="A13" s="2" t="s">
        <v>203</v>
      </c>
    </row>
    <row r="15" spans="1:1" x14ac:dyDescent="0.55000000000000004">
      <c r="A15" s="1" t="s">
        <v>204</v>
      </c>
    </row>
    <row r="16" spans="1:1" x14ac:dyDescent="0.55000000000000004">
      <c r="A16" s="3"/>
    </row>
    <row r="17" spans="1:1" x14ac:dyDescent="0.55000000000000004">
      <c r="A17" s="2" t="s">
        <v>205</v>
      </c>
    </row>
    <row r="18" spans="1:1" ht="28.8" x14ac:dyDescent="0.55000000000000004">
      <c r="A18" s="2" t="s">
        <v>206</v>
      </c>
    </row>
    <row r="19" spans="1:1" x14ac:dyDescent="0.55000000000000004">
      <c r="A19" s="2" t="s">
        <v>207</v>
      </c>
    </row>
    <row r="21" spans="1:1" x14ac:dyDescent="0.55000000000000004">
      <c r="A21" s="1" t="s">
        <v>208</v>
      </c>
    </row>
    <row r="22" spans="1:1" x14ac:dyDescent="0.55000000000000004">
      <c r="A22" s="3"/>
    </row>
    <row r="23" spans="1:1" ht="28.8" x14ac:dyDescent="0.55000000000000004">
      <c r="A23" s="2" t="s">
        <v>209</v>
      </c>
    </row>
    <row r="25" spans="1:1" x14ac:dyDescent="0.55000000000000004">
      <c r="A25" s="1" t="s">
        <v>210</v>
      </c>
    </row>
    <row r="26" spans="1:1" x14ac:dyDescent="0.55000000000000004">
      <c r="A26" s="3"/>
    </row>
    <row r="27" spans="1:1" ht="28.8" x14ac:dyDescent="0.55000000000000004">
      <c r="A27" s="2" t="s">
        <v>211</v>
      </c>
    </row>
    <row r="28" spans="1:1" ht="28.8" x14ac:dyDescent="0.55000000000000004">
      <c r="A28" s="2" t="s">
        <v>212</v>
      </c>
    </row>
    <row r="29" spans="1:1" ht="28.8" x14ac:dyDescent="0.55000000000000004">
      <c r="A29" s="2" t="s">
        <v>213</v>
      </c>
    </row>
    <row r="31" spans="1:1" x14ac:dyDescent="0.55000000000000004">
      <c r="A31" s="1" t="s">
        <v>214</v>
      </c>
    </row>
    <row r="32" spans="1:1" x14ac:dyDescent="0.55000000000000004">
      <c r="A32" s="3"/>
    </row>
    <row r="33" spans="1:1" x14ac:dyDescent="0.55000000000000004">
      <c r="A33" s="2" t="s">
        <v>215</v>
      </c>
    </row>
    <row r="34" spans="1:1" ht="28.8" x14ac:dyDescent="0.55000000000000004">
      <c r="A34" s="2" t="s">
        <v>216</v>
      </c>
    </row>
    <row r="35" spans="1:1" ht="28.8" x14ac:dyDescent="0.55000000000000004">
      <c r="A35" s="2" t="s">
        <v>217</v>
      </c>
    </row>
    <row r="36" spans="1:1" x14ac:dyDescent="0.55000000000000004">
      <c r="A36" s="2" t="s">
        <v>218</v>
      </c>
    </row>
    <row r="37" spans="1:1" x14ac:dyDescent="0.55000000000000004">
      <c r="A37" s="2" t="s">
        <v>219</v>
      </c>
    </row>
    <row r="39" spans="1:1" x14ac:dyDescent="0.55000000000000004">
      <c r="A39" s="1" t="s">
        <v>220</v>
      </c>
    </row>
    <row r="40" spans="1:1" x14ac:dyDescent="0.55000000000000004">
      <c r="A40" s="3"/>
    </row>
    <row r="41" spans="1:1" ht="28.8" x14ac:dyDescent="0.55000000000000004">
      <c r="A41" s="2" t="s">
        <v>221</v>
      </c>
    </row>
    <row r="42" spans="1:1" ht="28.8" x14ac:dyDescent="0.55000000000000004">
      <c r="A42" s="2" t="s">
        <v>222</v>
      </c>
    </row>
    <row r="43" spans="1:1" x14ac:dyDescent="0.55000000000000004">
      <c r="A43" s="4" t="s">
        <v>223</v>
      </c>
    </row>
    <row r="44" spans="1:1" ht="28.8" x14ac:dyDescent="0.55000000000000004">
      <c r="A44" s="2" t="s">
        <v>224</v>
      </c>
    </row>
    <row r="45" spans="1:1" x14ac:dyDescent="0.55000000000000004">
      <c r="A45" s="2" t="s">
        <v>219</v>
      </c>
    </row>
    <row r="47" spans="1:1" x14ac:dyDescent="0.55000000000000004">
      <c r="A47" s="1" t="s">
        <v>225</v>
      </c>
    </row>
    <row r="48" spans="1:1" x14ac:dyDescent="0.55000000000000004">
      <c r="A48" s="3"/>
    </row>
    <row r="49" spans="1:1" x14ac:dyDescent="0.55000000000000004">
      <c r="A49" s="4" t="s">
        <v>226</v>
      </c>
    </row>
    <row r="50" spans="1:1" x14ac:dyDescent="0.55000000000000004">
      <c r="A50" s="4" t="s">
        <v>227</v>
      </c>
    </row>
    <row r="51" spans="1:1" x14ac:dyDescent="0.55000000000000004">
      <c r="A51" s="2" t="s">
        <v>228</v>
      </c>
    </row>
    <row r="52" spans="1:1" x14ac:dyDescent="0.55000000000000004">
      <c r="A52" s="2" t="s">
        <v>229</v>
      </c>
    </row>
    <row r="53" spans="1:1" x14ac:dyDescent="0.55000000000000004">
      <c r="A53" s="2" t="s">
        <v>230</v>
      </c>
    </row>
    <row r="54" spans="1:1" x14ac:dyDescent="0.55000000000000004">
      <c r="A54" s="2" t="s">
        <v>231</v>
      </c>
    </row>
    <row r="55" spans="1:1" x14ac:dyDescent="0.55000000000000004">
      <c r="A55" s="2" t="s">
        <v>232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1E9F-F6F3-4808-994B-CE0907EB1A7C}">
  <dimension ref="A1:A47"/>
  <sheetViews>
    <sheetView topLeftCell="A37" workbookViewId="0">
      <selection activeCell="A45" sqref="A45"/>
    </sheetView>
  </sheetViews>
  <sheetFormatPr defaultColWidth="9.15625" defaultRowHeight="14.4" x14ac:dyDescent="0.55000000000000004"/>
  <cols>
    <col min="1" max="1" width="96.41796875" style="2" customWidth="1"/>
    <col min="2" max="16384" width="9.15625" style="2"/>
  </cols>
  <sheetData>
    <row r="1" spans="1:1" x14ac:dyDescent="0.55000000000000004">
      <c r="A1" s="1" t="s">
        <v>233</v>
      </c>
    </row>
    <row r="3" spans="1:1" x14ac:dyDescent="0.55000000000000004">
      <c r="A3" s="1" t="s">
        <v>195</v>
      </c>
    </row>
    <row r="4" spans="1:1" x14ac:dyDescent="0.55000000000000004">
      <c r="A4" s="3"/>
    </row>
    <row r="5" spans="1:1" x14ac:dyDescent="0.55000000000000004">
      <c r="A5" s="2" t="s">
        <v>234</v>
      </c>
    </row>
    <row r="6" spans="1:1" x14ac:dyDescent="0.55000000000000004">
      <c r="A6" s="2" t="s">
        <v>235</v>
      </c>
    </row>
    <row r="7" spans="1:1" x14ac:dyDescent="0.55000000000000004">
      <c r="A7" s="2" t="s">
        <v>203</v>
      </c>
    </row>
    <row r="8" spans="1:1" x14ac:dyDescent="0.55000000000000004">
      <c r="A8" s="2" t="s">
        <v>236</v>
      </c>
    </row>
    <row r="9" spans="1:1" x14ac:dyDescent="0.55000000000000004">
      <c r="A9" s="2" t="s">
        <v>237</v>
      </c>
    </row>
    <row r="10" spans="1:1" x14ac:dyDescent="0.55000000000000004">
      <c r="A10" s="2" t="s">
        <v>238</v>
      </c>
    </row>
    <row r="11" spans="1:1" x14ac:dyDescent="0.55000000000000004">
      <c r="A11" s="2" t="s">
        <v>239</v>
      </c>
    </row>
    <row r="12" spans="1:1" x14ac:dyDescent="0.55000000000000004">
      <c r="A12" s="2" t="s">
        <v>240</v>
      </c>
    </row>
    <row r="13" spans="1:1" x14ac:dyDescent="0.55000000000000004">
      <c r="A13" s="2" t="s">
        <v>203</v>
      </c>
    </row>
    <row r="15" spans="1:1" x14ac:dyDescent="0.55000000000000004">
      <c r="A15" s="1" t="s">
        <v>204</v>
      </c>
    </row>
    <row r="16" spans="1:1" x14ac:dyDescent="0.55000000000000004">
      <c r="A16" s="3"/>
    </row>
    <row r="17" spans="1:1" x14ac:dyDescent="0.55000000000000004">
      <c r="A17" s="2" t="s">
        <v>241</v>
      </c>
    </row>
    <row r="18" spans="1:1" x14ac:dyDescent="0.55000000000000004">
      <c r="A18" s="2" t="s">
        <v>242</v>
      </c>
    </row>
    <row r="19" spans="1:1" x14ac:dyDescent="0.55000000000000004">
      <c r="A19" s="2" t="s">
        <v>243</v>
      </c>
    </row>
    <row r="21" spans="1:1" x14ac:dyDescent="0.55000000000000004">
      <c r="A21" s="1" t="s">
        <v>244</v>
      </c>
    </row>
    <row r="22" spans="1:1" x14ac:dyDescent="0.55000000000000004">
      <c r="A22" s="3"/>
    </row>
    <row r="23" spans="1:1" x14ac:dyDescent="0.55000000000000004">
      <c r="A23" s="2" t="s">
        <v>245</v>
      </c>
    </row>
    <row r="24" spans="1:1" x14ac:dyDescent="0.55000000000000004">
      <c r="A24" s="2" t="s">
        <v>246</v>
      </c>
    </row>
    <row r="25" spans="1:1" x14ac:dyDescent="0.55000000000000004">
      <c r="A25" s="2" t="s">
        <v>247</v>
      </c>
    </row>
    <row r="26" spans="1:1" ht="28.8" x14ac:dyDescent="0.55000000000000004">
      <c r="A26" s="2" t="s">
        <v>248</v>
      </c>
    </row>
    <row r="27" spans="1:1" ht="57.6" x14ac:dyDescent="0.55000000000000004">
      <c r="A27" s="2" t="s">
        <v>249</v>
      </c>
    </row>
    <row r="29" spans="1:1" x14ac:dyDescent="0.55000000000000004">
      <c r="A29" s="1" t="s">
        <v>250</v>
      </c>
    </row>
    <row r="30" spans="1:1" x14ac:dyDescent="0.55000000000000004">
      <c r="A30" s="3"/>
    </row>
    <row r="31" spans="1:1" ht="28.8" x14ac:dyDescent="0.55000000000000004">
      <c r="A31" s="2" t="s">
        <v>251</v>
      </c>
    </row>
    <row r="32" spans="1:1" x14ac:dyDescent="0.55000000000000004">
      <c r="A32" s="2" t="s">
        <v>252</v>
      </c>
    </row>
    <row r="33" spans="1:1" x14ac:dyDescent="0.55000000000000004">
      <c r="A33" s="2" t="s">
        <v>253</v>
      </c>
    </row>
    <row r="34" spans="1:1" ht="28.8" x14ac:dyDescent="0.55000000000000004">
      <c r="A34" s="2" t="s">
        <v>254</v>
      </c>
    </row>
    <row r="35" spans="1:1" ht="100.8" x14ac:dyDescent="0.55000000000000004">
      <c r="A35" s="2" t="s">
        <v>255</v>
      </c>
    </row>
    <row r="36" spans="1:1" x14ac:dyDescent="0.55000000000000004">
      <c r="A36" s="2" t="s">
        <v>256</v>
      </c>
    </row>
    <row r="37" spans="1:1" x14ac:dyDescent="0.55000000000000004">
      <c r="A37" s="2" t="s">
        <v>257</v>
      </c>
    </row>
    <row r="38" spans="1:1" x14ac:dyDescent="0.55000000000000004">
      <c r="A38" s="2" t="s">
        <v>258</v>
      </c>
    </row>
    <row r="40" spans="1:1" x14ac:dyDescent="0.55000000000000004">
      <c r="A40" s="1" t="s">
        <v>250</v>
      </c>
    </row>
    <row r="41" spans="1:1" x14ac:dyDescent="0.55000000000000004">
      <c r="A41" s="3"/>
    </row>
    <row r="42" spans="1:1" ht="86.4" x14ac:dyDescent="0.55000000000000004">
      <c r="A42" s="2" t="s">
        <v>259</v>
      </c>
    </row>
    <row r="43" spans="1:1" x14ac:dyDescent="0.55000000000000004">
      <c r="A43" s="2" t="s">
        <v>253</v>
      </c>
    </row>
    <row r="44" spans="1:1" ht="28.8" x14ac:dyDescent="0.55000000000000004">
      <c r="A44" s="2" t="s">
        <v>254</v>
      </c>
    </row>
    <row r="45" spans="1:1" ht="86.4" x14ac:dyDescent="0.55000000000000004">
      <c r="A45" s="2" t="s">
        <v>260</v>
      </c>
    </row>
    <row r="46" spans="1:1" x14ac:dyDescent="0.55000000000000004">
      <c r="A46" s="2" t="s">
        <v>256</v>
      </c>
    </row>
    <row r="47" spans="1:1" ht="43.2" x14ac:dyDescent="0.55000000000000004">
      <c r="A47" s="2" t="s">
        <v>261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978E4-FCAC-425C-9B08-8C79B121C2A4}">
  <dimension ref="A1:A19"/>
  <sheetViews>
    <sheetView workbookViewId="0">
      <selection activeCell="A16" sqref="A16"/>
    </sheetView>
  </sheetViews>
  <sheetFormatPr defaultColWidth="9.15625" defaultRowHeight="14.4" x14ac:dyDescent="0.55000000000000004"/>
  <cols>
    <col min="1" max="1" width="82.68359375" style="2" customWidth="1"/>
    <col min="2" max="16384" width="9.15625" style="2"/>
  </cols>
  <sheetData>
    <row r="1" spans="1:1" x14ac:dyDescent="0.55000000000000004">
      <c r="A1" s="1" t="s">
        <v>262</v>
      </c>
    </row>
    <row r="3" spans="1:1" x14ac:dyDescent="0.55000000000000004">
      <c r="A3" s="1" t="s">
        <v>195</v>
      </c>
    </row>
    <row r="4" spans="1:1" x14ac:dyDescent="0.55000000000000004">
      <c r="A4" s="3"/>
    </row>
    <row r="5" spans="1:1" ht="28.8" x14ac:dyDescent="0.55000000000000004">
      <c r="A5" s="2" t="s">
        <v>263</v>
      </c>
    </row>
    <row r="6" spans="1:1" x14ac:dyDescent="0.55000000000000004">
      <c r="A6" s="2" t="s">
        <v>264</v>
      </c>
    </row>
    <row r="7" spans="1:1" x14ac:dyDescent="0.55000000000000004">
      <c r="A7" s="2" t="s">
        <v>265</v>
      </c>
    </row>
    <row r="8" spans="1:1" x14ac:dyDescent="0.55000000000000004">
      <c r="A8" s="2" t="s">
        <v>203</v>
      </c>
    </row>
    <row r="9" spans="1:1" ht="28.8" x14ac:dyDescent="0.55000000000000004">
      <c r="A9" s="2" t="s">
        <v>266</v>
      </c>
    </row>
    <row r="10" spans="1:1" ht="28.8" x14ac:dyDescent="0.55000000000000004">
      <c r="A10" s="2" t="s">
        <v>267</v>
      </c>
    </row>
    <row r="11" spans="1:1" ht="28.8" x14ac:dyDescent="0.55000000000000004">
      <c r="A11" s="2" t="s">
        <v>268</v>
      </c>
    </row>
    <row r="12" spans="1:1" x14ac:dyDescent="0.55000000000000004">
      <c r="A12" s="2" t="s">
        <v>269</v>
      </c>
    </row>
    <row r="13" spans="1:1" ht="28.8" x14ac:dyDescent="0.55000000000000004">
      <c r="A13" s="2" t="s">
        <v>270</v>
      </c>
    </row>
    <row r="15" spans="1:1" x14ac:dyDescent="0.55000000000000004">
      <c r="A15" s="1" t="s">
        <v>204</v>
      </c>
    </row>
    <row r="16" spans="1:1" x14ac:dyDescent="0.55000000000000004">
      <c r="A16" s="3"/>
    </row>
    <row r="17" spans="1:1" ht="28.8" x14ac:dyDescent="0.55000000000000004">
      <c r="A17" s="2" t="s">
        <v>271</v>
      </c>
    </row>
    <row r="18" spans="1:1" ht="31.5" customHeight="1" x14ac:dyDescent="0.55000000000000004">
      <c r="A18" s="2" t="s">
        <v>272</v>
      </c>
    </row>
    <row r="19" spans="1:1" ht="43.2" x14ac:dyDescent="0.55000000000000004">
      <c r="A19" s="2" t="s">
        <v>273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59CA-9F5C-451B-8CC4-38DEC5B92934}">
  <dimension ref="A1:A8"/>
  <sheetViews>
    <sheetView workbookViewId="0">
      <selection activeCell="A11" sqref="A11"/>
    </sheetView>
  </sheetViews>
  <sheetFormatPr defaultColWidth="9.15625" defaultRowHeight="14.4" x14ac:dyDescent="0.55000000000000004"/>
  <cols>
    <col min="1" max="1" width="91.68359375" style="2" customWidth="1"/>
    <col min="2" max="16384" width="9.15625" style="2"/>
  </cols>
  <sheetData>
    <row r="1" spans="1:1" x14ac:dyDescent="0.55000000000000004">
      <c r="A1" s="1" t="s">
        <v>274</v>
      </c>
    </row>
    <row r="2" spans="1:1" x14ac:dyDescent="0.55000000000000004">
      <c r="A2" s="2" t="s">
        <v>275</v>
      </c>
    </row>
    <row r="4" spans="1:1" x14ac:dyDescent="0.55000000000000004">
      <c r="A4" s="1" t="s">
        <v>204</v>
      </c>
    </row>
    <row r="5" spans="1:1" x14ac:dyDescent="0.55000000000000004">
      <c r="A5" s="3"/>
    </row>
    <row r="6" spans="1:1" x14ac:dyDescent="0.55000000000000004">
      <c r="A6" s="2" t="s">
        <v>276</v>
      </c>
    </row>
    <row r="7" spans="1:1" ht="57.6" x14ac:dyDescent="0.55000000000000004">
      <c r="A7" s="2" t="s">
        <v>277</v>
      </c>
    </row>
    <row r="8" spans="1:1" x14ac:dyDescent="0.55000000000000004">
      <c r="A8" s="2" t="s">
        <v>278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42BA-5411-4048-A52A-BA161EDD8576}">
  <dimension ref="A1:A7"/>
  <sheetViews>
    <sheetView workbookViewId="0">
      <selection activeCell="A13" sqref="A13"/>
    </sheetView>
  </sheetViews>
  <sheetFormatPr defaultColWidth="9.15625" defaultRowHeight="14.4" x14ac:dyDescent="0.55000000000000004"/>
  <cols>
    <col min="1" max="1" width="84.578125" style="2" customWidth="1"/>
    <col min="2" max="16384" width="9.15625" style="2"/>
  </cols>
  <sheetData>
    <row r="1" spans="1:1" x14ac:dyDescent="0.55000000000000004">
      <c r="A1" s="1" t="s">
        <v>279</v>
      </c>
    </row>
    <row r="3" spans="1:1" x14ac:dyDescent="0.55000000000000004">
      <c r="A3" s="1" t="s">
        <v>204</v>
      </c>
    </row>
    <row r="4" spans="1:1" x14ac:dyDescent="0.55000000000000004">
      <c r="A4" s="3"/>
    </row>
    <row r="5" spans="1:1" x14ac:dyDescent="0.55000000000000004">
      <c r="A5" s="2" t="s">
        <v>280</v>
      </c>
    </row>
    <row r="6" spans="1:1" ht="28.8" x14ac:dyDescent="0.55000000000000004">
      <c r="A6" s="2" t="s">
        <v>281</v>
      </c>
    </row>
    <row r="7" spans="1:1" x14ac:dyDescent="0.55000000000000004">
      <c r="A7" s="2" t="s">
        <v>282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51AA-A8EC-4E48-ACD0-5E33506F72C4}">
  <dimension ref="A1:A37"/>
  <sheetViews>
    <sheetView workbookViewId="0">
      <selection activeCell="B17" sqref="B17"/>
    </sheetView>
  </sheetViews>
  <sheetFormatPr defaultColWidth="9.15625" defaultRowHeight="14.4" x14ac:dyDescent="0.55000000000000004"/>
  <cols>
    <col min="1" max="1" width="81" style="2" customWidth="1"/>
    <col min="2" max="16384" width="9.15625" style="2"/>
  </cols>
  <sheetData>
    <row r="1" spans="1:1" x14ac:dyDescent="0.55000000000000004">
      <c r="A1" s="1" t="s">
        <v>283</v>
      </c>
    </row>
    <row r="3" spans="1:1" x14ac:dyDescent="0.55000000000000004">
      <c r="A3" s="1" t="s">
        <v>204</v>
      </c>
    </row>
    <row r="4" spans="1:1" x14ac:dyDescent="0.55000000000000004">
      <c r="A4" s="3"/>
    </row>
    <row r="5" spans="1:1" x14ac:dyDescent="0.55000000000000004">
      <c r="A5" s="2" t="s">
        <v>284</v>
      </c>
    </row>
    <row r="6" spans="1:1" ht="28.8" x14ac:dyDescent="0.55000000000000004">
      <c r="A6" s="2" t="s">
        <v>285</v>
      </c>
    </row>
    <row r="7" spans="1:1" ht="28.8" x14ac:dyDescent="0.55000000000000004">
      <c r="A7" s="2" t="s">
        <v>286</v>
      </c>
    </row>
    <row r="8" spans="1:1" x14ac:dyDescent="0.55000000000000004">
      <c r="A8" s="2" t="s">
        <v>287</v>
      </c>
    </row>
    <row r="9" spans="1:1" ht="28.8" x14ac:dyDescent="0.55000000000000004">
      <c r="A9" s="2" t="s">
        <v>288</v>
      </c>
    </row>
    <row r="11" spans="1:1" x14ac:dyDescent="0.55000000000000004">
      <c r="A11" s="1" t="s">
        <v>250</v>
      </c>
    </row>
    <row r="12" spans="1:1" x14ac:dyDescent="0.55000000000000004">
      <c r="A12" s="3"/>
    </row>
    <row r="13" spans="1:1" ht="72" x14ac:dyDescent="0.55000000000000004">
      <c r="A13" s="2" t="s">
        <v>289</v>
      </c>
    </row>
    <row r="14" spans="1:1" ht="28.8" x14ac:dyDescent="0.55000000000000004">
      <c r="A14" s="2" t="s">
        <v>290</v>
      </c>
    </row>
    <row r="15" spans="1:1" ht="28.8" x14ac:dyDescent="0.55000000000000004">
      <c r="A15" s="2" t="s">
        <v>254</v>
      </c>
    </row>
    <row r="16" spans="1:1" ht="86.4" x14ac:dyDescent="0.55000000000000004">
      <c r="A16" s="2" t="s">
        <v>291</v>
      </c>
    </row>
    <row r="17" spans="1:1" x14ac:dyDescent="0.55000000000000004">
      <c r="A17" s="2" t="s">
        <v>292</v>
      </c>
    </row>
    <row r="18" spans="1:1" ht="28.8" x14ac:dyDescent="0.55000000000000004">
      <c r="A18" s="2" t="s">
        <v>293</v>
      </c>
    </row>
    <row r="20" spans="1:1" x14ac:dyDescent="0.55000000000000004">
      <c r="A20" s="1" t="s">
        <v>294</v>
      </c>
    </row>
    <row r="21" spans="1:1" x14ac:dyDescent="0.55000000000000004">
      <c r="A21" s="3"/>
    </row>
    <row r="22" spans="1:1" ht="28.8" x14ac:dyDescent="0.55000000000000004">
      <c r="A22" s="2" t="s">
        <v>295</v>
      </c>
    </row>
    <row r="23" spans="1:1" ht="28.8" x14ac:dyDescent="0.55000000000000004">
      <c r="A23" s="2" t="s">
        <v>296</v>
      </c>
    </row>
    <row r="24" spans="1:1" x14ac:dyDescent="0.55000000000000004">
      <c r="A24" s="2" t="s">
        <v>297</v>
      </c>
    </row>
    <row r="25" spans="1:1" x14ac:dyDescent="0.55000000000000004">
      <c r="A25" s="2" t="s">
        <v>298</v>
      </c>
    </row>
    <row r="26" spans="1:1" x14ac:dyDescent="0.55000000000000004">
      <c r="A26" s="2" t="s">
        <v>299</v>
      </c>
    </row>
    <row r="27" spans="1:1" ht="57.6" x14ac:dyDescent="0.55000000000000004">
      <c r="A27" s="2" t="s">
        <v>300</v>
      </c>
    </row>
    <row r="28" spans="1:1" ht="28.8" x14ac:dyDescent="0.55000000000000004">
      <c r="A28" s="2" t="s">
        <v>301</v>
      </c>
    </row>
    <row r="30" spans="1:1" x14ac:dyDescent="0.55000000000000004">
      <c r="A30" s="1" t="s">
        <v>302</v>
      </c>
    </row>
    <row r="31" spans="1:1" x14ac:dyDescent="0.55000000000000004">
      <c r="A31" s="3"/>
    </row>
    <row r="32" spans="1:1" ht="28.8" x14ac:dyDescent="0.55000000000000004">
      <c r="A32" s="2" t="s">
        <v>303</v>
      </c>
    </row>
    <row r="33" spans="1:1" ht="57.6" x14ac:dyDescent="0.55000000000000004">
      <c r="A33" s="2" t="s">
        <v>304</v>
      </c>
    </row>
    <row r="34" spans="1:1" x14ac:dyDescent="0.55000000000000004">
      <c r="A34" s="2" t="s">
        <v>305</v>
      </c>
    </row>
    <row r="35" spans="1:1" x14ac:dyDescent="0.55000000000000004">
      <c r="A35" s="2" t="s">
        <v>306</v>
      </c>
    </row>
    <row r="36" spans="1:1" ht="57.6" x14ac:dyDescent="0.55000000000000004">
      <c r="A36" s="2" t="s">
        <v>307</v>
      </c>
    </row>
    <row r="37" spans="1:1" ht="28.8" x14ac:dyDescent="0.55000000000000004">
      <c r="A37" s="2" t="s">
        <v>308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D81C0BC60B8F34E98292508E0F2290B" ma:contentTypeVersion="16" ma:contentTypeDescription="Create a new document." ma:contentTypeScope="" ma:versionID="5b92cb22fc907bdfbb8c7cf2d0db3976">
  <xsd:schema xmlns:xsd="http://www.w3.org/2001/XMLSchema" xmlns:xs="http://www.w3.org/2001/XMLSchema" xmlns:p="http://schemas.microsoft.com/office/2006/metadata/properties" xmlns:ns3="ff8b091e-718a-46df-969f-fd7948bb87c1" xmlns:ns4="8d77a055-97e1-4cbf-923c-b2909e200c86" targetNamespace="http://schemas.microsoft.com/office/2006/metadata/properties" ma:root="true" ma:fieldsID="d01377072be400b5330c5cd9a12685a9" ns3:_="" ns4:_="">
    <xsd:import namespace="ff8b091e-718a-46df-969f-fd7948bb87c1"/>
    <xsd:import namespace="8d77a055-97e1-4cbf-923c-b2909e200c86"/>
    <xsd:element name="properties">
      <xsd:complexType>
        <xsd:sequence>
          <xsd:element name="documentManagement">
            <xsd:complexType>
              <xsd:all>
                <xsd:element ref="ns3:MigrationWizId" minOccurs="0"/>
                <xsd:element ref="ns3:MigrationWizIdPermissions" minOccurs="0"/>
                <xsd:element ref="ns3:MigrationWizIdVersion" minOccurs="0"/>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8b091e-718a-46df-969f-fd7948bb87c1"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d77a055-97e1-4cbf-923c-b2909e200c8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grationWizIdPermissions xmlns="ff8b091e-718a-46df-969f-fd7948bb87c1" xsi:nil="true"/>
    <MigrationWizIdVersion xmlns="ff8b091e-718a-46df-969f-fd7948bb87c1" xsi:nil="true"/>
    <MigrationWizId xmlns="ff8b091e-718a-46df-969f-fd7948bb87c1" xsi:nil="true"/>
  </documentManagement>
</p:properties>
</file>

<file path=customXml/itemProps1.xml><?xml version="1.0" encoding="utf-8"?>
<ds:datastoreItem xmlns:ds="http://schemas.openxmlformats.org/officeDocument/2006/customXml" ds:itemID="{F5ADC133-0C3F-495C-B197-6AC2796CE080}">
  <ds:schemaRefs>
    <ds:schemaRef ds:uri="http://schemas.microsoft.com/sharepoint/v3/contenttype/forms"/>
  </ds:schemaRefs>
</ds:datastoreItem>
</file>

<file path=customXml/itemProps2.xml><?xml version="1.0" encoding="utf-8"?>
<ds:datastoreItem xmlns:ds="http://schemas.openxmlformats.org/officeDocument/2006/customXml" ds:itemID="{0DAA0B34-8953-4E65-B5C9-28B52FC86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8b091e-718a-46df-969f-fd7948bb87c1"/>
    <ds:schemaRef ds:uri="8d77a055-97e1-4cbf-923c-b2909e200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070ADB-AF1A-48EC-8072-3E10F68AA33D}">
  <ds:schemaRefs>
    <ds:schemaRef ds:uri="http://schemas.microsoft.com/office/2006/metadata/properties"/>
    <ds:schemaRef ds:uri="http://schemas.microsoft.com/office/infopath/2007/PartnerControls"/>
    <ds:schemaRef ds:uri="ff8b091e-718a-46df-969f-fd7948bb87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vt:lpstr>
      <vt:lpstr>Literature</vt:lpstr>
      <vt:lpstr>Pretreatment</vt:lpstr>
      <vt:lpstr>MVC</vt:lpstr>
      <vt:lpstr>MD</vt:lpstr>
      <vt:lpstr>FO</vt:lpstr>
      <vt:lpstr>MED</vt:lpstr>
      <vt:lpstr>HDH</vt:lpstr>
      <vt:lpstr>RO</vt:lpstr>
      <vt:lpstr>Miscellaneous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Zamarripa-Perez</dc:creator>
  <cp:keywords/>
  <dc:description/>
  <cp:lastModifiedBy>Elmira Shamlou</cp:lastModifiedBy>
  <cp:revision/>
  <dcterms:created xsi:type="dcterms:W3CDTF">2022-09-23T18:17:02Z</dcterms:created>
  <dcterms:modified xsi:type="dcterms:W3CDTF">2023-04-18T17:25:46Z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0x010100DD81C0BC60B8F34E98292508E0F2290B</vt:lpwstr>
  </property>
</Properties>
</file>