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2120" windowHeight="4308" activeTab="4"/>
  </bookViews>
  <sheets>
    <sheet name="Lists" sheetId="9" r:id="rId1"/>
    <sheet name="Constants" sheetId="6" r:id="rId2"/>
    <sheet name="Events_Old" sheetId="7" r:id="rId3"/>
    <sheet name="Units" sheetId="8" r:id="rId4"/>
    <sheet name="Events" sheetId="10" r:id="rId5"/>
    <sheet name="Research" sheetId="11" r:id="rId6"/>
    <sheet name="Energy" sheetId="12" r:id="rId7"/>
  </sheets>
  <calcPr calcId="145621"/>
</workbook>
</file>

<file path=xl/calcChain.xml><?xml version="1.0" encoding="utf-8"?>
<calcChain xmlns="http://schemas.openxmlformats.org/spreadsheetml/2006/main">
  <c r="M98" i="10" l="1"/>
  <c r="M97" i="10"/>
  <c r="C244" i="10" l="1"/>
  <c r="E244" i="10"/>
  <c r="F244" i="10" s="1"/>
  <c r="Y244" i="10"/>
  <c r="Z244" i="10"/>
  <c r="AA244" i="10"/>
  <c r="AB244" i="10"/>
  <c r="AB243" i="10"/>
  <c r="AA243" i="10"/>
  <c r="Z243" i="10"/>
  <c r="Y243" i="10"/>
  <c r="E243" i="10"/>
  <c r="F243" i="10" s="1"/>
  <c r="C243" i="10"/>
  <c r="Y24" i="10"/>
  <c r="Z24" i="10"/>
  <c r="AA24" i="10"/>
  <c r="AB24" i="10"/>
  <c r="E24" i="10"/>
  <c r="F24" i="10" s="1"/>
  <c r="Y158" i="10" l="1"/>
  <c r="Z158" i="10"/>
  <c r="AA158" i="10"/>
  <c r="AB158" i="10"/>
  <c r="C158" i="10"/>
  <c r="M158" i="10" s="1"/>
  <c r="P158" i="10" s="1"/>
  <c r="X158" i="10" s="1"/>
  <c r="D158" i="10"/>
  <c r="E158" i="10" s="1"/>
  <c r="F158" i="10" s="1"/>
  <c r="Y239" i="10"/>
  <c r="Z239" i="10"/>
  <c r="AA239" i="10"/>
  <c r="AB239" i="10"/>
  <c r="Y240" i="10"/>
  <c r="Z240" i="10"/>
  <c r="AA240" i="10"/>
  <c r="AB240" i="10"/>
  <c r="Y241" i="10"/>
  <c r="Z241" i="10"/>
  <c r="AA241" i="10"/>
  <c r="AB241" i="10"/>
  <c r="Y242" i="10"/>
  <c r="Z242" i="10"/>
  <c r="AA242" i="10"/>
  <c r="AB242" i="10"/>
  <c r="E239" i="10"/>
  <c r="F239" i="10" s="1"/>
  <c r="E240" i="10"/>
  <c r="F240" i="10" s="1"/>
  <c r="E241" i="10"/>
  <c r="F241" i="10" s="1"/>
  <c r="E242" i="10"/>
  <c r="F242" i="10" s="1"/>
  <c r="AB206" i="10" l="1"/>
  <c r="Y206" i="10"/>
  <c r="Z206" i="10"/>
  <c r="AA206" i="10"/>
  <c r="E206" i="10"/>
  <c r="F206" i="10" s="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2" i="12"/>
  <c r="D21" i="6" l="1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1" i="6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3" i="10"/>
  <c r="D202" i="10"/>
  <c r="D201" i="10"/>
  <c r="D200" i="10"/>
  <c r="D199" i="10"/>
  <c r="D197" i="10"/>
  <c r="D196" i="10"/>
  <c r="D195" i="10"/>
  <c r="D194" i="10"/>
  <c r="D193" i="10"/>
  <c r="D192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4" i="10"/>
  <c r="D103" i="10"/>
  <c r="D102" i="10"/>
  <c r="D101" i="10"/>
  <c r="D100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" i="10"/>
  <c r="D5" i="10"/>
  <c r="D4" i="10"/>
  <c r="D3" i="10"/>
  <c r="C2" i="10"/>
  <c r="AK1" i="10"/>
  <c r="X23" i="10" l="1"/>
  <c r="Y23" i="10"/>
  <c r="Z23" i="10"/>
  <c r="AA23" i="10"/>
  <c r="AB23" i="10"/>
  <c r="X25" i="10"/>
  <c r="Y25" i="10"/>
  <c r="Z25" i="10"/>
  <c r="AA25" i="10"/>
  <c r="AB25" i="10"/>
  <c r="E25" i="10"/>
  <c r="F25" i="10" s="1"/>
  <c r="E23" i="10"/>
  <c r="F23" i="10" s="1"/>
  <c r="AH1" i="10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3" i="10"/>
  <c r="F53" i="10" s="1"/>
  <c r="E54" i="10"/>
  <c r="F54" i="10" s="1"/>
  <c r="E57" i="10"/>
  <c r="F57" i="10" s="1"/>
  <c r="E58" i="10"/>
  <c r="F58" i="10" s="1"/>
  <c r="E51" i="10"/>
  <c r="F51" i="10" s="1"/>
  <c r="E52" i="10"/>
  <c r="F52" i="10" s="1"/>
  <c r="E55" i="10"/>
  <c r="F55" i="10" s="1"/>
  <c r="E56" i="10"/>
  <c r="F56" i="10" s="1"/>
  <c r="E59" i="10"/>
  <c r="F59" i="10" s="1"/>
  <c r="E60" i="10"/>
  <c r="F60" i="10" s="1"/>
  <c r="E97" i="10"/>
  <c r="F97" i="10" s="1"/>
  <c r="E98" i="10"/>
  <c r="F98" i="10" s="1"/>
  <c r="E99" i="10"/>
  <c r="F99" i="10" s="1"/>
  <c r="E105" i="10"/>
  <c r="F105" i="10" s="1"/>
  <c r="E137" i="10"/>
  <c r="F137" i="10" s="1"/>
  <c r="E189" i="10"/>
  <c r="F189" i="10" s="1"/>
  <c r="E190" i="10"/>
  <c r="F190" i="10" s="1"/>
  <c r="E191" i="10"/>
  <c r="F191" i="10" s="1"/>
  <c r="E198" i="10"/>
  <c r="F198" i="10" s="1"/>
  <c r="E204" i="10"/>
  <c r="F204" i="10" s="1"/>
  <c r="E205" i="10"/>
  <c r="F205" i="10" s="1"/>
  <c r="E2" i="10"/>
  <c r="F2" i="10" s="1"/>
  <c r="Y3" i="10"/>
  <c r="Z3" i="10"/>
  <c r="AA3" i="10"/>
  <c r="AB3" i="10"/>
  <c r="X4" i="10"/>
  <c r="Y4" i="10"/>
  <c r="Z4" i="10"/>
  <c r="AA4" i="10"/>
  <c r="AB4" i="10"/>
  <c r="X5" i="10"/>
  <c r="Y5" i="10"/>
  <c r="Z5" i="10"/>
  <c r="AA5" i="10"/>
  <c r="AB5" i="10"/>
  <c r="X6" i="10"/>
  <c r="Y6" i="10"/>
  <c r="Z6" i="10"/>
  <c r="AA6" i="10"/>
  <c r="AB6" i="10"/>
  <c r="X7" i="10"/>
  <c r="Y7" i="10"/>
  <c r="Z7" i="10"/>
  <c r="AA7" i="10"/>
  <c r="AB7" i="10"/>
  <c r="X8" i="10"/>
  <c r="Y8" i="10"/>
  <c r="Z8" i="10"/>
  <c r="AA8" i="10"/>
  <c r="AB8" i="10"/>
  <c r="X9" i="10"/>
  <c r="Y9" i="10"/>
  <c r="Z9" i="10"/>
  <c r="AA9" i="10"/>
  <c r="AB9" i="10"/>
  <c r="X10" i="10"/>
  <c r="Y10" i="10"/>
  <c r="Z10" i="10"/>
  <c r="AA10" i="10"/>
  <c r="AB10" i="10"/>
  <c r="X11" i="10"/>
  <c r="Y11" i="10"/>
  <c r="Z11" i="10"/>
  <c r="AA11" i="10"/>
  <c r="AB11" i="10"/>
  <c r="X12" i="10"/>
  <c r="Y12" i="10"/>
  <c r="Z12" i="10"/>
  <c r="AA12" i="10"/>
  <c r="AB12" i="10"/>
  <c r="Y13" i="10"/>
  <c r="Z13" i="10"/>
  <c r="AA13" i="10"/>
  <c r="AB13" i="10"/>
  <c r="X14" i="10"/>
  <c r="Y14" i="10"/>
  <c r="Z14" i="10"/>
  <c r="AA14" i="10"/>
  <c r="AB14" i="10"/>
  <c r="X15" i="10"/>
  <c r="Y15" i="10"/>
  <c r="Z15" i="10"/>
  <c r="AA15" i="10"/>
  <c r="AB15" i="10"/>
  <c r="X16" i="10"/>
  <c r="Y16" i="10"/>
  <c r="Z16" i="10"/>
  <c r="AA16" i="10"/>
  <c r="AB16" i="10"/>
  <c r="X17" i="10"/>
  <c r="Y17" i="10"/>
  <c r="Z17" i="10"/>
  <c r="AA17" i="10"/>
  <c r="AB17" i="10"/>
  <c r="Y18" i="10"/>
  <c r="Z18" i="10"/>
  <c r="AA18" i="10"/>
  <c r="AB18" i="10"/>
  <c r="Y19" i="10"/>
  <c r="Z19" i="10"/>
  <c r="AA19" i="10"/>
  <c r="AB19" i="10"/>
  <c r="X20" i="10"/>
  <c r="Y20" i="10"/>
  <c r="Z20" i="10"/>
  <c r="AA20" i="10"/>
  <c r="AB20" i="10"/>
  <c r="X21" i="10"/>
  <c r="Y21" i="10"/>
  <c r="Z21" i="10"/>
  <c r="AA21" i="10"/>
  <c r="AB21" i="10"/>
  <c r="Y22" i="10"/>
  <c r="Z22" i="10"/>
  <c r="AA22" i="10"/>
  <c r="AB22" i="10"/>
  <c r="Y26" i="10"/>
  <c r="Z26" i="10"/>
  <c r="AA26" i="10"/>
  <c r="AB26" i="10"/>
  <c r="X27" i="10"/>
  <c r="Y27" i="10"/>
  <c r="Z27" i="10"/>
  <c r="AA27" i="10"/>
  <c r="AB27" i="10"/>
  <c r="Y28" i="10"/>
  <c r="Z28" i="10"/>
  <c r="AA28" i="10"/>
  <c r="AB28" i="10"/>
  <c r="X29" i="10"/>
  <c r="Y29" i="10"/>
  <c r="Z29" i="10"/>
  <c r="AA29" i="10"/>
  <c r="AB29" i="10"/>
  <c r="Y30" i="10"/>
  <c r="Z30" i="10"/>
  <c r="AA30" i="10"/>
  <c r="AB30" i="10"/>
  <c r="Y31" i="10"/>
  <c r="Z31" i="10"/>
  <c r="AA31" i="10"/>
  <c r="AB31" i="10"/>
  <c r="Y32" i="10"/>
  <c r="Z32" i="10"/>
  <c r="AA32" i="10"/>
  <c r="AB32" i="10"/>
  <c r="X33" i="10"/>
  <c r="Y33" i="10"/>
  <c r="Z33" i="10"/>
  <c r="AA33" i="10"/>
  <c r="AB33" i="10"/>
  <c r="Y34" i="10"/>
  <c r="Z34" i="10"/>
  <c r="AA34" i="10"/>
  <c r="AB34" i="10"/>
  <c r="Y35" i="10"/>
  <c r="Z35" i="10"/>
  <c r="AA35" i="10"/>
  <c r="AB35" i="10"/>
  <c r="Y36" i="10"/>
  <c r="Z36" i="10"/>
  <c r="AA36" i="10"/>
  <c r="AB36" i="10"/>
  <c r="Y37" i="10"/>
  <c r="Z37" i="10"/>
  <c r="AA37" i="10"/>
  <c r="AB37" i="10"/>
  <c r="X38" i="10"/>
  <c r="Y38" i="10"/>
  <c r="Z38" i="10"/>
  <c r="AA38" i="10"/>
  <c r="AB38" i="10"/>
  <c r="X39" i="10"/>
  <c r="Y39" i="10"/>
  <c r="Z39" i="10"/>
  <c r="AA39" i="10"/>
  <c r="AB39" i="10"/>
  <c r="Y40" i="10"/>
  <c r="Z40" i="10"/>
  <c r="AA40" i="10"/>
  <c r="AB40" i="10"/>
  <c r="Y41" i="10"/>
  <c r="Z41" i="10"/>
  <c r="AA41" i="10"/>
  <c r="AB41" i="10"/>
  <c r="Y42" i="10"/>
  <c r="Z42" i="10"/>
  <c r="AA42" i="10"/>
  <c r="AB42" i="10"/>
  <c r="X43" i="10"/>
  <c r="Y43" i="10"/>
  <c r="Z43" i="10"/>
  <c r="AA43" i="10"/>
  <c r="AB43" i="10"/>
  <c r="X44" i="10"/>
  <c r="Y44" i="10"/>
  <c r="Z44" i="10"/>
  <c r="AA44" i="10"/>
  <c r="AB44" i="10"/>
  <c r="X45" i="10"/>
  <c r="Y45" i="10"/>
  <c r="Z45" i="10"/>
  <c r="AA45" i="10"/>
  <c r="AB45" i="10"/>
  <c r="X46" i="10"/>
  <c r="Y46" i="10"/>
  <c r="Z46" i="10"/>
  <c r="AA46" i="10"/>
  <c r="AB46" i="10"/>
  <c r="X47" i="10"/>
  <c r="Y47" i="10"/>
  <c r="Z47" i="10"/>
  <c r="AA47" i="10"/>
  <c r="AB47" i="10"/>
  <c r="X48" i="10"/>
  <c r="Y48" i="10"/>
  <c r="Z48" i="10"/>
  <c r="AA48" i="10"/>
  <c r="AB48" i="10"/>
  <c r="Y49" i="10"/>
  <c r="Z49" i="10"/>
  <c r="AA49" i="10"/>
  <c r="AB49" i="10"/>
  <c r="Y50" i="10"/>
  <c r="Z50" i="10"/>
  <c r="AA50" i="10"/>
  <c r="AB50" i="10"/>
  <c r="Y53" i="10"/>
  <c r="Z53" i="10"/>
  <c r="AA53" i="10"/>
  <c r="AB53" i="10"/>
  <c r="Y54" i="10"/>
  <c r="Z54" i="10"/>
  <c r="AA54" i="10"/>
  <c r="AB54" i="10"/>
  <c r="Y57" i="10"/>
  <c r="Z57" i="10"/>
  <c r="AA57" i="10"/>
  <c r="AB57" i="10"/>
  <c r="Y58" i="10"/>
  <c r="Z58" i="10"/>
  <c r="AA58" i="10"/>
  <c r="AB58" i="10"/>
  <c r="Y51" i="10"/>
  <c r="Z51" i="10"/>
  <c r="AA51" i="10"/>
  <c r="AB51" i="10"/>
  <c r="Y52" i="10"/>
  <c r="Z52" i="10"/>
  <c r="AA52" i="10"/>
  <c r="AB52" i="10"/>
  <c r="Y55" i="10"/>
  <c r="Z55" i="10"/>
  <c r="AA55" i="10"/>
  <c r="AB55" i="10"/>
  <c r="Y56" i="10"/>
  <c r="Z56" i="10"/>
  <c r="AA56" i="10"/>
  <c r="AB56" i="10"/>
  <c r="Y59" i="10"/>
  <c r="Z59" i="10"/>
  <c r="AA59" i="10"/>
  <c r="AB59" i="10"/>
  <c r="Y60" i="10"/>
  <c r="Z60" i="10"/>
  <c r="AA60" i="10"/>
  <c r="AB60" i="10"/>
  <c r="Y61" i="10"/>
  <c r="Z61" i="10"/>
  <c r="AA61" i="10"/>
  <c r="AB61" i="10"/>
  <c r="Y64" i="10"/>
  <c r="Z64" i="10"/>
  <c r="AA64" i="10"/>
  <c r="AB64" i="10"/>
  <c r="AA65" i="10"/>
  <c r="AB65" i="10"/>
  <c r="AA66" i="10"/>
  <c r="AB66" i="10"/>
  <c r="Y67" i="10"/>
  <c r="Z67" i="10"/>
  <c r="AA67" i="10"/>
  <c r="AB67" i="10"/>
  <c r="AA68" i="10"/>
  <c r="AB68" i="10"/>
  <c r="AA69" i="10"/>
  <c r="AB69" i="10"/>
  <c r="Y70" i="10"/>
  <c r="Z70" i="10"/>
  <c r="AA70" i="10"/>
  <c r="AB70" i="10"/>
  <c r="Y73" i="10"/>
  <c r="Z73" i="10"/>
  <c r="AA73" i="10"/>
  <c r="AB73" i="10"/>
  <c r="AA74" i="10"/>
  <c r="AB74" i="10"/>
  <c r="AA75" i="10"/>
  <c r="AB75" i="10"/>
  <c r="Y76" i="10"/>
  <c r="Z76" i="10"/>
  <c r="AA76" i="10"/>
  <c r="AB76" i="10"/>
  <c r="AA77" i="10"/>
  <c r="AB77" i="10"/>
  <c r="AA78" i="10"/>
  <c r="AB78" i="10"/>
  <c r="AA79" i="10"/>
  <c r="AB79" i="10"/>
  <c r="Y80" i="10"/>
  <c r="Z80" i="10"/>
  <c r="AA80" i="10"/>
  <c r="AB80" i="10"/>
  <c r="Y81" i="10"/>
  <c r="Z81" i="10"/>
  <c r="AA81" i="10"/>
  <c r="AB81" i="10"/>
  <c r="Y82" i="10"/>
  <c r="Z82" i="10"/>
  <c r="AA82" i="10"/>
  <c r="AB82" i="10"/>
  <c r="Y83" i="10"/>
  <c r="Z83" i="10"/>
  <c r="AA83" i="10"/>
  <c r="AB83" i="10"/>
  <c r="Y84" i="10"/>
  <c r="Z84" i="10"/>
  <c r="AA84" i="10"/>
  <c r="AB84" i="10"/>
  <c r="Y85" i="10"/>
  <c r="Z85" i="10"/>
  <c r="AA85" i="10"/>
  <c r="AB85" i="10"/>
  <c r="Y86" i="10"/>
  <c r="Z86" i="10"/>
  <c r="AA86" i="10"/>
  <c r="AB86" i="10"/>
  <c r="Y87" i="10"/>
  <c r="Z87" i="10"/>
  <c r="AA87" i="10"/>
  <c r="AB87" i="10"/>
  <c r="Y88" i="10"/>
  <c r="Z88" i="10"/>
  <c r="AA88" i="10"/>
  <c r="AB88" i="10"/>
  <c r="Y89" i="10"/>
  <c r="Z89" i="10"/>
  <c r="AA89" i="10"/>
  <c r="AB89" i="10"/>
  <c r="Y90" i="10"/>
  <c r="Z90" i="10"/>
  <c r="AA90" i="10"/>
  <c r="AB90" i="10"/>
  <c r="Y91" i="10"/>
  <c r="Z91" i="10"/>
  <c r="AA91" i="10"/>
  <c r="AB91" i="10"/>
  <c r="Y92" i="10"/>
  <c r="Z92" i="10"/>
  <c r="AA92" i="10"/>
  <c r="AB92" i="10"/>
  <c r="Y93" i="10"/>
  <c r="Z93" i="10"/>
  <c r="AA93" i="10"/>
  <c r="AB93" i="10"/>
  <c r="Y94" i="10"/>
  <c r="Z94" i="10"/>
  <c r="AA94" i="10"/>
  <c r="AB94" i="10"/>
  <c r="AA95" i="10"/>
  <c r="AB95" i="10"/>
  <c r="AA96" i="10"/>
  <c r="AB96" i="10"/>
  <c r="Y97" i="10"/>
  <c r="Z97" i="10"/>
  <c r="AA97" i="10"/>
  <c r="AB97" i="10"/>
  <c r="Y98" i="10"/>
  <c r="Z98" i="10"/>
  <c r="AA98" i="10"/>
  <c r="AB98" i="10"/>
  <c r="X99" i="10"/>
  <c r="Y99" i="10"/>
  <c r="Z99" i="10"/>
  <c r="AA99" i="10"/>
  <c r="AB99" i="10"/>
  <c r="Y100" i="10"/>
  <c r="Z100" i="10"/>
  <c r="AA100" i="10"/>
  <c r="AB100" i="10"/>
  <c r="X101" i="10"/>
  <c r="Y101" i="10"/>
  <c r="Z101" i="10"/>
  <c r="AA101" i="10"/>
  <c r="AB101" i="10"/>
  <c r="X102" i="10"/>
  <c r="Y102" i="10"/>
  <c r="Z102" i="10"/>
  <c r="AA102" i="10"/>
  <c r="AB102" i="10"/>
  <c r="X103" i="10"/>
  <c r="Y103" i="10"/>
  <c r="Z103" i="10"/>
  <c r="AA103" i="10"/>
  <c r="AB103" i="10"/>
  <c r="X104" i="10"/>
  <c r="Y104" i="10"/>
  <c r="Z104" i="10"/>
  <c r="AA104" i="10"/>
  <c r="AB104" i="10"/>
  <c r="X105" i="10"/>
  <c r="Y105" i="10"/>
  <c r="Z105" i="10"/>
  <c r="AA105" i="10"/>
  <c r="AB105" i="10"/>
  <c r="Y106" i="10"/>
  <c r="Z106" i="10"/>
  <c r="AA106" i="10"/>
  <c r="AB106" i="10"/>
  <c r="Y107" i="10"/>
  <c r="Z107" i="10"/>
  <c r="AA107" i="10"/>
  <c r="AB107" i="10"/>
  <c r="Y108" i="10"/>
  <c r="Z108" i="10"/>
  <c r="AA108" i="10"/>
  <c r="AB108" i="10"/>
  <c r="Y109" i="10"/>
  <c r="Z109" i="10"/>
  <c r="AA109" i="10"/>
  <c r="AB109" i="10"/>
  <c r="Y110" i="10"/>
  <c r="Z110" i="10"/>
  <c r="AA110" i="10"/>
  <c r="AB110" i="10"/>
  <c r="Y111" i="10"/>
  <c r="Z111" i="10"/>
  <c r="AA111" i="10"/>
  <c r="AB111" i="10"/>
  <c r="Y112" i="10"/>
  <c r="Z112" i="10"/>
  <c r="AA112" i="10"/>
  <c r="AB112" i="10"/>
  <c r="Y113" i="10"/>
  <c r="Z113" i="10"/>
  <c r="AA113" i="10"/>
  <c r="AB113" i="10"/>
  <c r="Y114" i="10"/>
  <c r="Z114" i="10"/>
  <c r="AA114" i="10"/>
  <c r="AB114" i="10"/>
  <c r="X115" i="10"/>
  <c r="Y115" i="10"/>
  <c r="Z115" i="10"/>
  <c r="AA115" i="10"/>
  <c r="AB115" i="10"/>
  <c r="Y116" i="10"/>
  <c r="Z116" i="10"/>
  <c r="AA116" i="10"/>
  <c r="AB116" i="10"/>
  <c r="Y117" i="10"/>
  <c r="Z117" i="10"/>
  <c r="AA117" i="10"/>
  <c r="AB117" i="10"/>
  <c r="Y118" i="10"/>
  <c r="Z118" i="10"/>
  <c r="AA118" i="10"/>
  <c r="AB118" i="10"/>
  <c r="Y119" i="10"/>
  <c r="Z119" i="10"/>
  <c r="AA119" i="10"/>
  <c r="AB119" i="10"/>
  <c r="X120" i="10"/>
  <c r="Y120" i="10"/>
  <c r="Z120" i="10"/>
  <c r="AA120" i="10"/>
  <c r="AB120" i="10"/>
  <c r="X121" i="10"/>
  <c r="Y121" i="10"/>
  <c r="Z121" i="10"/>
  <c r="AA121" i="10"/>
  <c r="AB121" i="10"/>
  <c r="Y122" i="10"/>
  <c r="Z122" i="10"/>
  <c r="AA122" i="10"/>
  <c r="AB122" i="10"/>
  <c r="Y123" i="10"/>
  <c r="Z123" i="10"/>
  <c r="AA123" i="10"/>
  <c r="AB123" i="10"/>
  <c r="Y124" i="10"/>
  <c r="Z124" i="10"/>
  <c r="AA124" i="10"/>
  <c r="AB124" i="10"/>
  <c r="Y125" i="10"/>
  <c r="Z125" i="10"/>
  <c r="AA125" i="10"/>
  <c r="AB125" i="10"/>
  <c r="Y126" i="10"/>
  <c r="Z126" i="10"/>
  <c r="AA126" i="10"/>
  <c r="AB126" i="10"/>
  <c r="Y127" i="10"/>
  <c r="Z127" i="10"/>
  <c r="AA127" i="10"/>
  <c r="AB127" i="10"/>
  <c r="Y128" i="10"/>
  <c r="Z128" i="10"/>
  <c r="AA128" i="10"/>
  <c r="AB128" i="10"/>
  <c r="Y129" i="10"/>
  <c r="Z129" i="10"/>
  <c r="AA129" i="10"/>
  <c r="AB129" i="10"/>
  <c r="Y130" i="10"/>
  <c r="Z130" i="10"/>
  <c r="AA130" i="10"/>
  <c r="AB130" i="10"/>
  <c r="Y131" i="10"/>
  <c r="Z131" i="10"/>
  <c r="AA131" i="10"/>
  <c r="AB131" i="10"/>
  <c r="Y132" i="10"/>
  <c r="Z132" i="10"/>
  <c r="AA132" i="10"/>
  <c r="AB132" i="10"/>
  <c r="Y133" i="10"/>
  <c r="Z133" i="10"/>
  <c r="AA133" i="10"/>
  <c r="AB133" i="10"/>
  <c r="Y134" i="10"/>
  <c r="Z134" i="10"/>
  <c r="AA134" i="10"/>
  <c r="AB134" i="10"/>
  <c r="Y135" i="10"/>
  <c r="Z135" i="10"/>
  <c r="AA135" i="10"/>
  <c r="AB135" i="10"/>
  <c r="X136" i="10"/>
  <c r="Y136" i="10"/>
  <c r="Z136" i="10"/>
  <c r="AA136" i="10"/>
  <c r="AB136" i="10"/>
  <c r="X137" i="10"/>
  <c r="Y137" i="10"/>
  <c r="Z137" i="10"/>
  <c r="AA137" i="10"/>
  <c r="AB137" i="10"/>
  <c r="Y138" i="10"/>
  <c r="Z138" i="10"/>
  <c r="AA138" i="10"/>
  <c r="AB138" i="10"/>
  <c r="Y141" i="10"/>
  <c r="Z141" i="10"/>
  <c r="AA141" i="10"/>
  <c r="AB141" i="10"/>
  <c r="Y144" i="10"/>
  <c r="Z144" i="10"/>
  <c r="AA144" i="10"/>
  <c r="AB144" i="10"/>
  <c r="Y147" i="10"/>
  <c r="Z147" i="10"/>
  <c r="AA147" i="10"/>
  <c r="AB147" i="10"/>
  <c r="Y150" i="10"/>
  <c r="Z150" i="10"/>
  <c r="AA150" i="10"/>
  <c r="AB150" i="10"/>
  <c r="Y153" i="10"/>
  <c r="Z153" i="10"/>
  <c r="AA153" i="10"/>
  <c r="AB153" i="10"/>
  <c r="AA154" i="10"/>
  <c r="AB154" i="10"/>
  <c r="AA155" i="10"/>
  <c r="AB155" i="10"/>
  <c r="Y156" i="10"/>
  <c r="Z156" i="10"/>
  <c r="AA156" i="10"/>
  <c r="AB156" i="10"/>
  <c r="Y157" i="10"/>
  <c r="Z157" i="10"/>
  <c r="AA157" i="10"/>
  <c r="AB157" i="10"/>
  <c r="Y159" i="10"/>
  <c r="Z159" i="10"/>
  <c r="AA159" i="10"/>
  <c r="AB159" i="10"/>
  <c r="Y160" i="10"/>
  <c r="Z160" i="10"/>
  <c r="AA160" i="10"/>
  <c r="AB160" i="10"/>
  <c r="Y161" i="10"/>
  <c r="Z161" i="10"/>
  <c r="AA161" i="10"/>
  <c r="AB161" i="10"/>
  <c r="Y162" i="10"/>
  <c r="Z162" i="10"/>
  <c r="AA162" i="10"/>
  <c r="AB162" i="10"/>
  <c r="Y163" i="10"/>
  <c r="Z163" i="10"/>
  <c r="AA163" i="10"/>
  <c r="AB163" i="10"/>
  <c r="AA164" i="10"/>
  <c r="AB164" i="10"/>
  <c r="AA165" i="10"/>
  <c r="AB165" i="10"/>
  <c r="Y166" i="10"/>
  <c r="Z166" i="10"/>
  <c r="AA166" i="10"/>
  <c r="AB166" i="10"/>
  <c r="Y167" i="10"/>
  <c r="Z167" i="10"/>
  <c r="AA167" i="10"/>
  <c r="AB167" i="10"/>
  <c r="X168" i="10"/>
  <c r="Y168" i="10"/>
  <c r="Z168" i="10"/>
  <c r="AA168" i="10"/>
  <c r="AB168" i="10"/>
  <c r="Y169" i="10"/>
  <c r="Z169" i="10"/>
  <c r="AA169" i="10"/>
  <c r="AB169" i="10"/>
  <c r="X170" i="10"/>
  <c r="Y170" i="10"/>
  <c r="Z170" i="10"/>
  <c r="AA170" i="10"/>
  <c r="AB170" i="10"/>
  <c r="X171" i="10"/>
  <c r="Y171" i="10"/>
  <c r="Z171" i="10"/>
  <c r="AA171" i="10"/>
  <c r="AB171" i="10"/>
  <c r="X172" i="10"/>
  <c r="Y172" i="10"/>
  <c r="Z172" i="10"/>
  <c r="AA172" i="10"/>
  <c r="AB172" i="10"/>
  <c r="X173" i="10"/>
  <c r="Y173" i="10"/>
  <c r="Z173" i="10"/>
  <c r="AA173" i="10"/>
  <c r="AB173" i="10"/>
  <c r="X174" i="10"/>
  <c r="Y174" i="10"/>
  <c r="Z174" i="10"/>
  <c r="AA174" i="10"/>
  <c r="AB174" i="10"/>
  <c r="Y175" i="10"/>
  <c r="Z175" i="10"/>
  <c r="AA175" i="10"/>
  <c r="AB175" i="10"/>
  <c r="X176" i="10"/>
  <c r="Y176" i="10"/>
  <c r="Z176" i="10"/>
  <c r="AA176" i="10"/>
  <c r="AB176" i="10"/>
  <c r="Y177" i="10"/>
  <c r="Z177" i="10"/>
  <c r="AA177" i="10"/>
  <c r="AB177" i="10"/>
  <c r="X178" i="10"/>
  <c r="Y178" i="10"/>
  <c r="Z178" i="10"/>
  <c r="AA178" i="10"/>
  <c r="AB178" i="10"/>
  <c r="X179" i="10"/>
  <c r="Y179" i="10"/>
  <c r="Z179" i="10"/>
  <c r="AA179" i="10"/>
  <c r="AB179" i="10"/>
  <c r="X180" i="10"/>
  <c r="Y180" i="10"/>
  <c r="Z180" i="10"/>
  <c r="AA180" i="10"/>
  <c r="AB180" i="10"/>
  <c r="X181" i="10"/>
  <c r="Y181" i="10"/>
  <c r="Z181" i="10"/>
  <c r="AA181" i="10"/>
  <c r="AB181" i="10"/>
  <c r="Y182" i="10"/>
  <c r="Z182" i="10"/>
  <c r="AA182" i="10"/>
  <c r="AB182" i="10"/>
  <c r="X183" i="10"/>
  <c r="Y183" i="10"/>
  <c r="Z183" i="10"/>
  <c r="AA183" i="10"/>
  <c r="AB183" i="10"/>
  <c r="X184" i="10"/>
  <c r="Y184" i="10"/>
  <c r="Z184" i="10"/>
  <c r="AA184" i="10"/>
  <c r="AB184" i="10"/>
  <c r="Y185" i="10"/>
  <c r="Z185" i="10"/>
  <c r="AA185" i="10"/>
  <c r="AB185" i="10"/>
  <c r="Y186" i="10"/>
  <c r="Z186" i="10"/>
  <c r="AA186" i="10"/>
  <c r="AB186" i="10"/>
  <c r="Y187" i="10"/>
  <c r="Z187" i="10"/>
  <c r="AA187" i="10"/>
  <c r="AB187" i="10"/>
  <c r="Y188" i="10"/>
  <c r="Z188" i="10"/>
  <c r="AA188" i="10"/>
  <c r="AB188" i="10"/>
  <c r="Y189" i="10"/>
  <c r="Z189" i="10"/>
  <c r="AA189" i="10"/>
  <c r="AB189" i="10"/>
  <c r="Y190" i="10"/>
  <c r="Z190" i="10"/>
  <c r="AA190" i="10"/>
  <c r="AB190" i="10"/>
  <c r="Y191" i="10"/>
  <c r="Z191" i="10"/>
  <c r="AA191" i="10"/>
  <c r="AB191" i="10"/>
  <c r="X192" i="10"/>
  <c r="Y192" i="10"/>
  <c r="Z192" i="10"/>
  <c r="AA192" i="10"/>
  <c r="AB192" i="10"/>
  <c r="AA193" i="10"/>
  <c r="AB193" i="10"/>
  <c r="X195" i="10"/>
  <c r="Y195" i="10"/>
  <c r="Z195" i="10"/>
  <c r="AA195" i="10"/>
  <c r="AB195" i="10"/>
  <c r="X196" i="10"/>
  <c r="Y196" i="10"/>
  <c r="Z196" i="10"/>
  <c r="AA196" i="10"/>
  <c r="AB196" i="10"/>
  <c r="X197" i="10"/>
  <c r="Y197" i="10"/>
  <c r="Z197" i="10"/>
  <c r="AA197" i="10"/>
  <c r="AB197" i="10"/>
  <c r="X198" i="10"/>
  <c r="Y198" i="10"/>
  <c r="Z198" i="10"/>
  <c r="AA198" i="10"/>
  <c r="AB198" i="10"/>
  <c r="X199" i="10"/>
  <c r="Y199" i="10"/>
  <c r="Z199" i="10"/>
  <c r="AA199" i="10"/>
  <c r="AB199" i="10"/>
  <c r="X200" i="10"/>
  <c r="Y200" i="10"/>
  <c r="Z200" i="10"/>
  <c r="AA200" i="10"/>
  <c r="AB200" i="10"/>
  <c r="Y201" i="10"/>
  <c r="Z201" i="10"/>
  <c r="AA201" i="10"/>
  <c r="AB201" i="10"/>
  <c r="AA202" i="10"/>
  <c r="AB202" i="10"/>
  <c r="Y203" i="10"/>
  <c r="Z203" i="10"/>
  <c r="AA203" i="10"/>
  <c r="AB203" i="10"/>
  <c r="Y204" i="10"/>
  <c r="Z204" i="10"/>
  <c r="AA204" i="10"/>
  <c r="AB204" i="10"/>
  <c r="X205" i="10"/>
  <c r="Y205" i="10"/>
  <c r="Z205" i="10"/>
  <c r="AA205" i="10"/>
  <c r="AB205" i="10"/>
  <c r="Y207" i="10"/>
  <c r="Z207" i="10"/>
  <c r="AA207" i="10"/>
  <c r="AB207" i="10"/>
  <c r="Y208" i="10"/>
  <c r="Z208" i="10"/>
  <c r="AA208" i="10"/>
  <c r="AB208" i="10"/>
  <c r="Y209" i="10"/>
  <c r="Z209" i="10"/>
  <c r="AA209" i="10"/>
  <c r="AB209" i="10"/>
  <c r="Y210" i="10"/>
  <c r="Z210" i="10"/>
  <c r="AA210" i="10"/>
  <c r="AB210" i="10"/>
  <c r="Y211" i="10"/>
  <c r="Z211" i="10"/>
  <c r="AA211" i="10"/>
  <c r="AB211" i="10"/>
  <c r="Y212" i="10"/>
  <c r="Z212" i="10"/>
  <c r="AA212" i="10"/>
  <c r="AB212" i="10"/>
  <c r="Y213" i="10"/>
  <c r="Z213" i="10"/>
  <c r="AA213" i="10"/>
  <c r="AB213" i="10"/>
  <c r="Y214" i="10"/>
  <c r="Z214" i="10"/>
  <c r="AA214" i="10"/>
  <c r="AB214" i="10"/>
  <c r="Y215" i="10"/>
  <c r="Z215" i="10"/>
  <c r="AA215" i="10"/>
  <c r="AB215" i="10"/>
  <c r="AA216" i="10"/>
  <c r="AB216" i="10"/>
  <c r="AA217" i="10"/>
  <c r="AB217" i="10"/>
  <c r="Y218" i="10"/>
  <c r="Z218" i="10"/>
  <c r="AA218" i="10"/>
  <c r="AB218" i="10"/>
  <c r="AA219" i="10"/>
  <c r="AB219" i="10"/>
  <c r="AA220" i="10"/>
  <c r="AB220" i="10"/>
  <c r="Y221" i="10"/>
  <c r="Z221" i="10"/>
  <c r="AA221" i="10"/>
  <c r="AB221" i="10"/>
  <c r="AA222" i="10"/>
  <c r="AB222" i="10"/>
  <c r="AA223" i="10"/>
  <c r="AB223" i="10"/>
  <c r="Y224" i="10"/>
  <c r="Z224" i="10"/>
  <c r="AA224" i="10"/>
  <c r="AB224" i="10"/>
  <c r="AA225" i="10"/>
  <c r="AB225" i="10"/>
  <c r="AA226" i="10"/>
  <c r="AB226" i="10"/>
  <c r="Y227" i="10"/>
  <c r="Z227" i="10"/>
  <c r="AA227" i="10"/>
  <c r="AB227" i="10"/>
  <c r="AA228" i="10"/>
  <c r="AB228" i="10"/>
  <c r="AA229" i="10"/>
  <c r="AB229" i="10"/>
  <c r="Y230" i="10"/>
  <c r="Z230" i="10"/>
  <c r="AA230" i="10"/>
  <c r="AB230" i="10"/>
  <c r="Y231" i="10"/>
  <c r="Z231" i="10"/>
  <c r="AA231" i="10"/>
  <c r="AB231" i="10"/>
  <c r="Y232" i="10"/>
  <c r="Z232" i="10"/>
  <c r="AA232" i="10"/>
  <c r="AB232" i="10"/>
  <c r="Y233" i="10"/>
  <c r="Z233" i="10"/>
  <c r="AA233" i="10"/>
  <c r="AB233" i="10"/>
  <c r="Y234" i="10"/>
  <c r="Z234" i="10"/>
  <c r="AA234" i="10"/>
  <c r="AB234" i="10"/>
  <c r="Y235" i="10"/>
  <c r="Z235" i="10"/>
  <c r="AA235" i="10"/>
  <c r="AB235" i="10"/>
  <c r="Y236" i="10"/>
  <c r="Z236" i="10"/>
  <c r="AA236" i="10"/>
  <c r="AB236" i="10"/>
  <c r="Y237" i="10"/>
  <c r="Z237" i="10"/>
  <c r="AA237" i="10"/>
  <c r="AB237" i="10"/>
  <c r="Y238" i="10"/>
  <c r="Z238" i="10"/>
  <c r="AA238" i="10"/>
  <c r="AB238" i="10"/>
  <c r="AB2" i="10"/>
  <c r="AA2" i="10"/>
  <c r="Z2" i="10"/>
  <c r="Y2" i="10"/>
  <c r="X2" i="10"/>
  <c r="F12" i="8"/>
  <c r="J1" i="8"/>
  <c r="E10" i="12"/>
  <c r="E6" i="12"/>
  <c r="E4" i="12"/>
  <c r="E3" i="12"/>
  <c r="E2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N171" i="10" l="1"/>
  <c r="M171" i="10"/>
  <c r="N172" i="10" s="1"/>
  <c r="V172" i="10" s="1"/>
  <c r="AC172" i="10" s="1"/>
  <c r="N102" i="10"/>
  <c r="M102" i="10"/>
  <c r="N103" i="10" s="1"/>
  <c r="V103" i="10" s="1"/>
  <c r="AC103" i="10" s="1"/>
  <c r="C5" i="10"/>
  <c r="M5" i="10" s="1"/>
  <c r="N6" i="10" s="1"/>
  <c r="V6" i="10" s="1"/>
  <c r="AC6" i="10" s="1"/>
  <c r="N170" i="10"/>
  <c r="V170" i="10" s="1"/>
  <c r="AC170" i="10" s="1"/>
  <c r="M169" i="10"/>
  <c r="M101" i="10"/>
  <c r="N100" i="10"/>
  <c r="V100" i="10" s="1"/>
  <c r="M99" i="10"/>
  <c r="C3" i="10"/>
  <c r="N4" i="10" s="1"/>
  <c r="V4" i="10" s="1"/>
  <c r="AC4" i="10" s="1"/>
  <c r="N3" i="10"/>
  <c r="V3" i="10" s="1"/>
  <c r="I188" i="10"/>
  <c r="H188" i="10"/>
  <c r="G188" i="10"/>
  <c r="I186" i="10"/>
  <c r="H186" i="10"/>
  <c r="G186" i="10"/>
  <c r="I178" i="10"/>
  <c r="H178" i="10"/>
  <c r="G178" i="10"/>
  <c r="I176" i="10"/>
  <c r="H176" i="10"/>
  <c r="G176" i="10"/>
  <c r="H174" i="10"/>
  <c r="I174" i="10"/>
  <c r="G174" i="10"/>
  <c r="C238" i="10"/>
  <c r="P238" i="10" s="1"/>
  <c r="X238" i="10" s="1"/>
  <c r="E236" i="10" l="1"/>
  <c r="F236" i="10" s="1"/>
  <c r="E221" i="10"/>
  <c r="F221" i="10" s="1"/>
  <c r="E228" i="10"/>
  <c r="F228" i="10" s="1"/>
  <c r="E220" i="10"/>
  <c r="F220" i="10" s="1"/>
  <c r="E101" i="10"/>
  <c r="F101" i="10" s="1"/>
  <c r="M172" i="10"/>
  <c r="AE172" i="10" s="1"/>
  <c r="V171" i="10"/>
  <c r="AC171" i="10" s="1"/>
  <c r="AE171" i="10" s="1"/>
  <c r="E235" i="10"/>
  <c r="F235" i="10" s="1"/>
  <c r="E227" i="10"/>
  <c r="F227" i="10" s="1"/>
  <c r="E219" i="10"/>
  <c r="F219" i="10" s="1"/>
  <c r="E176" i="10"/>
  <c r="F176" i="10" s="1"/>
  <c r="E186" i="10"/>
  <c r="F186" i="10" s="1"/>
  <c r="E6" i="10"/>
  <c r="F6" i="10" s="1"/>
  <c r="E172" i="10"/>
  <c r="F172" i="10" s="1"/>
  <c r="E229" i="10"/>
  <c r="F229" i="10" s="1"/>
  <c r="E5" i="10"/>
  <c r="F5" i="10" s="1"/>
  <c r="E234" i="10"/>
  <c r="F234" i="10" s="1"/>
  <c r="E218" i="10"/>
  <c r="F218" i="10" s="1"/>
  <c r="E169" i="10"/>
  <c r="F169" i="10" s="1"/>
  <c r="E217" i="10"/>
  <c r="F217" i="10" s="1"/>
  <c r="E3" i="10"/>
  <c r="F3" i="10" s="1"/>
  <c r="E215" i="10"/>
  <c r="F215" i="10" s="1"/>
  <c r="E232" i="10"/>
  <c r="F232" i="10" s="1"/>
  <c r="E224" i="10"/>
  <c r="F224" i="10" s="1"/>
  <c r="E216" i="10"/>
  <c r="F216" i="10" s="1"/>
  <c r="E4" i="10"/>
  <c r="F4" i="10" s="1"/>
  <c r="E170" i="10"/>
  <c r="F170" i="10" s="1"/>
  <c r="M103" i="10"/>
  <c r="AE103" i="10" s="1"/>
  <c r="V102" i="10"/>
  <c r="AC102" i="10" s="1"/>
  <c r="AE102" i="10" s="1"/>
  <c r="E226" i="10"/>
  <c r="F226" i="10" s="1"/>
  <c r="E225" i="10"/>
  <c r="F225" i="10" s="1"/>
  <c r="E238" i="10"/>
  <c r="F238" i="10" s="1"/>
  <c r="E223" i="10"/>
  <c r="F223" i="10" s="1"/>
  <c r="E178" i="10"/>
  <c r="F178" i="10" s="1"/>
  <c r="E103" i="10"/>
  <c r="F103" i="10" s="1"/>
  <c r="E102" i="10"/>
  <c r="F102" i="10" s="1"/>
  <c r="E233" i="10"/>
  <c r="F233" i="10" s="1"/>
  <c r="E231" i="10"/>
  <c r="F231" i="10" s="1"/>
  <c r="E174" i="10"/>
  <c r="F174" i="10" s="1"/>
  <c r="E188" i="10"/>
  <c r="F188" i="10" s="1"/>
  <c r="E237" i="10"/>
  <c r="F237" i="10" s="1"/>
  <c r="E230" i="10"/>
  <c r="F230" i="10" s="1"/>
  <c r="E222" i="10"/>
  <c r="F222" i="10" s="1"/>
  <c r="E100" i="10"/>
  <c r="F100" i="10" s="1"/>
  <c r="E171" i="10"/>
  <c r="F171" i="10" s="1"/>
  <c r="N5" i="10"/>
  <c r="M238" i="10"/>
  <c r="M3" i="10"/>
  <c r="M4" i="10"/>
  <c r="AE4" i="10" s="1"/>
  <c r="M2" i="10"/>
  <c r="M100" i="10"/>
  <c r="N101" i="10"/>
  <c r="V101" i="10" s="1"/>
  <c r="AC101" i="10" s="1"/>
  <c r="AE101" i="10" s="1"/>
  <c r="P204" i="10"/>
  <c r="X204" i="10" s="1"/>
  <c r="C137" i="10"/>
  <c r="M137" i="10" s="1"/>
  <c r="B72" i="8"/>
  <c r="G72" i="8" s="1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P193" i="10" s="1"/>
  <c r="X193" i="10" s="1"/>
  <c r="C213" i="10"/>
  <c r="C212" i="10"/>
  <c r="C211" i="10"/>
  <c r="C210" i="10"/>
  <c r="C209" i="10"/>
  <c r="C208" i="10"/>
  <c r="C207" i="10"/>
  <c r="P194" i="10" s="1"/>
  <c r="X194" i="10" s="1"/>
  <c r="C204" i="10"/>
  <c r="N188" i="10" s="1"/>
  <c r="V188" i="10" s="1"/>
  <c r="C203" i="10"/>
  <c r="M203" i="10" s="1"/>
  <c r="C202" i="10"/>
  <c r="C201" i="10"/>
  <c r="C200" i="10"/>
  <c r="C199" i="10"/>
  <c r="C197" i="10"/>
  <c r="C196" i="10"/>
  <c r="M196" i="10" s="1"/>
  <c r="C195" i="10"/>
  <c r="M195" i="10" s="1"/>
  <c r="C194" i="10"/>
  <c r="C193" i="10"/>
  <c r="C192" i="10"/>
  <c r="M192" i="10" s="1"/>
  <c r="C189" i="10"/>
  <c r="M189" i="10" s="1"/>
  <c r="C187" i="10"/>
  <c r="M187" i="10" s="1"/>
  <c r="M188" i="10" s="1"/>
  <c r="C185" i="10"/>
  <c r="M185" i="10" s="1"/>
  <c r="M186" i="10" s="1"/>
  <c r="C184" i="10"/>
  <c r="M184" i="10" s="1"/>
  <c r="C183" i="10"/>
  <c r="M183" i="10" s="1"/>
  <c r="C182" i="10"/>
  <c r="M182" i="10" s="1"/>
  <c r="C181" i="10"/>
  <c r="M181" i="10" s="1"/>
  <c r="C180" i="10"/>
  <c r="M180" i="10" s="1"/>
  <c r="C179" i="10"/>
  <c r="M179" i="10" s="1"/>
  <c r="C177" i="10"/>
  <c r="M177" i="10" s="1"/>
  <c r="M178" i="10" s="1"/>
  <c r="C175" i="10"/>
  <c r="M175" i="10" s="1"/>
  <c r="M176" i="10" s="1"/>
  <c r="C173" i="10"/>
  <c r="M173" i="10" s="1"/>
  <c r="M174" i="10" s="1"/>
  <c r="C167" i="10"/>
  <c r="M167" i="10" s="1"/>
  <c r="P167" i="10" s="1"/>
  <c r="X167" i="10" s="1"/>
  <c r="C166" i="10"/>
  <c r="M166" i="10" s="1"/>
  <c r="P166" i="10" s="1"/>
  <c r="X166" i="10" s="1"/>
  <c r="C165" i="10"/>
  <c r="M165" i="10" s="1"/>
  <c r="P165" i="10" s="1"/>
  <c r="X165" i="10" s="1"/>
  <c r="C164" i="10"/>
  <c r="M164" i="10" s="1"/>
  <c r="P164" i="10" s="1"/>
  <c r="X164" i="10" s="1"/>
  <c r="C163" i="10"/>
  <c r="M163" i="10" s="1"/>
  <c r="P163" i="10" s="1"/>
  <c r="X163" i="10" s="1"/>
  <c r="C162" i="10"/>
  <c r="M162" i="10" s="1"/>
  <c r="P162" i="10" s="1"/>
  <c r="X162" i="10" s="1"/>
  <c r="C161" i="10"/>
  <c r="M161" i="10" s="1"/>
  <c r="P161" i="10" s="1"/>
  <c r="X161" i="10" s="1"/>
  <c r="C160" i="10"/>
  <c r="M160" i="10" s="1"/>
  <c r="P160" i="10" s="1"/>
  <c r="X160" i="10" s="1"/>
  <c r="C159" i="10"/>
  <c r="M159" i="10" s="1"/>
  <c r="P159" i="10" s="1"/>
  <c r="X159" i="10" s="1"/>
  <c r="C157" i="10"/>
  <c r="M157" i="10" s="1"/>
  <c r="P157" i="10" s="1"/>
  <c r="X157" i="10" s="1"/>
  <c r="C156" i="10"/>
  <c r="M156" i="10" s="1"/>
  <c r="P156" i="10" s="1"/>
  <c r="X156" i="10" s="1"/>
  <c r="C155" i="10"/>
  <c r="M155" i="10" s="1"/>
  <c r="P155" i="10" s="1"/>
  <c r="X155" i="10" s="1"/>
  <c r="C154" i="10"/>
  <c r="M154" i="10" s="1"/>
  <c r="P154" i="10" s="1"/>
  <c r="X154" i="10" s="1"/>
  <c r="C153" i="10"/>
  <c r="M153" i="10" s="1"/>
  <c r="P153" i="10" s="1"/>
  <c r="X153" i="10" s="1"/>
  <c r="C152" i="10"/>
  <c r="M152" i="10" s="1"/>
  <c r="P152" i="10" s="1"/>
  <c r="X152" i="10" s="1"/>
  <c r="C151" i="10"/>
  <c r="M151" i="10" s="1"/>
  <c r="P151" i="10" s="1"/>
  <c r="C150" i="10"/>
  <c r="M150" i="10" s="1"/>
  <c r="P150" i="10" s="1"/>
  <c r="C149" i="10"/>
  <c r="M149" i="10" s="1"/>
  <c r="P149" i="10" s="1"/>
  <c r="X149" i="10" s="1"/>
  <c r="C148" i="10"/>
  <c r="M148" i="10" s="1"/>
  <c r="P148" i="10" s="1"/>
  <c r="C147" i="10"/>
  <c r="M147" i="10" s="1"/>
  <c r="P147" i="10" s="1"/>
  <c r="C146" i="10"/>
  <c r="M146" i="10" s="1"/>
  <c r="P146" i="10" s="1"/>
  <c r="X146" i="10" s="1"/>
  <c r="C145" i="10"/>
  <c r="M145" i="10" s="1"/>
  <c r="P145" i="10" s="1"/>
  <c r="C144" i="10"/>
  <c r="M144" i="10" s="1"/>
  <c r="P144" i="10" s="1"/>
  <c r="C143" i="10"/>
  <c r="M143" i="10" s="1"/>
  <c r="P143" i="10" s="1"/>
  <c r="X143" i="10" s="1"/>
  <c r="C142" i="10"/>
  <c r="M142" i="10" s="1"/>
  <c r="P142" i="10" s="1"/>
  <c r="C141" i="10"/>
  <c r="M141" i="10" s="1"/>
  <c r="P141" i="10" s="1"/>
  <c r="C140" i="10"/>
  <c r="M140" i="10" s="1"/>
  <c r="P140" i="10" s="1"/>
  <c r="X140" i="10" s="1"/>
  <c r="C139" i="10"/>
  <c r="M139" i="10" s="1"/>
  <c r="P139" i="10" s="1"/>
  <c r="C138" i="10"/>
  <c r="M138" i="10" s="1"/>
  <c r="P138" i="10" s="1"/>
  <c r="C136" i="10"/>
  <c r="M136" i="10" s="1"/>
  <c r="C135" i="10"/>
  <c r="P117" i="10" s="1"/>
  <c r="X117" i="10" s="1"/>
  <c r="C134" i="10"/>
  <c r="N153" i="10" s="1"/>
  <c r="V153" i="10" s="1"/>
  <c r="C133" i="10"/>
  <c r="T143" i="10" s="1"/>
  <c r="C132" i="10"/>
  <c r="N115" i="10" s="1"/>
  <c r="V115" i="10" s="1"/>
  <c r="AC115" i="10" s="1"/>
  <c r="C131" i="10"/>
  <c r="P119" i="10" s="1"/>
  <c r="X119" i="10" s="1"/>
  <c r="C130" i="10"/>
  <c r="N162" i="10" s="1"/>
  <c r="V162" i="10" s="1"/>
  <c r="C129" i="10"/>
  <c r="C128" i="10"/>
  <c r="P110" i="10" s="1"/>
  <c r="X110" i="10" s="1"/>
  <c r="C127" i="10"/>
  <c r="P109" i="10" s="1"/>
  <c r="X109" i="10" s="1"/>
  <c r="C126" i="10"/>
  <c r="P111" i="10" s="1"/>
  <c r="X111" i="10" s="1"/>
  <c r="C125" i="10"/>
  <c r="M125" i="10" s="1"/>
  <c r="C124" i="10"/>
  <c r="M124" i="10" s="1"/>
  <c r="C123" i="10"/>
  <c r="N148" i="10" s="1"/>
  <c r="V148" i="10" s="1"/>
  <c r="C122" i="10"/>
  <c r="P106" i="10" s="1"/>
  <c r="X106" i="10" s="1"/>
  <c r="C121" i="10"/>
  <c r="C120" i="10"/>
  <c r="N97" i="10" s="1"/>
  <c r="C119" i="10"/>
  <c r="M119" i="10" s="1"/>
  <c r="C118" i="10"/>
  <c r="M118" i="10" s="1"/>
  <c r="C117" i="10"/>
  <c r="M117" i="10" s="1"/>
  <c r="C116" i="10"/>
  <c r="M116" i="10" s="1"/>
  <c r="C115" i="10"/>
  <c r="M115" i="10" s="1"/>
  <c r="C114" i="10"/>
  <c r="C113" i="10"/>
  <c r="M113" i="10" s="1"/>
  <c r="C112" i="10"/>
  <c r="M112" i="10" s="1"/>
  <c r="C111" i="10"/>
  <c r="M111" i="10" s="1"/>
  <c r="C110" i="10"/>
  <c r="M110" i="10" s="1"/>
  <c r="C109" i="10"/>
  <c r="M109" i="10" s="1"/>
  <c r="C108" i="10"/>
  <c r="M108" i="10" s="1"/>
  <c r="C107" i="10"/>
  <c r="M107" i="10" s="1"/>
  <c r="C106" i="10"/>
  <c r="C104" i="10"/>
  <c r="C97" i="10"/>
  <c r="N99" i="10" s="1"/>
  <c r="C96" i="10"/>
  <c r="M96" i="10" s="1"/>
  <c r="P96" i="10" s="1"/>
  <c r="X96" i="10" s="1"/>
  <c r="C95" i="10"/>
  <c r="C94" i="10"/>
  <c r="M94" i="10" s="1"/>
  <c r="P94" i="10" s="1"/>
  <c r="X94" i="10" s="1"/>
  <c r="C93" i="10"/>
  <c r="M93" i="10" s="1"/>
  <c r="P93" i="10" s="1"/>
  <c r="X93" i="10" s="1"/>
  <c r="C92" i="10"/>
  <c r="M92" i="10" s="1"/>
  <c r="P92" i="10" s="1"/>
  <c r="X92" i="10" s="1"/>
  <c r="C91" i="10"/>
  <c r="M91" i="10" s="1"/>
  <c r="P91" i="10" s="1"/>
  <c r="X91" i="10" s="1"/>
  <c r="C90" i="10"/>
  <c r="M90" i="10" s="1"/>
  <c r="P90" i="10" s="1"/>
  <c r="X90" i="10" s="1"/>
  <c r="C89" i="10"/>
  <c r="M89" i="10" s="1"/>
  <c r="P89" i="10" s="1"/>
  <c r="X89" i="10" s="1"/>
  <c r="C88" i="10"/>
  <c r="M88" i="10" s="1"/>
  <c r="P88" i="10" s="1"/>
  <c r="X88" i="10" s="1"/>
  <c r="C87" i="10"/>
  <c r="M87" i="10" s="1"/>
  <c r="P87" i="10" s="1"/>
  <c r="X87" i="10" s="1"/>
  <c r="C86" i="10"/>
  <c r="M86" i="10" s="1"/>
  <c r="P86" i="10" s="1"/>
  <c r="X86" i="10" s="1"/>
  <c r="C85" i="10"/>
  <c r="M85" i="10" s="1"/>
  <c r="P85" i="10" s="1"/>
  <c r="X85" i="10" s="1"/>
  <c r="C84" i="10"/>
  <c r="M84" i="10" s="1"/>
  <c r="P84" i="10" s="1"/>
  <c r="X84" i="10" s="1"/>
  <c r="C83" i="10"/>
  <c r="M83" i="10" s="1"/>
  <c r="P83" i="10" s="1"/>
  <c r="X83" i="10" s="1"/>
  <c r="C82" i="10"/>
  <c r="M82" i="10" s="1"/>
  <c r="P82" i="10" s="1"/>
  <c r="X82" i="10" s="1"/>
  <c r="C81" i="10"/>
  <c r="M81" i="10" s="1"/>
  <c r="P81" i="10" s="1"/>
  <c r="X81" i="10" s="1"/>
  <c r="C80" i="10"/>
  <c r="M80" i="10" s="1"/>
  <c r="P80" i="10" s="1"/>
  <c r="X80" i="10" s="1"/>
  <c r="C79" i="10"/>
  <c r="M79" i="10" s="1"/>
  <c r="C78" i="10"/>
  <c r="M78" i="10" s="1"/>
  <c r="C77" i="10"/>
  <c r="M77" i="10" s="1"/>
  <c r="C76" i="10"/>
  <c r="M76" i="10" s="1"/>
  <c r="C75" i="10"/>
  <c r="M75" i="10" s="1"/>
  <c r="C74" i="10"/>
  <c r="M74" i="10" s="1"/>
  <c r="C73" i="10"/>
  <c r="M73" i="10" s="1"/>
  <c r="C72" i="10"/>
  <c r="M72" i="10" s="1"/>
  <c r="C71" i="10"/>
  <c r="M71" i="10" s="1"/>
  <c r="C70" i="10"/>
  <c r="M70" i="10" s="1"/>
  <c r="C69" i="10"/>
  <c r="M69" i="10" s="1"/>
  <c r="C68" i="10"/>
  <c r="M68" i="10" s="1"/>
  <c r="C67" i="10"/>
  <c r="M67" i="10" s="1"/>
  <c r="C66" i="10"/>
  <c r="M66" i="10" s="1"/>
  <c r="C65" i="10"/>
  <c r="M65" i="10" s="1"/>
  <c r="C64" i="10"/>
  <c r="M64" i="10" s="1"/>
  <c r="C63" i="10"/>
  <c r="M63" i="10" s="1"/>
  <c r="C62" i="10"/>
  <c r="M62" i="10" s="1"/>
  <c r="C61" i="10"/>
  <c r="M61" i="10" s="1"/>
  <c r="C59" i="10"/>
  <c r="N92" i="10" s="1"/>
  <c r="V92" i="10" s="1"/>
  <c r="AC92" i="10" s="1"/>
  <c r="AE92" i="10" s="1"/>
  <c r="C55" i="10"/>
  <c r="P51" i="10" s="1"/>
  <c r="X51" i="10" s="1"/>
  <c r="C51" i="10"/>
  <c r="N84" i="10" s="1"/>
  <c r="V84" i="10" s="1"/>
  <c r="C57" i="10"/>
  <c r="P55" i="10" s="1"/>
  <c r="X55" i="10" s="1"/>
  <c r="C53" i="10"/>
  <c r="P57" i="10" s="1"/>
  <c r="X57" i="10" s="1"/>
  <c r="C49" i="10"/>
  <c r="P49" i="10" s="1"/>
  <c r="X49" i="10" s="1"/>
  <c r="C48" i="10"/>
  <c r="M48" i="10" s="1"/>
  <c r="C47" i="10"/>
  <c r="M47" i="10" s="1"/>
  <c r="C46" i="10"/>
  <c r="M46" i="10" s="1"/>
  <c r="C45" i="10"/>
  <c r="C44" i="10"/>
  <c r="M44" i="10" s="1"/>
  <c r="C43" i="10"/>
  <c r="C240" i="10"/>
  <c r="C239" i="10"/>
  <c r="C42" i="10"/>
  <c r="M42" i="10" s="1"/>
  <c r="C41" i="10"/>
  <c r="P42" i="10" s="1"/>
  <c r="X42" i="10" s="1"/>
  <c r="C40" i="10"/>
  <c r="P19" i="10" s="1"/>
  <c r="X19" i="10" s="1"/>
  <c r="C38" i="10"/>
  <c r="N39" i="10" s="1"/>
  <c r="V39" i="10" s="1"/>
  <c r="AC39" i="10" s="1"/>
  <c r="C37" i="10"/>
  <c r="N38" i="10" s="1"/>
  <c r="V38" i="10" s="1"/>
  <c r="AC38" i="10" s="1"/>
  <c r="C36" i="10"/>
  <c r="N20" i="10" s="1"/>
  <c r="V20" i="10" s="1"/>
  <c r="AC20" i="10" s="1"/>
  <c r="C35" i="10"/>
  <c r="M35" i="10" s="1"/>
  <c r="C34" i="10"/>
  <c r="M34" i="10" s="1"/>
  <c r="C32" i="10"/>
  <c r="C31" i="10"/>
  <c r="P35" i="10" s="1"/>
  <c r="X35" i="10" s="1"/>
  <c r="C30" i="10"/>
  <c r="P22" i="10" s="1"/>
  <c r="X22" i="10" s="1"/>
  <c r="C29" i="10"/>
  <c r="C28" i="10"/>
  <c r="M28" i="10" s="1"/>
  <c r="C27" i="10"/>
  <c r="X31" i="10" s="1"/>
  <c r="C26" i="10"/>
  <c r="M26" i="10" s="1"/>
  <c r="C22" i="10"/>
  <c r="N24" i="10" s="1"/>
  <c r="C21" i="10"/>
  <c r="C20" i="10"/>
  <c r="M20" i="10" s="1"/>
  <c r="C19" i="10"/>
  <c r="C18" i="10"/>
  <c r="M18" i="10" s="1"/>
  <c r="C17" i="10"/>
  <c r="M17" i="10" s="1"/>
  <c r="C16" i="10"/>
  <c r="M16" i="10" s="1"/>
  <c r="C15" i="10"/>
  <c r="M15" i="10" s="1"/>
  <c r="C14" i="10"/>
  <c r="M14" i="10" s="1"/>
  <c r="C13" i="10"/>
  <c r="M13" i="10" s="1"/>
  <c r="C12" i="10"/>
  <c r="M12" i="10" s="1"/>
  <c r="C11" i="10"/>
  <c r="C10" i="10"/>
  <c r="M10" i="10" s="1"/>
  <c r="C9" i="10"/>
  <c r="M9" i="10" s="1"/>
  <c r="C8" i="10"/>
  <c r="M8" i="10" s="1"/>
  <c r="C7" i="10"/>
  <c r="M7" i="10" s="1"/>
  <c r="B24" i="8"/>
  <c r="B36" i="8"/>
  <c r="G36" i="8" s="1"/>
  <c r="B37" i="8"/>
  <c r="G37" i="8" s="1"/>
  <c r="B38" i="8"/>
  <c r="G38" i="8" s="1"/>
  <c r="B39" i="8"/>
  <c r="G39" i="8" s="1"/>
  <c r="B40" i="8"/>
  <c r="G40" i="8" s="1"/>
  <c r="B41" i="8"/>
  <c r="G41" i="8" s="1"/>
  <c r="B15" i="8"/>
  <c r="B3" i="8"/>
  <c r="G3" i="8" s="1"/>
  <c r="B4" i="8"/>
  <c r="G4" i="8" s="1"/>
  <c r="B5" i="8"/>
  <c r="G5" i="8" s="1"/>
  <c r="B100" i="8"/>
  <c r="G100" i="8" s="1"/>
  <c r="B6" i="8"/>
  <c r="G6" i="8" s="1"/>
  <c r="B7" i="8"/>
  <c r="G7" i="8" s="1"/>
  <c r="B8" i="8"/>
  <c r="G8" i="8" s="1"/>
  <c r="B9" i="8"/>
  <c r="G9" i="8" s="1"/>
  <c r="B101" i="8"/>
  <c r="G101" i="8" s="1"/>
  <c r="B102" i="8"/>
  <c r="G102" i="8" s="1"/>
  <c r="B103" i="8"/>
  <c r="G103" i="8" s="1"/>
  <c r="B104" i="8"/>
  <c r="G104" i="8" s="1"/>
  <c r="B10" i="8"/>
  <c r="G10" i="8" s="1"/>
  <c r="B11" i="8"/>
  <c r="G11" i="8" s="1"/>
  <c r="B12" i="8"/>
  <c r="B105" i="8"/>
  <c r="B13" i="8"/>
  <c r="B14" i="8"/>
  <c r="B16" i="8"/>
  <c r="G16" i="8" s="1"/>
  <c r="B17" i="8"/>
  <c r="B18" i="8"/>
  <c r="G18" i="8" s="1"/>
  <c r="B19" i="8"/>
  <c r="G19" i="8" s="1"/>
  <c r="B20" i="8"/>
  <c r="G20" i="8" s="1"/>
  <c r="B21" i="8"/>
  <c r="G21" i="8" s="1"/>
  <c r="B22" i="8"/>
  <c r="B23" i="8"/>
  <c r="B25" i="8"/>
  <c r="G25" i="8" s="1"/>
  <c r="B26" i="8"/>
  <c r="B27" i="8"/>
  <c r="G27" i="8" s="1"/>
  <c r="B28" i="8"/>
  <c r="G28" i="8" s="1"/>
  <c r="B29" i="8"/>
  <c r="G29" i="8" s="1"/>
  <c r="B30" i="8"/>
  <c r="G30" i="8" s="1"/>
  <c r="B31" i="8"/>
  <c r="G31" i="8" s="1"/>
  <c r="B32" i="8"/>
  <c r="G32" i="8" s="1"/>
  <c r="B33" i="8"/>
  <c r="B34" i="8"/>
  <c r="G34" i="8" s="1"/>
  <c r="B35" i="8"/>
  <c r="G35" i="8" s="1"/>
  <c r="B42" i="8"/>
  <c r="G42" i="8" s="1"/>
  <c r="B43" i="8"/>
  <c r="B44" i="8"/>
  <c r="G44" i="8" s="1"/>
  <c r="B45" i="8"/>
  <c r="G45" i="8" s="1"/>
  <c r="B106" i="8"/>
  <c r="G106" i="8" s="1"/>
  <c r="B46" i="8"/>
  <c r="G46" i="8" s="1"/>
  <c r="B47" i="8"/>
  <c r="G47" i="8" s="1"/>
  <c r="B107" i="8"/>
  <c r="G107" i="8" s="1"/>
  <c r="B48" i="8"/>
  <c r="G48" i="8" s="1"/>
  <c r="B108" i="8"/>
  <c r="G108" i="8" s="1"/>
  <c r="B49" i="8"/>
  <c r="G49" i="8" s="1"/>
  <c r="B50" i="8"/>
  <c r="G50" i="8" s="1"/>
  <c r="B51" i="8"/>
  <c r="G51" i="8" s="1"/>
  <c r="B52" i="8"/>
  <c r="G52" i="8" s="1"/>
  <c r="B53" i="8"/>
  <c r="B54" i="8"/>
  <c r="G54" i="8" s="1"/>
  <c r="B109" i="8"/>
  <c r="G109" i="8" s="1"/>
  <c r="B55" i="8"/>
  <c r="B56" i="8"/>
  <c r="G56" i="8" s="1"/>
  <c r="B57" i="8"/>
  <c r="G57" i="8" s="1"/>
  <c r="B58" i="8"/>
  <c r="G58" i="8" s="1"/>
  <c r="B59" i="8"/>
  <c r="G59" i="8" s="1"/>
  <c r="B60" i="8"/>
  <c r="G60" i="8" s="1"/>
  <c r="B61" i="8"/>
  <c r="G61" i="8" s="1"/>
  <c r="B62" i="8"/>
  <c r="G62" i="8" s="1"/>
  <c r="B63" i="8"/>
  <c r="B64" i="8"/>
  <c r="G64" i="8" s="1"/>
  <c r="B65" i="8"/>
  <c r="G65" i="8" s="1"/>
  <c r="B66" i="8"/>
  <c r="B67" i="8"/>
  <c r="G67" i="8" s="1"/>
  <c r="B68" i="8"/>
  <c r="G68" i="8" s="1"/>
  <c r="B69" i="8"/>
  <c r="G69" i="8" s="1"/>
  <c r="B70" i="8"/>
  <c r="G70" i="8" s="1"/>
  <c r="B71" i="8"/>
  <c r="G71" i="8" s="1"/>
  <c r="B73" i="8"/>
  <c r="G73" i="8" s="1"/>
  <c r="B74" i="8"/>
  <c r="G74" i="8" s="1"/>
  <c r="B75" i="8"/>
  <c r="G75" i="8" s="1"/>
  <c r="B110" i="8"/>
  <c r="G110" i="8" s="1"/>
  <c r="B76" i="8"/>
  <c r="G76" i="8" s="1"/>
  <c r="B77" i="8"/>
  <c r="G77" i="8" s="1"/>
  <c r="B78" i="8"/>
  <c r="G78" i="8" s="1"/>
  <c r="B79" i="8"/>
  <c r="G79" i="8" s="1"/>
  <c r="B111" i="8"/>
  <c r="G111" i="8" s="1"/>
  <c r="B80" i="8"/>
  <c r="G80" i="8" s="1"/>
  <c r="B112" i="8"/>
  <c r="G112" i="8" s="1"/>
  <c r="B81" i="8"/>
  <c r="G81" i="8" s="1"/>
  <c r="B82" i="8"/>
  <c r="G82" i="8" s="1"/>
  <c r="B83" i="8"/>
  <c r="B113" i="8"/>
  <c r="G113" i="8" s="1"/>
  <c r="B114" i="8"/>
  <c r="G114" i="8" s="1"/>
  <c r="B115" i="8"/>
  <c r="G115" i="8" s="1"/>
  <c r="B84" i="8"/>
  <c r="G84" i="8" s="1"/>
  <c r="B99" i="8"/>
  <c r="G99" i="8" s="1"/>
  <c r="B85" i="8"/>
  <c r="B86" i="8"/>
  <c r="G86" i="8" s="1"/>
  <c r="B87" i="8"/>
  <c r="B88" i="8"/>
  <c r="B89" i="8"/>
  <c r="G89" i="8" s="1"/>
  <c r="B90" i="8"/>
  <c r="G90" i="8" s="1"/>
  <c r="B91" i="8"/>
  <c r="G91" i="8" s="1"/>
  <c r="B92" i="8"/>
  <c r="G92" i="8" s="1"/>
  <c r="B93" i="8"/>
  <c r="G93" i="8" s="1"/>
  <c r="B94" i="8"/>
  <c r="G94" i="8" s="1"/>
  <c r="B95" i="8"/>
  <c r="G95" i="8" s="1"/>
  <c r="B96" i="8"/>
  <c r="G96" i="8" s="1"/>
  <c r="B97" i="8"/>
  <c r="G97" i="8" s="1"/>
  <c r="B98" i="8"/>
  <c r="G98" i="8" s="1"/>
  <c r="B2" i="8"/>
  <c r="G2" i="8" s="1"/>
  <c r="M45" i="10" l="1"/>
  <c r="N10" i="10"/>
  <c r="V10" i="10" s="1"/>
  <c r="AC10" i="10" s="1"/>
  <c r="M114" i="10"/>
  <c r="N117" i="10"/>
  <c r="V117" i="10" s="1"/>
  <c r="AC117" i="10" s="1"/>
  <c r="AE117" i="10" s="1"/>
  <c r="V24" i="10"/>
  <c r="P24" i="10"/>
  <c r="X24" i="10" s="1"/>
  <c r="M95" i="10"/>
  <c r="P95" i="10" s="1"/>
  <c r="X95" i="10" s="1"/>
  <c r="P243" i="10"/>
  <c r="X243" i="10" s="1"/>
  <c r="P244" i="10"/>
  <c r="X244" i="10" s="1"/>
  <c r="N49" i="10"/>
  <c r="V49" i="10" s="1"/>
  <c r="M43" i="10"/>
  <c r="P108" i="10"/>
  <c r="X108" i="10" s="1"/>
  <c r="N158" i="10"/>
  <c r="V158" i="10" s="1"/>
  <c r="AC158" i="10" s="1"/>
  <c r="AE158" i="10" s="1"/>
  <c r="M11" i="10"/>
  <c r="N243" i="10"/>
  <c r="M19" i="10"/>
  <c r="M243" i="10"/>
  <c r="N244" i="10" s="1"/>
  <c r="V244" i="10" s="1"/>
  <c r="AC244" i="10" s="1"/>
  <c r="N12" i="10"/>
  <c r="V12" i="10" s="1"/>
  <c r="AC12" i="10" s="1"/>
  <c r="M106" i="10"/>
  <c r="N109" i="10"/>
  <c r="V109" i="10" s="1"/>
  <c r="AC109" i="10" s="1"/>
  <c r="AE109" i="10" s="1"/>
  <c r="N55" i="10"/>
  <c r="V55" i="10" s="1"/>
  <c r="AC55" i="10" s="1"/>
  <c r="N17" i="10"/>
  <c r="V17" i="10" s="1"/>
  <c r="AC17" i="10" s="1"/>
  <c r="AE17" i="10" s="1"/>
  <c r="V97" i="10"/>
  <c r="P97" i="10"/>
  <c r="X97" i="10" s="1"/>
  <c r="P186" i="10"/>
  <c r="X186" i="10" s="1"/>
  <c r="P185" i="10"/>
  <c r="X185" i="10" s="1"/>
  <c r="P187" i="10"/>
  <c r="X187" i="10" s="1"/>
  <c r="P188" i="10"/>
  <c r="X188" i="10" s="1"/>
  <c r="AC188" i="10" s="1"/>
  <c r="AE188" i="10" s="1"/>
  <c r="P242" i="10"/>
  <c r="X242" i="10" s="1"/>
  <c r="P241" i="10"/>
  <c r="X241" i="10" s="1"/>
  <c r="N242" i="10"/>
  <c r="V242" i="10" s="1"/>
  <c r="N241" i="10"/>
  <c r="V241" i="10" s="1"/>
  <c r="P240" i="10"/>
  <c r="X240" i="10" s="1"/>
  <c r="P239" i="10"/>
  <c r="X239" i="10" s="1"/>
  <c r="N240" i="10"/>
  <c r="V240" i="10" s="1"/>
  <c r="N239" i="10"/>
  <c r="V239" i="10" s="1"/>
  <c r="M212" i="10"/>
  <c r="AC153" i="10"/>
  <c r="AE153" i="10" s="1"/>
  <c r="AE115" i="10"/>
  <c r="V99" i="10"/>
  <c r="AC99" i="10" s="1"/>
  <c r="AE99" i="10" s="1"/>
  <c r="AE12" i="10"/>
  <c r="AE20" i="10"/>
  <c r="AE10" i="10"/>
  <c r="AC162" i="10"/>
  <c r="AE162" i="10" s="1"/>
  <c r="E91" i="10"/>
  <c r="F91" i="10" s="1"/>
  <c r="E83" i="10"/>
  <c r="F83" i="10" s="1"/>
  <c r="E75" i="10"/>
  <c r="F75" i="10" s="1"/>
  <c r="E67" i="10"/>
  <c r="F67" i="10" s="1"/>
  <c r="E116" i="10"/>
  <c r="F116" i="10" s="1"/>
  <c r="E106" i="10"/>
  <c r="F106" i="10" s="1"/>
  <c r="E133" i="10"/>
  <c r="F133" i="10" s="1"/>
  <c r="E124" i="10"/>
  <c r="F124" i="10" s="1"/>
  <c r="E138" i="10"/>
  <c r="F138" i="10" s="1"/>
  <c r="E160" i="10"/>
  <c r="F160" i="10" s="1"/>
  <c r="E151" i="10"/>
  <c r="F151" i="10" s="1"/>
  <c r="E143" i="10"/>
  <c r="F143" i="10" s="1"/>
  <c r="E201" i="10"/>
  <c r="F201" i="10" s="1"/>
  <c r="E212" i="10"/>
  <c r="F212" i="10" s="1"/>
  <c r="E192" i="10"/>
  <c r="F192" i="10" s="1"/>
  <c r="E179" i="10"/>
  <c r="F179" i="10" s="1"/>
  <c r="R148" i="10"/>
  <c r="X147" i="10"/>
  <c r="E77" i="10"/>
  <c r="F77" i="10" s="1"/>
  <c r="E108" i="10"/>
  <c r="F108" i="10" s="1"/>
  <c r="E162" i="10"/>
  <c r="F162" i="10" s="1"/>
  <c r="E145" i="10"/>
  <c r="F145" i="10" s="1"/>
  <c r="E194" i="10"/>
  <c r="F194" i="10" s="1"/>
  <c r="E84" i="10"/>
  <c r="F84" i="10" s="1"/>
  <c r="E118" i="10"/>
  <c r="F118" i="10" s="1"/>
  <c r="E152" i="10"/>
  <c r="F152" i="10" s="1"/>
  <c r="E144" i="10"/>
  <c r="F144" i="10" s="1"/>
  <c r="E211" i="10"/>
  <c r="F211" i="10" s="1"/>
  <c r="E180" i="10"/>
  <c r="F180" i="10" s="1"/>
  <c r="R142" i="10"/>
  <c r="X141" i="10"/>
  <c r="AA143" i="10"/>
  <c r="AB143" i="10"/>
  <c r="R151" i="10"/>
  <c r="X150" i="10"/>
  <c r="E82" i="10"/>
  <c r="F82" i="10" s="1"/>
  <c r="E66" i="10"/>
  <c r="F66" i="10" s="1"/>
  <c r="E104" i="10"/>
  <c r="F104" i="10" s="1"/>
  <c r="E123" i="10"/>
  <c r="F123" i="10" s="1"/>
  <c r="E159" i="10"/>
  <c r="F159" i="10" s="1"/>
  <c r="E142" i="10"/>
  <c r="F142" i="10" s="1"/>
  <c r="E213" i="10"/>
  <c r="F213" i="10" s="1"/>
  <c r="E177" i="10"/>
  <c r="F177" i="10" s="1"/>
  <c r="P28" i="10"/>
  <c r="X28" i="10" s="1"/>
  <c r="N25" i="10"/>
  <c r="V25" i="10" s="1"/>
  <c r="AC25" i="10" s="1"/>
  <c r="AE25" i="10" s="1"/>
  <c r="N23" i="10"/>
  <c r="V23" i="10" s="1"/>
  <c r="AC23" i="10" s="1"/>
  <c r="AE23" i="10" s="1"/>
  <c r="E89" i="10"/>
  <c r="F89" i="10" s="1"/>
  <c r="E73" i="10"/>
  <c r="F73" i="10" s="1"/>
  <c r="E65" i="10"/>
  <c r="F65" i="10" s="1"/>
  <c r="E109" i="10"/>
  <c r="F109" i="10" s="1"/>
  <c r="E122" i="10"/>
  <c r="F122" i="10" s="1"/>
  <c r="E157" i="10"/>
  <c r="F157" i="10" s="1"/>
  <c r="E149" i="10"/>
  <c r="F149" i="10" s="1"/>
  <c r="E203" i="10"/>
  <c r="F203" i="10" s="1"/>
  <c r="E214" i="10"/>
  <c r="F214" i="10" s="1"/>
  <c r="E185" i="10"/>
  <c r="F185" i="10" s="1"/>
  <c r="E175" i="10"/>
  <c r="F175" i="10" s="1"/>
  <c r="R145" i="10"/>
  <c r="X144" i="10"/>
  <c r="N198" i="10"/>
  <c r="V198" i="10" s="1"/>
  <c r="AC198" i="10" s="1"/>
  <c r="AE198" i="10" s="1"/>
  <c r="N194" i="10"/>
  <c r="V194" i="10" s="1"/>
  <c r="E96" i="10"/>
  <c r="F96" i="10" s="1"/>
  <c r="E88" i="10"/>
  <c r="F88" i="10" s="1"/>
  <c r="E80" i="10"/>
  <c r="F80" i="10" s="1"/>
  <c r="E72" i="10"/>
  <c r="F72" i="10" s="1"/>
  <c r="E64" i="10"/>
  <c r="F64" i="10" s="1"/>
  <c r="E113" i="10"/>
  <c r="F113" i="10" s="1"/>
  <c r="E117" i="10"/>
  <c r="F117" i="10" s="1"/>
  <c r="E129" i="10"/>
  <c r="F129" i="10" s="1"/>
  <c r="E121" i="10"/>
  <c r="F121" i="10" s="1"/>
  <c r="E165" i="10"/>
  <c r="F165" i="10" s="1"/>
  <c r="E156" i="10"/>
  <c r="F156" i="10" s="1"/>
  <c r="E148" i="10"/>
  <c r="F148" i="10" s="1"/>
  <c r="E140" i="10"/>
  <c r="F140" i="10" s="1"/>
  <c r="E207" i="10"/>
  <c r="F207" i="10" s="1"/>
  <c r="E168" i="10"/>
  <c r="F168" i="10" s="1"/>
  <c r="E184" i="10"/>
  <c r="F184" i="10" s="1"/>
  <c r="E173" i="10"/>
  <c r="F173" i="10" s="1"/>
  <c r="M6" i="10"/>
  <c r="AE6" i="10" s="1"/>
  <c r="V5" i="10"/>
  <c r="AC5" i="10" s="1"/>
  <c r="AE5" i="10" s="1"/>
  <c r="E93" i="10"/>
  <c r="F93" i="10" s="1"/>
  <c r="E69" i="10"/>
  <c r="F69" i="10" s="1"/>
  <c r="E135" i="10"/>
  <c r="F135" i="10" s="1"/>
  <c r="E199" i="10"/>
  <c r="F199" i="10" s="1"/>
  <c r="E181" i="10"/>
  <c r="F181" i="10" s="1"/>
  <c r="R149" i="10"/>
  <c r="X148" i="10"/>
  <c r="M193" i="10"/>
  <c r="R194" i="10"/>
  <c r="R193" i="10"/>
  <c r="E92" i="10"/>
  <c r="F92" i="10" s="1"/>
  <c r="E76" i="10"/>
  <c r="F76" i="10" s="1"/>
  <c r="E68" i="10"/>
  <c r="F68" i="10" s="1"/>
  <c r="E107" i="10"/>
  <c r="F107" i="10" s="1"/>
  <c r="E134" i="10"/>
  <c r="F134" i="10" s="1"/>
  <c r="E125" i="10"/>
  <c r="F125" i="10" s="1"/>
  <c r="E161" i="10"/>
  <c r="F161" i="10" s="1"/>
  <c r="E200" i="10"/>
  <c r="F200" i="10" s="1"/>
  <c r="E193" i="10"/>
  <c r="F193" i="10" s="1"/>
  <c r="M194" i="10"/>
  <c r="N193" i="10"/>
  <c r="V193" i="10" s="1"/>
  <c r="T194" i="10"/>
  <c r="R143" i="10"/>
  <c r="X142" i="10"/>
  <c r="E90" i="10"/>
  <c r="F90" i="10" s="1"/>
  <c r="E74" i="10"/>
  <c r="F74" i="10" s="1"/>
  <c r="E115" i="10"/>
  <c r="F115" i="10" s="1"/>
  <c r="E131" i="10"/>
  <c r="F131" i="10" s="1"/>
  <c r="E167" i="10"/>
  <c r="F167" i="10" s="1"/>
  <c r="E150" i="10"/>
  <c r="F150" i="10" s="1"/>
  <c r="E202" i="10"/>
  <c r="F202" i="10" s="1"/>
  <c r="E187" i="10"/>
  <c r="F187" i="10" s="1"/>
  <c r="R152" i="10"/>
  <c r="X151" i="10"/>
  <c r="E61" i="10"/>
  <c r="F61" i="10" s="1"/>
  <c r="E81" i="10"/>
  <c r="F81" i="10" s="1"/>
  <c r="E114" i="10"/>
  <c r="F114" i="10" s="1"/>
  <c r="E130" i="10"/>
  <c r="F130" i="10" s="1"/>
  <c r="E166" i="10"/>
  <c r="F166" i="10" s="1"/>
  <c r="E141" i="10"/>
  <c r="F141" i="10" s="1"/>
  <c r="AC49" i="10"/>
  <c r="R146" i="10"/>
  <c r="X145" i="10"/>
  <c r="E95" i="10"/>
  <c r="F95" i="10" s="1"/>
  <c r="E87" i="10"/>
  <c r="F87" i="10" s="1"/>
  <c r="E79" i="10"/>
  <c r="F79" i="10" s="1"/>
  <c r="E71" i="10"/>
  <c r="F71" i="10" s="1"/>
  <c r="E63" i="10"/>
  <c r="F63" i="10" s="1"/>
  <c r="E112" i="10"/>
  <c r="F112" i="10" s="1"/>
  <c r="E110" i="10"/>
  <c r="F110" i="10" s="1"/>
  <c r="E128" i="10"/>
  <c r="F128" i="10" s="1"/>
  <c r="E132" i="10"/>
  <c r="F132" i="10" s="1"/>
  <c r="E164" i="10"/>
  <c r="F164" i="10" s="1"/>
  <c r="E155" i="10"/>
  <c r="F155" i="10" s="1"/>
  <c r="E147" i="10"/>
  <c r="F147" i="10" s="1"/>
  <c r="E139" i="10"/>
  <c r="F139" i="10" s="1"/>
  <c r="E208" i="10"/>
  <c r="F208" i="10" s="1"/>
  <c r="E196" i="10"/>
  <c r="F196" i="10" s="1"/>
  <c r="E183" i="10"/>
  <c r="F183" i="10" s="1"/>
  <c r="R140" i="10"/>
  <c r="X139" i="10"/>
  <c r="E85" i="10"/>
  <c r="F85" i="10" s="1"/>
  <c r="E119" i="10"/>
  <c r="F119" i="10" s="1"/>
  <c r="E126" i="10"/>
  <c r="F126" i="10" s="1"/>
  <c r="E153" i="10"/>
  <c r="F153" i="10" s="1"/>
  <c r="E210" i="10"/>
  <c r="F210" i="10" s="1"/>
  <c r="AC84" i="10"/>
  <c r="AE84" i="10" s="1"/>
  <c r="R139" i="10"/>
  <c r="X138" i="10"/>
  <c r="M190" i="10"/>
  <c r="E94" i="10"/>
  <c r="F94" i="10" s="1"/>
  <c r="E86" i="10"/>
  <c r="F86" i="10" s="1"/>
  <c r="E78" i="10"/>
  <c r="F78" i="10" s="1"/>
  <c r="E70" i="10"/>
  <c r="F70" i="10" s="1"/>
  <c r="E62" i="10"/>
  <c r="F62" i="10" s="1"/>
  <c r="E111" i="10"/>
  <c r="F111" i="10" s="1"/>
  <c r="E120" i="10"/>
  <c r="F120" i="10" s="1"/>
  <c r="E127" i="10"/>
  <c r="F127" i="10" s="1"/>
  <c r="E136" i="10"/>
  <c r="F136" i="10" s="1"/>
  <c r="E163" i="10"/>
  <c r="F163" i="10" s="1"/>
  <c r="E154" i="10"/>
  <c r="F154" i="10" s="1"/>
  <c r="E146" i="10"/>
  <c r="F146" i="10" s="1"/>
  <c r="E197" i="10"/>
  <c r="F197" i="10" s="1"/>
  <c r="E209" i="10"/>
  <c r="F209" i="10" s="1"/>
  <c r="E195" i="10"/>
  <c r="F195" i="10" s="1"/>
  <c r="E182" i="10"/>
  <c r="F182" i="10" s="1"/>
  <c r="P73" i="10"/>
  <c r="P74" i="10"/>
  <c r="P67" i="10"/>
  <c r="P75" i="10"/>
  <c r="X75" i="10" s="1"/>
  <c r="P65" i="10"/>
  <c r="P66" i="10"/>
  <c r="X66" i="10" s="1"/>
  <c r="P68" i="10"/>
  <c r="P76" i="10"/>
  <c r="P61" i="10"/>
  <c r="P77" i="10"/>
  <c r="P70" i="10"/>
  <c r="P63" i="10"/>
  <c r="X63" i="10" s="1"/>
  <c r="P71" i="10"/>
  <c r="P79" i="10"/>
  <c r="X79" i="10" s="1"/>
  <c r="P69" i="10"/>
  <c r="X69" i="10" s="1"/>
  <c r="P62" i="10"/>
  <c r="P78" i="10"/>
  <c r="X78" i="10" s="1"/>
  <c r="P64" i="10"/>
  <c r="P72" i="10"/>
  <c r="X72" i="10" s="1"/>
  <c r="G43" i="8"/>
  <c r="F23" i="8"/>
  <c r="G88" i="8"/>
  <c r="F22" i="8"/>
  <c r="G22" i="8" s="1"/>
  <c r="G53" i="8"/>
  <c r="G12" i="8"/>
  <c r="G85" i="8"/>
  <c r="F66" i="8"/>
  <c r="G66" i="8" s="1"/>
  <c r="G33" i="8"/>
  <c r="F17" i="8"/>
  <c r="G17" i="8" s="1"/>
  <c r="G105" i="8"/>
  <c r="F55" i="8"/>
  <c r="G55" i="8" s="1"/>
  <c r="G87" i="8"/>
  <c r="F26" i="8"/>
  <c r="G26" i="8" s="1"/>
  <c r="G83" i="8"/>
  <c r="F14" i="8"/>
  <c r="G14" i="8" s="1"/>
  <c r="G13" i="8"/>
  <c r="F63" i="8"/>
  <c r="G63" i="8" s="1"/>
  <c r="G15" i="8"/>
  <c r="G23" i="8"/>
  <c r="G24" i="8"/>
  <c r="M32" i="10"/>
  <c r="N33" i="10"/>
  <c r="V33" i="10" s="1"/>
  <c r="AC33" i="10" s="1"/>
  <c r="AE33" i="10" s="1"/>
  <c r="M104" i="10"/>
  <c r="N105" i="10"/>
  <c r="V105" i="10" s="1"/>
  <c r="AC105" i="10" s="1"/>
  <c r="AE105" i="10" s="1"/>
  <c r="M121" i="10"/>
  <c r="P100" i="10"/>
  <c r="X100" i="10" s="1"/>
  <c r="AC100" i="10" s="1"/>
  <c r="AE100" i="10" s="1"/>
  <c r="M200" i="10"/>
  <c r="P169" i="10"/>
  <c r="X169" i="10" s="1"/>
  <c r="M170" i="10"/>
  <c r="AE170" i="10" s="1"/>
  <c r="N169" i="10"/>
  <c r="V169" i="10" s="1"/>
  <c r="M29" i="10"/>
  <c r="P3" i="10"/>
  <c r="X3" i="10" s="1"/>
  <c r="AC3" i="10" s="1"/>
  <c r="AE3" i="10" s="1"/>
  <c r="M21" i="10"/>
  <c r="N178" i="10"/>
  <c r="V178" i="10" s="1"/>
  <c r="AC178" i="10" s="1"/>
  <c r="AE178" i="10" s="1"/>
  <c r="N186" i="10"/>
  <c r="V186" i="10" s="1"/>
  <c r="P235" i="10"/>
  <c r="X235" i="10" s="1"/>
  <c r="M235" i="10"/>
  <c r="M236" i="10"/>
  <c r="P236" i="10"/>
  <c r="X236" i="10" s="1"/>
  <c r="P237" i="10"/>
  <c r="X237" i="10" s="1"/>
  <c r="M237" i="10"/>
  <c r="P232" i="10"/>
  <c r="X232" i="10" s="1"/>
  <c r="M232" i="10"/>
  <c r="P233" i="10"/>
  <c r="X233" i="10" s="1"/>
  <c r="M233" i="10"/>
  <c r="P230" i="10"/>
  <c r="X230" i="10" s="1"/>
  <c r="M230" i="10"/>
  <c r="P231" i="10"/>
  <c r="X231" i="10" s="1"/>
  <c r="M231" i="10"/>
  <c r="P234" i="10"/>
  <c r="X234" i="10" s="1"/>
  <c r="M234" i="10"/>
  <c r="M204" i="10"/>
  <c r="N176" i="10"/>
  <c r="V176" i="10" s="1"/>
  <c r="AC176" i="10" s="1"/>
  <c r="AE176" i="10" s="1"/>
  <c r="N174" i="10"/>
  <c r="V174" i="10" s="1"/>
  <c r="AC174" i="10" s="1"/>
  <c r="AE174" i="10" s="1"/>
  <c r="N189" i="10"/>
  <c r="V189" i="10" s="1"/>
  <c r="P189" i="10"/>
  <c r="X189" i="10" s="1"/>
  <c r="P220" i="10"/>
  <c r="X220" i="10" s="1"/>
  <c r="M220" i="10"/>
  <c r="N234" i="10"/>
  <c r="V234" i="10" s="1"/>
  <c r="N232" i="10"/>
  <c r="V232" i="10" s="1"/>
  <c r="N231" i="10"/>
  <c r="V231" i="10" s="1"/>
  <c r="M213" i="10"/>
  <c r="M168" i="10"/>
  <c r="N207" i="10"/>
  <c r="V207" i="10" s="1"/>
  <c r="N197" i="10"/>
  <c r="V197" i="10" s="1"/>
  <c r="AC197" i="10" s="1"/>
  <c r="N208" i="10"/>
  <c r="V208" i="10" s="1"/>
  <c r="N199" i="10"/>
  <c r="V199" i="10" s="1"/>
  <c r="AC199" i="10" s="1"/>
  <c r="N200" i="10"/>
  <c r="V200" i="10" s="1"/>
  <c r="AC200" i="10" s="1"/>
  <c r="N212" i="10"/>
  <c r="V212" i="10" s="1"/>
  <c r="N213" i="10"/>
  <c r="V213" i="10" s="1"/>
  <c r="N214" i="10"/>
  <c r="V214" i="10" s="1"/>
  <c r="N202" i="10"/>
  <c r="V202" i="10" s="1"/>
  <c r="N209" i="10"/>
  <c r="V209" i="10" s="1"/>
  <c r="N210" i="10"/>
  <c r="V210" i="10" s="1"/>
  <c r="N211" i="10"/>
  <c r="V211" i="10" s="1"/>
  <c r="N201" i="10"/>
  <c r="V201" i="10" s="1"/>
  <c r="N203" i="10"/>
  <c r="V203" i="10" s="1"/>
  <c r="N237" i="10"/>
  <c r="V237" i="10" s="1"/>
  <c r="N233" i="10"/>
  <c r="V233" i="10" s="1"/>
  <c r="M214" i="10"/>
  <c r="R223" i="10"/>
  <c r="P222" i="10"/>
  <c r="X222" i="10" s="1"/>
  <c r="M222" i="10"/>
  <c r="P177" i="10"/>
  <c r="X177" i="10" s="1"/>
  <c r="N226" i="10"/>
  <c r="V226" i="10" s="1"/>
  <c r="P208" i="10"/>
  <c r="X208" i="10" s="1"/>
  <c r="M207" i="10"/>
  <c r="N225" i="10"/>
  <c r="V225" i="10" s="1"/>
  <c r="N238" i="10"/>
  <c r="V238" i="10" s="1"/>
  <c r="AC238" i="10" s="1"/>
  <c r="AE238" i="10" s="1"/>
  <c r="N220" i="10"/>
  <c r="V220" i="10" s="1"/>
  <c r="N218" i="10"/>
  <c r="V218" i="10" s="1"/>
  <c r="P210" i="10"/>
  <c r="X210" i="10" s="1"/>
  <c r="N224" i="10"/>
  <c r="V224" i="10" s="1"/>
  <c r="N219" i="10"/>
  <c r="V219" i="10" s="1"/>
  <c r="P209" i="10"/>
  <c r="X209" i="10" s="1"/>
  <c r="M215" i="10"/>
  <c r="P215" i="10"/>
  <c r="X215" i="10" s="1"/>
  <c r="R216" i="10"/>
  <c r="M223" i="10"/>
  <c r="P223" i="10"/>
  <c r="X223" i="10" s="1"/>
  <c r="N190" i="10"/>
  <c r="V190" i="10" s="1"/>
  <c r="AC190" i="10" s="1"/>
  <c r="N168" i="10"/>
  <c r="V168" i="10" s="1"/>
  <c r="AC168" i="10" s="1"/>
  <c r="AE168" i="10" s="1"/>
  <c r="P202" i="10"/>
  <c r="X202" i="10" s="1"/>
  <c r="M197" i="10"/>
  <c r="M224" i="10"/>
  <c r="P224" i="10"/>
  <c r="X224" i="10" s="1"/>
  <c r="R225" i="10"/>
  <c r="P190" i="10"/>
  <c r="X190" i="10" s="1"/>
  <c r="R202" i="10"/>
  <c r="P201" i="10"/>
  <c r="X201" i="10" s="1"/>
  <c r="M199" i="10"/>
  <c r="N179" i="10"/>
  <c r="V179" i="10" s="1"/>
  <c r="AC179" i="10" s="1"/>
  <c r="AE179" i="10" s="1"/>
  <c r="M209" i="10"/>
  <c r="P213" i="10"/>
  <c r="X213" i="10" s="1"/>
  <c r="P217" i="10"/>
  <c r="X217" i="10" s="1"/>
  <c r="M217" i="10"/>
  <c r="M225" i="10"/>
  <c r="R226" i="10"/>
  <c r="P225" i="10"/>
  <c r="X225" i="10" s="1"/>
  <c r="N191" i="10"/>
  <c r="V191" i="10" s="1"/>
  <c r="N227" i="10"/>
  <c r="V227" i="10" s="1"/>
  <c r="N223" i="10"/>
  <c r="V223" i="10" s="1"/>
  <c r="N229" i="10"/>
  <c r="V229" i="10" s="1"/>
  <c r="N215" i="10"/>
  <c r="V215" i="10" s="1"/>
  <c r="P203" i="10"/>
  <c r="X203" i="10" s="1"/>
  <c r="N222" i="10"/>
  <c r="V222" i="10" s="1"/>
  <c r="N221" i="10"/>
  <c r="V221" i="10" s="1"/>
  <c r="N216" i="10"/>
  <c r="V216" i="10" s="1"/>
  <c r="N217" i="10"/>
  <c r="V217" i="10" s="1"/>
  <c r="M202" i="10"/>
  <c r="N228" i="10"/>
  <c r="V228" i="10" s="1"/>
  <c r="R222" i="10"/>
  <c r="P221" i="10"/>
  <c r="X221" i="10" s="1"/>
  <c r="M221" i="10"/>
  <c r="M216" i="10"/>
  <c r="R217" i="10"/>
  <c r="P216" i="10"/>
  <c r="X216" i="10" s="1"/>
  <c r="N196" i="10"/>
  <c r="V196" i="10" s="1"/>
  <c r="AC196" i="10" s="1"/>
  <c r="AE196" i="10" s="1"/>
  <c r="P214" i="10"/>
  <c r="X214" i="10" s="1"/>
  <c r="M210" i="10"/>
  <c r="P218" i="10"/>
  <c r="X218" i="10" s="1"/>
  <c r="R219" i="10"/>
  <c r="M218" i="10"/>
  <c r="P226" i="10"/>
  <c r="X226" i="10" s="1"/>
  <c r="M226" i="10"/>
  <c r="P191" i="10"/>
  <c r="X191" i="10" s="1"/>
  <c r="M228" i="10"/>
  <c r="R229" i="10"/>
  <c r="P228" i="10"/>
  <c r="X228" i="10" s="1"/>
  <c r="M229" i="10"/>
  <c r="P229" i="10"/>
  <c r="X229" i="10" s="1"/>
  <c r="M208" i="10"/>
  <c r="N230" i="10"/>
  <c r="V230" i="10" s="1"/>
  <c r="P211" i="10"/>
  <c r="X211" i="10" s="1"/>
  <c r="N236" i="10"/>
  <c r="V236" i="10" s="1"/>
  <c r="N185" i="10"/>
  <c r="V185" i="10" s="1"/>
  <c r="P207" i="10"/>
  <c r="X207" i="10" s="1"/>
  <c r="M201" i="10"/>
  <c r="N204" i="10"/>
  <c r="N235" i="10"/>
  <c r="V235" i="10" s="1"/>
  <c r="P212" i="10"/>
  <c r="X212" i="10" s="1"/>
  <c r="M211" i="10"/>
  <c r="P219" i="10"/>
  <c r="X219" i="10" s="1"/>
  <c r="R220" i="10"/>
  <c r="M219" i="10"/>
  <c r="P227" i="10"/>
  <c r="X227" i="10" s="1"/>
  <c r="M227" i="10"/>
  <c r="R228" i="10"/>
  <c r="P182" i="10"/>
  <c r="X182" i="10" s="1"/>
  <c r="P125" i="10"/>
  <c r="X125" i="10" s="1"/>
  <c r="N114" i="10"/>
  <c r="V114" i="10" s="1"/>
  <c r="P118" i="10"/>
  <c r="X118" i="10" s="1"/>
  <c r="N159" i="10"/>
  <c r="V159" i="10" s="1"/>
  <c r="AC159" i="10" s="1"/>
  <c r="AE159" i="10" s="1"/>
  <c r="N163" i="10"/>
  <c r="V163" i="10" s="1"/>
  <c r="AC163" i="10" s="1"/>
  <c r="AE163" i="10" s="1"/>
  <c r="P112" i="10"/>
  <c r="X112" i="10" s="1"/>
  <c r="N154" i="10"/>
  <c r="V154" i="10" s="1"/>
  <c r="T140" i="10"/>
  <c r="T152" i="10"/>
  <c r="N42" i="10"/>
  <c r="V42" i="10" s="1"/>
  <c r="AC42" i="10" s="1"/>
  <c r="AE42" i="10" s="1"/>
  <c r="M132" i="10"/>
  <c r="N120" i="10"/>
  <c r="V120" i="10" s="1"/>
  <c r="AC120" i="10" s="1"/>
  <c r="N137" i="10"/>
  <c r="V137" i="10" s="1"/>
  <c r="AC137" i="10" s="1"/>
  <c r="AE137" i="10" s="1"/>
  <c r="N130" i="10"/>
  <c r="V130" i="10" s="1"/>
  <c r="N128" i="10"/>
  <c r="V128" i="10" s="1"/>
  <c r="P107" i="10"/>
  <c r="X107" i="10" s="1"/>
  <c r="M120" i="10"/>
  <c r="N129" i="10"/>
  <c r="V129" i="10" s="1"/>
  <c r="P129" i="10"/>
  <c r="X129" i="10" s="1"/>
  <c r="N157" i="10"/>
  <c r="V157" i="10" s="1"/>
  <c r="AC157" i="10" s="1"/>
  <c r="AE157" i="10" s="1"/>
  <c r="T149" i="10"/>
  <c r="P131" i="10"/>
  <c r="X131" i="10" s="1"/>
  <c r="T142" i="10"/>
  <c r="N182" i="10"/>
  <c r="V182" i="10" s="1"/>
  <c r="AC182" i="10" s="1"/>
  <c r="AE182" i="10" s="1"/>
  <c r="M128" i="10"/>
  <c r="N121" i="10"/>
  <c r="V121" i="10" s="1"/>
  <c r="AC121" i="10" s="1"/>
  <c r="P135" i="10"/>
  <c r="X135" i="10" s="1"/>
  <c r="N166" i="10"/>
  <c r="V166" i="10" s="1"/>
  <c r="AC166" i="10" s="1"/>
  <c r="AE166" i="10" s="1"/>
  <c r="R154" i="10"/>
  <c r="N181" i="10"/>
  <c r="V181" i="10" s="1"/>
  <c r="AC181" i="10" s="1"/>
  <c r="AE181" i="10" s="1"/>
  <c r="P132" i="10"/>
  <c r="X132" i="10" s="1"/>
  <c r="P122" i="10"/>
  <c r="X122" i="10" s="1"/>
  <c r="T63" i="10"/>
  <c r="N167" i="10"/>
  <c r="V167" i="10" s="1"/>
  <c r="AC167" i="10" s="1"/>
  <c r="AE167" i="10" s="1"/>
  <c r="R164" i="10"/>
  <c r="N183" i="10"/>
  <c r="V183" i="10" s="1"/>
  <c r="AC183" i="10" s="1"/>
  <c r="AE183" i="10" s="1"/>
  <c r="N126" i="10"/>
  <c r="V126" i="10" s="1"/>
  <c r="T148" i="10"/>
  <c r="M129" i="10"/>
  <c r="N125" i="10"/>
  <c r="V125" i="10" s="1"/>
  <c r="N96" i="10"/>
  <c r="V96" i="10" s="1"/>
  <c r="P124" i="10"/>
  <c r="X124" i="10" s="1"/>
  <c r="T71" i="10"/>
  <c r="R165" i="10"/>
  <c r="N184" i="10"/>
  <c r="V184" i="10" s="1"/>
  <c r="AC184" i="10" s="1"/>
  <c r="AE184" i="10" s="1"/>
  <c r="N119" i="10"/>
  <c r="V119" i="10" s="1"/>
  <c r="AC119" i="10" s="1"/>
  <c r="AE119" i="10" s="1"/>
  <c r="N136" i="10"/>
  <c r="V136" i="10" s="1"/>
  <c r="AC136" i="10" s="1"/>
  <c r="AE136" i="10" s="1"/>
  <c r="M131" i="10"/>
  <c r="M123" i="10"/>
  <c r="N135" i="10"/>
  <c r="V135" i="10" s="1"/>
  <c r="N143" i="10"/>
  <c r="V143" i="10" s="1"/>
  <c r="N144" i="10"/>
  <c r="V144" i="10" s="1"/>
  <c r="AC144" i="10" s="1"/>
  <c r="AE144" i="10" s="1"/>
  <c r="N155" i="10"/>
  <c r="V155" i="10" s="1"/>
  <c r="N164" i="10"/>
  <c r="V164" i="10" s="1"/>
  <c r="N175" i="10"/>
  <c r="V175" i="10" s="1"/>
  <c r="N74" i="10"/>
  <c r="V74" i="10" s="1"/>
  <c r="M130" i="10"/>
  <c r="M122" i="10"/>
  <c r="N127" i="10"/>
  <c r="V127" i="10" s="1"/>
  <c r="P123" i="10"/>
  <c r="X123" i="10" s="1"/>
  <c r="P130" i="10"/>
  <c r="X130" i="10" s="1"/>
  <c r="T62" i="10"/>
  <c r="N142" i="10"/>
  <c r="V142" i="10" s="1"/>
  <c r="N146" i="10"/>
  <c r="V146" i="10" s="1"/>
  <c r="N156" i="10"/>
  <c r="V156" i="10" s="1"/>
  <c r="AC156" i="10" s="1"/>
  <c r="AE156" i="10" s="1"/>
  <c r="N165" i="10"/>
  <c r="V165" i="10" s="1"/>
  <c r="T151" i="10"/>
  <c r="R155" i="10"/>
  <c r="N177" i="10"/>
  <c r="V177" i="10" s="1"/>
  <c r="N180" i="10"/>
  <c r="V180" i="10" s="1"/>
  <c r="AC180" i="10" s="1"/>
  <c r="AE180" i="10" s="1"/>
  <c r="N111" i="10"/>
  <c r="V111" i="10" s="1"/>
  <c r="AC111" i="10" s="1"/>
  <c r="AE111" i="10" s="1"/>
  <c r="N140" i="10"/>
  <c r="V140" i="10" s="1"/>
  <c r="N150" i="10"/>
  <c r="V150" i="10" s="1"/>
  <c r="N110" i="10"/>
  <c r="V110" i="10" s="1"/>
  <c r="AC110" i="10" s="1"/>
  <c r="AE110" i="10" s="1"/>
  <c r="M135" i="10"/>
  <c r="M127" i="10"/>
  <c r="N134" i="10"/>
  <c r="V134" i="10" s="1"/>
  <c r="N124" i="10"/>
  <c r="V124" i="10" s="1"/>
  <c r="P126" i="10"/>
  <c r="X126" i="10" s="1"/>
  <c r="N133" i="10"/>
  <c r="V133" i="10" s="1"/>
  <c r="T72" i="10"/>
  <c r="N139" i="10"/>
  <c r="V139" i="10" s="1"/>
  <c r="N151" i="10"/>
  <c r="V151" i="10" s="1"/>
  <c r="N160" i="10"/>
  <c r="V160" i="10" s="1"/>
  <c r="AC160" i="10" s="1"/>
  <c r="AE160" i="10" s="1"/>
  <c r="T146" i="10"/>
  <c r="P175" i="10"/>
  <c r="X175" i="10" s="1"/>
  <c r="N192" i="10"/>
  <c r="V192" i="10" s="1"/>
  <c r="AC192" i="10" s="1"/>
  <c r="AE192" i="10" s="1"/>
  <c r="N138" i="10"/>
  <c r="V138" i="10" s="1"/>
  <c r="N173" i="10"/>
  <c r="V173" i="10" s="1"/>
  <c r="AC173" i="10" s="1"/>
  <c r="AE173" i="10" s="1"/>
  <c r="N85" i="10"/>
  <c r="V85" i="10" s="1"/>
  <c r="AC85" i="10" s="1"/>
  <c r="AE85" i="10" s="1"/>
  <c r="P116" i="10"/>
  <c r="X116" i="10" s="1"/>
  <c r="N145" i="10"/>
  <c r="V145" i="10" s="1"/>
  <c r="N187" i="10"/>
  <c r="V187" i="10" s="1"/>
  <c r="N56" i="10"/>
  <c r="V56" i="10" s="1"/>
  <c r="N108" i="10"/>
  <c r="V108" i="10" s="1"/>
  <c r="M134" i="10"/>
  <c r="M126" i="10"/>
  <c r="N132" i="10"/>
  <c r="V132" i="10" s="1"/>
  <c r="N123" i="10"/>
  <c r="V123" i="10" s="1"/>
  <c r="P127" i="10"/>
  <c r="X127" i="10" s="1"/>
  <c r="P133" i="10"/>
  <c r="X133" i="10" s="1"/>
  <c r="N147" i="10"/>
  <c r="V147" i="10" s="1"/>
  <c r="N152" i="10"/>
  <c r="V152" i="10" s="1"/>
  <c r="N161" i="10"/>
  <c r="V161" i="10" s="1"/>
  <c r="AC161" i="10" s="1"/>
  <c r="AE161" i="10" s="1"/>
  <c r="T145" i="10"/>
  <c r="N195" i="10"/>
  <c r="V195" i="10" s="1"/>
  <c r="AC195" i="10" s="1"/>
  <c r="AE195" i="10" s="1"/>
  <c r="N149" i="10"/>
  <c r="V149" i="10" s="1"/>
  <c r="N141" i="10"/>
  <c r="V141" i="10" s="1"/>
  <c r="N59" i="10"/>
  <c r="V59" i="10" s="1"/>
  <c r="N104" i="10"/>
  <c r="V104" i="10" s="1"/>
  <c r="AC104" i="10" s="1"/>
  <c r="M133" i="10"/>
  <c r="N131" i="10"/>
  <c r="V131" i="10" s="1"/>
  <c r="N122" i="10"/>
  <c r="V122" i="10" s="1"/>
  <c r="P128" i="10"/>
  <c r="X128" i="10" s="1"/>
  <c r="P134" i="10"/>
  <c r="X134" i="10" s="1"/>
  <c r="T139" i="10"/>
  <c r="P52" i="10"/>
  <c r="X52" i="10" s="1"/>
  <c r="N71" i="10"/>
  <c r="V71" i="10" s="1"/>
  <c r="N57" i="10"/>
  <c r="N86" i="10"/>
  <c r="V86" i="10" s="1"/>
  <c r="AC86" i="10" s="1"/>
  <c r="AE86" i="10" s="1"/>
  <c r="N98" i="10"/>
  <c r="V98" i="10" s="1"/>
  <c r="N113" i="10"/>
  <c r="V113" i="10" s="1"/>
  <c r="P113" i="10"/>
  <c r="X113" i="10" s="1"/>
  <c r="N93" i="10"/>
  <c r="V93" i="10" s="1"/>
  <c r="AC93" i="10" s="1"/>
  <c r="AE93" i="10" s="1"/>
  <c r="P98" i="10"/>
  <c r="X98" i="10" s="1"/>
  <c r="N112" i="10"/>
  <c r="V112" i="10" s="1"/>
  <c r="N107" i="10"/>
  <c r="V107" i="10" s="1"/>
  <c r="AC107" i="10" s="1"/>
  <c r="AE107" i="10" s="1"/>
  <c r="P114" i="10"/>
  <c r="X114" i="10" s="1"/>
  <c r="N67" i="10"/>
  <c r="V67" i="10" s="1"/>
  <c r="N118" i="10"/>
  <c r="V118" i="10" s="1"/>
  <c r="N48" i="10"/>
  <c r="V48" i="10" s="1"/>
  <c r="AC48" i="10" s="1"/>
  <c r="P56" i="10"/>
  <c r="X56" i="10" s="1"/>
  <c r="N63" i="10"/>
  <c r="V63" i="10" s="1"/>
  <c r="N80" i="10"/>
  <c r="V80" i="10" s="1"/>
  <c r="AC80" i="10" s="1"/>
  <c r="AE80" i="10" s="1"/>
  <c r="N116" i="10"/>
  <c r="V116" i="10" s="1"/>
  <c r="N106" i="10"/>
  <c r="V106" i="10" s="1"/>
  <c r="AC106" i="10" s="1"/>
  <c r="M50" i="10"/>
  <c r="N45" i="10"/>
  <c r="V45" i="10" s="1"/>
  <c r="AC45" i="10" s="1"/>
  <c r="AE45" i="10" s="1"/>
  <c r="N52" i="10"/>
  <c r="V52" i="10" s="1"/>
  <c r="N43" i="10"/>
  <c r="V43" i="10" s="1"/>
  <c r="AC43" i="10" s="1"/>
  <c r="N46" i="10"/>
  <c r="V46" i="10" s="1"/>
  <c r="AC46" i="10" s="1"/>
  <c r="N62" i="10"/>
  <c r="V62" i="10" s="1"/>
  <c r="N66" i="10"/>
  <c r="V66" i="10" s="1"/>
  <c r="N79" i="10"/>
  <c r="V79" i="10" s="1"/>
  <c r="N94" i="10"/>
  <c r="V94" i="10" s="1"/>
  <c r="AC94" i="10" s="1"/>
  <c r="AE94" i="10" s="1"/>
  <c r="M22" i="10"/>
  <c r="N47" i="10"/>
  <c r="V47" i="10" s="1"/>
  <c r="AC47" i="10" s="1"/>
  <c r="P58" i="10"/>
  <c r="X58" i="10" s="1"/>
  <c r="N70" i="10"/>
  <c r="V70" i="10" s="1"/>
  <c r="N65" i="10"/>
  <c r="V65" i="10" s="1"/>
  <c r="R79" i="10"/>
  <c r="N87" i="10"/>
  <c r="V87" i="10" s="1"/>
  <c r="AC87" i="10" s="1"/>
  <c r="AE87" i="10" s="1"/>
  <c r="N95" i="10"/>
  <c r="V95" i="10" s="1"/>
  <c r="N28" i="10"/>
  <c r="V28" i="10" s="1"/>
  <c r="N54" i="10"/>
  <c r="V54" i="10" s="1"/>
  <c r="N58" i="10"/>
  <c r="V58" i="10" s="1"/>
  <c r="N60" i="10"/>
  <c r="V60" i="10" s="1"/>
  <c r="N64" i="10"/>
  <c r="V64" i="10" s="1"/>
  <c r="N77" i="10"/>
  <c r="V77" i="10" s="1"/>
  <c r="N82" i="10"/>
  <c r="V82" i="10" s="1"/>
  <c r="AC82" i="10" s="1"/>
  <c r="AE82" i="10" s="1"/>
  <c r="N90" i="10"/>
  <c r="V90" i="10" s="1"/>
  <c r="AC90" i="10" s="1"/>
  <c r="AE90" i="10" s="1"/>
  <c r="R96" i="10"/>
  <c r="M36" i="10"/>
  <c r="N73" i="10"/>
  <c r="V73" i="10" s="1"/>
  <c r="N88" i="10"/>
  <c r="V88" i="10" s="1"/>
  <c r="AC88" i="10" s="1"/>
  <c r="AE88" i="10" s="1"/>
  <c r="R95" i="10"/>
  <c r="N81" i="10"/>
  <c r="V81" i="10" s="1"/>
  <c r="AC81" i="10" s="1"/>
  <c r="AE81" i="10" s="1"/>
  <c r="P30" i="10"/>
  <c r="X30" i="10" s="1"/>
  <c r="N44" i="10"/>
  <c r="V44" i="10" s="1"/>
  <c r="AC44" i="10" s="1"/>
  <c r="AE44" i="10" s="1"/>
  <c r="N50" i="10"/>
  <c r="P54" i="10"/>
  <c r="X54" i="10" s="1"/>
  <c r="N51" i="10"/>
  <c r="P59" i="10"/>
  <c r="X59" i="10" s="1"/>
  <c r="N69" i="10"/>
  <c r="V69" i="10" s="1"/>
  <c r="N76" i="10"/>
  <c r="V76" i="10" s="1"/>
  <c r="N83" i="10"/>
  <c r="V83" i="10" s="1"/>
  <c r="AC83" i="10" s="1"/>
  <c r="AE83" i="10" s="1"/>
  <c r="N91" i="10"/>
  <c r="V91" i="10" s="1"/>
  <c r="AC91" i="10" s="1"/>
  <c r="AE91" i="10" s="1"/>
  <c r="N53" i="10"/>
  <c r="V53" i="10" s="1"/>
  <c r="P53" i="10"/>
  <c r="X53" i="10" s="1"/>
  <c r="N72" i="10"/>
  <c r="V72" i="10" s="1"/>
  <c r="N78" i="10"/>
  <c r="V78" i="10" s="1"/>
  <c r="N89" i="10"/>
  <c r="V89" i="10" s="1"/>
  <c r="AC89" i="10" s="1"/>
  <c r="AE89" i="10" s="1"/>
  <c r="M27" i="10"/>
  <c r="P50" i="10"/>
  <c r="X50" i="10" s="1"/>
  <c r="P60" i="10"/>
  <c r="X60" i="10" s="1"/>
  <c r="N61" i="10"/>
  <c r="V61" i="10" s="1"/>
  <c r="N68" i="10"/>
  <c r="V68" i="10" s="1"/>
  <c r="N75" i="10"/>
  <c r="V75" i="10" s="1"/>
  <c r="N13" i="10"/>
  <c r="V13" i="10" s="1"/>
  <c r="N22" i="10"/>
  <c r="V22" i="10" s="1"/>
  <c r="AC22" i="10" s="1"/>
  <c r="P18" i="10"/>
  <c r="X18" i="10" s="1"/>
  <c r="N26" i="10"/>
  <c r="V26" i="10" s="1"/>
  <c r="N32" i="10"/>
  <c r="V32" i="10" s="1"/>
  <c r="M40" i="10"/>
  <c r="P13" i="10"/>
  <c r="X13" i="10" s="1"/>
  <c r="N37" i="10"/>
  <c r="V37" i="10" s="1"/>
  <c r="N2" i="10"/>
  <c r="V2" i="10" s="1"/>
  <c r="AC2" i="10" s="1"/>
  <c r="AE2" i="10" s="1"/>
  <c r="N27" i="10"/>
  <c r="V27" i="10" s="1"/>
  <c r="AC27" i="10" s="1"/>
  <c r="N31" i="10"/>
  <c r="V31" i="10" s="1"/>
  <c r="AC31" i="10" s="1"/>
  <c r="M30" i="10"/>
  <c r="N16" i="10"/>
  <c r="V16" i="10" s="1"/>
  <c r="AC16" i="10" s="1"/>
  <c r="AE16" i="10" s="1"/>
  <c r="N41" i="10"/>
  <c r="V41" i="10" s="1"/>
  <c r="P36" i="10"/>
  <c r="X36" i="10" s="1"/>
  <c r="N14" i="10"/>
  <c r="V14" i="10" s="1"/>
  <c r="AC14" i="10" s="1"/>
  <c r="AE14" i="10" s="1"/>
  <c r="N15" i="10"/>
  <c r="V15" i="10" s="1"/>
  <c r="AC15" i="10" s="1"/>
  <c r="AE15" i="10" s="1"/>
  <c r="N21" i="10"/>
  <c r="V21" i="10" s="1"/>
  <c r="AC21" i="10" s="1"/>
  <c r="N40" i="10"/>
  <c r="V40" i="10" s="1"/>
  <c r="P37" i="10"/>
  <c r="X37" i="10" s="1"/>
  <c r="M38" i="10"/>
  <c r="AE38" i="10" s="1"/>
  <c r="M37" i="10"/>
  <c r="N8" i="10"/>
  <c r="V8" i="10" s="1"/>
  <c r="AC8" i="10" s="1"/>
  <c r="AE8" i="10" s="1"/>
  <c r="N9" i="10"/>
  <c r="V9" i="10" s="1"/>
  <c r="AC9" i="10" s="1"/>
  <c r="AE9" i="10" s="1"/>
  <c r="N18" i="10"/>
  <c r="V18" i="10" s="1"/>
  <c r="N29" i="10"/>
  <c r="V29" i="10" s="1"/>
  <c r="AC29" i="10" s="1"/>
  <c r="N36" i="10"/>
  <c r="V36" i="10" s="1"/>
  <c r="P32" i="10"/>
  <c r="X32" i="10" s="1"/>
  <c r="P40" i="10"/>
  <c r="X40" i="10" s="1"/>
  <c r="N7" i="10"/>
  <c r="V7" i="10" s="1"/>
  <c r="AC7" i="10" s="1"/>
  <c r="AE7" i="10" s="1"/>
  <c r="M39" i="10"/>
  <c r="AE39" i="10" s="1"/>
  <c r="N11" i="10"/>
  <c r="V11" i="10" s="1"/>
  <c r="AC11" i="10" s="1"/>
  <c r="N19" i="10"/>
  <c r="V19" i="10" s="1"/>
  <c r="AC19" i="10" s="1"/>
  <c r="N30" i="10"/>
  <c r="V30" i="10" s="1"/>
  <c r="N35" i="10"/>
  <c r="V35" i="10" s="1"/>
  <c r="AC35" i="10" s="1"/>
  <c r="AE35" i="10" s="1"/>
  <c r="P34" i="10"/>
  <c r="X34" i="10" s="1"/>
  <c r="P41" i="10"/>
  <c r="X41" i="10" s="1"/>
  <c r="M41" i="10"/>
  <c r="M31" i="10"/>
  <c r="P26" i="10"/>
  <c r="X26" i="10" s="1"/>
  <c r="N34" i="10"/>
  <c r="V34" i="10" s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2" i="7"/>
  <c r="Q3" i="7"/>
  <c r="R3" i="7"/>
  <c r="S3" i="7"/>
  <c r="T3" i="7"/>
  <c r="Q4" i="7"/>
  <c r="R4" i="7"/>
  <c r="S4" i="7"/>
  <c r="T4" i="7"/>
  <c r="Q5" i="7"/>
  <c r="R5" i="7"/>
  <c r="S5" i="7"/>
  <c r="T5" i="7"/>
  <c r="Q6" i="7"/>
  <c r="R6" i="7"/>
  <c r="S6" i="7"/>
  <c r="T6" i="7"/>
  <c r="Q7" i="7"/>
  <c r="R7" i="7"/>
  <c r="S7" i="7"/>
  <c r="T7" i="7"/>
  <c r="Q8" i="7"/>
  <c r="R8" i="7"/>
  <c r="S8" i="7"/>
  <c r="T8" i="7"/>
  <c r="Q9" i="7"/>
  <c r="R9" i="7"/>
  <c r="S9" i="7"/>
  <c r="T9" i="7"/>
  <c r="Q10" i="7"/>
  <c r="R10" i="7"/>
  <c r="S10" i="7"/>
  <c r="T10" i="7"/>
  <c r="Q11" i="7"/>
  <c r="R11" i="7"/>
  <c r="S11" i="7"/>
  <c r="T11" i="7"/>
  <c r="Q12" i="7"/>
  <c r="R12" i="7"/>
  <c r="S12" i="7"/>
  <c r="T12" i="7"/>
  <c r="Q13" i="7"/>
  <c r="R13" i="7"/>
  <c r="S13" i="7"/>
  <c r="T13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Q43" i="7"/>
  <c r="R43" i="7"/>
  <c r="S43" i="7"/>
  <c r="T43" i="7"/>
  <c r="Q44" i="7"/>
  <c r="R44" i="7"/>
  <c r="S44" i="7"/>
  <c r="T44" i="7"/>
  <c r="Q45" i="7"/>
  <c r="R45" i="7"/>
  <c r="S45" i="7"/>
  <c r="T45" i="7"/>
  <c r="Q46" i="7"/>
  <c r="R46" i="7"/>
  <c r="S46" i="7"/>
  <c r="T46" i="7"/>
  <c r="Q47" i="7"/>
  <c r="R47" i="7"/>
  <c r="S47" i="7"/>
  <c r="T47" i="7"/>
  <c r="Q48" i="7"/>
  <c r="R48" i="7"/>
  <c r="S48" i="7"/>
  <c r="T48" i="7"/>
  <c r="Q49" i="7"/>
  <c r="R49" i="7"/>
  <c r="S49" i="7"/>
  <c r="T49" i="7"/>
  <c r="Q50" i="7"/>
  <c r="R50" i="7"/>
  <c r="S50" i="7"/>
  <c r="T50" i="7"/>
  <c r="Q51" i="7"/>
  <c r="R51" i="7"/>
  <c r="S51" i="7"/>
  <c r="T51" i="7"/>
  <c r="Q52" i="7"/>
  <c r="R52" i="7"/>
  <c r="S52" i="7"/>
  <c r="T52" i="7"/>
  <c r="Q53" i="7"/>
  <c r="R53" i="7"/>
  <c r="S53" i="7"/>
  <c r="T53" i="7"/>
  <c r="Q54" i="7"/>
  <c r="R54" i="7"/>
  <c r="S54" i="7"/>
  <c r="T54" i="7"/>
  <c r="Q55" i="7"/>
  <c r="R55" i="7"/>
  <c r="S55" i="7"/>
  <c r="T55" i="7"/>
  <c r="Q56" i="7"/>
  <c r="R56" i="7"/>
  <c r="S56" i="7"/>
  <c r="T56" i="7"/>
  <c r="Q57" i="7"/>
  <c r="R57" i="7"/>
  <c r="S57" i="7"/>
  <c r="T57" i="7"/>
  <c r="Q58" i="7"/>
  <c r="R58" i="7"/>
  <c r="S58" i="7"/>
  <c r="T58" i="7"/>
  <c r="Q59" i="7"/>
  <c r="R59" i="7"/>
  <c r="S59" i="7"/>
  <c r="T59" i="7"/>
  <c r="Q60" i="7"/>
  <c r="R60" i="7"/>
  <c r="S60" i="7"/>
  <c r="T60" i="7"/>
  <c r="Q61" i="7"/>
  <c r="R61" i="7"/>
  <c r="S61" i="7"/>
  <c r="T61" i="7"/>
  <c r="T2" i="7"/>
  <c r="S2" i="7"/>
  <c r="R2" i="7"/>
  <c r="Q2" i="7"/>
  <c r="V50" i="10" l="1"/>
  <c r="M49" i="10"/>
  <c r="AE11" i="10"/>
  <c r="M56" i="10"/>
  <c r="AC24" i="10"/>
  <c r="AE24" i="10" s="1"/>
  <c r="AE190" i="10"/>
  <c r="AC186" i="10"/>
  <c r="AE186" i="10" s="1"/>
  <c r="M244" i="10"/>
  <c r="AE244" i="10" s="1"/>
  <c r="V243" i="10"/>
  <c r="AC243" i="10" s="1"/>
  <c r="AE243" i="10" s="1"/>
  <c r="AC108" i="10"/>
  <c r="AE108" i="10" s="1"/>
  <c r="AC240" i="10"/>
  <c r="AE240" i="10" s="1"/>
  <c r="AC50" i="10"/>
  <c r="AE50" i="10" s="1"/>
  <c r="AE22" i="10"/>
  <c r="AE106" i="10"/>
  <c r="AE19" i="10"/>
  <c r="AC54" i="10"/>
  <c r="AC242" i="10"/>
  <c r="AE242" i="10" s="1"/>
  <c r="AC187" i="10"/>
  <c r="AE187" i="10" s="1"/>
  <c r="AC239" i="10"/>
  <c r="AE239" i="10" s="1"/>
  <c r="AC241" i="10"/>
  <c r="AE241" i="10" s="1"/>
  <c r="AC97" i="10"/>
  <c r="AE97" i="10" s="1"/>
  <c r="AC185" i="10"/>
  <c r="AE185" i="10" s="1"/>
  <c r="AE120" i="10"/>
  <c r="AC224" i="10"/>
  <c r="AE224" i="10" s="1"/>
  <c r="AC213" i="10"/>
  <c r="AE213" i="10" s="1"/>
  <c r="P206" i="10"/>
  <c r="X206" i="10" s="1"/>
  <c r="N206" i="10"/>
  <c r="V206" i="10" s="1"/>
  <c r="AC124" i="10"/>
  <c r="AE124" i="10" s="1"/>
  <c r="AE21" i="10"/>
  <c r="AE27" i="10"/>
  <c r="AC215" i="10"/>
  <c r="AE215" i="10" s="1"/>
  <c r="AC212" i="10"/>
  <c r="AE212" i="10" s="1"/>
  <c r="AE121" i="10"/>
  <c r="AE200" i="10"/>
  <c r="AC132" i="10"/>
  <c r="AE132" i="10" s="1"/>
  <c r="AE199" i="10"/>
  <c r="AC234" i="10"/>
  <c r="AE234" i="10" s="1"/>
  <c r="AC122" i="10"/>
  <c r="AE122" i="10" s="1"/>
  <c r="AC232" i="10"/>
  <c r="AE232" i="10" s="1"/>
  <c r="AC169" i="10"/>
  <c r="AE169" i="10" s="1"/>
  <c r="AE31" i="10"/>
  <c r="AE104" i="10"/>
  <c r="AC147" i="10"/>
  <c r="AE147" i="10" s="1"/>
  <c r="AC235" i="10"/>
  <c r="AE235" i="10" s="1"/>
  <c r="AE197" i="10"/>
  <c r="AE29" i="10"/>
  <c r="AE47" i="10"/>
  <c r="AE43" i="10"/>
  <c r="AC98" i="10"/>
  <c r="AE98" i="10" s="1"/>
  <c r="AC236" i="10"/>
  <c r="AE236" i="10" s="1"/>
  <c r="AC127" i="10"/>
  <c r="AE127" i="10" s="1"/>
  <c r="AC231" i="10"/>
  <c r="AE231" i="10" s="1"/>
  <c r="AC123" i="10"/>
  <c r="AE123" i="10" s="1"/>
  <c r="AC237" i="10"/>
  <c r="AE237" i="10" s="1"/>
  <c r="AE48" i="10"/>
  <c r="AC112" i="10"/>
  <c r="AE112" i="10" s="1"/>
  <c r="AC209" i="10"/>
  <c r="AE209" i="10" s="1"/>
  <c r="AC150" i="10"/>
  <c r="AE150" i="10" s="1"/>
  <c r="AC131" i="10"/>
  <c r="AE131" i="10" s="1"/>
  <c r="AC133" i="10"/>
  <c r="AE133" i="10" s="1"/>
  <c r="AE46" i="10"/>
  <c r="AC113" i="10"/>
  <c r="AE113" i="10" s="1"/>
  <c r="AC177" i="10"/>
  <c r="AE177" i="10" s="1"/>
  <c r="AC141" i="10"/>
  <c r="AE141" i="10" s="1"/>
  <c r="AC126" i="10"/>
  <c r="AE126" i="10" s="1"/>
  <c r="AC189" i="10"/>
  <c r="AE189" i="10" s="1"/>
  <c r="AC233" i="10"/>
  <c r="AE233" i="10" s="1"/>
  <c r="Y165" i="10"/>
  <c r="Z165" i="10"/>
  <c r="Y143" i="10"/>
  <c r="Z143" i="10"/>
  <c r="AC138" i="10"/>
  <c r="AE138" i="10" s="1"/>
  <c r="AB142" i="10"/>
  <c r="AA142" i="10"/>
  <c r="Y228" i="10"/>
  <c r="Z228" i="10"/>
  <c r="Z217" i="10"/>
  <c r="Y217" i="10"/>
  <c r="AC191" i="10"/>
  <c r="Z151" i="10"/>
  <c r="Y151" i="10"/>
  <c r="AC18" i="10"/>
  <c r="AE18" i="10" s="1"/>
  <c r="AC13" i="10"/>
  <c r="AE13" i="10" s="1"/>
  <c r="AC30" i="10"/>
  <c r="AE30" i="10" s="1"/>
  <c r="AA139" i="10"/>
  <c r="AB139" i="10"/>
  <c r="AA146" i="10"/>
  <c r="AB146" i="10"/>
  <c r="AC134" i="10"/>
  <c r="AE134" i="10" s="1"/>
  <c r="AA148" i="10"/>
  <c r="AB148" i="10"/>
  <c r="AC130" i="10"/>
  <c r="AE130" i="10" s="1"/>
  <c r="M205" i="10"/>
  <c r="V204" i="10"/>
  <c r="AC204" i="10" s="1"/>
  <c r="AE204" i="10" s="1"/>
  <c r="AC221" i="10"/>
  <c r="AE221" i="10" s="1"/>
  <c r="AC207" i="10"/>
  <c r="AE207" i="10" s="1"/>
  <c r="Z145" i="10"/>
  <c r="Y145" i="10"/>
  <c r="Z148" i="10"/>
  <c r="Y148" i="10"/>
  <c r="AA151" i="10"/>
  <c r="AB151" i="10"/>
  <c r="Y202" i="10"/>
  <c r="Z202" i="10"/>
  <c r="Y194" i="10"/>
  <c r="Z194" i="10"/>
  <c r="Z164" i="10"/>
  <c r="Y164" i="10"/>
  <c r="AB152" i="10"/>
  <c r="AA152" i="10"/>
  <c r="AC175" i="10"/>
  <c r="AE175" i="10" s="1"/>
  <c r="AC128" i="10"/>
  <c r="AE128" i="10" s="1"/>
  <c r="Y223" i="10"/>
  <c r="Z223" i="10"/>
  <c r="AC118" i="10"/>
  <c r="AE118" i="10" s="1"/>
  <c r="Z155" i="10"/>
  <c r="Y155" i="10"/>
  <c r="Y154" i="10"/>
  <c r="Z154" i="10"/>
  <c r="AA149" i="10"/>
  <c r="AB149" i="10"/>
  <c r="Z219" i="10"/>
  <c r="Y219" i="10"/>
  <c r="Y226" i="10"/>
  <c r="Z226" i="10"/>
  <c r="AC214" i="10"/>
  <c r="AE214" i="10" s="1"/>
  <c r="M191" i="10"/>
  <c r="Y193" i="10"/>
  <c r="Z193" i="10"/>
  <c r="Z220" i="10"/>
  <c r="Y220" i="10"/>
  <c r="Z229" i="10"/>
  <c r="Y229" i="10"/>
  <c r="Y222" i="10"/>
  <c r="Z222" i="10"/>
  <c r="AC203" i="10"/>
  <c r="AE203" i="10" s="1"/>
  <c r="Y139" i="10"/>
  <c r="Z139" i="10"/>
  <c r="Z140" i="10"/>
  <c r="Y140" i="10"/>
  <c r="AA194" i="10"/>
  <c r="AB194" i="10"/>
  <c r="AC32" i="10"/>
  <c r="AE32" i="10" s="1"/>
  <c r="AB145" i="10"/>
  <c r="AA145" i="10"/>
  <c r="AC135" i="10"/>
  <c r="AE135" i="10" s="1"/>
  <c r="AC129" i="10"/>
  <c r="AE129" i="10" s="1"/>
  <c r="AC114" i="10"/>
  <c r="AE114" i="10" s="1"/>
  <c r="Z225" i="10"/>
  <c r="Y225" i="10"/>
  <c r="AC201" i="10"/>
  <c r="AE201" i="10" s="1"/>
  <c r="N205" i="10"/>
  <c r="V205" i="10" s="1"/>
  <c r="AC205" i="10" s="1"/>
  <c r="AC116" i="10"/>
  <c r="AE116" i="10" s="1"/>
  <c r="Y216" i="10"/>
  <c r="Z216" i="10"/>
  <c r="AC218" i="10"/>
  <c r="AE218" i="10" s="1"/>
  <c r="AC211" i="10"/>
  <c r="AE211" i="10" s="1"/>
  <c r="Y146" i="10"/>
  <c r="Z146" i="10"/>
  <c r="Y149" i="10"/>
  <c r="Z149" i="10"/>
  <c r="Y142" i="10"/>
  <c r="Z142" i="10"/>
  <c r="AC36" i="10"/>
  <c r="AE36" i="10" s="1"/>
  <c r="AC28" i="10"/>
  <c r="AE28" i="10" s="1"/>
  <c r="AC125" i="10"/>
  <c r="AE125" i="10" s="1"/>
  <c r="AA140" i="10"/>
  <c r="AB140" i="10"/>
  <c r="AC230" i="10"/>
  <c r="AE230" i="10" s="1"/>
  <c r="AC227" i="10"/>
  <c r="AE227" i="10" s="1"/>
  <c r="AC210" i="10"/>
  <c r="AE210" i="10" s="1"/>
  <c r="AC208" i="10"/>
  <c r="AE208" i="10" s="1"/>
  <c r="Y152" i="10"/>
  <c r="Z152" i="10"/>
  <c r="AC52" i="10"/>
  <c r="AA62" i="10"/>
  <c r="AB62" i="10"/>
  <c r="R72" i="10"/>
  <c r="X71" i="10"/>
  <c r="R66" i="10"/>
  <c r="X65" i="10"/>
  <c r="AC59" i="10"/>
  <c r="R78" i="10"/>
  <c r="X77" i="10"/>
  <c r="R69" i="10"/>
  <c r="X68" i="10"/>
  <c r="AC26" i="10"/>
  <c r="AE26" i="10" s="1"/>
  <c r="AC37" i="10"/>
  <c r="AE37" i="10" s="1"/>
  <c r="Y79" i="10"/>
  <c r="Z79" i="10"/>
  <c r="R75" i="10"/>
  <c r="X74" i="10"/>
  <c r="Y95" i="10"/>
  <c r="Z95" i="10"/>
  <c r="R62" i="10"/>
  <c r="X61" i="10"/>
  <c r="AC61" i="10" s="1"/>
  <c r="AE61" i="10" s="1"/>
  <c r="M52" i="10"/>
  <c r="V51" i="10"/>
  <c r="AC51" i="10" s="1"/>
  <c r="AB72" i="10"/>
  <c r="AA72" i="10"/>
  <c r="AC34" i="10"/>
  <c r="AE34" i="10" s="1"/>
  <c r="AC60" i="10"/>
  <c r="M58" i="10"/>
  <c r="V57" i="10"/>
  <c r="AC57" i="10" s="1"/>
  <c r="AB63" i="10"/>
  <c r="AA63" i="10"/>
  <c r="R71" i="10"/>
  <c r="X70" i="10"/>
  <c r="AC70" i="10" s="1"/>
  <c r="AE70" i="10" s="1"/>
  <c r="R74" i="10"/>
  <c r="X73" i="10"/>
  <c r="AC73" i="10" s="1"/>
  <c r="AE73" i="10" s="1"/>
  <c r="AA71" i="10"/>
  <c r="AB71" i="10"/>
  <c r="R68" i="10"/>
  <c r="X67" i="10"/>
  <c r="AC67" i="10" s="1"/>
  <c r="AE67" i="10" s="1"/>
  <c r="AC41" i="10"/>
  <c r="AE41" i="10" s="1"/>
  <c r="AC58" i="10"/>
  <c r="AC40" i="10"/>
  <c r="AE40" i="10" s="1"/>
  <c r="AC53" i="10"/>
  <c r="Y96" i="10"/>
  <c r="Z96" i="10"/>
  <c r="AC56" i="10"/>
  <c r="AE56" i="10" s="1"/>
  <c r="R65" i="10"/>
  <c r="X64" i="10"/>
  <c r="AC64" i="10" s="1"/>
  <c r="AE64" i="10" s="1"/>
  <c r="R63" i="10"/>
  <c r="X62" i="10"/>
  <c r="R77" i="10"/>
  <c r="X76" i="10"/>
  <c r="AC76" i="10" s="1"/>
  <c r="AE76" i="10" s="1"/>
  <c r="M55" i="10"/>
  <c r="AE55" i="10" s="1"/>
  <c r="M57" i="10"/>
  <c r="M60" i="10"/>
  <c r="M59" i="10"/>
  <c r="M54" i="10"/>
  <c r="AE54" i="10" s="1"/>
  <c r="M51" i="10"/>
  <c r="M53" i="10"/>
  <c r="AE49" i="10"/>
  <c r="AC79" i="10" l="1"/>
  <c r="AE79" i="10" s="1"/>
  <c r="AC225" i="10"/>
  <c r="AE225" i="10" s="1"/>
  <c r="AC206" i="10"/>
  <c r="AE206" i="10" s="1"/>
  <c r="AE205" i="10"/>
  <c r="AC229" i="10"/>
  <c r="AE229" i="10" s="1"/>
  <c r="AC216" i="10"/>
  <c r="AE216" i="10" s="1"/>
  <c r="AC164" i="10"/>
  <c r="AE164" i="10" s="1"/>
  <c r="AC152" i="10"/>
  <c r="AE152" i="10" s="1"/>
  <c r="AC228" i="10"/>
  <c r="AE228" i="10" s="1"/>
  <c r="AC220" i="10"/>
  <c r="AE220" i="10" s="1"/>
  <c r="AC145" i="10"/>
  <c r="AE145" i="10" s="1"/>
  <c r="AE191" i="10"/>
  <c r="AC202" i="10"/>
  <c r="AE202" i="10" s="1"/>
  <c r="AC148" i="10"/>
  <c r="AE148" i="10" s="1"/>
  <c r="AC165" i="10"/>
  <c r="AE165" i="10" s="1"/>
  <c r="AE51" i="10"/>
  <c r="AE53" i="10"/>
  <c r="AE59" i="10"/>
  <c r="AE52" i="10"/>
  <c r="AE58" i="10"/>
  <c r="AE57" i="10"/>
  <c r="AC142" i="10"/>
  <c r="AE142" i="10" s="1"/>
  <c r="AC139" i="10"/>
  <c r="AE139" i="10" s="1"/>
  <c r="AC194" i="10"/>
  <c r="AE194" i="10" s="1"/>
  <c r="AE60" i="10"/>
  <c r="AC149" i="10"/>
  <c r="AE149" i="10" s="1"/>
  <c r="AC223" i="10"/>
  <c r="AE223" i="10" s="1"/>
  <c r="AC193" i="10"/>
  <c r="AE193" i="10" s="1"/>
  <c r="AC226" i="10"/>
  <c r="AE226" i="10" s="1"/>
  <c r="AC140" i="10"/>
  <c r="AE140" i="10" s="1"/>
  <c r="AC219" i="10"/>
  <c r="AE219" i="10" s="1"/>
  <c r="AC151" i="10"/>
  <c r="AE151" i="10" s="1"/>
  <c r="AC217" i="10"/>
  <c r="AE217" i="10" s="1"/>
  <c r="AC143" i="10"/>
  <c r="AE143" i="10" s="1"/>
  <c r="AC146" i="10"/>
  <c r="AE146" i="10" s="1"/>
  <c r="AC222" i="10"/>
  <c r="AE222" i="10" s="1"/>
  <c r="AC154" i="10"/>
  <c r="AE154" i="10" s="1"/>
  <c r="AC155" i="10"/>
  <c r="AE155" i="10" s="1"/>
  <c r="AC96" i="10"/>
  <c r="AE96" i="10" s="1"/>
  <c r="AC95" i="10"/>
  <c r="AE95" i="10" s="1"/>
  <c r="Z66" i="10"/>
  <c r="Y66" i="10"/>
  <c r="Y65" i="10"/>
  <c r="Z65" i="10"/>
  <c r="Z71" i="10"/>
  <c r="Y71" i="10"/>
  <c r="Z75" i="10"/>
  <c r="Y75" i="10"/>
  <c r="Y77" i="10"/>
  <c r="Z77" i="10"/>
  <c r="Y78" i="10"/>
  <c r="Z78" i="10"/>
  <c r="Y72" i="10"/>
  <c r="Z72" i="10"/>
  <c r="Y69" i="10"/>
  <c r="Z69" i="10"/>
  <c r="Z63" i="10"/>
  <c r="Y63" i="10"/>
  <c r="Y68" i="10"/>
  <c r="Z68" i="10"/>
  <c r="Y74" i="10"/>
  <c r="Z74" i="10"/>
  <c r="Z62" i="10"/>
  <c r="Y62" i="10"/>
  <c r="AC62" i="10" l="1"/>
  <c r="AE62" i="10" s="1"/>
  <c r="AC75" i="10"/>
  <c r="AE75" i="10" s="1"/>
  <c r="AC77" i="10"/>
  <c r="AE77" i="10" s="1"/>
  <c r="AC71" i="10"/>
  <c r="AE71" i="10" s="1"/>
  <c r="AC68" i="10"/>
  <c r="AE68" i="10" s="1"/>
  <c r="AC63" i="10"/>
  <c r="AE63" i="10" s="1"/>
  <c r="AC72" i="10"/>
  <c r="AE72" i="10" s="1"/>
  <c r="AC74" i="10"/>
  <c r="AE74" i="10" s="1"/>
  <c r="AC78" i="10"/>
  <c r="AE78" i="10" s="1"/>
  <c r="AC65" i="10"/>
  <c r="AE65" i="10" s="1"/>
  <c r="AC66" i="10"/>
  <c r="AE66" i="10" s="1"/>
  <c r="AC69" i="10"/>
  <c r="AE69" i="10" s="1"/>
</calcChain>
</file>

<file path=xl/sharedStrings.xml><?xml version="1.0" encoding="utf-8"?>
<sst xmlns="http://schemas.openxmlformats.org/spreadsheetml/2006/main" count="2542" uniqueCount="492">
  <si>
    <t>Name</t>
  </si>
  <si>
    <t>Mineral Cost</t>
  </si>
  <si>
    <t>Gas Cost</t>
  </si>
  <si>
    <t>Time</t>
  </si>
  <si>
    <t>Args</t>
  </si>
  <si>
    <t>add_unit</t>
  </si>
  <si>
    <t>Drone</t>
  </si>
  <si>
    <t>Hatchery</t>
  </si>
  <si>
    <t>Supply</t>
  </si>
  <si>
    <t>Spawning Pool</t>
  </si>
  <si>
    <t>Queen</t>
  </si>
  <si>
    <t>Zergling</t>
  </si>
  <si>
    <t>Overlord</t>
  </si>
  <si>
    <t>Roach</t>
  </si>
  <si>
    <t>Baneling</t>
  </si>
  <si>
    <t>Hydralisk</t>
  </si>
  <si>
    <t>Infestor</t>
  </si>
  <si>
    <t>Mutalisk</t>
  </si>
  <si>
    <t>Corruptor</t>
  </si>
  <si>
    <t>Ultralisk</t>
  </si>
  <si>
    <t>Brood Lord</t>
  </si>
  <si>
    <t>Roach Warren</t>
  </si>
  <si>
    <t>Evolution Chamber</t>
  </si>
  <si>
    <t>Spore Crawler</t>
  </si>
  <si>
    <t>Spine Crawler</t>
  </si>
  <si>
    <t>Baneling Nest</t>
  </si>
  <si>
    <t>Spire</t>
  </si>
  <si>
    <t>Nydus Network</t>
  </si>
  <si>
    <t>Infestation Pit</t>
  </si>
  <si>
    <t>Lair</t>
  </si>
  <si>
    <t>Hive</t>
  </si>
  <si>
    <t>Morph Brood Lord</t>
  </si>
  <si>
    <t>Greater Spire</t>
  </si>
  <si>
    <t>Morph Baneling</t>
  </si>
  <si>
    <t>Melee Attacks Level 1</t>
  </si>
  <si>
    <t>Melee Attacks Level 2</t>
  </si>
  <si>
    <t>Melee Attacks Level 3</t>
  </si>
  <si>
    <t>Missile Attacks Level 1</t>
  </si>
  <si>
    <t>Missile Attacks Level 2</t>
  </si>
  <si>
    <t>Missile Attacks Level 3</t>
  </si>
  <si>
    <t>Flyer Attacks Level 1</t>
  </si>
  <si>
    <t>Flyer Attacks Level 2</t>
  </si>
  <si>
    <t>Flyer Attacks Level 3</t>
  </si>
  <si>
    <t>Ground Carapace Level 1</t>
  </si>
  <si>
    <t>Ground Carapace Level 2</t>
  </si>
  <si>
    <t>Ground Carapace Level 3</t>
  </si>
  <si>
    <t>Flyer Carapace Level 1</t>
  </si>
  <si>
    <t>Flyer Carapace Level 2</t>
  </si>
  <si>
    <t>Flyer Carapace Level 3</t>
  </si>
  <si>
    <t>Chitinous Plating</t>
  </si>
  <si>
    <t>Centrifugal Hooks</t>
  </si>
  <si>
    <t>Metabolic Boost</t>
  </si>
  <si>
    <t>Pneumatized Carapace</t>
  </si>
  <si>
    <t>Grooved Spines</t>
  </si>
  <si>
    <t>Burrow</t>
  </si>
  <si>
    <t>Neural Parasite</t>
  </si>
  <si>
    <t>Pathogen Glands</t>
  </si>
  <si>
    <t>Adrenal Glands</t>
  </si>
  <si>
    <t>Tunneling Claws</t>
  </si>
  <si>
    <t>Ventral Sacs</t>
  </si>
  <si>
    <t>Type</t>
  </si>
  <si>
    <t>Extractor</t>
  </si>
  <si>
    <t>Nydus Worm</t>
  </si>
  <si>
    <t>Hydralisk Den</t>
  </si>
  <si>
    <t>Ultralisk Cavern</t>
  </si>
  <si>
    <t>Creep Tumor</t>
  </si>
  <si>
    <t>SCV</t>
  </si>
  <si>
    <t>Command Center</t>
  </si>
  <si>
    <t>Planetary Fortress</t>
  </si>
  <si>
    <t>Orbital Command</t>
  </si>
  <si>
    <t>Supply Depot</t>
  </si>
  <si>
    <t>Refinery</t>
  </si>
  <si>
    <t>Barracks</t>
  </si>
  <si>
    <t>Engineering Bay</t>
  </si>
  <si>
    <t>Bunker</t>
  </si>
  <si>
    <t>Sensor Tower</t>
  </si>
  <si>
    <t>Missile Turret</t>
  </si>
  <si>
    <t>Factory</t>
  </si>
  <si>
    <t>Ghost Academy</t>
  </si>
  <si>
    <t>Starport</t>
  </si>
  <si>
    <t>Armory</t>
  </si>
  <si>
    <t>Fusion Core</t>
  </si>
  <si>
    <t>Tech Lab</t>
  </si>
  <si>
    <t>Reactor</t>
  </si>
  <si>
    <t>Nexus</t>
  </si>
  <si>
    <t>Pylon</t>
  </si>
  <si>
    <t>Assimilator</t>
  </si>
  <si>
    <t>Gateway</t>
  </si>
  <si>
    <t>Forge</t>
  </si>
  <si>
    <t>Cybernetics Core</t>
  </si>
  <si>
    <t>Photon Cannon</t>
  </si>
  <si>
    <t>Robotics Facility</t>
  </si>
  <si>
    <t>Warpgate</t>
  </si>
  <si>
    <t>Stargate</t>
  </si>
  <si>
    <t>Twilight Council</t>
  </si>
  <si>
    <t>Robotics Bay</t>
  </si>
  <si>
    <t>Fleet Beacon</t>
  </si>
  <si>
    <t>Templar Archives</t>
  </si>
  <si>
    <t>Dark Shrine</t>
  </si>
  <si>
    <t>Marine</t>
  </si>
  <si>
    <t>Marauder</t>
  </si>
  <si>
    <t>Reaper</t>
  </si>
  <si>
    <t>Ghost</t>
  </si>
  <si>
    <t>Hellion</t>
  </si>
  <si>
    <t>Siege Tank</t>
  </si>
  <si>
    <t>Thor</t>
  </si>
  <si>
    <t>Viking</t>
  </si>
  <si>
    <t>Medivac</t>
  </si>
  <si>
    <t>Raven</t>
  </si>
  <si>
    <t>Banshee</t>
  </si>
  <si>
    <t>Battlecruiser</t>
  </si>
  <si>
    <t>Probe</t>
  </si>
  <si>
    <t>Zealot</t>
  </si>
  <si>
    <t>Stalker</t>
  </si>
  <si>
    <t>Sentry</t>
  </si>
  <si>
    <t>High Templar</t>
  </si>
  <si>
    <t>Dark Templar</t>
  </si>
  <si>
    <t>Immortal</t>
  </si>
  <si>
    <t>Colossus</t>
  </si>
  <si>
    <t>Archon</t>
  </si>
  <si>
    <t>Observer</t>
  </si>
  <si>
    <t>Warp Prism</t>
  </si>
  <si>
    <t>Phoenix</t>
  </si>
  <si>
    <t>Void Ray</t>
  </si>
  <si>
    <t>Carrier</t>
  </si>
  <si>
    <t>Mothership</t>
  </si>
  <si>
    <t>Code</t>
  </si>
  <si>
    <t>"</t>
  </si>
  <si>
    <t>Larva</t>
  </si>
  <si>
    <t>Ground Weapons Level 1</t>
  </si>
  <si>
    <t>Ground Weapons Level 2</t>
  </si>
  <si>
    <t>Ground Weapons Level 3</t>
  </si>
  <si>
    <t>Air Weapons Level 1</t>
  </si>
  <si>
    <t>Air Weapons Level 2</t>
  </si>
  <si>
    <t>Air Weapons Level 3</t>
  </si>
  <si>
    <t>Ground Armor Level 1</t>
  </si>
  <si>
    <t>Ground Armor Level 2</t>
  </si>
  <si>
    <t>Ground Armor Level 3</t>
  </si>
  <si>
    <t>Air Armor Level 1</t>
  </si>
  <si>
    <t>Air Armor Level 2</t>
  </si>
  <si>
    <t>Air Armor Level 3</t>
  </si>
  <si>
    <t>Shields Level 1</t>
  </si>
  <si>
    <t>Shields Level 2</t>
  </si>
  <si>
    <t>Shields Level 3</t>
  </si>
  <si>
    <t>Charge</t>
  </si>
  <si>
    <t>Gravitic Boosters</t>
  </si>
  <si>
    <t>Gravitic Drive</t>
  </si>
  <si>
    <t>Anion Pulse-Crystals</t>
  </si>
  <si>
    <t>Extended Thermal Lance</t>
  </si>
  <si>
    <t>Psionic Storm</t>
  </si>
  <si>
    <t>Hallucination</t>
  </si>
  <si>
    <t>Blink</t>
  </si>
  <si>
    <t>Graviton Catapult</t>
  </si>
  <si>
    <t>Infantry Weapons Level 1</t>
  </si>
  <si>
    <t>Infantry Weapons Level 2</t>
  </si>
  <si>
    <t>Infantry Weapons Level 3</t>
  </si>
  <si>
    <t>Vehicle Weapons Level 1</t>
  </si>
  <si>
    <t>Vehicle Weapons Level 2</t>
  </si>
  <si>
    <t>Vehicle Weapons Level 3</t>
  </si>
  <si>
    <t>Ship Weapons Level 1</t>
  </si>
  <si>
    <t>Ship Weapons Level 2</t>
  </si>
  <si>
    <t>Ship Weapons Level 3</t>
  </si>
  <si>
    <t>Infantry Armor Level 1</t>
  </si>
  <si>
    <t>Infantry Armor Level 2</t>
  </si>
  <si>
    <t>Infantry Armor Level 3</t>
  </si>
  <si>
    <t>Vehicle Plating Level 1</t>
  </si>
  <si>
    <t>Vehicle Plating Level 2</t>
  </si>
  <si>
    <t>Vehicle Plating Level 3</t>
  </si>
  <si>
    <t>Ship Plating Level 1</t>
  </si>
  <si>
    <t>Ship Plating Level 2</t>
  </si>
  <si>
    <t>Ship Plating Level 3</t>
  </si>
  <si>
    <t>Nitro Packs</t>
  </si>
  <si>
    <t>Hi-Sec Auto Tracking</t>
  </si>
  <si>
    <t>Cloaking Field</t>
  </si>
  <si>
    <t>Concussive Shells</t>
  </si>
  <si>
    <t>Personal Cloaking</t>
  </si>
  <si>
    <t>Stimpack</t>
  </si>
  <si>
    <t>Weapon Refit</t>
  </si>
  <si>
    <t>Behemoth Reactor</t>
  </si>
  <si>
    <t>Caduceus Reactor</t>
  </si>
  <si>
    <t>Corvid Reactor</t>
  </si>
  <si>
    <t>Moebius Reactor</t>
  </si>
  <si>
    <t>Building Armor</t>
  </si>
  <si>
    <t>Combat Shield</t>
  </si>
  <si>
    <t>Durable Materials</t>
  </si>
  <si>
    <t>Infernal Pre-Igniter</t>
  </si>
  <si>
    <t>Neosteel Frame</t>
  </si>
  <si>
    <t>Event Name</t>
  </si>
  <si>
    <t>Spawn Drone</t>
  </si>
  <si>
    <t>Req 1</t>
  </si>
  <si>
    <t>Req 2</t>
  </si>
  <si>
    <t>Req 3</t>
  </si>
  <si>
    <t>Req 4</t>
  </si>
  <si>
    <t>C</t>
  </si>
  <si>
    <t>LARVA</t>
  </si>
  <si>
    <t>Function</t>
  </si>
  <si>
    <t>DRONE</t>
  </si>
  <si>
    <t>BANELING_NEST</t>
  </si>
  <si>
    <t>GREATER_SPIRE</t>
  </si>
  <si>
    <t>HATCHERY</t>
  </si>
  <si>
    <t>Spawn Overlord</t>
  </si>
  <si>
    <t>Spawn Queen</t>
  </si>
  <si>
    <t>Spawn Zerglings</t>
  </si>
  <si>
    <t>Spawn Roach</t>
  </si>
  <si>
    <t>Spawn Hydralisk</t>
  </si>
  <si>
    <t>Spawn Infestor</t>
  </si>
  <si>
    <t>Spawn Mutalisk</t>
  </si>
  <si>
    <t>Spawn Corruptor</t>
  </si>
  <si>
    <t>Spawn Ultralisk</t>
  </si>
  <si>
    <t>O</t>
  </si>
  <si>
    <t>SPAWNING_POOL</t>
  </si>
  <si>
    <t>ROACH_WARREN</t>
  </si>
  <si>
    <t>HYDRALISK_DEN</t>
  </si>
  <si>
    <t>INFESTATION_PIT</t>
  </si>
  <si>
    <t>SPIRE</t>
  </si>
  <si>
    <t>ULTRALISK_CAVERN</t>
  </si>
  <si>
    <t>ZERGLING</t>
  </si>
  <si>
    <t>CORRUPTOR</t>
  </si>
  <si>
    <t>A</t>
  </si>
  <si>
    <t>OVERLORD</t>
  </si>
  <si>
    <t>QUEEN</t>
  </si>
  <si>
    <t>ROACH</t>
  </si>
  <si>
    <t>BANELING</t>
  </si>
  <si>
    <t>HYDRALISK</t>
  </si>
  <si>
    <t>INFESTOR</t>
  </si>
  <si>
    <t>MUTALISK</t>
  </si>
  <si>
    <t>ULTRALISK</t>
  </si>
  <si>
    <t>BROOD_LORD</t>
  </si>
  <si>
    <t>Build Hatchery</t>
  </si>
  <si>
    <t>Morph Lair</t>
  </si>
  <si>
    <t>Morph Hive</t>
  </si>
  <si>
    <t>Build Extractor</t>
  </si>
  <si>
    <t>Build Spawning Pool</t>
  </si>
  <si>
    <t>Build Evolution Chamber</t>
  </si>
  <si>
    <t>Build Spore Crawler</t>
  </si>
  <si>
    <t>Build Spine Crawler</t>
  </si>
  <si>
    <t>Build Roach Warren</t>
  </si>
  <si>
    <t>Build Baneling Nest</t>
  </si>
  <si>
    <t>Build Hydralisk Den</t>
  </si>
  <si>
    <t>Build Spire</t>
  </si>
  <si>
    <t>Build Nydus Network</t>
  </si>
  <si>
    <t>Build Infestation Pit</t>
  </si>
  <si>
    <t>Build Ultralisk Cavern</t>
  </si>
  <si>
    <t>Build Greater Spire</t>
  </si>
  <si>
    <t>Summon Nydus Worm</t>
  </si>
  <si>
    <t>LAIR</t>
  </si>
  <si>
    <t>NYDUS_NETWORK</t>
  </si>
  <si>
    <t>CREEP_TUMOR</t>
  </si>
  <si>
    <t>EVOLUTION_CHAMBER</t>
  </si>
  <si>
    <t>HIVE</t>
  </si>
  <si>
    <t>EXTRACTOR</t>
  </si>
  <si>
    <t>SPORE_CRAWLER</t>
  </si>
  <si>
    <t>SPINE_CRAWLER</t>
  </si>
  <si>
    <t>NYDUS_WORM</t>
  </si>
  <si>
    <t>Max</t>
  </si>
  <si>
    <t>Substitute</t>
  </si>
  <si>
    <t>Spawn Larva (Hatchery)</t>
  </si>
  <si>
    <t>Spawn Larva (Queen)</t>
  </si>
  <si>
    <t>Spawn Creep Tumor (Queen)</t>
  </si>
  <si>
    <t>Spawn Creep Tumor (Creep Tumor)</t>
  </si>
  <si>
    <t>Research Melee Attacks Level 1</t>
  </si>
  <si>
    <t>Research Melee Attacks Level 2</t>
  </si>
  <si>
    <t>Research Melee Attacks Level 3</t>
  </si>
  <si>
    <t>MELEE_ATTACKS_LEVEL_1</t>
  </si>
  <si>
    <t>MELEE_ATTACKS_LEVEL_2</t>
  </si>
  <si>
    <t>MELEE_ATTACKS_LEVEL_3</t>
  </si>
  <si>
    <t>N</t>
  </si>
  <si>
    <t>research</t>
  </si>
  <si>
    <t>Research Missile Attacks Level 1</t>
  </si>
  <si>
    <t>Research Missile Attacks Level 2</t>
  </si>
  <si>
    <t>Research Missile Attacks Level 3</t>
  </si>
  <si>
    <t>MISSILE_ATTACKS_LEVEL_1</t>
  </si>
  <si>
    <t>MISSILE_ATTACKS_LEVEL_2</t>
  </si>
  <si>
    <t>MISSILE_ATTACKS_LEVEL_3</t>
  </si>
  <si>
    <t>Research Flyer Attacks Level 1</t>
  </si>
  <si>
    <t>FLYER_ATTACKS_LEVEL_1</t>
  </si>
  <si>
    <t>Research Flyer Attacks Level 2</t>
  </si>
  <si>
    <t>FLYER_ATTACKS_LEVEL_2</t>
  </si>
  <si>
    <t>Research Flyer Attacks Level 3</t>
  </si>
  <si>
    <t>FLYER_ATTACKS_LEVEL_3</t>
  </si>
  <si>
    <t>Research Ground Carapace Level 1</t>
  </si>
  <si>
    <t>GROUND_CARAPACE_LEVEL_1</t>
  </si>
  <si>
    <t>Research Flyer Carapace Level 1</t>
  </si>
  <si>
    <t>Research Chitinous Plating</t>
  </si>
  <si>
    <t>Research Centrifugal Hooks</t>
  </si>
  <si>
    <t>Research Glial Reconstitution</t>
  </si>
  <si>
    <t>Research Metabolic Boost</t>
  </si>
  <si>
    <t>Research Pneumatized Carapace</t>
  </si>
  <si>
    <t>Research Grooved Spines</t>
  </si>
  <si>
    <t>Research Burrow</t>
  </si>
  <si>
    <t>Research Neural Parasite</t>
  </si>
  <si>
    <t>Research Pathogen Glands</t>
  </si>
  <si>
    <t>Research Adrenal Glands</t>
  </si>
  <si>
    <t>Research Tunneling Claws</t>
  </si>
  <si>
    <t>Research Ventral Sacs</t>
  </si>
  <si>
    <t>INFESTATION PIT</t>
  </si>
  <si>
    <t>CHITINOUS_PLATING</t>
  </si>
  <si>
    <t>CENTRIFUGAL_HOOKS</t>
  </si>
  <si>
    <t>GLIAL_RECONSTRUCTION</t>
  </si>
  <si>
    <t>METABOLIC_BOOST</t>
  </si>
  <si>
    <t>PNEUMATIZED_CARAPACE</t>
  </si>
  <si>
    <t>GROOVED_SPINES</t>
  </si>
  <si>
    <t>BURROW</t>
  </si>
  <si>
    <t>NEURAL_PARASITE</t>
  </si>
  <si>
    <t>PATHOGEN_GLANDS</t>
  </si>
  <si>
    <t>ADRENAL_GLANDS</t>
  </si>
  <si>
    <t>TUNNELING_CLAWS</t>
  </si>
  <si>
    <t>VENTRAL_SACS</t>
  </si>
  <si>
    <t>Research Ground Carapace Level 2</t>
  </si>
  <si>
    <t>GROUND_CARAPACE_LEVEL_2</t>
  </si>
  <si>
    <t>Research Ground Carapace Level 3</t>
  </si>
  <si>
    <t>GROUND_CARAPACE_LEVEL_3</t>
  </si>
  <si>
    <t>FLYER_CARAPACE_LEVEL_1</t>
  </si>
  <si>
    <t>Research Flyer Carapace Level 2</t>
  </si>
  <si>
    <t>FLYER_CARAPACE_LEVEL_2</t>
  </si>
  <si>
    <t>Research Flyer Carapace Level 3</t>
  </si>
  <si>
    <t>FLYER_CARAPACE_LEVEL_3</t>
  </si>
  <si>
    <t>Terran</t>
  </si>
  <si>
    <t>Units</t>
  </si>
  <si>
    <t>Hellbat</t>
  </si>
  <si>
    <t>Widow Mine</t>
  </si>
  <si>
    <t>Buildings</t>
  </si>
  <si>
    <t>Barracks (Reactor)</t>
  </si>
  <si>
    <t>Barracks (Tech Lab)</t>
  </si>
  <si>
    <t>Factory (Reactor)</t>
  </si>
  <si>
    <t>Factory (Tech Lab)</t>
  </si>
  <si>
    <t>Starport (Reactor)</t>
  </si>
  <si>
    <t>Starport (Tech Lab)</t>
  </si>
  <si>
    <t>Research</t>
  </si>
  <si>
    <t>Transformation Servos</t>
  </si>
  <si>
    <t>Drilling Claws</t>
  </si>
  <si>
    <t>Zerg</t>
  </si>
  <si>
    <t>Overseer</t>
  </si>
  <si>
    <t>Swarm Host</t>
  </si>
  <si>
    <t>Viper</t>
  </si>
  <si>
    <t>Upgrades</t>
  </si>
  <si>
    <t>Glial Reconstruction</t>
  </si>
  <si>
    <t>Muscular Augments</t>
  </si>
  <si>
    <t>Increased Locust Lifetime</t>
  </si>
  <si>
    <t>Protoss</t>
  </si>
  <si>
    <t>Mothership Core</t>
  </si>
  <si>
    <t>Oracle</t>
  </si>
  <si>
    <t>Tempest</t>
  </si>
  <si>
    <t>Constant</t>
  </si>
  <si>
    <t>Capacity</t>
  </si>
  <si>
    <t>Supply Depot Extra</t>
  </si>
  <si>
    <t>Upgrade</t>
  </si>
  <si>
    <t>Reactor (Barracks)</t>
  </si>
  <si>
    <t>Reactor (Factory)</t>
  </si>
  <si>
    <t>Reactor (Starport)</t>
  </si>
  <si>
    <t>Tech Lab (Barracks)</t>
  </si>
  <si>
    <t>Tech Lab (Factory)</t>
  </si>
  <si>
    <t>Tech Lab (Starport)</t>
  </si>
  <si>
    <t>Ghost Academy (Armed)</t>
  </si>
  <si>
    <t>Build SCV</t>
  </si>
  <si>
    <t>Train Marine</t>
  </si>
  <si>
    <t>Train Marauder</t>
  </si>
  <si>
    <t>Train Reaper</t>
  </si>
  <si>
    <t>Train Ghost</t>
  </si>
  <si>
    <t>Build Hellion</t>
  </si>
  <si>
    <t>Build Siege Tank</t>
  </si>
  <si>
    <t>Build Thor</t>
  </si>
  <si>
    <t>Build Viking</t>
  </si>
  <si>
    <t>Build Medivac</t>
  </si>
  <si>
    <t>Build Raven</t>
  </si>
  <si>
    <t>Build Banshee</t>
  </si>
  <si>
    <t>Build Battlecruiser</t>
  </si>
  <si>
    <t>Build Hellbat</t>
  </si>
  <si>
    <t>Build Widow Mine</t>
  </si>
  <si>
    <t>Build Command Center</t>
  </si>
  <si>
    <t>Upgrade to Orbital Command</t>
  </si>
  <si>
    <t>Upgrade to Planetary Fortress</t>
  </si>
  <si>
    <t>Build Supply Depot</t>
  </si>
  <si>
    <t>Upgrade Supply Depot</t>
  </si>
  <si>
    <t>Build Refinery</t>
  </si>
  <si>
    <t>Build Barracks</t>
  </si>
  <si>
    <t>Build Engineering Bay</t>
  </si>
  <si>
    <t>Build Bunker</t>
  </si>
  <si>
    <t>Build Missile Turret</t>
  </si>
  <si>
    <t>Build Sensor Tower</t>
  </si>
  <si>
    <t>Build Factory</t>
  </si>
  <si>
    <t>Build Ghost Academy</t>
  </si>
  <si>
    <t>Arm Silo with Nuke</t>
  </si>
  <si>
    <t>Fire Nuke</t>
  </si>
  <si>
    <t>Build Armory</t>
  </si>
  <si>
    <t>Build Starport</t>
  </si>
  <si>
    <t>Build Fusion Core</t>
  </si>
  <si>
    <t>Attach Reactor to Barracks</t>
  </si>
  <si>
    <t>Build Tech Lab onto Barracks</t>
  </si>
  <si>
    <t>Build Reactor onto Barracks</t>
  </si>
  <si>
    <t>Build Tech Lab onto Factory</t>
  </si>
  <si>
    <t>Build Tech Lab onto Starport</t>
  </si>
  <si>
    <t>Build Reactor onto Factory</t>
  </si>
  <si>
    <t>Build Reactor onto Starport</t>
  </si>
  <si>
    <t>Separate Reactor from Barracks</t>
  </si>
  <si>
    <t>Separate Tech Lab from Barracks</t>
  </si>
  <si>
    <t>Attach Tech Lab to Barracks</t>
  </si>
  <si>
    <t>Separate Reactor from Factory</t>
  </si>
  <si>
    <t>Attach Reactor to Factory</t>
  </si>
  <si>
    <t>Separate Tech Lab from Factory</t>
  </si>
  <si>
    <t>Attach Tech Lab to Factory</t>
  </si>
  <si>
    <t>Separate Reactor from Starport</t>
  </si>
  <si>
    <t>Attach Reactor to Starport</t>
  </si>
  <si>
    <t>Separate Tech Lab from Starport</t>
  </si>
  <si>
    <t>Attach Tech Lab to Starport</t>
  </si>
  <si>
    <t>Spawn Larva</t>
  </si>
  <si>
    <t>Creep Tumor (Used)</t>
  </si>
  <si>
    <t>add</t>
  </si>
  <si>
    <t>Warp Gate</t>
  </si>
  <si>
    <t>Transform into Warpgate</t>
  </si>
  <si>
    <t>Transform into Gateway</t>
  </si>
  <si>
    <t>warp</t>
  </si>
  <si>
    <t>DRONE_MINERAL</t>
  </si>
  <si>
    <t>DRONE_GAS</t>
  </si>
  <si>
    <t>PROBE_MINERAL</t>
  </si>
  <si>
    <t>PROBE_GAS</t>
  </si>
  <si>
    <t>Sacrifice Overlord</t>
  </si>
  <si>
    <t>DRONE_SCOUT</t>
  </si>
  <si>
    <t>PROBE_SCOUT</t>
  </si>
  <si>
    <t>Salvage Bunker</t>
  </si>
  <si>
    <t>salvage</t>
  </si>
  <si>
    <t>Chrono Boost</t>
  </si>
  <si>
    <t>boost</t>
  </si>
  <si>
    <t>research[</t>
  </si>
  <si>
    <t>Start</t>
  </si>
  <si>
    <t>,</t>
  </si>
  <si>
    <t>)</t>
  </si>
  <si>
    <t>Energy</t>
  </si>
  <si>
    <t>None</t>
  </si>
  <si>
    <t>unit[</t>
  </si>
  <si>
    <t>] = Unit('</t>
  </si>
  <si>
    <t>,set((</t>
  </si>
  <si>
    <t>)))</t>
  </si>
  <si>
    <t>(</t>
  </si>
  <si>
    <t>Requirements</t>
  </si>
  <si>
    <t>event[</t>
  </si>
  <si>
    <t>,(</t>
  </si>
  <si>
    <t>))</t>
  </si>
  <si>
    <t>idle</t>
  </si>
  <si>
    <t>Call Down Mule</t>
  </si>
  <si>
    <t>mule</t>
  </si>
  <si>
    <t>Scanner Sweep</t>
  </si>
  <si>
    <t>] = False</t>
  </si>
  <si>
    <t>Event('</t>
  </si>
  <si>
    <t xml:space="preserve"> = </t>
  </si>
  <si>
    <t xml:space="preserve"> : (</t>
  </si>
  <si>
    <t>),</t>
  </si>
  <si>
    <t>spawn_larva</t>
  </si>
  <si>
    <t>Auto Spawn Larva</t>
  </si>
  <si>
    <t>Creep Tumor Used</t>
  </si>
  <si>
    <t>Ghost Academy Armed</t>
  </si>
  <si>
    <t>Barracks Reactor</t>
  </si>
  <si>
    <t>Barracks Tech Lab</t>
  </si>
  <si>
    <t>Factory Reactor</t>
  </si>
  <si>
    <t>Factory Tech Lab</t>
  </si>
  <si>
    <t>Starport Reactor</t>
  </si>
  <si>
    <t>Starport Tech Lab</t>
  </si>
  <si>
    <t>Reactor Barracks</t>
  </si>
  <si>
    <t>Reactor Factory</t>
  </si>
  <si>
    <t>Reactor Starport</t>
  </si>
  <si>
    <t>Tech Lab Barracks</t>
  </si>
  <si>
    <t>Tech Lab Factory</t>
  </si>
  <si>
    <t>Tech Lab Starport</t>
  </si>
  <si>
    <t>Hi_Sec Auto Tracking</t>
  </si>
  <si>
    <t>Infernal Pre_Igniter</t>
  </si>
  <si>
    <t>Anion Pulse_Crystals</t>
  </si>
  <si>
    <t>Fuse Archon Mix</t>
  </si>
  <si>
    <t>Fuse Archon High</t>
  </si>
  <si>
    <t>Fuse Archon Dark</t>
  </si>
  <si>
    <t>Respawn Creep Tumor</t>
  </si>
  <si>
    <t>SCV Mineral</t>
  </si>
  <si>
    <t>SCV Gas</t>
  </si>
  <si>
    <t>SCV Scout</t>
  </si>
  <si>
    <t>Drone Mineral</t>
  </si>
  <si>
    <t>Drone Gas</t>
  </si>
  <si>
    <t>Drone Scout</t>
  </si>
  <si>
    <t>Probe Mineral</t>
  </si>
  <si>
    <t>Probe Gas</t>
  </si>
  <si>
    <t>Probe Scout</t>
  </si>
  <si>
    <t>Num Units</t>
  </si>
  <si>
    <t>Mule</t>
  </si>
  <si>
    <t>Warpgate on Cooldown</t>
  </si>
  <si>
    <t>Give Minerals</t>
  </si>
  <si>
    <t>Give Gas</t>
  </si>
  <si>
    <t>Receive Minerals</t>
  </si>
  <si>
    <t>Receive Gas</t>
  </si>
  <si>
    <t>50, 0</t>
  </si>
  <si>
    <t>0, 50</t>
  </si>
  <si>
    <t>Mule Life</t>
  </si>
  <si>
    <t>mule_dies</t>
  </si>
  <si>
    <t>Transform Hellbat</t>
  </si>
  <si>
    <t>Transform Hellion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</si>
</sst>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178" workbookViewId="0">
      <selection activeCell="C204" sqref="C204"/>
    </sheetView>
  </sheetViews>
  <sheetFormatPr defaultRowHeight="14.4" x14ac:dyDescent="0.3"/>
  <cols>
    <col min="3" max="3" width="15.77734375" bestFit="1" customWidth="1"/>
  </cols>
  <sheetData>
    <row r="1" spans="1:3" x14ac:dyDescent="0.3">
      <c r="A1" t="s">
        <v>317</v>
      </c>
      <c r="B1" t="s">
        <v>318</v>
      </c>
      <c r="C1" t="s">
        <v>66</v>
      </c>
    </row>
    <row r="2" spans="1:3" x14ac:dyDescent="0.3">
      <c r="C2" t="s">
        <v>99</v>
      </c>
    </row>
    <row r="3" spans="1:3" x14ac:dyDescent="0.3">
      <c r="C3" t="s">
        <v>100</v>
      </c>
    </row>
    <row r="4" spans="1:3" x14ac:dyDescent="0.3">
      <c r="C4" t="s">
        <v>101</v>
      </c>
    </row>
    <row r="5" spans="1:3" x14ac:dyDescent="0.3">
      <c r="C5" t="s">
        <v>102</v>
      </c>
    </row>
    <row r="6" spans="1:3" x14ac:dyDescent="0.3">
      <c r="C6" t="s">
        <v>103</v>
      </c>
    </row>
    <row r="7" spans="1:3" x14ac:dyDescent="0.3">
      <c r="C7" t="s">
        <v>104</v>
      </c>
    </row>
    <row r="8" spans="1:3" x14ac:dyDescent="0.3">
      <c r="C8" t="s">
        <v>105</v>
      </c>
    </row>
    <row r="9" spans="1:3" x14ac:dyDescent="0.3">
      <c r="C9" t="s">
        <v>106</v>
      </c>
    </row>
    <row r="10" spans="1:3" x14ac:dyDescent="0.3">
      <c r="C10" t="s">
        <v>107</v>
      </c>
    </row>
    <row r="11" spans="1:3" x14ac:dyDescent="0.3">
      <c r="C11" t="s">
        <v>108</v>
      </c>
    </row>
    <row r="12" spans="1:3" x14ac:dyDescent="0.3">
      <c r="C12" t="s">
        <v>109</v>
      </c>
    </row>
    <row r="13" spans="1:3" x14ac:dyDescent="0.3">
      <c r="C13" t="s">
        <v>110</v>
      </c>
    </row>
    <row r="14" spans="1:3" x14ac:dyDescent="0.3">
      <c r="C14" t="s">
        <v>319</v>
      </c>
    </row>
    <row r="15" spans="1:3" x14ac:dyDescent="0.3">
      <c r="C15" t="s">
        <v>320</v>
      </c>
    </row>
    <row r="16" spans="1:3" x14ac:dyDescent="0.3">
      <c r="B16" t="s">
        <v>321</v>
      </c>
      <c r="C16" t="s">
        <v>67</v>
      </c>
    </row>
    <row r="17" spans="3:3" x14ac:dyDescent="0.3">
      <c r="C17" t="s">
        <v>69</v>
      </c>
    </row>
    <row r="18" spans="3:3" x14ac:dyDescent="0.3">
      <c r="C18" t="s">
        <v>68</v>
      </c>
    </row>
    <row r="19" spans="3:3" x14ac:dyDescent="0.3">
      <c r="C19" t="s">
        <v>70</v>
      </c>
    </row>
    <row r="20" spans="3:3" ht="14.4" customHeight="1" x14ac:dyDescent="0.3">
      <c r="C20" t="s">
        <v>345</v>
      </c>
    </row>
    <row r="21" spans="3:3" ht="14.4" customHeight="1" x14ac:dyDescent="0.3">
      <c r="C21" t="s">
        <v>71</v>
      </c>
    </row>
    <row r="22" spans="3:3" ht="14.4" customHeight="1" x14ac:dyDescent="0.3">
      <c r="C22" t="s">
        <v>72</v>
      </c>
    </row>
    <row r="23" spans="3:3" ht="14.4" customHeight="1" x14ac:dyDescent="0.3">
      <c r="C23" t="s">
        <v>73</v>
      </c>
    </row>
    <row r="24" spans="3:3" ht="14.4" customHeight="1" x14ac:dyDescent="0.3">
      <c r="C24" t="s">
        <v>74</v>
      </c>
    </row>
    <row r="25" spans="3:3" ht="14.4" customHeight="1" x14ac:dyDescent="0.3">
      <c r="C25" t="s">
        <v>76</v>
      </c>
    </row>
    <row r="26" spans="3:3" ht="14.4" customHeight="1" x14ac:dyDescent="0.3">
      <c r="C26" t="s">
        <v>75</v>
      </c>
    </row>
    <row r="27" spans="3:3" ht="14.4" customHeight="1" x14ac:dyDescent="0.3">
      <c r="C27" t="s">
        <v>77</v>
      </c>
    </row>
    <row r="28" spans="3:3" ht="14.4" customHeight="1" x14ac:dyDescent="0.3">
      <c r="C28" t="s">
        <v>78</v>
      </c>
    </row>
    <row r="29" spans="3:3" ht="14.4" customHeight="1" x14ac:dyDescent="0.3">
      <c r="C29" t="s">
        <v>353</v>
      </c>
    </row>
    <row r="30" spans="3:3" ht="14.4" customHeight="1" x14ac:dyDescent="0.3">
      <c r="C30" t="s">
        <v>80</v>
      </c>
    </row>
    <row r="31" spans="3:3" ht="14.4" customHeight="1" x14ac:dyDescent="0.3">
      <c r="C31" t="s">
        <v>79</v>
      </c>
    </row>
    <row r="32" spans="3:3" ht="14.4" customHeight="1" x14ac:dyDescent="0.3">
      <c r="C32" t="s">
        <v>81</v>
      </c>
    </row>
    <row r="33" spans="2:3" ht="14.4" customHeight="1" x14ac:dyDescent="0.3">
      <c r="C33" t="s">
        <v>82</v>
      </c>
    </row>
    <row r="34" spans="2:3" ht="14.4" customHeight="1" x14ac:dyDescent="0.3">
      <c r="C34" t="s">
        <v>83</v>
      </c>
    </row>
    <row r="35" spans="2:3" ht="14.4" customHeight="1" x14ac:dyDescent="0.3">
      <c r="C35" t="s">
        <v>322</v>
      </c>
    </row>
    <row r="36" spans="2:3" ht="14.4" customHeight="1" x14ac:dyDescent="0.3">
      <c r="C36" t="s">
        <v>323</v>
      </c>
    </row>
    <row r="37" spans="2:3" ht="14.4" customHeight="1" x14ac:dyDescent="0.3">
      <c r="C37" t="s">
        <v>324</v>
      </c>
    </row>
    <row r="38" spans="2:3" x14ac:dyDescent="0.3">
      <c r="C38" t="s">
        <v>325</v>
      </c>
    </row>
    <row r="39" spans="2:3" x14ac:dyDescent="0.3">
      <c r="C39" t="s">
        <v>326</v>
      </c>
    </row>
    <row r="40" spans="2:3" x14ac:dyDescent="0.3">
      <c r="C40" t="s">
        <v>327</v>
      </c>
    </row>
    <row r="41" spans="2:3" x14ac:dyDescent="0.3">
      <c r="C41" t="s">
        <v>347</v>
      </c>
    </row>
    <row r="42" spans="2:3" x14ac:dyDescent="0.3">
      <c r="C42" t="s">
        <v>348</v>
      </c>
    </row>
    <row r="43" spans="2:3" x14ac:dyDescent="0.3">
      <c r="C43" t="s">
        <v>349</v>
      </c>
    </row>
    <row r="44" spans="2:3" x14ac:dyDescent="0.3">
      <c r="C44" t="s">
        <v>350</v>
      </c>
    </row>
    <row r="45" spans="2:3" x14ac:dyDescent="0.3">
      <c r="C45" t="s">
        <v>351</v>
      </c>
    </row>
    <row r="46" spans="2:3" x14ac:dyDescent="0.3">
      <c r="B46" t="s">
        <v>328</v>
      </c>
      <c r="C46" t="s">
        <v>352</v>
      </c>
    </row>
    <row r="47" spans="2:3" x14ac:dyDescent="0.3">
      <c r="C47" t="s">
        <v>153</v>
      </c>
    </row>
    <row r="48" spans="2:3" x14ac:dyDescent="0.3">
      <c r="C48" t="s">
        <v>154</v>
      </c>
    </row>
    <row r="49" spans="3:3" x14ac:dyDescent="0.3">
      <c r="C49" t="s">
        <v>155</v>
      </c>
    </row>
    <row r="50" spans="3:3" x14ac:dyDescent="0.3">
      <c r="C50" t="s">
        <v>156</v>
      </c>
    </row>
    <row r="51" spans="3:3" x14ac:dyDescent="0.3">
      <c r="C51" t="s">
        <v>157</v>
      </c>
    </row>
    <row r="52" spans="3:3" x14ac:dyDescent="0.3">
      <c r="C52" t="s">
        <v>158</v>
      </c>
    </row>
    <row r="53" spans="3:3" x14ac:dyDescent="0.3">
      <c r="C53" t="s">
        <v>159</v>
      </c>
    </row>
    <row r="54" spans="3:3" x14ac:dyDescent="0.3">
      <c r="C54" t="s">
        <v>160</v>
      </c>
    </row>
    <row r="55" spans="3:3" x14ac:dyDescent="0.3">
      <c r="C55" t="s">
        <v>161</v>
      </c>
    </row>
    <row r="56" spans="3:3" x14ac:dyDescent="0.3">
      <c r="C56" t="s">
        <v>162</v>
      </c>
    </row>
    <row r="57" spans="3:3" x14ac:dyDescent="0.3">
      <c r="C57" t="s">
        <v>163</v>
      </c>
    </row>
    <row r="58" spans="3:3" x14ac:dyDescent="0.3">
      <c r="C58" t="s">
        <v>164</v>
      </c>
    </row>
    <row r="59" spans="3:3" x14ac:dyDescent="0.3">
      <c r="C59" t="s">
        <v>165</v>
      </c>
    </row>
    <row r="60" spans="3:3" x14ac:dyDescent="0.3">
      <c r="C60" t="s">
        <v>166</v>
      </c>
    </row>
    <row r="61" spans="3:3" x14ac:dyDescent="0.3">
      <c r="C61" t="s">
        <v>167</v>
      </c>
    </row>
    <row r="62" spans="3:3" x14ac:dyDescent="0.3">
      <c r="C62" t="s">
        <v>168</v>
      </c>
    </row>
    <row r="63" spans="3:3" x14ac:dyDescent="0.3">
      <c r="C63" t="s">
        <v>169</v>
      </c>
    </row>
    <row r="64" spans="3:3" x14ac:dyDescent="0.3">
      <c r="C64" t="s">
        <v>170</v>
      </c>
    </row>
    <row r="65" spans="3:3" x14ac:dyDescent="0.3">
      <c r="C65" t="s">
        <v>171</v>
      </c>
    </row>
    <row r="66" spans="3:3" x14ac:dyDescent="0.3">
      <c r="C66" t="s">
        <v>172</v>
      </c>
    </row>
    <row r="67" spans="3:3" x14ac:dyDescent="0.3">
      <c r="C67" t="s">
        <v>173</v>
      </c>
    </row>
    <row r="68" spans="3:3" x14ac:dyDescent="0.3">
      <c r="C68" t="s">
        <v>174</v>
      </c>
    </row>
    <row r="69" spans="3:3" x14ac:dyDescent="0.3">
      <c r="C69" t="s">
        <v>175</v>
      </c>
    </row>
    <row r="70" spans="3:3" x14ac:dyDescent="0.3">
      <c r="C70" t="s">
        <v>176</v>
      </c>
    </row>
    <row r="71" spans="3:3" x14ac:dyDescent="0.3">
      <c r="C71" t="s">
        <v>177</v>
      </c>
    </row>
    <row r="72" spans="3:3" x14ac:dyDescent="0.3">
      <c r="C72" t="s">
        <v>178</v>
      </c>
    </row>
    <row r="73" spans="3:3" x14ac:dyDescent="0.3">
      <c r="C73" t="s">
        <v>179</v>
      </c>
    </row>
    <row r="74" spans="3:3" x14ac:dyDescent="0.3">
      <c r="C74" t="s">
        <v>180</v>
      </c>
    </row>
    <row r="75" spans="3:3" x14ac:dyDescent="0.3">
      <c r="C75" t="s">
        <v>181</v>
      </c>
    </row>
    <row r="76" spans="3:3" x14ac:dyDescent="0.3">
      <c r="C76" t="s">
        <v>182</v>
      </c>
    </row>
    <row r="77" spans="3:3" x14ac:dyDescent="0.3">
      <c r="C77" t="s">
        <v>183</v>
      </c>
    </row>
    <row r="78" spans="3:3" x14ac:dyDescent="0.3">
      <c r="C78" t="s">
        <v>184</v>
      </c>
    </row>
    <row r="79" spans="3:3" x14ac:dyDescent="0.3">
      <c r="C79" t="s">
        <v>185</v>
      </c>
    </row>
    <row r="80" spans="3:3" x14ac:dyDescent="0.3">
      <c r="C80" t="s">
        <v>186</v>
      </c>
    </row>
    <row r="81" spans="1:3" x14ac:dyDescent="0.3">
      <c r="C81" t="s">
        <v>329</v>
      </c>
    </row>
    <row r="82" spans="1:3" x14ac:dyDescent="0.3">
      <c r="A82" t="s">
        <v>331</v>
      </c>
      <c r="B82" t="s">
        <v>318</v>
      </c>
      <c r="C82" t="s">
        <v>330</v>
      </c>
    </row>
    <row r="83" spans="1:3" x14ac:dyDescent="0.3">
      <c r="C83" t="s">
        <v>128</v>
      </c>
    </row>
    <row r="84" spans="1:3" x14ac:dyDescent="0.3">
      <c r="C84" t="s">
        <v>6</v>
      </c>
    </row>
    <row r="85" spans="1:3" x14ac:dyDescent="0.3">
      <c r="C85" t="s">
        <v>12</v>
      </c>
    </row>
    <row r="86" spans="1:3" x14ac:dyDescent="0.3">
      <c r="C86" t="s">
        <v>11</v>
      </c>
    </row>
    <row r="87" spans="1:3" x14ac:dyDescent="0.3">
      <c r="C87" t="s">
        <v>10</v>
      </c>
    </row>
    <row r="88" spans="1:3" x14ac:dyDescent="0.3">
      <c r="C88" t="s">
        <v>15</v>
      </c>
    </row>
    <row r="89" spans="1:3" x14ac:dyDescent="0.3">
      <c r="C89" t="s">
        <v>14</v>
      </c>
    </row>
    <row r="90" spans="1:3" x14ac:dyDescent="0.3">
      <c r="C90" t="s">
        <v>332</v>
      </c>
    </row>
    <row r="91" spans="1:3" x14ac:dyDescent="0.3">
      <c r="C91" t="s">
        <v>13</v>
      </c>
    </row>
    <row r="92" spans="1:3" x14ac:dyDescent="0.3">
      <c r="C92" t="s">
        <v>16</v>
      </c>
    </row>
    <row r="93" spans="1:3" x14ac:dyDescent="0.3">
      <c r="C93" t="s">
        <v>17</v>
      </c>
    </row>
    <row r="94" spans="1:3" x14ac:dyDescent="0.3">
      <c r="C94" t="s">
        <v>18</v>
      </c>
    </row>
    <row r="95" spans="1:3" x14ac:dyDescent="0.3">
      <c r="C95" t="s">
        <v>62</v>
      </c>
    </row>
    <row r="96" spans="1:3" x14ac:dyDescent="0.3">
      <c r="C96" t="s">
        <v>19</v>
      </c>
    </row>
    <row r="97" spans="2:3" x14ac:dyDescent="0.3">
      <c r="C97" t="s">
        <v>20</v>
      </c>
    </row>
    <row r="98" spans="2:3" x14ac:dyDescent="0.3">
      <c r="C98" t="s">
        <v>333</v>
      </c>
    </row>
    <row r="99" spans="2:3" x14ac:dyDescent="0.3">
      <c r="B99" t="s">
        <v>321</v>
      </c>
      <c r="C99" t="s">
        <v>334</v>
      </c>
    </row>
    <row r="100" spans="2:3" x14ac:dyDescent="0.3">
      <c r="C100" t="s">
        <v>7</v>
      </c>
    </row>
    <row r="101" spans="2:3" x14ac:dyDescent="0.3">
      <c r="C101" t="s">
        <v>61</v>
      </c>
    </row>
    <row r="102" spans="2:3" x14ac:dyDescent="0.3">
      <c r="C102" t="s">
        <v>9</v>
      </c>
    </row>
    <row r="103" spans="2:3" x14ac:dyDescent="0.3">
      <c r="C103" t="s">
        <v>22</v>
      </c>
    </row>
    <row r="104" spans="2:3" x14ac:dyDescent="0.3">
      <c r="C104" t="s">
        <v>24</v>
      </c>
    </row>
    <row r="105" spans="2:3" x14ac:dyDescent="0.3">
      <c r="C105" t="s">
        <v>23</v>
      </c>
    </row>
    <row r="106" spans="2:3" x14ac:dyDescent="0.3">
      <c r="C106" t="s">
        <v>21</v>
      </c>
    </row>
    <row r="107" spans="2:3" x14ac:dyDescent="0.3">
      <c r="C107" t="s">
        <v>25</v>
      </c>
    </row>
    <row r="108" spans="2:3" x14ac:dyDescent="0.3">
      <c r="C108" t="s">
        <v>29</v>
      </c>
    </row>
    <row r="109" spans="2:3" x14ac:dyDescent="0.3">
      <c r="C109" t="s">
        <v>63</v>
      </c>
    </row>
    <row r="110" spans="2:3" x14ac:dyDescent="0.3">
      <c r="C110" t="s">
        <v>28</v>
      </c>
    </row>
    <row r="111" spans="2:3" x14ac:dyDescent="0.3">
      <c r="C111" t="s">
        <v>26</v>
      </c>
    </row>
    <row r="112" spans="2:3" x14ac:dyDescent="0.3">
      <c r="C112" t="s">
        <v>27</v>
      </c>
    </row>
    <row r="113" spans="2:3" x14ac:dyDescent="0.3">
      <c r="C113" t="s">
        <v>30</v>
      </c>
    </row>
    <row r="114" spans="2:3" x14ac:dyDescent="0.3">
      <c r="C114" t="s">
        <v>64</v>
      </c>
    </row>
    <row r="115" spans="2:3" x14ac:dyDescent="0.3">
      <c r="C115" t="s">
        <v>32</v>
      </c>
    </row>
    <row r="116" spans="2:3" x14ac:dyDescent="0.3">
      <c r="C116" t="s">
        <v>65</v>
      </c>
    </row>
    <row r="117" spans="2:3" x14ac:dyDescent="0.3">
      <c r="C117" t="s">
        <v>406</v>
      </c>
    </row>
    <row r="118" spans="2:3" x14ac:dyDescent="0.3">
      <c r="B118" t="s">
        <v>335</v>
      </c>
      <c r="C118" t="s">
        <v>34</v>
      </c>
    </row>
    <row r="119" spans="2:3" x14ac:dyDescent="0.3">
      <c r="C119" t="s">
        <v>35</v>
      </c>
    </row>
    <row r="120" spans="2:3" x14ac:dyDescent="0.3">
      <c r="C120" t="s">
        <v>36</v>
      </c>
    </row>
    <row r="121" spans="2:3" x14ac:dyDescent="0.3">
      <c r="C121" t="s">
        <v>37</v>
      </c>
    </row>
    <row r="122" spans="2:3" x14ac:dyDescent="0.3">
      <c r="C122" t="s">
        <v>38</v>
      </c>
    </row>
    <row r="123" spans="2:3" x14ac:dyDescent="0.3">
      <c r="C123" t="s">
        <v>39</v>
      </c>
    </row>
    <row r="124" spans="2:3" x14ac:dyDescent="0.3">
      <c r="C124" t="s">
        <v>40</v>
      </c>
    </row>
    <row r="125" spans="2:3" x14ac:dyDescent="0.3">
      <c r="C125" t="s">
        <v>41</v>
      </c>
    </row>
    <row r="126" spans="2:3" x14ac:dyDescent="0.3">
      <c r="C126" t="s">
        <v>42</v>
      </c>
    </row>
    <row r="127" spans="2:3" x14ac:dyDescent="0.3">
      <c r="C127" t="s">
        <v>43</v>
      </c>
    </row>
    <row r="128" spans="2:3" x14ac:dyDescent="0.3">
      <c r="C128" t="s">
        <v>44</v>
      </c>
    </row>
    <row r="129" spans="3:3" x14ac:dyDescent="0.3">
      <c r="C129" t="s">
        <v>45</v>
      </c>
    </row>
    <row r="130" spans="3:3" x14ac:dyDescent="0.3">
      <c r="C130" t="s">
        <v>46</v>
      </c>
    </row>
    <row r="131" spans="3:3" x14ac:dyDescent="0.3">
      <c r="C131" t="s">
        <v>47</v>
      </c>
    </row>
    <row r="132" spans="3:3" x14ac:dyDescent="0.3">
      <c r="C132" t="s">
        <v>48</v>
      </c>
    </row>
    <row r="133" spans="3:3" x14ac:dyDescent="0.3">
      <c r="C133" t="s">
        <v>49</v>
      </c>
    </row>
    <row r="134" spans="3:3" x14ac:dyDescent="0.3">
      <c r="C134" t="s">
        <v>50</v>
      </c>
    </row>
    <row r="135" spans="3:3" x14ac:dyDescent="0.3">
      <c r="C135" t="s">
        <v>336</v>
      </c>
    </row>
    <row r="136" spans="3:3" x14ac:dyDescent="0.3">
      <c r="C136" t="s">
        <v>51</v>
      </c>
    </row>
    <row r="137" spans="3:3" x14ac:dyDescent="0.3">
      <c r="C137" t="s">
        <v>52</v>
      </c>
    </row>
    <row r="138" spans="3:3" x14ac:dyDescent="0.3">
      <c r="C138" t="s">
        <v>53</v>
      </c>
    </row>
    <row r="139" spans="3:3" x14ac:dyDescent="0.3">
      <c r="C139" t="s">
        <v>54</v>
      </c>
    </row>
    <row r="140" spans="3:3" x14ac:dyDescent="0.3">
      <c r="C140" t="s">
        <v>55</v>
      </c>
    </row>
    <row r="141" spans="3:3" x14ac:dyDescent="0.3">
      <c r="C141" t="s">
        <v>56</v>
      </c>
    </row>
    <row r="142" spans="3:3" x14ac:dyDescent="0.3">
      <c r="C142" t="s">
        <v>57</v>
      </c>
    </row>
    <row r="143" spans="3:3" x14ac:dyDescent="0.3">
      <c r="C143" t="s">
        <v>58</v>
      </c>
    </row>
    <row r="144" spans="3:3" x14ac:dyDescent="0.3">
      <c r="C144" t="s">
        <v>59</v>
      </c>
    </row>
    <row r="145" spans="1:3" x14ac:dyDescent="0.3">
      <c r="C145" t="s">
        <v>337</v>
      </c>
    </row>
    <row r="146" spans="1:3" x14ac:dyDescent="0.3">
      <c r="A146" t="s">
        <v>339</v>
      </c>
      <c r="B146" t="s">
        <v>318</v>
      </c>
      <c r="C146" t="s">
        <v>338</v>
      </c>
    </row>
    <row r="147" spans="1:3" x14ac:dyDescent="0.3">
      <c r="C147" t="s">
        <v>111</v>
      </c>
    </row>
    <row r="148" spans="1:3" x14ac:dyDescent="0.3">
      <c r="C148" t="s">
        <v>112</v>
      </c>
    </row>
    <row r="149" spans="1:3" x14ac:dyDescent="0.3">
      <c r="C149" t="s">
        <v>113</v>
      </c>
    </row>
    <row r="150" spans="1:3" x14ac:dyDescent="0.3">
      <c r="C150" t="s">
        <v>114</v>
      </c>
    </row>
    <row r="151" spans="1:3" x14ac:dyDescent="0.3">
      <c r="C151" t="s">
        <v>120</v>
      </c>
    </row>
    <row r="152" spans="1:3" x14ac:dyDescent="0.3">
      <c r="C152" t="s">
        <v>117</v>
      </c>
    </row>
    <row r="153" spans="1:3" x14ac:dyDescent="0.3">
      <c r="C153" t="s">
        <v>121</v>
      </c>
    </row>
    <row r="154" spans="1:3" x14ac:dyDescent="0.3">
      <c r="C154" t="s">
        <v>118</v>
      </c>
    </row>
    <row r="155" spans="1:3" x14ac:dyDescent="0.3">
      <c r="C155" t="s">
        <v>122</v>
      </c>
    </row>
    <row r="156" spans="1:3" x14ac:dyDescent="0.3">
      <c r="C156" t="s">
        <v>123</v>
      </c>
    </row>
    <row r="157" spans="1:3" x14ac:dyDescent="0.3">
      <c r="C157" t="s">
        <v>115</v>
      </c>
    </row>
    <row r="158" spans="1:3" x14ac:dyDescent="0.3">
      <c r="C158" t="s">
        <v>116</v>
      </c>
    </row>
    <row r="159" spans="1:3" x14ac:dyDescent="0.3">
      <c r="C159" t="s">
        <v>119</v>
      </c>
    </row>
    <row r="160" spans="1:3" x14ac:dyDescent="0.3">
      <c r="C160" t="s">
        <v>124</v>
      </c>
    </row>
    <row r="161" spans="2:3" x14ac:dyDescent="0.3">
      <c r="C161" t="s">
        <v>125</v>
      </c>
    </row>
    <row r="162" spans="2:3" x14ac:dyDescent="0.3">
      <c r="C162" t="s">
        <v>340</v>
      </c>
    </row>
    <row r="163" spans="2:3" x14ac:dyDescent="0.3">
      <c r="C163" t="s">
        <v>341</v>
      </c>
    </row>
    <row r="164" spans="2:3" x14ac:dyDescent="0.3">
      <c r="B164" t="s">
        <v>321</v>
      </c>
      <c r="C164" t="s">
        <v>342</v>
      </c>
    </row>
    <row r="165" spans="2:3" x14ac:dyDescent="0.3">
      <c r="C165" t="s">
        <v>84</v>
      </c>
    </row>
    <row r="166" spans="2:3" x14ac:dyDescent="0.3">
      <c r="C166" t="s">
        <v>85</v>
      </c>
    </row>
    <row r="167" spans="2:3" x14ac:dyDescent="0.3">
      <c r="C167" t="s">
        <v>86</v>
      </c>
    </row>
    <row r="168" spans="2:3" x14ac:dyDescent="0.3">
      <c r="C168" t="s">
        <v>87</v>
      </c>
    </row>
    <row r="169" spans="2:3" x14ac:dyDescent="0.3">
      <c r="C169" t="s">
        <v>88</v>
      </c>
    </row>
    <row r="170" spans="2:3" x14ac:dyDescent="0.3">
      <c r="C170" t="s">
        <v>90</v>
      </c>
    </row>
    <row r="171" spans="2:3" x14ac:dyDescent="0.3">
      <c r="C171" t="s">
        <v>92</v>
      </c>
    </row>
    <row r="172" spans="2:3" x14ac:dyDescent="0.3">
      <c r="C172" t="s">
        <v>89</v>
      </c>
    </row>
    <row r="173" spans="2:3" x14ac:dyDescent="0.3">
      <c r="C173" t="s">
        <v>94</v>
      </c>
    </row>
    <row r="174" spans="2:3" x14ac:dyDescent="0.3">
      <c r="C174" t="s">
        <v>91</v>
      </c>
    </row>
    <row r="175" spans="2:3" x14ac:dyDescent="0.3">
      <c r="C175" t="s">
        <v>93</v>
      </c>
    </row>
    <row r="176" spans="2:3" x14ac:dyDescent="0.3">
      <c r="C176" t="s">
        <v>97</v>
      </c>
    </row>
    <row r="177" spans="2:3" x14ac:dyDescent="0.3">
      <c r="C177" t="s">
        <v>98</v>
      </c>
    </row>
    <row r="178" spans="2:3" x14ac:dyDescent="0.3">
      <c r="C178" t="s">
        <v>95</v>
      </c>
    </row>
    <row r="179" spans="2:3" x14ac:dyDescent="0.3">
      <c r="B179" t="s">
        <v>335</v>
      </c>
      <c r="C179" t="s">
        <v>96</v>
      </c>
    </row>
    <row r="180" spans="2:3" x14ac:dyDescent="0.3">
      <c r="C180" t="s">
        <v>129</v>
      </c>
    </row>
    <row r="181" spans="2:3" x14ac:dyDescent="0.3">
      <c r="C181" t="s">
        <v>130</v>
      </c>
    </row>
    <row r="182" spans="2:3" x14ac:dyDescent="0.3">
      <c r="C182" t="s">
        <v>131</v>
      </c>
    </row>
    <row r="183" spans="2:3" x14ac:dyDescent="0.3">
      <c r="C183" t="s">
        <v>132</v>
      </c>
    </row>
    <row r="184" spans="2:3" x14ac:dyDescent="0.3">
      <c r="C184" t="s">
        <v>133</v>
      </c>
    </row>
    <row r="185" spans="2:3" x14ac:dyDescent="0.3">
      <c r="C185" t="s">
        <v>134</v>
      </c>
    </row>
    <row r="186" spans="2:3" x14ac:dyDescent="0.3">
      <c r="C186" t="s">
        <v>135</v>
      </c>
    </row>
    <row r="187" spans="2:3" x14ac:dyDescent="0.3">
      <c r="C187" t="s">
        <v>136</v>
      </c>
    </row>
    <row r="188" spans="2:3" x14ac:dyDescent="0.3">
      <c r="C188" t="s">
        <v>137</v>
      </c>
    </row>
    <row r="189" spans="2:3" x14ac:dyDescent="0.3">
      <c r="C189" t="s">
        <v>138</v>
      </c>
    </row>
    <row r="190" spans="2:3" x14ac:dyDescent="0.3">
      <c r="C190" t="s">
        <v>139</v>
      </c>
    </row>
    <row r="191" spans="2:3" x14ac:dyDescent="0.3">
      <c r="C191" t="s">
        <v>140</v>
      </c>
    </row>
    <row r="192" spans="2:3" x14ac:dyDescent="0.3">
      <c r="C192" t="s">
        <v>141</v>
      </c>
    </row>
    <row r="193" spans="3:3" x14ac:dyDescent="0.3">
      <c r="C193" t="s">
        <v>142</v>
      </c>
    </row>
    <row r="194" spans="3:3" x14ac:dyDescent="0.3">
      <c r="C194" t="s">
        <v>143</v>
      </c>
    </row>
    <row r="195" spans="3:3" x14ac:dyDescent="0.3">
      <c r="C195" t="s">
        <v>144</v>
      </c>
    </row>
    <row r="196" spans="3:3" x14ac:dyDescent="0.3">
      <c r="C196" t="s">
        <v>145</v>
      </c>
    </row>
    <row r="197" spans="3:3" x14ac:dyDescent="0.3">
      <c r="C197" t="s">
        <v>146</v>
      </c>
    </row>
    <row r="198" spans="3:3" x14ac:dyDescent="0.3">
      <c r="C198" t="s">
        <v>147</v>
      </c>
    </row>
    <row r="199" spans="3:3" x14ac:dyDescent="0.3">
      <c r="C199" t="s">
        <v>148</v>
      </c>
    </row>
    <row r="200" spans="3:3" x14ac:dyDescent="0.3">
      <c r="C200" t="s">
        <v>149</v>
      </c>
    </row>
    <row r="201" spans="3:3" x14ac:dyDescent="0.3">
      <c r="C201" t="s">
        <v>150</v>
      </c>
    </row>
    <row r="202" spans="3:3" x14ac:dyDescent="0.3">
      <c r="C202" t="s">
        <v>151</v>
      </c>
    </row>
    <row r="203" spans="3:3" x14ac:dyDescent="0.3">
      <c r="C203" t="s">
        <v>152</v>
      </c>
    </row>
    <row r="204" spans="3:3" x14ac:dyDescent="0.3">
      <c r="C204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opLeftCell="A193" workbookViewId="0">
      <selection activeCell="B212" sqref="B212"/>
    </sheetView>
  </sheetViews>
  <sheetFormatPr defaultRowHeight="14.4" x14ac:dyDescent="0.3"/>
  <cols>
    <col min="1" max="1" width="22.109375" bestFit="1" customWidth="1"/>
  </cols>
  <sheetData>
    <row r="1" spans="1:6" x14ac:dyDescent="0.3">
      <c r="A1" t="s">
        <v>470</v>
      </c>
      <c r="B1">
        <v>0</v>
      </c>
      <c r="D1" t="str">
        <f t="shared" ref="D1" si="0">CONCATENATE(UPPER(SUBSTITUTE(A1," ","_"))," = ",B1)</f>
        <v>SCV_MINERAL = 0</v>
      </c>
    </row>
    <row r="2" spans="1:6" x14ac:dyDescent="0.3">
      <c r="A2" t="s">
        <v>471</v>
      </c>
      <c r="B2">
        <v>1</v>
      </c>
      <c r="D2" t="str">
        <f t="shared" ref="D2:D20" si="1">CONCATENATE(UPPER(SUBSTITUTE(A2," ","_"))," = ",B2)</f>
        <v>SCV_GAS = 1</v>
      </c>
    </row>
    <row r="3" spans="1:6" x14ac:dyDescent="0.3">
      <c r="A3" t="s">
        <v>472</v>
      </c>
      <c r="B3">
        <v>2</v>
      </c>
      <c r="D3" t="str">
        <f t="shared" si="1"/>
        <v>SCV_SCOUT = 2</v>
      </c>
    </row>
    <row r="4" spans="1:6" x14ac:dyDescent="0.3">
      <c r="A4" t="s">
        <v>99</v>
      </c>
      <c r="B4">
        <v>3</v>
      </c>
      <c r="D4" t="str">
        <f t="shared" si="1"/>
        <v>MARINE = 3</v>
      </c>
    </row>
    <row r="5" spans="1:6" x14ac:dyDescent="0.3">
      <c r="A5" t="s">
        <v>100</v>
      </c>
      <c r="B5">
        <v>4</v>
      </c>
      <c r="D5" t="str">
        <f t="shared" si="1"/>
        <v>MARAUDER = 4</v>
      </c>
    </row>
    <row r="6" spans="1:6" x14ac:dyDescent="0.3">
      <c r="A6" t="s">
        <v>101</v>
      </c>
      <c r="B6">
        <v>5</v>
      </c>
      <c r="D6" t="str">
        <f t="shared" si="1"/>
        <v>REAPER = 5</v>
      </c>
      <c r="F6" s="1"/>
    </row>
    <row r="7" spans="1:6" x14ac:dyDescent="0.3">
      <c r="A7" t="s">
        <v>102</v>
      </c>
      <c r="B7">
        <v>6</v>
      </c>
      <c r="D7" t="str">
        <f t="shared" si="1"/>
        <v>GHOST = 6</v>
      </c>
      <c r="F7" s="1"/>
    </row>
    <row r="8" spans="1:6" x14ac:dyDescent="0.3">
      <c r="A8" t="s">
        <v>103</v>
      </c>
      <c r="B8">
        <v>7</v>
      </c>
      <c r="D8" t="str">
        <f t="shared" si="1"/>
        <v>HELLION = 7</v>
      </c>
      <c r="F8" s="1"/>
    </row>
    <row r="9" spans="1:6" x14ac:dyDescent="0.3">
      <c r="A9" t="s">
        <v>104</v>
      </c>
      <c r="B9">
        <v>8</v>
      </c>
      <c r="D9" t="str">
        <f t="shared" si="1"/>
        <v>SIEGE_TANK = 8</v>
      </c>
      <c r="F9" s="1"/>
    </row>
    <row r="10" spans="1:6" x14ac:dyDescent="0.3">
      <c r="A10" t="s">
        <v>105</v>
      </c>
      <c r="B10">
        <v>9</v>
      </c>
      <c r="D10" t="str">
        <f t="shared" si="1"/>
        <v>THOR = 9</v>
      </c>
      <c r="F10" s="1"/>
    </row>
    <row r="11" spans="1:6" x14ac:dyDescent="0.3">
      <c r="A11" t="s">
        <v>106</v>
      </c>
      <c r="B11">
        <v>10</v>
      </c>
      <c r="D11" t="str">
        <f t="shared" si="1"/>
        <v>VIKING = 10</v>
      </c>
      <c r="F11" s="1"/>
    </row>
    <row r="12" spans="1:6" x14ac:dyDescent="0.3">
      <c r="A12" t="s">
        <v>107</v>
      </c>
      <c r="B12">
        <v>11</v>
      </c>
      <c r="D12" t="str">
        <f t="shared" si="1"/>
        <v>MEDIVAC = 11</v>
      </c>
      <c r="F12" s="1"/>
    </row>
    <row r="13" spans="1:6" x14ac:dyDescent="0.3">
      <c r="A13" t="s">
        <v>108</v>
      </c>
      <c r="B13">
        <v>12</v>
      </c>
      <c r="D13" t="str">
        <f t="shared" si="1"/>
        <v>RAVEN = 12</v>
      </c>
    </row>
    <row r="14" spans="1:6" x14ac:dyDescent="0.3">
      <c r="A14" t="s">
        <v>109</v>
      </c>
      <c r="B14">
        <v>13</v>
      </c>
      <c r="D14" t="str">
        <f t="shared" si="1"/>
        <v>BANSHEE = 13</v>
      </c>
    </row>
    <row r="15" spans="1:6" x14ac:dyDescent="0.3">
      <c r="A15" t="s">
        <v>110</v>
      </c>
      <c r="B15">
        <v>14</v>
      </c>
      <c r="D15" t="str">
        <f t="shared" si="1"/>
        <v>BATTLECRUISER = 14</v>
      </c>
    </row>
    <row r="16" spans="1:6" x14ac:dyDescent="0.3">
      <c r="A16" t="s">
        <v>319</v>
      </c>
      <c r="B16">
        <v>15</v>
      </c>
      <c r="D16" t="str">
        <f t="shared" si="1"/>
        <v>HELLBAT = 15</v>
      </c>
    </row>
    <row r="17" spans="1:4" x14ac:dyDescent="0.3">
      <c r="A17" t="s">
        <v>320</v>
      </c>
      <c r="B17">
        <v>16</v>
      </c>
      <c r="D17" t="str">
        <f t="shared" si="1"/>
        <v>WIDOW_MINE = 16</v>
      </c>
    </row>
    <row r="18" spans="1:4" x14ac:dyDescent="0.3">
      <c r="A18" t="s">
        <v>67</v>
      </c>
      <c r="B18">
        <v>17</v>
      </c>
      <c r="D18" t="str">
        <f t="shared" si="1"/>
        <v>COMMAND_CENTER = 17</v>
      </c>
    </row>
    <row r="19" spans="1:4" x14ac:dyDescent="0.3">
      <c r="A19" t="s">
        <v>69</v>
      </c>
      <c r="B19">
        <v>18</v>
      </c>
      <c r="D19" t="str">
        <f t="shared" si="1"/>
        <v>ORBITAL_COMMAND = 18</v>
      </c>
    </row>
    <row r="20" spans="1:4" x14ac:dyDescent="0.3">
      <c r="A20" t="s">
        <v>68</v>
      </c>
      <c r="B20">
        <v>19</v>
      </c>
      <c r="D20" t="str">
        <f t="shared" si="1"/>
        <v>PLANETARY_FORTRESS = 19</v>
      </c>
    </row>
    <row r="21" spans="1:4" x14ac:dyDescent="0.3">
      <c r="A21" t="s">
        <v>480</v>
      </c>
      <c r="B21">
        <v>20</v>
      </c>
      <c r="D21" t="str">
        <f t="shared" ref="D21:D84" si="2">CONCATENATE(UPPER(SUBSTITUTE(A21," ","_"))," = ",B21)</f>
        <v>MULE = 20</v>
      </c>
    </row>
    <row r="22" spans="1:4" x14ac:dyDescent="0.3">
      <c r="A22" t="s">
        <v>70</v>
      </c>
      <c r="B22">
        <v>21</v>
      </c>
      <c r="D22" t="str">
        <f t="shared" si="2"/>
        <v>SUPPLY_DEPOT = 21</v>
      </c>
    </row>
    <row r="23" spans="1:4" x14ac:dyDescent="0.3">
      <c r="A23" t="s">
        <v>345</v>
      </c>
      <c r="B23">
        <v>22</v>
      </c>
      <c r="D23" t="str">
        <f t="shared" si="2"/>
        <v>SUPPLY_DEPOT_EXTRA = 22</v>
      </c>
    </row>
    <row r="24" spans="1:4" x14ac:dyDescent="0.3">
      <c r="A24" t="s">
        <v>71</v>
      </c>
      <c r="B24">
        <v>23</v>
      </c>
      <c r="D24" t="str">
        <f t="shared" si="2"/>
        <v>REFINERY = 23</v>
      </c>
    </row>
    <row r="25" spans="1:4" x14ac:dyDescent="0.3">
      <c r="A25" t="s">
        <v>72</v>
      </c>
      <c r="B25">
        <v>24</v>
      </c>
      <c r="D25" t="str">
        <f t="shared" si="2"/>
        <v>BARRACKS = 24</v>
      </c>
    </row>
    <row r="26" spans="1:4" x14ac:dyDescent="0.3">
      <c r="A26" t="s">
        <v>73</v>
      </c>
      <c r="B26">
        <v>25</v>
      </c>
      <c r="D26" t="str">
        <f t="shared" si="2"/>
        <v>ENGINEERING_BAY = 25</v>
      </c>
    </row>
    <row r="27" spans="1:4" x14ac:dyDescent="0.3">
      <c r="A27" t="s">
        <v>74</v>
      </c>
      <c r="B27">
        <v>26</v>
      </c>
      <c r="D27" t="str">
        <f t="shared" si="2"/>
        <v>BUNKER = 26</v>
      </c>
    </row>
    <row r="28" spans="1:4" x14ac:dyDescent="0.3">
      <c r="A28" t="s">
        <v>76</v>
      </c>
      <c r="B28">
        <v>27</v>
      </c>
      <c r="D28" t="str">
        <f t="shared" si="2"/>
        <v>MISSILE_TURRET = 27</v>
      </c>
    </row>
    <row r="29" spans="1:4" x14ac:dyDescent="0.3">
      <c r="A29" t="s">
        <v>75</v>
      </c>
      <c r="B29">
        <v>28</v>
      </c>
      <c r="D29" t="str">
        <f t="shared" si="2"/>
        <v>SENSOR_TOWER = 28</v>
      </c>
    </row>
    <row r="30" spans="1:4" x14ac:dyDescent="0.3">
      <c r="A30" t="s">
        <v>77</v>
      </c>
      <c r="B30">
        <v>29</v>
      </c>
      <c r="D30" t="str">
        <f t="shared" si="2"/>
        <v>FACTORY = 29</v>
      </c>
    </row>
    <row r="31" spans="1:4" x14ac:dyDescent="0.3">
      <c r="A31" t="s">
        <v>78</v>
      </c>
      <c r="B31">
        <v>30</v>
      </c>
      <c r="D31" t="str">
        <f t="shared" si="2"/>
        <v>GHOST_ACADEMY = 30</v>
      </c>
    </row>
    <row r="32" spans="1:4" x14ac:dyDescent="0.3">
      <c r="A32" t="s">
        <v>450</v>
      </c>
      <c r="B32">
        <v>31</v>
      </c>
      <c r="D32" t="str">
        <f t="shared" si="2"/>
        <v>GHOST_ACADEMY_ARMED = 31</v>
      </c>
    </row>
    <row r="33" spans="1:4" x14ac:dyDescent="0.3">
      <c r="A33" t="s">
        <v>80</v>
      </c>
      <c r="B33">
        <v>32</v>
      </c>
      <c r="D33" t="str">
        <f t="shared" si="2"/>
        <v>ARMORY = 32</v>
      </c>
    </row>
    <row r="34" spans="1:4" x14ac:dyDescent="0.3">
      <c r="A34" t="s">
        <v>79</v>
      </c>
      <c r="B34">
        <v>33</v>
      </c>
      <c r="D34" t="str">
        <f t="shared" si="2"/>
        <v>STARPORT = 33</v>
      </c>
    </row>
    <row r="35" spans="1:4" x14ac:dyDescent="0.3">
      <c r="A35" t="s">
        <v>81</v>
      </c>
      <c r="B35">
        <v>34</v>
      </c>
      <c r="D35" t="str">
        <f t="shared" si="2"/>
        <v>FUSION_CORE = 34</v>
      </c>
    </row>
    <row r="36" spans="1:4" x14ac:dyDescent="0.3">
      <c r="A36" t="s">
        <v>82</v>
      </c>
      <c r="B36">
        <v>35</v>
      </c>
      <c r="D36" t="str">
        <f t="shared" si="2"/>
        <v>TECH_LAB = 35</v>
      </c>
    </row>
    <row r="37" spans="1:4" x14ac:dyDescent="0.3">
      <c r="A37" t="s">
        <v>83</v>
      </c>
      <c r="B37">
        <v>36</v>
      </c>
      <c r="D37" t="str">
        <f t="shared" si="2"/>
        <v>REACTOR = 36</v>
      </c>
    </row>
    <row r="38" spans="1:4" x14ac:dyDescent="0.3">
      <c r="A38" t="s">
        <v>451</v>
      </c>
      <c r="B38">
        <v>37</v>
      </c>
      <c r="D38" t="str">
        <f t="shared" si="2"/>
        <v>BARRACKS_REACTOR = 37</v>
      </c>
    </row>
    <row r="39" spans="1:4" x14ac:dyDescent="0.3">
      <c r="A39" t="s">
        <v>452</v>
      </c>
      <c r="B39">
        <v>38</v>
      </c>
      <c r="D39" t="str">
        <f t="shared" si="2"/>
        <v>BARRACKS_TECH_LAB = 38</v>
      </c>
    </row>
    <row r="40" spans="1:4" x14ac:dyDescent="0.3">
      <c r="A40" t="s">
        <v>453</v>
      </c>
      <c r="B40">
        <v>39</v>
      </c>
      <c r="D40" t="str">
        <f t="shared" si="2"/>
        <v>FACTORY_REACTOR = 39</v>
      </c>
    </row>
    <row r="41" spans="1:4" x14ac:dyDescent="0.3">
      <c r="A41" t="s">
        <v>454</v>
      </c>
      <c r="B41">
        <v>40</v>
      </c>
      <c r="D41" t="str">
        <f t="shared" si="2"/>
        <v>FACTORY_TECH_LAB = 40</v>
      </c>
    </row>
    <row r="42" spans="1:4" x14ac:dyDescent="0.3">
      <c r="A42" t="s">
        <v>455</v>
      </c>
      <c r="B42">
        <v>41</v>
      </c>
      <c r="D42" t="str">
        <f t="shared" si="2"/>
        <v>STARPORT_REACTOR = 41</v>
      </c>
    </row>
    <row r="43" spans="1:4" x14ac:dyDescent="0.3">
      <c r="A43" t="s">
        <v>456</v>
      </c>
      <c r="B43">
        <v>42</v>
      </c>
      <c r="D43" t="str">
        <f t="shared" si="2"/>
        <v>STARPORT_TECH_LAB = 42</v>
      </c>
    </row>
    <row r="44" spans="1:4" x14ac:dyDescent="0.3">
      <c r="A44" t="s">
        <v>457</v>
      </c>
      <c r="B44">
        <v>43</v>
      </c>
      <c r="D44" t="str">
        <f t="shared" si="2"/>
        <v>REACTOR_BARRACKS = 43</v>
      </c>
    </row>
    <row r="45" spans="1:4" x14ac:dyDescent="0.3">
      <c r="A45" t="s">
        <v>458</v>
      </c>
      <c r="B45">
        <v>44</v>
      </c>
      <c r="D45" t="str">
        <f t="shared" si="2"/>
        <v>REACTOR_FACTORY = 44</v>
      </c>
    </row>
    <row r="46" spans="1:4" x14ac:dyDescent="0.3">
      <c r="A46" t="s">
        <v>459</v>
      </c>
      <c r="B46">
        <v>45</v>
      </c>
      <c r="D46" t="str">
        <f t="shared" si="2"/>
        <v>REACTOR_STARPORT = 45</v>
      </c>
    </row>
    <row r="47" spans="1:4" x14ac:dyDescent="0.3">
      <c r="A47" t="s">
        <v>460</v>
      </c>
      <c r="B47">
        <v>46</v>
      </c>
      <c r="D47" t="str">
        <f t="shared" si="2"/>
        <v>TECH_LAB_BARRACKS = 46</v>
      </c>
    </row>
    <row r="48" spans="1:4" x14ac:dyDescent="0.3">
      <c r="A48" t="s">
        <v>461</v>
      </c>
      <c r="B48">
        <v>47</v>
      </c>
      <c r="D48" t="str">
        <f t="shared" si="2"/>
        <v>TECH_LAB_FACTORY = 47</v>
      </c>
    </row>
    <row r="49" spans="1:4" x14ac:dyDescent="0.3">
      <c r="A49" t="s">
        <v>462</v>
      </c>
      <c r="B49">
        <v>48</v>
      </c>
      <c r="D49" t="str">
        <f t="shared" si="2"/>
        <v>TECH_LAB_STARPORT = 48</v>
      </c>
    </row>
    <row r="50" spans="1:4" x14ac:dyDescent="0.3">
      <c r="A50" t="s">
        <v>153</v>
      </c>
      <c r="B50">
        <v>49</v>
      </c>
      <c r="D50" t="str">
        <f t="shared" si="2"/>
        <v>INFANTRY_WEAPONS_LEVEL_1 = 49</v>
      </c>
    </row>
    <row r="51" spans="1:4" x14ac:dyDescent="0.3">
      <c r="A51" t="s">
        <v>154</v>
      </c>
      <c r="B51">
        <v>50</v>
      </c>
      <c r="D51" t="str">
        <f t="shared" si="2"/>
        <v>INFANTRY_WEAPONS_LEVEL_2 = 50</v>
      </c>
    </row>
    <row r="52" spans="1:4" x14ac:dyDescent="0.3">
      <c r="A52" t="s">
        <v>155</v>
      </c>
      <c r="B52">
        <v>51</v>
      </c>
      <c r="D52" t="str">
        <f t="shared" si="2"/>
        <v>INFANTRY_WEAPONS_LEVEL_3 = 51</v>
      </c>
    </row>
    <row r="53" spans="1:4" x14ac:dyDescent="0.3">
      <c r="A53" t="s">
        <v>156</v>
      </c>
      <c r="B53">
        <v>52</v>
      </c>
      <c r="D53" t="str">
        <f t="shared" si="2"/>
        <v>VEHICLE_WEAPONS_LEVEL_1 = 52</v>
      </c>
    </row>
    <row r="54" spans="1:4" x14ac:dyDescent="0.3">
      <c r="A54" t="s">
        <v>157</v>
      </c>
      <c r="B54">
        <v>53</v>
      </c>
      <c r="D54" t="str">
        <f t="shared" si="2"/>
        <v>VEHICLE_WEAPONS_LEVEL_2 = 53</v>
      </c>
    </row>
    <row r="55" spans="1:4" x14ac:dyDescent="0.3">
      <c r="A55" t="s">
        <v>158</v>
      </c>
      <c r="B55">
        <v>54</v>
      </c>
      <c r="D55" t="str">
        <f t="shared" si="2"/>
        <v>VEHICLE_WEAPONS_LEVEL_3 = 54</v>
      </c>
    </row>
    <row r="56" spans="1:4" x14ac:dyDescent="0.3">
      <c r="A56" t="s">
        <v>159</v>
      </c>
      <c r="B56">
        <v>55</v>
      </c>
      <c r="D56" t="str">
        <f t="shared" si="2"/>
        <v>SHIP_WEAPONS_LEVEL_1 = 55</v>
      </c>
    </row>
    <row r="57" spans="1:4" x14ac:dyDescent="0.3">
      <c r="A57" t="s">
        <v>160</v>
      </c>
      <c r="B57">
        <v>56</v>
      </c>
      <c r="D57" t="str">
        <f t="shared" si="2"/>
        <v>SHIP_WEAPONS_LEVEL_2 = 56</v>
      </c>
    </row>
    <row r="58" spans="1:4" x14ac:dyDescent="0.3">
      <c r="A58" t="s">
        <v>161</v>
      </c>
      <c r="B58">
        <v>57</v>
      </c>
      <c r="D58" t="str">
        <f t="shared" si="2"/>
        <v>SHIP_WEAPONS_LEVEL_3 = 57</v>
      </c>
    </row>
    <row r="59" spans="1:4" x14ac:dyDescent="0.3">
      <c r="A59" t="s">
        <v>162</v>
      </c>
      <c r="B59">
        <v>58</v>
      </c>
      <c r="D59" t="str">
        <f t="shared" si="2"/>
        <v>INFANTRY_ARMOR_LEVEL_1 = 58</v>
      </c>
    </row>
    <row r="60" spans="1:4" x14ac:dyDescent="0.3">
      <c r="A60" t="s">
        <v>163</v>
      </c>
      <c r="B60">
        <v>59</v>
      </c>
      <c r="D60" t="str">
        <f t="shared" si="2"/>
        <v>INFANTRY_ARMOR_LEVEL_2 = 59</v>
      </c>
    </row>
    <row r="61" spans="1:4" x14ac:dyDescent="0.3">
      <c r="A61" t="s">
        <v>164</v>
      </c>
      <c r="B61">
        <v>60</v>
      </c>
      <c r="D61" t="str">
        <f t="shared" si="2"/>
        <v>INFANTRY_ARMOR_LEVEL_3 = 60</v>
      </c>
    </row>
    <row r="62" spans="1:4" x14ac:dyDescent="0.3">
      <c r="A62" t="s">
        <v>165</v>
      </c>
      <c r="B62">
        <v>61</v>
      </c>
      <c r="D62" t="str">
        <f t="shared" si="2"/>
        <v>VEHICLE_PLATING_LEVEL_1 = 61</v>
      </c>
    </row>
    <row r="63" spans="1:4" x14ac:dyDescent="0.3">
      <c r="A63" t="s">
        <v>166</v>
      </c>
      <c r="B63">
        <v>62</v>
      </c>
      <c r="D63" t="str">
        <f t="shared" si="2"/>
        <v>VEHICLE_PLATING_LEVEL_2 = 62</v>
      </c>
    </row>
    <row r="64" spans="1:4" x14ac:dyDescent="0.3">
      <c r="A64" t="s">
        <v>167</v>
      </c>
      <c r="B64">
        <v>63</v>
      </c>
      <c r="D64" t="str">
        <f t="shared" si="2"/>
        <v>VEHICLE_PLATING_LEVEL_3 = 63</v>
      </c>
    </row>
    <row r="65" spans="1:4" x14ac:dyDescent="0.3">
      <c r="A65" t="s">
        <v>168</v>
      </c>
      <c r="B65">
        <v>64</v>
      </c>
      <c r="D65" t="str">
        <f t="shared" si="2"/>
        <v>SHIP_PLATING_LEVEL_1 = 64</v>
      </c>
    </row>
    <row r="66" spans="1:4" x14ac:dyDescent="0.3">
      <c r="A66" t="s">
        <v>169</v>
      </c>
      <c r="B66">
        <v>65</v>
      </c>
      <c r="D66" t="str">
        <f t="shared" si="2"/>
        <v>SHIP_PLATING_LEVEL_2 = 65</v>
      </c>
    </row>
    <row r="67" spans="1:4" x14ac:dyDescent="0.3">
      <c r="A67" t="s">
        <v>170</v>
      </c>
      <c r="B67">
        <v>66</v>
      </c>
      <c r="D67" t="str">
        <f t="shared" si="2"/>
        <v>SHIP_PLATING_LEVEL_3 = 66</v>
      </c>
    </row>
    <row r="68" spans="1:4" x14ac:dyDescent="0.3">
      <c r="A68" t="s">
        <v>171</v>
      </c>
      <c r="B68">
        <v>67</v>
      </c>
      <c r="D68" t="str">
        <f t="shared" si="2"/>
        <v>NITRO_PACKS = 67</v>
      </c>
    </row>
    <row r="69" spans="1:4" x14ac:dyDescent="0.3">
      <c r="A69" t="s">
        <v>463</v>
      </c>
      <c r="B69">
        <v>68</v>
      </c>
      <c r="D69" t="str">
        <f t="shared" si="2"/>
        <v>HI_SEC_AUTO_TRACKING = 68</v>
      </c>
    </row>
    <row r="70" spans="1:4" x14ac:dyDescent="0.3">
      <c r="A70" t="s">
        <v>173</v>
      </c>
      <c r="B70">
        <v>69</v>
      </c>
      <c r="D70" t="str">
        <f t="shared" si="2"/>
        <v>CLOAKING_FIELD = 69</v>
      </c>
    </row>
    <row r="71" spans="1:4" x14ac:dyDescent="0.3">
      <c r="A71" t="s">
        <v>174</v>
      </c>
      <c r="B71">
        <v>70</v>
      </c>
      <c r="D71" t="str">
        <f t="shared" si="2"/>
        <v>CONCUSSIVE_SHELLS = 70</v>
      </c>
    </row>
    <row r="72" spans="1:4" x14ac:dyDescent="0.3">
      <c r="A72" t="s">
        <v>175</v>
      </c>
      <c r="B72">
        <v>71</v>
      </c>
      <c r="D72" t="str">
        <f t="shared" si="2"/>
        <v>PERSONAL_CLOAKING = 71</v>
      </c>
    </row>
    <row r="73" spans="1:4" x14ac:dyDescent="0.3">
      <c r="A73" t="s">
        <v>176</v>
      </c>
      <c r="B73">
        <v>72</v>
      </c>
      <c r="D73" t="str">
        <f t="shared" si="2"/>
        <v>STIMPACK = 72</v>
      </c>
    </row>
    <row r="74" spans="1:4" x14ac:dyDescent="0.3">
      <c r="A74" t="s">
        <v>177</v>
      </c>
      <c r="B74">
        <v>73</v>
      </c>
      <c r="D74" t="str">
        <f t="shared" si="2"/>
        <v>WEAPON_REFIT = 73</v>
      </c>
    </row>
    <row r="75" spans="1:4" x14ac:dyDescent="0.3">
      <c r="A75" t="s">
        <v>178</v>
      </c>
      <c r="B75">
        <v>74</v>
      </c>
      <c r="D75" t="str">
        <f t="shared" si="2"/>
        <v>BEHEMOTH_REACTOR = 74</v>
      </c>
    </row>
    <row r="76" spans="1:4" x14ac:dyDescent="0.3">
      <c r="A76" t="s">
        <v>179</v>
      </c>
      <c r="B76">
        <v>75</v>
      </c>
      <c r="D76" t="str">
        <f t="shared" si="2"/>
        <v>CADUCEUS_REACTOR = 75</v>
      </c>
    </row>
    <row r="77" spans="1:4" x14ac:dyDescent="0.3">
      <c r="A77" t="s">
        <v>180</v>
      </c>
      <c r="B77">
        <v>76</v>
      </c>
      <c r="D77" t="str">
        <f t="shared" si="2"/>
        <v>CORVID_REACTOR = 76</v>
      </c>
    </row>
    <row r="78" spans="1:4" x14ac:dyDescent="0.3">
      <c r="A78" t="s">
        <v>181</v>
      </c>
      <c r="B78">
        <v>77</v>
      </c>
      <c r="D78" t="str">
        <f t="shared" si="2"/>
        <v>MOEBIUS_REACTOR = 77</v>
      </c>
    </row>
    <row r="79" spans="1:4" x14ac:dyDescent="0.3">
      <c r="A79" t="s">
        <v>182</v>
      </c>
      <c r="B79">
        <v>78</v>
      </c>
      <c r="D79" t="str">
        <f t="shared" si="2"/>
        <v>BUILDING_ARMOR = 78</v>
      </c>
    </row>
    <row r="80" spans="1:4" x14ac:dyDescent="0.3">
      <c r="A80" t="s">
        <v>183</v>
      </c>
      <c r="B80">
        <v>79</v>
      </c>
      <c r="D80" t="str">
        <f t="shared" si="2"/>
        <v>COMBAT_SHIELD = 79</v>
      </c>
    </row>
    <row r="81" spans="1:4" x14ac:dyDescent="0.3">
      <c r="A81" t="s">
        <v>184</v>
      </c>
      <c r="B81">
        <v>80</v>
      </c>
      <c r="D81" t="str">
        <f t="shared" si="2"/>
        <v>DURABLE_MATERIALS = 80</v>
      </c>
    </row>
    <row r="82" spans="1:4" x14ac:dyDescent="0.3">
      <c r="A82" t="s">
        <v>464</v>
      </c>
      <c r="B82">
        <v>81</v>
      </c>
      <c r="D82" t="str">
        <f t="shared" si="2"/>
        <v>INFERNAL_PRE_IGNITER = 81</v>
      </c>
    </row>
    <row r="83" spans="1:4" x14ac:dyDescent="0.3">
      <c r="A83" t="s">
        <v>186</v>
      </c>
      <c r="B83">
        <v>82</v>
      </c>
      <c r="D83" t="str">
        <f t="shared" si="2"/>
        <v>NEOSTEEL_FRAME = 82</v>
      </c>
    </row>
    <row r="84" spans="1:4" x14ac:dyDescent="0.3">
      <c r="A84" t="s">
        <v>329</v>
      </c>
      <c r="B84">
        <v>83</v>
      </c>
      <c r="D84" t="str">
        <f t="shared" si="2"/>
        <v>TRANSFORMATION_SERVOS = 83</v>
      </c>
    </row>
    <row r="85" spans="1:4" x14ac:dyDescent="0.3">
      <c r="A85" t="s">
        <v>330</v>
      </c>
      <c r="B85">
        <v>84</v>
      </c>
      <c r="D85" t="str">
        <f t="shared" ref="D85:D148" si="3">CONCATENATE(UPPER(SUBSTITUTE(A85," ","_"))," = ",B85)</f>
        <v>DRILLING_CLAWS = 84</v>
      </c>
    </row>
    <row r="86" spans="1:4" x14ac:dyDescent="0.3">
      <c r="A86" t="s">
        <v>128</v>
      </c>
      <c r="B86">
        <v>85</v>
      </c>
      <c r="D86" t="str">
        <f t="shared" si="3"/>
        <v>LARVA = 85</v>
      </c>
    </row>
    <row r="87" spans="1:4" x14ac:dyDescent="0.3">
      <c r="A87" t="s">
        <v>473</v>
      </c>
      <c r="B87">
        <v>86</v>
      </c>
      <c r="D87" t="str">
        <f t="shared" si="3"/>
        <v>DRONE_MINERAL = 86</v>
      </c>
    </row>
    <row r="88" spans="1:4" x14ac:dyDescent="0.3">
      <c r="A88" t="s">
        <v>474</v>
      </c>
      <c r="B88">
        <v>87</v>
      </c>
      <c r="D88" t="str">
        <f t="shared" si="3"/>
        <v>DRONE_GAS = 87</v>
      </c>
    </row>
    <row r="89" spans="1:4" x14ac:dyDescent="0.3">
      <c r="A89" t="s">
        <v>475</v>
      </c>
      <c r="B89">
        <v>88</v>
      </c>
      <c r="D89" t="str">
        <f t="shared" si="3"/>
        <v>DRONE_SCOUT = 88</v>
      </c>
    </row>
    <row r="90" spans="1:4" x14ac:dyDescent="0.3">
      <c r="A90" t="s">
        <v>12</v>
      </c>
      <c r="B90">
        <v>89</v>
      </c>
      <c r="D90" t="str">
        <f t="shared" si="3"/>
        <v>OVERLORD = 89</v>
      </c>
    </row>
    <row r="91" spans="1:4" x14ac:dyDescent="0.3">
      <c r="A91" t="s">
        <v>11</v>
      </c>
      <c r="B91">
        <v>90</v>
      </c>
      <c r="D91" t="str">
        <f t="shared" si="3"/>
        <v>ZERGLING = 90</v>
      </c>
    </row>
    <row r="92" spans="1:4" x14ac:dyDescent="0.3">
      <c r="A92" t="s">
        <v>10</v>
      </c>
      <c r="B92">
        <v>91</v>
      </c>
      <c r="D92" t="str">
        <f t="shared" si="3"/>
        <v>QUEEN = 91</v>
      </c>
    </row>
    <row r="93" spans="1:4" x14ac:dyDescent="0.3">
      <c r="A93" t="s">
        <v>15</v>
      </c>
      <c r="B93">
        <v>92</v>
      </c>
      <c r="D93" t="str">
        <f t="shared" si="3"/>
        <v>HYDRALISK = 92</v>
      </c>
    </row>
    <row r="94" spans="1:4" x14ac:dyDescent="0.3">
      <c r="A94" t="s">
        <v>14</v>
      </c>
      <c r="B94">
        <v>93</v>
      </c>
      <c r="D94" t="str">
        <f t="shared" si="3"/>
        <v>BANELING = 93</v>
      </c>
    </row>
    <row r="95" spans="1:4" x14ac:dyDescent="0.3">
      <c r="A95" t="s">
        <v>332</v>
      </c>
      <c r="B95">
        <v>94</v>
      </c>
      <c r="D95" t="str">
        <f t="shared" si="3"/>
        <v>OVERSEER = 94</v>
      </c>
    </row>
    <row r="96" spans="1:4" x14ac:dyDescent="0.3">
      <c r="A96" t="s">
        <v>13</v>
      </c>
      <c r="B96">
        <v>95</v>
      </c>
      <c r="D96" t="str">
        <f t="shared" si="3"/>
        <v>ROACH = 95</v>
      </c>
    </row>
    <row r="97" spans="1:4" x14ac:dyDescent="0.3">
      <c r="A97" t="s">
        <v>16</v>
      </c>
      <c r="B97">
        <v>96</v>
      </c>
      <c r="D97" t="str">
        <f t="shared" si="3"/>
        <v>INFESTOR = 96</v>
      </c>
    </row>
    <row r="98" spans="1:4" x14ac:dyDescent="0.3">
      <c r="A98" t="s">
        <v>17</v>
      </c>
      <c r="B98">
        <v>97</v>
      </c>
      <c r="D98" t="str">
        <f t="shared" si="3"/>
        <v>MUTALISK = 97</v>
      </c>
    </row>
    <row r="99" spans="1:4" x14ac:dyDescent="0.3">
      <c r="A99" t="s">
        <v>18</v>
      </c>
      <c r="B99">
        <v>98</v>
      </c>
      <c r="D99" t="str">
        <f t="shared" si="3"/>
        <v>CORRUPTOR = 98</v>
      </c>
    </row>
    <row r="100" spans="1:4" x14ac:dyDescent="0.3">
      <c r="A100" t="s">
        <v>62</v>
      </c>
      <c r="B100">
        <v>99</v>
      </c>
      <c r="D100" t="str">
        <f t="shared" si="3"/>
        <v>NYDUS_WORM = 99</v>
      </c>
    </row>
    <row r="101" spans="1:4" x14ac:dyDescent="0.3">
      <c r="A101" t="s">
        <v>19</v>
      </c>
      <c r="B101">
        <v>100</v>
      </c>
      <c r="D101" t="str">
        <f t="shared" si="3"/>
        <v>ULTRALISK = 100</v>
      </c>
    </row>
    <row r="102" spans="1:4" x14ac:dyDescent="0.3">
      <c r="A102" t="s">
        <v>20</v>
      </c>
      <c r="B102">
        <v>101</v>
      </c>
      <c r="D102" t="str">
        <f t="shared" si="3"/>
        <v>BROOD_LORD = 101</v>
      </c>
    </row>
    <row r="103" spans="1:4" x14ac:dyDescent="0.3">
      <c r="A103" t="s">
        <v>333</v>
      </c>
      <c r="B103">
        <v>102</v>
      </c>
      <c r="D103" t="str">
        <f t="shared" si="3"/>
        <v>SWARM_HOST = 102</v>
      </c>
    </row>
    <row r="104" spans="1:4" x14ac:dyDescent="0.3">
      <c r="A104" t="s">
        <v>334</v>
      </c>
      <c r="B104">
        <v>103</v>
      </c>
      <c r="D104" t="str">
        <f t="shared" si="3"/>
        <v>VIPER = 103</v>
      </c>
    </row>
    <row r="105" spans="1:4" x14ac:dyDescent="0.3">
      <c r="A105" t="s">
        <v>7</v>
      </c>
      <c r="B105">
        <v>104</v>
      </c>
      <c r="D105" t="str">
        <f t="shared" si="3"/>
        <v>HATCHERY = 104</v>
      </c>
    </row>
    <row r="106" spans="1:4" x14ac:dyDescent="0.3">
      <c r="A106" t="s">
        <v>61</v>
      </c>
      <c r="B106">
        <v>105</v>
      </c>
      <c r="D106" t="str">
        <f t="shared" si="3"/>
        <v>EXTRACTOR = 105</v>
      </c>
    </row>
    <row r="107" spans="1:4" x14ac:dyDescent="0.3">
      <c r="A107" t="s">
        <v>9</v>
      </c>
      <c r="B107">
        <v>106</v>
      </c>
      <c r="D107" t="str">
        <f t="shared" si="3"/>
        <v>SPAWNING_POOL = 106</v>
      </c>
    </row>
    <row r="108" spans="1:4" x14ac:dyDescent="0.3">
      <c r="A108" t="s">
        <v>22</v>
      </c>
      <c r="B108">
        <v>107</v>
      </c>
      <c r="D108" t="str">
        <f t="shared" si="3"/>
        <v>EVOLUTION_CHAMBER = 107</v>
      </c>
    </row>
    <row r="109" spans="1:4" x14ac:dyDescent="0.3">
      <c r="A109" t="s">
        <v>24</v>
      </c>
      <c r="B109">
        <v>108</v>
      </c>
      <c r="D109" t="str">
        <f t="shared" si="3"/>
        <v>SPINE_CRAWLER = 108</v>
      </c>
    </row>
    <row r="110" spans="1:4" x14ac:dyDescent="0.3">
      <c r="A110" t="s">
        <v>23</v>
      </c>
      <c r="B110">
        <v>109</v>
      </c>
      <c r="D110" t="str">
        <f t="shared" si="3"/>
        <v>SPORE_CRAWLER = 109</v>
      </c>
    </row>
    <row r="111" spans="1:4" x14ac:dyDescent="0.3">
      <c r="A111" t="s">
        <v>21</v>
      </c>
      <c r="B111">
        <v>110</v>
      </c>
      <c r="D111" t="str">
        <f t="shared" si="3"/>
        <v>ROACH_WARREN = 110</v>
      </c>
    </row>
    <row r="112" spans="1:4" x14ac:dyDescent="0.3">
      <c r="A112" t="s">
        <v>25</v>
      </c>
      <c r="B112">
        <v>111</v>
      </c>
      <c r="D112" t="str">
        <f t="shared" si="3"/>
        <v>BANELING_NEST = 111</v>
      </c>
    </row>
    <row r="113" spans="1:4" x14ac:dyDescent="0.3">
      <c r="A113" t="s">
        <v>29</v>
      </c>
      <c r="B113">
        <v>112</v>
      </c>
      <c r="D113" t="str">
        <f t="shared" si="3"/>
        <v>LAIR = 112</v>
      </c>
    </row>
    <row r="114" spans="1:4" x14ac:dyDescent="0.3">
      <c r="A114" t="s">
        <v>63</v>
      </c>
      <c r="B114">
        <v>113</v>
      </c>
      <c r="D114" t="str">
        <f t="shared" si="3"/>
        <v>HYDRALISK_DEN = 113</v>
      </c>
    </row>
    <row r="115" spans="1:4" x14ac:dyDescent="0.3">
      <c r="A115" t="s">
        <v>28</v>
      </c>
      <c r="B115">
        <v>114</v>
      </c>
      <c r="D115" t="str">
        <f t="shared" si="3"/>
        <v>INFESTATION_PIT = 114</v>
      </c>
    </row>
    <row r="116" spans="1:4" x14ac:dyDescent="0.3">
      <c r="A116" t="s">
        <v>26</v>
      </c>
      <c r="B116">
        <v>115</v>
      </c>
      <c r="D116" t="str">
        <f t="shared" si="3"/>
        <v>SPIRE = 115</v>
      </c>
    </row>
    <row r="117" spans="1:4" x14ac:dyDescent="0.3">
      <c r="A117" t="s">
        <v>27</v>
      </c>
      <c r="B117">
        <v>116</v>
      </c>
      <c r="D117" t="str">
        <f t="shared" si="3"/>
        <v>NYDUS_NETWORK = 116</v>
      </c>
    </row>
    <row r="118" spans="1:4" x14ac:dyDescent="0.3">
      <c r="A118" t="s">
        <v>30</v>
      </c>
      <c r="B118">
        <v>117</v>
      </c>
      <c r="D118" t="str">
        <f t="shared" si="3"/>
        <v>HIVE = 117</v>
      </c>
    </row>
    <row r="119" spans="1:4" x14ac:dyDescent="0.3">
      <c r="A119" t="s">
        <v>64</v>
      </c>
      <c r="B119">
        <v>118</v>
      </c>
      <c r="D119" t="str">
        <f t="shared" si="3"/>
        <v>ULTRALISK_CAVERN = 118</v>
      </c>
    </row>
    <row r="120" spans="1:4" x14ac:dyDescent="0.3">
      <c r="A120" t="s">
        <v>32</v>
      </c>
      <c r="B120">
        <v>119</v>
      </c>
      <c r="D120" t="str">
        <f t="shared" si="3"/>
        <v>GREATER_SPIRE = 119</v>
      </c>
    </row>
    <row r="121" spans="1:4" x14ac:dyDescent="0.3">
      <c r="A121" t="s">
        <v>65</v>
      </c>
      <c r="B121">
        <v>120</v>
      </c>
      <c r="D121" t="str">
        <f t="shared" si="3"/>
        <v>CREEP_TUMOR = 120</v>
      </c>
    </row>
    <row r="122" spans="1:4" x14ac:dyDescent="0.3">
      <c r="A122" t="s">
        <v>449</v>
      </c>
      <c r="B122">
        <v>121</v>
      </c>
      <c r="D122" t="str">
        <f t="shared" si="3"/>
        <v>CREEP_TUMOR_USED = 121</v>
      </c>
    </row>
    <row r="123" spans="1:4" x14ac:dyDescent="0.3">
      <c r="A123" t="s">
        <v>34</v>
      </c>
      <c r="B123">
        <v>122</v>
      </c>
      <c r="D123" t="str">
        <f t="shared" si="3"/>
        <v>MELEE_ATTACKS_LEVEL_1 = 122</v>
      </c>
    </row>
    <row r="124" spans="1:4" x14ac:dyDescent="0.3">
      <c r="A124" t="s">
        <v>35</v>
      </c>
      <c r="B124">
        <v>123</v>
      </c>
      <c r="D124" t="str">
        <f t="shared" si="3"/>
        <v>MELEE_ATTACKS_LEVEL_2 = 123</v>
      </c>
    </row>
    <row r="125" spans="1:4" x14ac:dyDescent="0.3">
      <c r="A125" t="s">
        <v>36</v>
      </c>
      <c r="B125">
        <v>124</v>
      </c>
      <c r="D125" t="str">
        <f t="shared" si="3"/>
        <v>MELEE_ATTACKS_LEVEL_3 = 124</v>
      </c>
    </row>
    <row r="126" spans="1:4" x14ac:dyDescent="0.3">
      <c r="A126" t="s">
        <v>37</v>
      </c>
      <c r="B126">
        <v>125</v>
      </c>
      <c r="D126" t="str">
        <f t="shared" si="3"/>
        <v>MISSILE_ATTACKS_LEVEL_1 = 125</v>
      </c>
    </row>
    <row r="127" spans="1:4" x14ac:dyDescent="0.3">
      <c r="A127" t="s">
        <v>38</v>
      </c>
      <c r="B127">
        <v>126</v>
      </c>
      <c r="D127" t="str">
        <f t="shared" si="3"/>
        <v>MISSILE_ATTACKS_LEVEL_2 = 126</v>
      </c>
    </row>
    <row r="128" spans="1:4" x14ac:dyDescent="0.3">
      <c r="A128" t="s">
        <v>39</v>
      </c>
      <c r="B128">
        <v>127</v>
      </c>
      <c r="D128" t="str">
        <f t="shared" si="3"/>
        <v>MISSILE_ATTACKS_LEVEL_3 = 127</v>
      </c>
    </row>
    <row r="129" spans="1:4" x14ac:dyDescent="0.3">
      <c r="A129" t="s">
        <v>40</v>
      </c>
      <c r="B129">
        <v>128</v>
      </c>
      <c r="D129" t="str">
        <f t="shared" si="3"/>
        <v>FLYER_ATTACKS_LEVEL_1 = 128</v>
      </c>
    </row>
    <row r="130" spans="1:4" x14ac:dyDescent="0.3">
      <c r="A130" t="s">
        <v>41</v>
      </c>
      <c r="B130">
        <v>129</v>
      </c>
      <c r="D130" t="str">
        <f t="shared" si="3"/>
        <v>FLYER_ATTACKS_LEVEL_2 = 129</v>
      </c>
    </row>
    <row r="131" spans="1:4" x14ac:dyDescent="0.3">
      <c r="A131" t="s">
        <v>42</v>
      </c>
      <c r="B131">
        <v>130</v>
      </c>
      <c r="D131" t="str">
        <f t="shared" si="3"/>
        <v>FLYER_ATTACKS_LEVEL_3 = 130</v>
      </c>
    </row>
    <row r="132" spans="1:4" x14ac:dyDescent="0.3">
      <c r="A132" t="s">
        <v>43</v>
      </c>
      <c r="B132">
        <v>131</v>
      </c>
      <c r="D132" t="str">
        <f t="shared" si="3"/>
        <v>GROUND_CARAPACE_LEVEL_1 = 131</v>
      </c>
    </row>
    <row r="133" spans="1:4" x14ac:dyDescent="0.3">
      <c r="A133" t="s">
        <v>44</v>
      </c>
      <c r="B133">
        <v>132</v>
      </c>
      <c r="D133" t="str">
        <f t="shared" si="3"/>
        <v>GROUND_CARAPACE_LEVEL_2 = 132</v>
      </c>
    </row>
    <row r="134" spans="1:4" x14ac:dyDescent="0.3">
      <c r="A134" t="s">
        <v>45</v>
      </c>
      <c r="B134">
        <v>133</v>
      </c>
      <c r="D134" t="str">
        <f t="shared" si="3"/>
        <v>GROUND_CARAPACE_LEVEL_3 = 133</v>
      </c>
    </row>
    <row r="135" spans="1:4" x14ac:dyDescent="0.3">
      <c r="A135" t="s">
        <v>46</v>
      </c>
      <c r="B135">
        <v>134</v>
      </c>
      <c r="D135" t="str">
        <f t="shared" si="3"/>
        <v>FLYER_CARAPACE_LEVEL_1 = 134</v>
      </c>
    </row>
    <row r="136" spans="1:4" x14ac:dyDescent="0.3">
      <c r="A136" t="s">
        <v>47</v>
      </c>
      <c r="B136">
        <v>135</v>
      </c>
      <c r="D136" t="str">
        <f t="shared" si="3"/>
        <v>FLYER_CARAPACE_LEVEL_2 = 135</v>
      </c>
    </row>
    <row r="137" spans="1:4" x14ac:dyDescent="0.3">
      <c r="A137" t="s">
        <v>48</v>
      </c>
      <c r="B137">
        <v>136</v>
      </c>
      <c r="D137" t="str">
        <f t="shared" si="3"/>
        <v>FLYER_CARAPACE_LEVEL_3 = 136</v>
      </c>
    </row>
    <row r="138" spans="1:4" x14ac:dyDescent="0.3">
      <c r="A138" t="s">
        <v>49</v>
      </c>
      <c r="B138">
        <v>137</v>
      </c>
      <c r="D138" t="str">
        <f t="shared" si="3"/>
        <v>CHITINOUS_PLATING = 137</v>
      </c>
    </row>
    <row r="139" spans="1:4" x14ac:dyDescent="0.3">
      <c r="A139" t="s">
        <v>50</v>
      </c>
      <c r="B139">
        <v>138</v>
      </c>
      <c r="D139" t="str">
        <f t="shared" si="3"/>
        <v>CENTRIFUGAL_HOOKS = 138</v>
      </c>
    </row>
    <row r="140" spans="1:4" x14ac:dyDescent="0.3">
      <c r="A140" t="s">
        <v>336</v>
      </c>
      <c r="B140">
        <v>139</v>
      </c>
      <c r="D140" t="str">
        <f t="shared" si="3"/>
        <v>GLIAL_RECONSTRUCTION = 139</v>
      </c>
    </row>
    <row r="141" spans="1:4" x14ac:dyDescent="0.3">
      <c r="A141" t="s">
        <v>51</v>
      </c>
      <c r="B141">
        <v>140</v>
      </c>
      <c r="D141" t="str">
        <f t="shared" si="3"/>
        <v>METABOLIC_BOOST = 140</v>
      </c>
    </row>
    <row r="142" spans="1:4" x14ac:dyDescent="0.3">
      <c r="A142" t="s">
        <v>52</v>
      </c>
      <c r="B142">
        <v>141</v>
      </c>
      <c r="D142" t="str">
        <f t="shared" si="3"/>
        <v>PNEUMATIZED_CARAPACE = 141</v>
      </c>
    </row>
    <row r="143" spans="1:4" x14ac:dyDescent="0.3">
      <c r="A143" t="s">
        <v>53</v>
      </c>
      <c r="B143">
        <v>142</v>
      </c>
      <c r="D143" t="str">
        <f t="shared" si="3"/>
        <v>GROOVED_SPINES = 142</v>
      </c>
    </row>
    <row r="144" spans="1:4" x14ac:dyDescent="0.3">
      <c r="A144" t="s">
        <v>54</v>
      </c>
      <c r="B144">
        <v>143</v>
      </c>
      <c r="D144" t="str">
        <f t="shared" si="3"/>
        <v>BURROW = 143</v>
      </c>
    </row>
    <row r="145" spans="1:4" x14ac:dyDescent="0.3">
      <c r="A145" t="s">
        <v>55</v>
      </c>
      <c r="B145">
        <v>144</v>
      </c>
      <c r="D145" t="str">
        <f t="shared" si="3"/>
        <v>NEURAL_PARASITE = 144</v>
      </c>
    </row>
    <row r="146" spans="1:4" x14ac:dyDescent="0.3">
      <c r="A146" t="s">
        <v>56</v>
      </c>
      <c r="B146">
        <v>145</v>
      </c>
      <c r="D146" t="str">
        <f t="shared" si="3"/>
        <v>PATHOGEN_GLANDS = 145</v>
      </c>
    </row>
    <row r="147" spans="1:4" x14ac:dyDescent="0.3">
      <c r="A147" t="s">
        <v>57</v>
      </c>
      <c r="B147">
        <v>146</v>
      </c>
      <c r="D147" t="str">
        <f t="shared" si="3"/>
        <v>ADRENAL_GLANDS = 146</v>
      </c>
    </row>
    <row r="148" spans="1:4" x14ac:dyDescent="0.3">
      <c r="A148" t="s">
        <v>58</v>
      </c>
      <c r="B148">
        <v>147</v>
      </c>
      <c r="D148" t="str">
        <f t="shared" si="3"/>
        <v>TUNNELING_CLAWS = 147</v>
      </c>
    </row>
    <row r="149" spans="1:4" x14ac:dyDescent="0.3">
      <c r="A149" t="s">
        <v>59</v>
      </c>
      <c r="B149">
        <v>148</v>
      </c>
      <c r="D149" t="str">
        <f t="shared" ref="D149:D211" si="4">CONCATENATE(UPPER(SUBSTITUTE(A149," ","_"))," = ",B149)</f>
        <v>VENTRAL_SACS = 148</v>
      </c>
    </row>
    <row r="150" spans="1:4" x14ac:dyDescent="0.3">
      <c r="A150" t="s">
        <v>337</v>
      </c>
      <c r="B150">
        <v>149</v>
      </c>
      <c r="D150" t="str">
        <f t="shared" si="4"/>
        <v>MUSCULAR_AUGMENTS = 149</v>
      </c>
    </row>
    <row r="151" spans="1:4" x14ac:dyDescent="0.3">
      <c r="A151" t="s">
        <v>338</v>
      </c>
      <c r="B151">
        <v>150</v>
      </c>
      <c r="D151" t="str">
        <f t="shared" si="4"/>
        <v>INCREASED_LOCUST_LIFETIME = 150</v>
      </c>
    </row>
    <row r="152" spans="1:4" x14ac:dyDescent="0.3">
      <c r="A152" t="s">
        <v>476</v>
      </c>
      <c r="B152">
        <v>151</v>
      </c>
      <c r="D152" t="str">
        <f t="shared" si="4"/>
        <v>PROBE_MINERAL = 151</v>
      </c>
    </row>
    <row r="153" spans="1:4" x14ac:dyDescent="0.3">
      <c r="A153" t="s">
        <v>477</v>
      </c>
      <c r="B153">
        <v>152</v>
      </c>
      <c r="D153" t="str">
        <f t="shared" si="4"/>
        <v>PROBE_GAS = 152</v>
      </c>
    </row>
    <row r="154" spans="1:4" x14ac:dyDescent="0.3">
      <c r="A154" t="s">
        <v>478</v>
      </c>
      <c r="B154">
        <v>153</v>
      </c>
      <c r="D154" t="str">
        <f t="shared" si="4"/>
        <v>PROBE_SCOUT = 153</v>
      </c>
    </row>
    <row r="155" spans="1:4" x14ac:dyDescent="0.3">
      <c r="A155" t="s">
        <v>112</v>
      </c>
      <c r="B155">
        <v>154</v>
      </c>
      <c r="D155" t="str">
        <f t="shared" si="4"/>
        <v>ZEALOT = 154</v>
      </c>
    </row>
    <row r="156" spans="1:4" x14ac:dyDescent="0.3">
      <c r="A156" t="s">
        <v>113</v>
      </c>
      <c r="B156">
        <v>155</v>
      </c>
      <c r="D156" t="str">
        <f t="shared" si="4"/>
        <v>STALKER = 155</v>
      </c>
    </row>
    <row r="157" spans="1:4" x14ac:dyDescent="0.3">
      <c r="A157" t="s">
        <v>114</v>
      </c>
      <c r="B157">
        <v>156</v>
      </c>
      <c r="D157" t="str">
        <f t="shared" si="4"/>
        <v>SENTRY = 156</v>
      </c>
    </row>
    <row r="158" spans="1:4" x14ac:dyDescent="0.3">
      <c r="A158" t="s">
        <v>120</v>
      </c>
      <c r="B158">
        <v>157</v>
      </c>
      <c r="D158" t="str">
        <f t="shared" si="4"/>
        <v>OBSERVER = 157</v>
      </c>
    </row>
    <row r="159" spans="1:4" x14ac:dyDescent="0.3">
      <c r="A159" t="s">
        <v>117</v>
      </c>
      <c r="B159">
        <v>158</v>
      </c>
      <c r="D159" t="str">
        <f t="shared" si="4"/>
        <v>IMMORTAL = 158</v>
      </c>
    </row>
    <row r="160" spans="1:4" x14ac:dyDescent="0.3">
      <c r="A160" t="s">
        <v>121</v>
      </c>
      <c r="B160">
        <v>159</v>
      </c>
      <c r="D160" t="str">
        <f t="shared" si="4"/>
        <v>WARP_PRISM = 159</v>
      </c>
    </row>
    <row r="161" spans="1:4" x14ac:dyDescent="0.3">
      <c r="A161" t="s">
        <v>118</v>
      </c>
      <c r="B161">
        <v>160</v>
      </c>
      <c r="D161" t="str">
        <f t="shared" si="4"/>
        <v>COLOSSUS = 160</v>
      </c>
    </row>
    <row r="162" spans="1:4" x14ac:dyDescent="0.3">
      <c r="A162" t="s">
        <v>122</v>
      </c>
      <c r="B162">
        <v>161</v>
      </c>
      <c r="D162" t="str">
        <f t="shared" si="4"/>
        <v>PHOENIX = 161</v>
      </c>
    </row>
    <row r="163" spans="1:4" x14ac:dyDescent="0.3">
      <c r="A163" t="s">
        <v>123</v>
      </c>
      <c r="B163">
        <v>162</v>
      </c>
      <c r="D163" t="str">
        <f t="shared" si="4"/>
        <v>VOID_RAY = 162</v>
      </c>
    </row>
    <row r="164" spans="1:4" x14ac:dyDescent="0.3">
      <c r="A164" t="s">
        <v>115</v>
      </c>
      <c r="B164">
        <v>163</v>
      </c>
      <c r="D164" t="str">
        <f t="shared" si="4"/>
        <v>HIGH_TEMPLAR = 163</v>
      </c>
    </row>
    <row r="165" spans="1:4" x14ac:dyDescent="0.3">
      <c r="A165" t="s">
        <v>116</v>
      </c>
      <c r="B165">
        <v>164</v>
      </c>
      <c r="D165" t="str">
        <f t="shared" si="4"/>
        <v>DARK_TEMPLAR = 164</v>
      </c>
    </row>
    <row r="166" spans="1:4" x14ac:dyDescent="0.3">
      <c r="A166" t="s">
        <v>119</v>
      </c>
      <c r="B166">
        <v>165</v>
      </c>
      <c r="D166" t="str">
        <f t="shared" si="4"/>
        <v>ARCHON = 165</v>
      </c>
    </row>
    <row r="167" spans="1:4" x14ac:dyDescent="0.3">
      <c r="A167" t="s">
        <v>124</v>
      </c>
      <c r="B167">
        <v>166</v>
      </c>
      <c r="D167" t="str">
        <f t="shared" si="4"/>
        <v>CARRIER = 166</v>
      </c>
    </row>
    <row r="168" spans="1:4" x14ac:dyDescent="0.3">
      <c r="A168" t="s">
        <v>125</v>
      </c>
      <c r="B168">
        <v>167</v>
      </c>
      <c r="D168" t="str">
        <f t="shared" si="4"/>
        <v>MOTHERSHIP = 167</v>
      </c>
    </row>
    <row r="169" spans="1:4" x14ac:dyDescent="0.3">
      <c r="A169" t="s">
        <v>340</v>
      </c>
      <c r="B169">
        <v>168</v>
      </c>
      <c r="D169" t="str">
        <f t="shared" si="4"/>
        <v>MOTHERSHIP_CORE = 168</v>
      </c>
    </row>
    <row r="170" spans="1:4" x14ac:dyDescent="0.3">
      <c r="A170" t="s">
        <v>341</v>
      </c>
      <c r="B170">
        <v>169</v>
      </c>
      <c r="D170" t="str">
        <f t="shared" si="4"/>
        <v>ORACLE = 169</v>
      </c>
    </row>
    <row r="171" spans="1:4" x14ac:dyDescent="0.3">
      <c r="A171" t="s">
        <v>342</v>
      </c>
      <c r="B171">
        <v>170</v>
      </c>
      <c r="D171" t="str">
        <f t="shared" si="4"/>
        <v>TEMPEST = 170</v>
      </c>
    </row>
    <row r="172" spans="1:4" x14ac:dyDescent="0.3">
      <c r="A172" t="s">
        <v>84</v>
      </c>
      <c r="B172">
        <v>171</v>
      </c>
      <c r="D172" t="str">
        <f t="shared" si="4"/>
        <v>NEXUS = 171</v>
      </c>
    </row>
    <row r="173" spans="1:4" x14ac:dyDescent="0.3">
      <c r="A173" t="s">
        <v>85</v>
      </c>
      <c r="B173">
        <v>172</v>
      </c>
      <c r="D173" t="str">
        <f t="shared" si="4"/>
        <v>PYLON = 172</v>
      </c>
    </row>
    <row r="174" spans="1:4" x14ac:dyDescent="0.3">
      <c r="A174" t="s">
        <v>86</v>
      </c>
      <c r="B174">
        <v>173</v>
      </c>
      <c r="D174" t="str">
        <f t="shared" si="4"/>
        <v>ASSIMILATOR = 173</v>
      </c>
    </row>
    <row r="175" spans="1:4" x14ac:dyDescent="0.3">
      <c r="A175" t="s">
        <v>87</v>
      </c>
      <c r="B175">
        <v>174</v>
      </c>
      <c r="D175" t="str">
        <f t="shared" si="4"/>
        <v>GATEWAY = 174</v>
      </c>
    </row>
    <row r="176" spans="1:4" x14ac:dyDescent="0.3">
      <c r="A176" t="s">
        <v>88</v>
      </c>
      <c r="B176">
        <v>175</v>
      </c>
      <c r="D176" t="str">
        <f t="shared" si="4"/>
        <v>FORGE = 175</v>
      </c>
    </row>
    <row r="177" spans="1:4" x14ac:dyDescent="0.3">
      <c r="A177" t="s">
        <v>90</v>
      </c>
      <c r="B177">
        <v>176</v>
      </c>
      <c r="D177" t="str">
        <f t="shared" si="4"/>
        <v>PHOTON_CANNON = 176</v>
      </c>
    </row>
    <row r="178" spans="1:4" x14ac:dyDescent="0.3">
      <c r="A178" t="s">
        <v>92</v>
      </c>
      <c r="B178">
        <v>177</v>
      </c>
      <c r="D178" t="str">
        <f t="shared" si="4"/>
        <v>WARPGATE = 177</v>
      </c>
    </row>
    <row r="179" spans="1:4" x14ac:dyDescent="0.3">
      <c r="A179" t="s">
        <v>89</v>
      </c>
      <c r="B179">
        <v>178</v>
      </c>
      <c r="D179" t="str">
        <f t="shared" si="4"/>
        <v>CYBERNETICS_CORE = 178</v>
      </c>
    </row>
    <row r="180" spans="1:4" x14ac:dyDescent="0.3">
      <c r="A180" t="s">
        <v>94</v>
      </c>
      <c r="B180">
        <v>179</v>
      </c>
      <c r="D180" t="str">
        <f t="shared" si="4"/>
        <v>TWILIGHT_COUNCIL = 179</v>
      </c>
    </row>
    <row r="181" spans="1:4" x14ac:dyDescent="0.3">
      <c r="A181" t="s">
        <v>91</v>
      </c>
      <c r="B181">
        <v>180</v>
      </c>
      <c r="D181" t="str">
        <f t="shared" si="4"/>
        <v>ROBOTICS_FACILITY = 180</v>
      </c>
    </row>
    <row r="182" spans="1:4" x14ac:dyDescent="0.3">
      <c r="A182" t="s">
        <v>93</v>
      </c>
      <c r="B182">
        <v>181</v>
      </c>
      <c r="D182" t="str">
        <f t="shared" si="4"/>
        <v>STARGATE = 181</v>
      </c>
    </row>
    <row r="183" spans="1:4" x14ac:dyDescent="0.3">
      <c r="A183" t="s">
        <v>97</v>
      </c>
      <c r="B183">
        <v>182</v>
      </c>
      <c r="D183" t="str">
        <f t="shared" si="4"/>
        <v>TEMPLAR_ARCHIVES = 182</v>
      </c>
    </row>
    <row r="184" spans="1:4" x14ac:dyDescent="0.3">
      <c r="A184" t="s">
        <v>98</v>
      </c>
      <c r="B184">
        <v>183</v>
      </c>
      <c r="D184" t="str">
        <f t="shared" si="4"/>
        <v>DARK_SHRINE = 183</v>
      </c>
    </row>
    <row r="185" spans="1:4" x14ac:dyDescent="0.3">
      <c r="A185" t="s">
        <v>95</v>
      </c>
      <c r="B185">
        <v>184</v>
      </c>
      <c r="D185" t="str">
        <f t="shared" si="4"/>
        <v>ROBOTICS_BAY = 184</v>
      </c>
    </row>
    <row r="186" spans="1:4" x14ac:dyDescent="0.3">
      <c r="A186" t="s">
        <v>96</v>
      </c>
      <c r="B186">
        <v>185</v>
      </c>
      <c r="D186" t="str">
        <f t="shared" si="4"/>
        <v>FLEET_BEACON = 185</v>
      </c>
    </row>
    <row r="187" spans="1:4" x14ac:dyDescent="0.3">
      <c r="A187" t="s">
        <v>129</v>
      </c>
      <c r="B187">
        <v>186</v>
      </c>
      <c r="D187" t="str">
        <f t="shared" si="4"/>
        <v>GROUND_WEAPONS_LEVEL_1 = 186</v>
      </c>
    </row>
    <row r="188" spans="1:4" x14ac:dyDescent="0.3">
      <c r="A188" t="s">
        <v>130</v>
      </c>
      <c r="B188">
        <v>187</v>
      </c>
      <c r="D188" t="str">
        <f t="shared" si="4"/>
        <v>GROUND_WEAPONS_LEVEL_2 = 187</v>
      </c>
    </row>
    <row r="189" spans="1:4" x14ac:dyDescent="0.3">
      <c r="A189" t="s">
        <v>131</v>
      </c>
      <c r="B189">
        <v>188</v>
      </c>
      <c r="D189" t="str">
        <f t="shared" si="4"/>
        <v>GROUND_WEAPONS_LEVEL_3 = 188</v>
      </c>
    </row>
    <row r="190" spans="1:4" x14ac:dyDescent="0.3">
      <c r="A190" t="s">
        <v>132</v>
      </c>
      <c r="B190">
        <v>189</v>
      </c>
      <c r="D190" t="str">
        <f t="shared" si="4"/>
        <v>AIR_WEAPONS_LEVEL_1 = 189</v>
      </c>
    </row>
    <row r="191" spans="1:4" x14ac:dyDescent="0.3">
      <c r="A191" t="s">
        <v>133</v>
      </c>
      <c r="B191">
        <v>190</v>
      </c>
      <c r="D191" t="str">
        <f t="shared" si="4"/>
        <v>AIR_WEAPONS_LEVEL_2 = 190</v>
      </c>
    </row>
    <row r="192" spans="1:4" x14ac:dyDescent="0.3">
      <c r="A192" t="s">
        <v>134</v>
      </c>
      <c r="B192">
        <v>191</v>
      </c>
      <c r="D192" t="str">
        <f t="shared" si="4"/>
        <v>AIR_WEAPONS_LEVEL_3 = 191</v>
      </c>
    </row>
    <row r="193" spans="1:4" x14ac:dyDescent="0.3">
      <c r="A193" t="s">
        <v>135</v>
      </c>
      <c r="B193">
        <v>192</v>
      </c>
      <c r="D193" t="str">
        <f t="shared" si="4"/>
        <v>GROUND_ARMOR_LEVEL_1 = 192</v>
      </c>
    </row>
    <row r="194" spans="1:4" x14ac:dyDescent="0.3">
      <c r="A194" t="s">
        <v>136</v>
      </c>
      <c r="B194">
        <v>193</v>
      </c>
      <c r="D194" t="str">
        <f t="shared" si="4"/>
        <v>GROUND_ARMOR_LEVEL_2 = 193</v>
      </c>
    </row>
    <row r="195" spans="1:4" x14ac:dyDescent="0.3">
      <c r="A195" t="s">
        <v>137</v>
      </c>
      <c r="B195">
        <v>194</v>
      </c>
      <c r="D195" t="str">
        <f t="shared" si="4"/>
        <v>GROUND_ARMOR_LEVEL_3 = 194</v>
      </c>
    </row>
    <row r="196" spans="1:4" x14ac:dyDescent="0.3">
      <c r="A196" t="s">
        <v>138</v>
      </c>
      <c r="B196">
        <v>195</v>
      </c>
      <c r="D196" t="str">
        <f t="shared" si="4"/>
        <v>AIR_ARMOR_LEVEL_1 = 195</v>
      </c>
    </row>
    <row r="197" spans="1:4" x14ac:dyDescent="0.3">
      <c r="A197" t="s">
        <v>139</v>
      </c>
      <c r="B197">
        <v>196</v>
      </c>
      <c r="D197" t="str">
        <f t="shared" si="4"/>
        <v>AIR_ARMOR_LEVEL_2 = 196</v>
      </c>
    </row>
    <row r="198" spans="1:4" x14ac:dyDescent="0.3">
      <c r="A198" t="s">
        <v>140</v>
      </c>
      <c r="B198">
        <v>197</v>
      </c>
      <c r="D198" t="str">
        <f t="shared" si="4"/>
        <v>AIR_ARMOR_LEVEL_3 = 197</v>
      </c>
    </row>
    <row r="199" spans="1:4" x14ac:dyDescent="0.3">
      <c r="A199" t="s">
        <v>141</v>
      </c>
      <c r="B199">
        <v>198</v>
      </c>
      <c r="D199" t="str">
        <f t="shared" si="4"/>
        <v>SHIELDS_LEVEL_1 = 198</v>
      </c>
    </row>
    <row r="200" spans="1:4" x14ac:dyDescent="0.3">
      <c r="A200" t="s">
        <v>142</v>
      </c>
      <c r="B200">
        <v>199</v>
      </c>
      <c r="D200" t="str">
        <f t="shared" si="4"/>
        <v>SHIELDS_LEVEL_2 = 199</v>
      </c>
    </row>
    <row r="201" spans="1:4" x14ac:dyDescent="0.3">
      <c r="A201" t="s">
        <v>143</v>
      </c>
      <c r="B201">
        <v>200</v>
      </c>
      <c r="D201" t="str">
        <f t="shared" si="4"/>
        <v>SHIELDS_LEVEL_3 = 200</v>
      </c>
    </row>
    <row r="202" spans="1:4" x14ac:dyDescent="0.3">
      <c r="A202" t="s">
        <v>144</v>
      </c>
      <c r="B202">
        <v>201</v>
      </c>
      <c r="D202" t="str">
        <f t="shared" si="4"/>
        <v>CHARGE = 201</v>
      </c>
    </row>
    <row r="203" spans="1:4" x14ac:dyDescent="0.3">
      <c r="A203" t="s">
        <v>145</v>
      </c>
      <c r="B203">
        <v>202</v>
      </c>
      <c r="D203" t="str">
        <f t="shared" si="4"/>
        <v>GRAVITIC_BOOSTERS = 202</v>
      </c>
    </row>
    <row r="204" spans="1:4" x14ac:dyDescent="0.3">
      <c r="A204" t="s">
        <v>146</v>
      </c>
      <c r="B204">
        <v>203</v>
      </c>
      <c r="D204" t="str">
        <f t="shared" si="4"/>
        <v>GRAVITIC_DRIVE = 203</v>
      </c>
    </row>
    <row r="205" spans="1:4" x14ac:dyDescent="0.3">
      <c r="A205" t="s">
        <v>465</v>
      </c>
      <c r="B205">
        <v>204</v>
      </c>
      <c r="D205" t="str">
        <f t="shared" si="4"/>
        <v>ANION_PULSE_CRYSTALS = 204</v>
      </c>
    </row>
    <row r="206" spans="1:4" x14ac:dyDescent="0.3">
      <c r="A206" t="s">
        <v>148</v>
      </c>
      <c r="B206">
        <v>205</v>
      </c>
      <c r="D206" t="str">
        <f t="shared" si="4"/>
        <v>EXTENDED_THERMAL_LANCE = 205</v>
      </c>
    </row>
    <row r="207" spans="1:4" x14ac:dyDescent="0.3">
      <c r="A207" t="s">
        <v>149</v>
      </c>
      <c r="B207">
        <v>206</v>
      </c>
      <c r="D207" t="str">
        <f t="shared" si="4"/>
        <v>PSIONIC_STORM = 206</v>
      </c>
    </row>
    <row r="208" spans="1:4" x14ac:dyDescent="0.3">
      <c r="A208" t="s">
        <v>151</v>
      </c>
      <c r="B208">
        <v>207</v>
      </c>
      <c r="D208" t="str">
        <f t="shared" si="4"/>
        <v>BLINK = 207</v>
      </c>
    </row>
    <row r="209" spans="1:4" x14ac:dyDescent="0.3">
      <c r="A209" t="s">
        <v>152</v>
      </c>
      <c r="B209">
        <v>208</v>
      </c>
      <c r="D209" t="str">
        <f t="shared" si="4"/>
        <v>GRAVITON_CATAPULT = 208</v>
      </c>
    </row>
    <row r="210" spans="1:4" x14ac:dyDescent="0.3">
      <c r="A210" t="s">
        <v>408</v>
      </c>
      <c r="B210">
        <v>209</v>
      </c>
      <c r="D210" t="str">
        <f t="shared" si="4"/>
        <v>WARP_GATE = 209</v>
      </c>
    </row>
    <row r="211" spans="1:4" x14ac:dyDescent="0.3">
      <c r="A211" t="s">
        <v>479</v>
      </c>
      <c r="B211">
        <v>210</v>
      </c>
      <c r="D211" t="str">
        <f t="shared" si="4"/>
        <v>NUM_UNITS = 210</v>
      </c>
    </row>
  </sheetData>
  <sortState ref="A1:A182">
    <sortCondition ref="A1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G1" workbookViewId="0">
      <selection activeCell="J1" sqref="J1:O1048576"/>
    </sheetView>
  </sheetViews>
  <sheetFormatPr defaultRowHeight="14.4" x14ac:dyDescent="0.3"/>
  <cols>
    <col min="1" max="1" width="30" bestFit="1" customWidth="1"/>
    <col min="2" max="2" width="20.44140625" bestFit="1" customWidth="1"/>
    <col min="3" max="3" width="4.88671875" bestFit="1" customWidth="1"/>
    <col min="4" max="4" width="26.5546875" bestFit="1" customWidth="1"/>
    <col min="5" max="5" width="4.88671875" bestFit="1" customWidth="1"/>
    <col min="6" max="6" width="26.5546875" bestFit="1" customWidth="1"/>
    <col min="7" max="7" width="4.88671875" bestFit="1" customWidth="1"/>
    <col min="8" max="8" width="5.5546875" bestFit="1" customWidth="1"/>
    <col min="10" max="10" width="11.33203125" bestFit="1" customWidth="1"/>
    <col min="11" max="11" width="8.109375" bestFit="1" customWidth="1"/>
    <col min="12" max="12" width="5" bestFit="1" customWidth="1"/>
    <col min="13" max="13" width="6.21875" bestFit="1" customWidth="1"/>
    <col min="14" max="14" width="8.109375" bestFit="1" customWidth="1"/>
    <col min="15" max="15" width="26.5546875" bestFit="1" customWidth="1"/>
    <col min="17" max="20" width="0" hidden="1" customWidth="1"/>
  </cols>
  <sheetData>
    <row r="1" spans="1:22" x14ac:dyDescent="0.3">
      <c r="A1" t="s">
        <v>187</v>
      </c>
      <c r="B1" t="s">
        <v>189</v>
      </c>
      <c r="C1" t="s">
        <v>60</v>
      </c>
      <c r="D1" t="s">
        <v>190</v>
      </c>
      <c r="E1" t="s">
        <v>60</v>
      </c>
      <c r="F1" t="s">
        <v>191</v>
      </c>
      <c r="G1" t="s">
        <v>60</v>
      </c>
      <c r="H1" t="s">
        <v>192</v>
      </c>
      <c r="I1" t="s">
        <v>60</v>
      </c>
      <c r="J1" t="s">
        <v>1</v>
      </c>
      <c r="K1" t="s">
        <v>2</v>
      </c>
      <c r="L1" t="s">
        <v>3</v>
      </c>
      <c r="M1" t="s">
        <v>8</v>
      </c>
      <c r="N1" t="s">
        <v>195</v>
      </c>
      <c r="O1" t="s">
        <v>4</v>
      </c>
      <c r="U1" t="s">
        <v>126</v>
      </c>
      <c r="V1" t="s">
        <v>127</v>
      </c>
    </row>
    <row r="2" spans="1:22" x14ac:dyDescent="0.3">
      <c r="A2" t="s">
        <v>256</v>
      </c>
      <c r="B2" t="s">
        <v>199</v>
      </c>
      <c r="C2" t="s">
        <v>218</v>
      </c>
      <c r="J2">
        <v>0</v>
      </c>
      <c r="K2">
        <v>0</v>
      </c>
      <c r="L2">
        <v>15</v>
      </c>
      <c r="M2">
        <v>0</v>
      </c>
      <c r="N2" t="s">
        <v>5</v>
      </c>
      <c r="O2" t="s">
        <v>194</v>
      </c>
      <c r="Q2" t="str">
        <f>IF(ISBLANK(B2),"",CONCATENATE("(",B2,",",C2,"),"))</f>
        <v>(HATCHERY,A),</v>
      </c>
      <c r="R2" t="str">
        <f>IF(ISBLANK(D2),"",CONCATENATE("(",D2,",",E2,"),"))</f>
        <v/>
      </c>
      <c r="S2" t="str">
        <f>IF(ISBLANK(F2),"",CONCATENATE("(",F2,",",G2,"),"))</f>
        <v/>
      </c>
      <c r="T2" t="str">
        <f>IF(ISBLANK(H2),"",CONCATENATE("(",H2,",",I2,"),"))</f>
        <v/>
      </c>
      <c r="U2" t="str">
        <f>CONCATENATE("Event(","'",A2,"'",",(",Q2,R2,S2,T2,"),(",J2,",",K2,",",M2,"),",L2,",",N2,",(",O2,",",P2,"))")</f>
        <v>Event('Spawn Larva (Hatchery)',((HATCHERY,A),),(0,0,0),15,add_unit,(LARVA,))</v>
      </c>
    </row>
    <row r="3" spans="1:22" x14ac:dyDescent="0.3">
      <c r="A3" t="s">
        <v>188</v>
      </c>
      <c r="B3" t="s">
        <v>194</v>
      </c>
      <c r="C3" t="s">
        <v>193</v>
      </c>
      <c r="J3">
        <v>50</v>
      </c>
      <c r="K3">
        <v>0</v>
      </c>
      <c r="L3">
        <v>17</v>
      </c>
      <c r="M3">
        <v>1</v>
      </c>
      <c r="N3" t="s">
        <v>5</v>
      </c>
      <c r="O3" t="s">
        <v>196</v>
      </c>
      <c r="Q3" t="str">
        <f t="shared" ref="Q3:Q61" si="0">IF(ISBLANK(B3),"",CONCATENATE("(",B3,",",C3,"),"))</f>
        <v>(LARVA,C),</v>
      </c>
      <c r="R3" t="str">
        <f t="shared" ref="R3:R61" si="1">IF(ISBLANK(D3),"",CONCATENATE("(",D3,",",E3,"),"))</f>
        <v/>
      </c>
      <c r="S3" t="str">
        <f t="shared" ref="S3:S61" si="2">IF(ISBLANK(F3),"",CONCATENATE("(",F3,",",G3,"),"))</f>
        <v/>
      </c>
      <c r="T3" t="str">
        <f t="shared" ref="T3:T61" si="3">IF(ISBLANK(H3),"",CONCATENATE("(",H3,",",I3,"),"))</f>
        <v/>
      </c>
      <c r="U3" t="str">
        <f t="shared" ref="U3:U61" si="4">CONCATENATE("Event(","'",A3,"'",",(",Q3,R3,S3,T3,"),(",J3,",",K3,",",M3,"),",L3,",",N3,",(",O3,",",P3,"))")</f>
        <v>Event('Spawn Drone',((LARVA,C),),(50,0,1),17,add_unit,(DRONE,))</v>
      </c>
    </row>
    <row r="4" spans="1:22" x14ac:dyDescent="0.3">
      <c r="A4" t="s">
        <v>200</v>
      </c>
      <c r="B4" t="s">
        <v>194</v>
      </c>
      <c r="C4" t="s">
        <v>193</v>
      </c>
      <c r="J4">
        <v>100</v>
      </c>
      <c r="K4">
        <v>0</v>
      </c>
      <c r="L4">
        <v>25</v>
      </c>
      <c r="M4">
        <v>0</v>
      </c>
      <c r="N4" t="s">
        <v>5</v>
      </c>
      <c r="O4" t="s">
        <v>219</v>
      </c>
      <c r="Q4" t="str">
        <f t="shared" si="0"/>
        <v>(LARVA,C),</v>
      </c>
      <c r="R4" t="str">
        <f t="shared" si="1"/>
        <v/>
      </c>
      <c r="S4" t="str">
        <f t="shared" si="2"/>
        <v/>
      </c>
      <c r="T4" t="str">
        <f t="shared" si="3"/>
        <v/>
      </c>
      <c r="U4" t="str">
        <f t="shared" si="4"/>
        <v>Event('Spawn Overlord',((LARVA,C),),(100,0,0),25,add_unit,(OVERLORD,))</v>
      </c>
    </row>
    <row r="5" spans="1:22" x14ac:dyDescent="0.3">
      <c r="A5" t="s">
        <v>201</v>
      </c>
      <c r="B5" t="s">
        <v>199</v>
      </c>
      <c r="C5" t="s">
        <v>209</v>
      </c>
      <c r="D5" t="s">
        <v>210</v>
      </c>
      <c r="E5" t="s">
        <v>218</v>
      </c>
      <c r="J5">
        <v>150</v>
      </c>
      <c r="K5">
        <v>0</v>
      </c>
      <c r="L5">
        <v>50</v>
      </c>
      <c r="M5">
        <v>2</v>
      </c>
      <c r="N5" t="s">
        <v>5</v>
      </c>
      <c r="O5" t="s">
        <v>220</v>
      </c>
      <c r="Q5" t="str">
        <f t="shared" si="0"/>
        <v>(HATCHERY,O),</v>
      </c>
      <c r="R5" t="str">
        <f t="shared" si="1"/>
        <v>(SPAWNING_POOL,A),</v>
      </c>
      <c r="S5" t="str">
        <f t="shared" si="2"/>
        <v/>
      </c>
      <c r="T5" t="str">
        <f t="shared" si="3"/>
        <v/>
      </c>
      <c r="U5" t="str">
        <f t="shared" si="4"/>
        <v>Event('Spawn Queen',((HATCHERY,O),(SPAWNING_POOL,A),),(150,0,2),50,add_unit,(QUEEN,))</v>
      </c>
    </row>
    <row r="6" spans="1:22" x14ac:dyDescent="0.3">
      <c r="A6" t="s">
        <v>202</v>
      </c>
      <c r="B6" t="s">
        <v>194</v>
      </c>
      <c r="C6" t="s">
        <v>193</v>
      </c>
      <c r="D6" t="s">
        <v>210</v>
      </c>
      <c r="E6" t="s">
        <v>218</v>
      </c>
      <c r="J6">
        <v>50</v>
      </c>
      <c r="K6">
        <v>0</v>
      </c>
      <c r="L6">
        <v>24</v>
      </c>
      <c r="M6">
        <v>1</v>
      </c>
      <c r="N6" t="s">
        <v>5</v>
      </c>
      <c r="O6" t="s">
        <v>216</v>
      </c>
      <c r="P6">
        <v>2</v>
      </c>
      <c r="Q6" t="str">
        <f t="shared" si="0"/>
        <v>(LARVA,C),</v>
      </c>
      <c r="R6" t="str">
        <f t="shared" si="1"/>
        <v>(SPAWNING_POOL,A),</v>
      </c>
      <c r="S6" t="str">
        <f t="shared" si="2"/>
        <v/>
      </c>
      <c r="T6" t="str">
        <f t="shared" si="3"/>
        <v/>
      </c>
      <c r="U6" t="str">
        <f t="shared" si="4"/>
        <v>Event('Spawn Zerglings',((LARVA,C),(SPAWNING_POOL,A),),(50,0,1),24,add_unit,(ZERGLING,2))</v>
      </c>
    </row>
    <row r="7" spans="1:22" x14ac:dyDescent="0.3">
      <c r="A7" t="s">
        <v>203</v>
      </c>
      <c r="B7" t="s">
        <v>194</v>
      </c>
      <c r="C7" t="s">
        <v>193</v>
      </c>
      <c r="D7" t="s">
        <v>211</v>
      </c>
      <c r="E7" t="s">
        <v>218</v>
      </c>
      <c r="J7">
        <v>75</v>
      </c>
      <c r="K7">
        <v>25</v>
      </c>
      <c r="L7">
        <v>27</v>
      </c>
      <c r="M7">
        <v>2</v>
      </c>
      <c r="N7" t="s">
        <v>5</v>
      </c>
      <c r="O7" t="s">
        <v>221</v>
      </c>
      <c r="Q7" t="str">
        <f t="shared" si="0"/>
        <v>(LARVA,C),</v>
      </c>
      <c r="R7" t="str">
        <f t="shared" si="1"/>
        <v>(ROACH_WARREN,A),</v>
      </c>
      <c r="S7" t="str">
        <f t="shared" si="2"/>
        <v/>
      </c>
      <c r="T7" t="str">
        <f t="shared" si="3"/>
        <v/>
      </c>
      <c r="U7" t="str">
        <f t="shared" si="4"/>
        <v>Event('Spawn Roach',((LARVA,C),(ROACH_WARREN,A),),(75,25,2),27,add_unit,(ROACH,))</v>
      </c>
    </row>
    <row r="8" spans="1:22" x14ac:dyDescent="0.3">
      <c r="A8" t="s">
        <v>33</v>
      </c>
      <c r="B8" t="s">
        <v>216</v>
      </c>
      <c r="C8" t="s">
        <v>193</v>
      </c>
      <c r="D8" t="s">
        <v>197</v>
      </c>
      <c r="E8" t="s">
        <v>218</v>
      </c>
      <c r="J8">
        <v>25</v>
      </c>
      <c r="K8">
        <v>25</v>
      </c>
      <c r="L8">
        <v>20</v>
      </c>
      <c r="M8">
        <v>0.5</v>
      </c>
      <c r="N8" t="s">
        <v>5</v>
      </c>
      <c r="O8" t="s">
        <v>222</v>
      </c>
      <c r="Q8" t="str">
        <f t="shared" si="0"/>
        <v>(ZERGLING,C),</v>
      </c>
      <c r="R8" t="str">
        <f t="shared" si="1"/>
        <v>(BANELING_NEST,A),</v>
      </c>
      <c r="S8" t="str">
        <f t="shared" si="2"/>
        <v/>
      </c>
      <c r="T8" t="str">
        <f t="shared" si="3"/>
        <v/>
      </c>
      <c r="U8" t="str">
        <f t="shared" si="4"/>
        <v>Event('Morph Baneling',((ZERGLING,C),(BANELING_NEST,A),),(25,25,0.5),20,add_unit,(BANELING,))</v>
      </c>
    </row>
    <row r="9" spans="1:22" x14ac:dyDescent="0.3">
      <c r="A9" t="s">
        <v>204</v>
      </c>
      <c r="B9" t="s">
        <v>194</v>
      </c>
      <c r="C9" t="s">
        <v>193</v>
      </c>
      <c r="D9" t="s">
        <v>212</v>
      </c>
      <c r="E9" t="s">
        <v>218</v>
      </c>
      <c r="J9">
        <v>100</v>
      </c>
      <c r="K9">
        <v>50</v>
      </c>
      <c r="L9">
        <v>33</v>
      </c>
      <c r="M9">
        <v>2</v>
      </c>
      <c r="N9" t="s">
        <v>5</v>
      </c>
      <c r="O9" t="s">
        <v>223</v>
      </c>
      <c r="Q9" t="str">
        <f t="shared" si="0"/>
        <v>(LARVA,C),</v>
      </c>
      <c r="R9" t="str">
        <f t="shared" si="1"/>
        <v>(HYDRALISK_DEN,A),</v>
      </c>
      <c r="S9" t="str">
        <f t="shared" si="2"/>
        <v/>
      </c>
      <c r="T9" t="str">
        <f t="shared" si="3"/>
        <v/>
      </c>
      <c r="U9" t="str">
        <f t="shared" si="4"/>
        <v>Event('Spawn Hydralisk',((LARVA,C),(HYDRALISK_DEN,A),),(100,50,2),33,add_unit,(HYDRALISK,))</v>
      </c>
    </row>
    <row r="10" spans="1:22" x14ac:dyDescent="0.3">
      <c r="A10" t="s">
        <v>205</v>
      </c>
      <c r="B10" t="s">
        <v>194</v>
      </c>
      <c r="C10" t="s">
        <v>193</v>
      </c>
      <c r="D10" t="s">
        <v>213</v>
      </c>
      <c r="E10" t="s">
        <v>218</v>
      </c>
      <c r="J10">
        <v>100</v>
      </c>
      <c r="K10">
        <v>150</v>
      </c>
      <c r="L10">
        <v>50</v>
      </c>
      <c r="M10">
        <v>2</v>
      </c>
      <c r="N10" t="s">
        <v>5</v>
      </c>
      <c r="O10" t="s">
        <v>224</v>
      </c>
      <c r="Q10" t="str">
        <f t="shared" si="0"/>
        <v>(LARVA,C),</v>
      </c>
      <c r="R10" t="str">
        <f t="shared" si="1"/>
        <v>(INFESTATION_PIT,A),</v>
      </c>
      <c r="S10" t="str">
        <f t="shared" si="2"/>
        <v/>
      </c>
      <c r="T10" t="str">
        <f t="shared" si="3"/>
        <v/>
      </c>
      <c r="U10" t="str">
        <f t="shared" si="4"/>
        <v>Event('Spawn Infestor',((LARVA,C),(INFESTATION_PIT,A),),(100,150,2),50,add_unit,(INFESTOR,))</v>
      </c>
    </row>
    <row r="11" spans="1:22" x14ac:dyDescent="0.3">
      <c r="A11" t="s">
        <v>206</v>
      </c>
      <c r="B11" t="s">
        <v>194</v>
      </c>
      <c r="C11" t="s">
        <v>193</v>
      </c>
      <c r="D11" t="s">
        <v>214</v>
      </c>
      <c r="E11" t="s">
        <v>218</v>
      </c>
      <c r="J11">
        <v>100</v>
      </c>
      <c r="K11">
        <v>100</v>
      </c>
      <c r="L11">
        <v>33</v>
      </c>
      <c r="M11">
        <v>2</v>
      </c>
      <c r="N11" t="s">
        <v>5</v>
      </c>
      <c r="O11" t="s">
        <v>225</v>
      </c>
      <c r="Q11" t="str">
        <f t="shared" si="0"/>
        <v>(LARVA,C),</v>
      </c>
      <c r="R11" t="str">
        <f t="shared" si="1"/>
        <v>(SPIRE,A),</v>
      </c>
      <c r="S11" t="str">
        <f t="shared" si="2"/>
        <v/>
      </c>
      <c r="T11" t="str">
        <f t="shared" si="3"/>
        <v/>
      </c>
      <c r="U11" t="str">
        <f t="shared" si="4"/>
        <v>Event('Spawn Mutalisk',((LARVA,C),(SPIRE,A),),(100,100,2),33,add_unit,(MUTALISK,))</v>
      </c>
    </row>
    <row r="12" spans="1:22" x14ac:dyDescent="0.3">
      <c r="A12" t="s">
        <v>207</v>
      </c>
      <c r="B12" t="s">
        <v>194</v>
      </c>
      <c r="C12" t="s">
        <v>193</v>
      </c>
      <c r="D12" t="s">
        <v>214</v>
      </c>
      <c r="E12" t="s">
        <v>218</v>
      </c>
      <c r="J12">
        <v>150</v>
      </c>
      <c r="K12">
        <v>100</v>
      </c>
      <c r="L12">
        <v>40</v>
      </c>
      <c r="M12">
        <v>2</v>
      </c>
      <c r="N12" t="s">
        <v>5</v>
      </c>
      <c r="O12" t="s">
        <v>217</v>
      </c>
      <c r="Q12" t="str">
        <f t="shared" si="0"/>
        <v>(LARVA,C),</v>
      </c>
      <c r="R12" t="str">
        <f t="shared" si="1"/>
        <v>(SPIRE,A),</v>
      </c>
      <c r="S12" t="str">
        <f t="shared" si="2"/>
        <v/>
      </c>
      <c r="T12" t="str">
        <f t="shared" si="3"/>
        <v/>
      </c>
      <c r="U12" t="str">
        <f t="shared" si="4"/>
        <v>Event('Spawn Corruptor',((LARVA,C),(SPIRE,A),),(150,100,2),40,add_unit,(CORRUPTOR,))</v>
      </c>
    </row>
    <row r="13" spans="1:22" x14ac:dyDescent="0.3">
      <c r="A13" t="s">
        <v>208</v>
      </c>
      <c r="B13" t="s">
        <v>194</v>
      </c>
      <c r="C13" t="s">
        <v>193</v>
      </c>
      <c r="D13" t="s">
        <v>215</v>
      </c>
      <c r="E13" t="s">
        <v>218</v>
      </c>
      <c r="J13">
        <v>300</v>
      </c>
      <c r="K13">
        <v>200</v>
      </c>
      <c r="L13">
        <v>70</v>
      </c>
      <c r="M13">
        <v>6</v>
      </c>
      <c r="N13" t="s">
        <v>5</v>
      </c>
      <c r="O13" t="s">
        <v>226</v>
      </c>
      <c r="Q13" t="str">
        <f t="shared" si="0"/>
        <v>(LARVA,C),</v>
      </c>
      <c r="R13" t="str">
        <f t="shared" si="1"/>
        <v>(ULTRALISK_CAVERN,A),</v>
      </c>
      <c r="S13" t="str">
        <f t="shared" si="2"/>
        <v/>
      </c>
      <c r="T13" t="str">
        <f t="shared" si="3"/>
        <v/>
      </c>
      <c r="U13" t="str">
        <f t="shared" si="4"/>
        <v>Event('Spawn Ultralisk',((LARVA,C),(ULTRALISK_CAVERN,A),),(300,200,6),70,add_unit,(ULTRALISK,))</v>
      </c>
    </row>
    <row r="14" spans="1:22" x14ac:dyDescent="0.3">
      <c r="A14" t="s">
        <v>31</v>
      </c>
      <c r="B14" t="s">
        <v>217</v>
      </c>
      <c r="C14" t="s">
        <v>193</v>
      </c>
      <c r="D14" t="s">
        <v>198</v>
      </c>
      <c r="E14" t="s">
        <v>218</v>
      </c>
      <c r="J14">
        <v>150</v>
      </c>
      <c r="K14">
        <v>150</v>
      </c>
      <c r="L14">
        <v>34</v>
      </c>
      <c r="M14">
        <v>4</v>
      </c>
      <c r="N14" t="s">
        <v>5</v>
      </c>
      <c r="O14" t="s">
        <v>227</v>
      </c>
      <c r="Q14" t="str">
        <f t="shared" si="0"/>
        <v>(CORRUPTOR,C),</v>
      </c>
      <c r="R14" t="str">
        <f t="shared" si="1"/>
        <v>(GREATER_SPIRE,A),</v>
      </c>
      <c r="S14" t="str">
        <f t="shared" si="2"/>
        <v/>
      </c>
      <c r="T14" t="str">
        <f t="shared" si="3"/>
        <v/>
      </c>
      <c r="U14" t="str">
        <f t="shared" si="4"/>
        <v>Event('Morph Brood Lord',((CORRUPTOR,C),(GREATER_SPIRE,A),),(150,150,4),34,add_unit,(BROOD_LORD,))</v>
      </c>
    </row>
    <row r="15" spans="1:22" x14ac:dyDescent="0.3">
      <c r="A15" t="s">
        <v>228</v>
      </c>
      <c r="B15" t="s">
        <v>196</v>
      </c>
      <c r="C15" t="s">
        <v>193</v>
      </c>
      <c r="J15">
        <v>300</v>
      </c>
      <c r="K15">
        <v>0</v>
      </c>
      <c r="L15">
        <v>100</v>
      </c>
      <c r="M15">
        <v>0</v>
      </c>
      <c r="N15" t="s">
        <v>5</v>
      </c>
      <c r="O15" t="s">
        <v>199</v>
      </c>
      <c r="Q15" t="str">
        <f t="shared" si="0"/>
        <v>(DRONE,C),</v>
      </c>
      <c r="R15" t="str">
        <f t="shared" si="1"/>
        <v/>
      </c>
      <c r="S15" t="str">
        <f t="shared" si="2"/>
        <v/>
      </c>
      <c r="T15" t="str">
        <f t="shared" si="3"/>
        <v/>
      </c>
      <c r="U15" t="str">
        <f t="shared" si="4"/>
        <v>Event('Build Hatchery',((DRONE,C),),(300,0,0),100,add_unit,(HATCHERY,))</v>
      </c>
    </row>
    <row r="16" spans="1:22" x14ac:dyDescent="0.3">
      <c r="A16" t="s">
        <v>229</v>
      </c>
      <c r="B16" t="s">
        <v>199</v>
      </c>
      <c r="C16" t="s">
        <v>193</v>
      </c>
      <c r="D16" t="s">
        <v>210</v>
      </c>
      <c r="E16" t="s">
        <v>218</v>
      </c>
      <c r="J16">
        <v>150</v>
      </c>
      <c r="K16">
        <v>100</v>
      </c>
      <c r="L16">
        <v>80</v>
      </c>
      <c r="M16">
        <v>0</v>
      </c>
      <c r="N16" t="s">
        <v>5</v>
      </c>
      <c r="O16" t="s">
        <v>245</v>
      </c>
      <c r="Q16" t="str">
        <f t="shared" si="0"/>
        <v>(HATCHERY,C),</v>
      </c>
      <c r="R16" t="str">
        <f t="shared" si="1"/>
        <v>(SPAWNING_POOL,A),</v>
      </c>
      <c r="S16" t="str">
        <f t="shared" si="2"/>
        <v/>
      </c>
      <c r="T16" t="str">
        <f t="shared" si="3"/>
        <v/>
      </c>
      <c r="U16" t="str">
        <f t="shared" si="4"/>
        <v>Event('Morph Lair',((HATCHERY,C),(SPAWNING_POOL,A),),(150,100,0),80,add_unit,(LAIR,))</v>
      </c>
    </row>
    <row r="17" spans="1:21" x14ac:dyDescent="0.3">
      <c r="A17" t="s">
        <v>230</v>
      </c>
      <c r="B17" t="s">
        <v>245</v>
      </c>
      <c r="C17" t="s">
        <v>193</v>
      </c>
      <c r="D17" t="s">
        <v>213</v>
      </c>
      <c r="E17" t="s">
        <v>218</v>
      </c>
      <c r="J17">
        <v>200</v>
      </c>
      <c r="K17">
        <v>150</v>
      </c>
      <c r="L17">
        <v>100</v>
      </c>
      <c r="M17">
        <v>0</v>
      </c>
      <c r="N17" t="s">
        <v>5</v>
      </c>
      <c r="O17" t="s">
        <v>249</v>
      </c>
      <c r="Q17" t="str">
        <f t="shared" si="0"/>
        <v>(LAIR,C),</v>
      </c>
      <c r="R17" t="str">
        <f t="shared" si="1"/>
        <v>(INFESTATION_PIT,A),</v>
      </c>
      <c r="S17" t="str">
        <f t="shared" si="2"/>
        <v/>
      </c>
      <c r="T17" t="str">
        <f t="shared" si="3"/>
        <v/>
      </c>
      <c r="U17" t="str">
        <f t="shared" si="4"/>
        <v>Event('Morph Hive',((LAIR,C),(INFESTATION_PIT,A),),(200,150,0),100,add_unit,(HIVE,))</v>
      </c>
    </row>
    <row r="18" spans="1:21" x14ac:dyDescent="0.3">
      <c r="A18" t="s">
        <v>231</v>
      </c>
      <c r="B18" t="s">
        <v>196</v>
      </c>
      <c r="C18" t="s">
        <v>193</v>
      </c>
      <c r="J18">
        <v>25</v>
      </c>
      <c r="K18">
        <v>0</v>
      </c>
      <c r="L18">
        <v>30</v>
      </c>
      <c r="M18">
        <v>0</v>
      </c>
      <c r="N18" t="s">
        <v>5</v>
      </c>
      <c r="O18" t="s">
        <v>250</v>
      </c>
      <c r="Q18" t="str">
        <f t="shared" si="0"/>
        <v>(DRONE,C),</v>
      </c>
      <c r="R18" t="str">
        <f t="shared" si="1"/>
        <v/>
      </c>
      <c r="S18" t="str">
        <f t="shared" si="2"/>
        <v/>
      </c>
      <c r="T18" t="str">
        <f t="shared" si="3"/>
        <v/>
      </c>
      <c r="U18" t="str">
        <f t="shared" si="4"/>
        <v>Event('Build Extractor',((DRONE,C),),(25,0,0),30,add_unit,(EXTRACTOR,))</v>
      </c>
    </row>
    <row r="19" spans="1:21" x14ac:dyDescent="0.3">
      <c r="A19" t="s">
        <v>232</v>
      </c>
      <c r="B19" t="s">
        <v>196</v>
      </c>
      <c r="C19" t="s">
        <v>193</v>
      </c>
      <c r="D19" t="s">
        <v>199</v>
      </c>
      <c r="E19" t="s">
        <v>218</v>
      </c>
      <c r="J19">
        <v>100</v>
      </c>
      <c r="K19">
        <v>0</v>
      </c>
      <c r="L19">
        <v>50</v>
      </c>
      <c r="M19">
        <v>0</v>
      </c>
      <c r="N19" t="s">
        <v>5</v>
      </c>
      <c r="O19" t="s">
        <v>210</v>
      </c>
      <c r="Q19" t="str">
        <f t="shared" si="0"/>
        <v>(DRONE,C),</v>
      </c>
      <c r="R19" t="str">
        <f t="shared" si="1"/>
        <v>(HATCHERY,A),</v>
      </c>
      <c r="S19" t="str">
        <f t="shared" si="2"/>
        <v/>
      </c>
      <c r="T19" t="str">
        <f t="shared" si="3"/>
        <v/>
      </c>
      <c r="U19" t="str">
        <f t="shared" si="4"/>
        <v>Event('Build Spawning Pool',((DRONE,C),(HATCHERY,A),),(100,0,0),50,add_unit,(SPAWNING_POOL,))</v>
      </c>
    </row>
    <row r="20" spans="1:21" x14ac:dyDescent="0.3">
      <c r="A20" t="s">
        <v>233</v>
      </c>
      <c r="B20" t="s">
        <v>196</v>
      </c>
      <c r="C20" t="s">
        <v>193</v>
      </c>
      <c r="D20" t="s">
        <v>199</v>
      </c>
      <c r="E20" t="s">
        <v>218</v>
      </c>
      <c r="J20">
        <v>75</v>
      </c>
      <c r="K20">
        <v>0</v>
      </c>
      <c r="L20">
        <v>35</v>
      </c>
      <c r="M20">
        <v>0</v>
      </c>
      <c r="N20" t="s">
        <v>5</v>
      </c>
      <c r="O20" t="s">
        <v>248</v>
      </c>
      <c r="Q20" t="str">
        <f t="shared" si="0"/>
        <v>(DRONE,C),</v>
      </c>
      <c r="R20" t="str">
        <f t="shared" si="1"/>
        <v>(HATCHERY,A),</v>
      </c>
      <c r="S20" t="str">
        <f t="shared" si="2"/>
        <v/>
      </c>
      <c r="T20" t="str">
        <f t="shared" si="3"/>
        <v/>
      </c>
      <c r="U20" t="str">
        <f t="shared" si="4"/>
        <v>Event('Build Evolution Chamber',((DRONE,C),(HATCHERY,A),),(75,0,0),35,add_unit,(EVOLUTION_CHAMBER,))</v>
      </c>
    </row>
    <row r="21" spans="1:21" x14ac:dyDescent="0.3">
      <c r="A21" t="s">
        <v>234</v>
      </c>
      <c r="B21" t="s">
        <v>196</v>
      </c>
      <c r="C21" t="s">
        <v>193</v>
      </c>
      <c r="D21" t="s">
        <v>248</v>
      </c>
      <c r="E21" t="s">
        <v>218</v>
      </c>
      <c r="J21">
        <v>75</v>
      </c>
      <c r="K21">
        <v>0</v>
      </c>
      <c r="L21">
        <v>30</v>
      </c>
      <c r="M21">
        <v>0</v>
      </c>
      <c r="N21" t="s">
        <v>5</v>
      </c>
      <c r="O21" t="s">
        <v>251</v>
      </c>
      <c r="Q21" t="str">
        <f t="shared" si="0"/>
        <v>(DRONE,C),</v>
      </c>
      <c r="R21" t="str">
        <f t="shared" si="1"/>
        <v>(EVOLUTION_CHAMBER,A),</v>
      </c>
      <c r="S21" t="str">
        <f t="shared" si="2"/>
        <v/>
      </c>
      <c r="T21" t="str">
        <f t="shared" si="3"/>
        <v/>
      </c>
      <c r="U21" t="str">
        <f t="shared" si="4"/>
        <v>Event('Build Spore Crawler',((DRONE,C),(EVOLUTION_CHAMBER,A),),(75,0,0),30,add_unit,(SPORE_CRAWLER,))</v>
      </c>
    </row>
    <row r="22" spans="1:21" x14ac:dyDescent="0.3">
      <c r="A22" t="s">
        <v>235</v>
      </c>
      <c r="B22" t="s">
        <v>196</v>
      </c>
      <c r="C22" t="s">
        <v>193</v>
      </c>
      <c r="D22" t="s">
        <v>210</v>
      </c>
      <c r="E22" t="s">
        <v>218</v>
      </c>
      <c r="J22">
        <v>100</v>
      </c>
      <c r="K22">
        <v>0</v>
      </c>
      <c r="L22">
        <v>50</v>
      </c>
      <c r="M22">
        <v>0</v>
      </c>
      <c r="N22" t="s">
        <v>5</v>
      </c>
      <c r="O22" t="s">
        <v>252</v>
      </c>
      <c r="Q22" t="str">
        <f t="shared" si="0"/>
        <v>(DRONE,C),</v>
      </c>
      <c r="R22" t="str">
        <f t="shared" si="1"/>
        <v>(SPAWNING_POOL,A),</v>
      </c>
      <c r="S22" t="str">
        <f t="shared" si="2"/>
        <v/>
      </c>
      <c r="T22" t="str">
        <f t="shared" si="3"/>
        <v/>
      </c>
      <c r="U22" t="str">
        <f t="shared" si="4"/>
        <v>Event('Build Spine Crawler',((DRONE,C),(SPAWNING_POOL,A),),(100,0,0),50,add_unit,(SPINE_CRAWLER,))</v>
      </c>
    </row>
    <row r="23" spans="1:21" x14ac:dyDescent="0.3">
      <c r="A23" t="s">
        <v>236</v>
      </c>
      <c r="B23" t="s">
        <v>196</v>
      </c>
      <c r="C23" t="s">
        <v>193</v>
      </c>
      <c r="D23" t="s">
        <v>210</v>
      </c>
      <c r="E23" t="s">
        <v>218</v>
      </c>
      <c r="J23">
        <v>150</v>
      </c>
      <c r="K23">
        <v>0</v>
      </c>
      <c r="L23">
        <v>55</v>
      </c>
      <c r="M23">
        <v>0</v>
      </c>
      <c r="N23" t="s">
        <v>5</v>
      </c>
      <c r="O23" t="s">
        <v>211</v>
      </c>
      <c r="Q23" t="str">
        <f t="shared" si="0"/>
        <v>(DRONE,C),</v>
      </c>
      <c r="R23" t="str">
        <f t="shared" si="1"/>
        <v>(SPAWNING_POOL,A),</v>
      </c>
      <c r="S23" t="str">
        <f t="shared" si="2"/>
        <v/>
      </c>
      <c r="T23" t="str">
        <f t="shared" si="3"/>
        <v/>
      </c>
      <c r="U23" t="str">
        <f t="shared" si="4"/>
        <v>Event('Build Roach Warren',((DRONE,C),(SPAWNING_POOL,A),),(150,0,0),55,add_unit,(ROACH_WARREN,))</v>
      </c>
    </row>
    <row r="24" spans="1:21" x14ac:dyDescent="0.3">
      <c r="A24" t="s">
        <v>237</v>
      </c>
      <c r="B24" t="s">
        <v>196</v>
      </c>
      <c r="C24" t="s">
        <v>193</v>
      </c>
      <c r="D24" t="s">
        <v>210</v>
      </c>
      <c r="E24" t="s">
        <v>218</v>
      </c>
      <c r="J24">
        <v>100</v>
      </c>
      <c r="K24">
        <v>50</v>
      </c>
      <c r="L24">
        <v>60</v>
      </c>
      <c r="M24">
        <v>0</v>
      </c>
      <c r="N24" t="s">
        <v>5</v>
      </c>
      <c r="O24" t="s">
        <v>197</v>
      </c>
      <c r="Q24" t="str">
        <f t="shared" si="0"/>
        <v>(DRONE,C),</v>
      </c>
      <c r="R24" t="str">
        <f t="shared" si="1"/>
        <v>(SPAWNING_POOL,A),</v>
      </c>
      <c r="S24" t="str">
        <f t="shared" si="2"/>
        <v/>
      </c>
      <c r="T24" t="str">
        <f t="shared" si="3"/>
        <v/>
      </c>
      <c r="U24" t="str">
        <f t="shared" si="4"/>
        <v>Event('Build Baneling Nest',((DRONE,C),(SPAWNING_POOL,A),),(100,50,0),60,add_unit,(BANELING_NEST,))</v>
      </c>
    </row>
    <row r="25" spans="1:21" x14ac:dyDescent="0.3">
      <c r="A25" t="s">
        <v>238</v>
      </c>
      <c r="B25" t="s">
        <v>196</v>
      </c>
      <c r="C25" t="s">
        <v>193</v>
      </c>
      <c r="D25" t="s">
        <v>245</v>
      </c>
      <c r="E25" t="s">
        <v>218</v>
      </c>
      <c r="J25">
        <v>100</v>
      </c>
      <c r="K25">
        <v>100</v>
      </c>
      <c r="L25">
        <v>40</v>
      </c>
      <c r="M25">
        <v>0</v>
      </c>
      <c r="N25" t="s">
        <v>5</v>
      </c>
      <c r="O25" t="s">
        <v>212</v>
      </c>
      <c r="Q25" t="str">
        <f t="shared" si="0"/>
        <v>(DRONE,C),</v>
      </c>
      <c r="R25" t="str">
        <f t="shared" si="1"/>
        <v>(LAIR,A),</v>
      </c>
      <c r="S25" t="str">
        <f t="shared" si="2"/>
        <v/>
      </c>
      <c r="T25" t="str">
        <f t="shared" si="3"/>
        <v/>
      </c>
      <c r="U25" t="str">
        <f t="shared" si="4"/>
        <v>Event('Build Hydralisk Den',((DRONE,C),(LAIR,A),),(100,100,0),40,add_unit,(HYDRALISK_DEN,))</v>
      </c>
    </row>
    <row r="26" spans="1:21" x14ac:dyDescent="0.3">
      <c r="A26" t="s">
        <v>239</v>
      </c>
      <c r="B26" t="s">
        <v>196</v>
      </c>
      <c r="C26" t="s">
        <v>193</v>
      </c>
      <c r="D26" t="s">
        <v>245</v>
      </c>
      <c r="E26" t="s">
        <v>218</v>
      </c>
      <c r="J26">
        <v>200</v>
      </c>
      <c r="K26">
        <v>200</v>
      </c>
      <c r="L26">
        <v>100</v>
      </c>
      <c r="M26">
        <v>0</v>
      </c>
      <c r="N26" t="s">
        <v>5</v>
      </c>
      <c r="O26" t="s">
        <v>214</v>
      </c>
      <c r="Q26" t="str">
        <f t="shared" si="0"/>
        <v>(DRONE,C),</v>
      </c>
      <c r="R26" t="str">
        <f t="shared" si="1"/>
        <v>(LAIR,A),</v>
      </c>
      <c r="S26" t="str">
        <f t="shared" si="2"/>
        <v/>
      </c>
      <c r="T26" t="str">
        <f t="shared" si="3"/>
        <v/>
      </c>
      <c r="U26" t="str">
        <f t="shared" si="4"/>
        <v>Event('Build Spire',((DRONE,C),(LAIR,A),),(200,200,0),100,add_unit,(SPIRE,))</v>
      </c>
    </row>
    <row r="27" spans="1:21" x14ac:dyDescent="0.3">
      <c r="A27" t="s">
        <v>240</v>
      </c>
      <c r="B27" t="s">
        <v>196</v>
      </c>
      <c r="C27" t="s">
        <v>193</v>
      </c>
      <c r="D27" t="s">
        <v>245</v>
      </c>
      <c r="E27" t="s">
        <v>218</v>
      </c>
      <c r="J27">
        <v>150</v>
      </c>
      <c r="K27">
        <v>200</v>
      </c>
      <c r="L27">
        <v>50</v>
      </c>
      <c r="M27">
        <v>0</v>
      </c>
      <c r="N27" t="s">
        <v>5</v>
      </c>
      <c r="O27" t="s">
        <v>246</v>
      </c>
      <c r="Q27" t="str">
        <f t="shared" si="0"/>
        <v>(DRONE,C),</v>
      </c>
      <c r="R27" t="str">
        <f t="shared" si="1"/>
        <v>(LAIR,A),</v>
      </c>
      <c r="S27" t="str">
        <f t="shared" si="2"/>
        <v/>
      </c>
      <c r="T27" t="str">
        <f t="shared" si="3"/>
        <v/>
      </c>
      <c r="U27" t="str">
        <f t="shared" si="4"/>
        <v>Event('Build Nydus Network',((DRONE,C),(LAIR,A),),(150,200,0),50,add_unit,(NYDUS_NETWORK,))</v>
      </c>
    </row>
    <row r="28" spans="1:21" x14ac:dyDescent="0.3">
      <c r="A28" t="s">
        <v>241</v>
      </c>
      <c r="B28" t="s">
        <v>196</v>
      </c>
      <c r="C28" t="s">
        <v>193</v>
      </c>
      <c r="D28" t="s">
        <v>245</v>
      </c>
      <c r="E28" t="s">
        <v>218</v>
      </c>
      <c r="J28">
        <v>100</v>
      </c>
      <c r="K28">
        <v>100</v>
      </c>
      <c r="L28">
        <v>50</v>
      </c>
      <c r="M28">
        <v>0</v>
      </c>
      <c r="N28" t="s">
        <v>5</v>
      </c>
      <c r="O28" t="s">
        <v>213</v>
      </c>
      <c r="Q28" t="str">
        <f t="shared" si="0"/>
        <v>(DRONE,C),</v>
      </c>
      <c r="R28" t="str">
        <f t="shared" si="1"/>
        <v>(LAIR,A),</v>
      </c>
      <c r="S28" t="str">
        <f t="shared" si="2"/>
        <v/>
      </c>
      <c r="T28" t="str">
        <f t="shared" si="3"/>
        <v/>
      </c>
      <c r="U28" t="str">
        <f t="shared" si="4"/>
        <v>Event('Build Infestation Pit',((DRONE,C),(LAIR,A),),(100,100,0),50,add_unit,(INFESTATION_PIT,))</v>
      </c>
    </row>
    <row r="29" spans="1:21" x14ac:dyDescent="0.3">
      <c r="A29" t="s">
        <v>242</v>
      </c>
      <c r="B29" t="s">
        <v>196</v>
      </c>
      <c r="C29" t="s">
        <v>193</v>
      </c>
      <c r="D29" t="s">
        <v>249</v>
      </c>
      <c r="E29" t="s">
        <v>218</v>
      </c>
      <c r="J29">
        <v>150</v>
      </c>
      <c r="K29">
        <v>200</v>
      </c>
      <c r="L29">
        <v>65</v>
      </c>
      <c r="M29">
        <v>0</v>
      </c>
      <c r="N29" t="s">
        <v>5</v>
      </c>
      <c r="O29" t="s">
        <v>215</v>
      </c>
      <c r="Q29" t="str">
        <f t="shared" si="0"/>
        <v>(DRONE,C),</v>
      </c>
      <c r="R29" t="str">
        <f t="shared" si="1"/>
        <v>(HIVE,A),</v>
      </c>
      <c r="S29" t="str">
        <f t="shared" si="2"/>
        <v/>
      </c>
      <c r="T29" t="str">
        <f t="shared" si="3"/>
        <v/>
      </c>
      <c r="U29" t="str">
        <f t="shared" si="4"/>
        <v>Event('Build Ultralisk Cavern',((DRONE,C),(HIVE,A),),(150,200,0),65,add_unit,(ULTRALISK_CAVERN,))</v>
      </c>
    </row>
    <row r="30" spans="1:21" x14ac:dyDescent="0.3">
      <c r="A30" t="s">
        <v>243</v>
      </c>
      <c r="B30" t="s">
        <v>214</v>
      </c>
      <c r="C30" t="s">
        <v>193</v>
      </c>
      <c r="D30" t="s">
        <v>249</v>
      </c>
      <c r="E30" t="s">
        <v>218</v>
      </c>
      <c r="J30">
        <v>100</v>
      </c>
      <c r="K30">
        <v>150</v>
      </c>
      <c r="L30">
        <v>100</v>
      </c>
      <c r="M30">
        <v>0</v>
      </c>
      <c r="N30" t="s">
        <v>5</v>
      </c>
      <c r="O30" t="s">
        <v>198</v>
      </c>
      <c r="Q30" t="str">
        <f t="shared" si="0"/>
        <v>(SPIRE,C),</v>
      </c>
      <c r="R30" t="str">
        <f t="shared" si="1"/>
        <v>(HIVE,A),</v>
      </c>
      <c r="S30" t="str">
        <f t="shared" si="2"/>
        <v/>
      </c>
      <c r="T30" t="str">
        <f t="shared" si="3"/>
        <v/>
      </c>
      <c r="U30" t="str">
        <f t="shared" si="4"/>
        <v>Event('Build Greater Spire',((SPIRE,C),(HIVE,A),),(100,150,0),100,add_unit,(GREATER_SPIRE,))</v>
      </c>
    </row>
    <row r="31" spans="1:21" x14ac:dyDescent="0.3">
      <c r="A31" t="s">
        <v>244</v>
      </c>
      <c r="B31" t="s">
        <v>246</v>
      </c>
      <c r="C31" t="s">
        <v>209</v>
      </c>
      <c r="J31">
        <v>100</v>
      </c>
      <c r="K31">
        <v>100</v>
      </c>
      <c r="L31">
        <v>20</v>
      </c>
      <c r="M31">
        <v>0</v>
      </c>
      <c r="N31" t="s">
        <v>5</v>
      </c>
      <c r="O31" t="s">
        <v>253</v>
      </c>
      <c r="Q31" t="str">
        <f t="shared" si="0"/>
        <v>(NYDUS_NETWORK,O),</v>
      </c>
      <c r="R31" t="str">
        <f t="shared" si="1"/>
        <v/>
      </c>
      <c r="S31" t="str">
        <f t="shared" si="2"/>
        <v/>
      </c>
      <c r="T31" t="str">
        <f t="shared" si="3"/>
        <v/>
      </c>
      <c r="U31" t="str">
        <f t="shared" si="4"/>
        <v>Event('Summon Nydus Worm',((NYDUS_NETWORK,O),),(100,100,0),20,add_unit,(NYDUS_WORM,))</v>
      </c>
    </row>
    <row r="32" spans="1:21" x14ac:dyDescent="0.3">
      <c r="A32" t="s">
        <v>258</v>
      </c>
      <c r="B32" t="s">
        <v>220</v>
      </c>
      <c r="C32">
        <v>25</v>
      </c>
      <c r="J32">
        <v>0</v>
      </c>
      <c r="K32">
        <v>0</v>
      </c>
      <c r="L32">
        <v>15</v>
      </c>
      <c r="M32">
        <v>0</v>
      </c>
      <c r="N32" t="s">
        <v>5</v>
      </c>
      <c r="O32" t="s">
        <v>247</v>
      </c>
      <c r="Q32" t="str">
        <f t="shared" si="0"/>
        <v>(QUEEN,25),</v>
      </c>
      <c r="R32" t="str">
        <f t="shared" si="1"/>
        <v/>
      </c>
      <c r="S32" t="str">
        <f t="shared" si="2"/>
        <v/>
      </c>
      <c r="T32" t="str">
        <f t="shared" si="3"/>
        <v/>
      </c>
      <c r="U32" t="str">
        <f t="shared" si="4"/>
        <v>Event('Spawn Creep Tumor (Queen)',((QUEEN,25),),(0,0,0),15,add_unit,(CREEP_TUMOR,))</v>
      </c>
    </row>
    <row r="33" spans="1:21" x14ac:dyDescent="0.3">
      <c r="A33" t="s">
        <v>259</v>
      </c>
      <c r="B33" t="s">
        <v>247</v>
      </c>
      <c r="C33">
        <v>25</v>
      </c>
      <c r="J33">
        <v>0</v>
      </c>
      <c r="K33">
        <v>0</v>
      </c>
      <c r="L33">
        <v>15</v>
      </c>
      <c r="M33">
        <v>0</v>
      </c>
      <c r="N33" t="s">
        <v>5</v>
      </c>
      <c r="O33" t="s">
        <v>247</v>
      </c>
      <c r="Q33" t="str">
        <f t="shared" si="0"/>
        <v>(CREEP_TUMOR,25),</v>
      </c>
      <c r="R33" t="str">
        <f t="shared" si="1"/>
        <v/>
      </c>
      <c r="S33" t="str">
        <f t="shared" si="2"/>
        <v/>
      </c>
      <c r="T33" t="str">
        <f t="shared" si="3"/>
        <v/>
      </c>
      <c r="U33" t="str">
        <f t="shared" si="4"/>
        <v>Event('Spawn Creep Tumor (Creep Tumor)',((CREEP_TUMOR,25),),(0,0,0),15,add_unit,(CREEP_TUMOR,))</v>
      </c>
    </row>
    <row r="34" spans="1:21" x14ac:dyDescent="0.3">
      <c r="A34" t="s">
        <v>257</v>
      </c>
      <c r="B34" t="s">
        <v>220</v>
      </c>
      <c r="C34">
        <v>25</v>
      </c>
      <c r="D34" t="s">
        <v>199</v>
      </c>
      <c r="E34" t="s">
        <v>218</v>
      </c>
      <c r="J34">
        <v>0</v>
      </c>
      <c r="K34">
        <v>0</v>
      </c>
      <c r="L34">
        <v>40</v>
      </c>
      <c r="M34">
        <v>0</v>
      </c>
      <c r="N34" t="s">
        <v>5</v>
      </c>
      <c r="O34" t="s">
        <v>194</v>
      </c>
      <c r="P34">
        <v>4</v>
      </c>
      <c r="Q34" t="str">
        <f t="shared" si="0"/>
        <v>(QUEEN,25),</v>
      </c>
      <c r="R34" t="str">
        <f t="shared" si="1"/>
        <v>(HATCHERY,A),</v>
      </c>
      <c r="S34" t="str">
        <f t="shared" si="2"/>
        <v/>
      </c>
      <c r="T34" t="str">
        <f t="shared" si="3"/>
        <v/>
      </c>
      <c r="U34" t="str">
        <f t="shared" si="4"/>
        <v>Event('Spawn Larva (Queen)',((QUEEN,25),(HATCHERY,A),),(0,0,0),40,add_unit,(LARVA,4))</v>
      </c>
    </row>
    <row r="35" spans="1:21" x14ac:dyDescent="0.3">
      <c r="A35" t="s">
        <v>260</v>
      </c>
      <c r="B35" t="s">
        <v>248</v>
      </c>
      <c r="C35" t="s">
        <v>209</v>
      </c>
      <c r="D35" t="s">
        <v>263</v>
      </c>
      <c r="E35" t="s">
        <v>266</v>
      </c>
      <c r="J35">
        <v>100</v>
      </c>
      <c r="K35">
        <v>100</v>
      </c>
      <c r="L35">
        <v>160</v>
      </c>
      <c r="M35">
        <v>0</v>
      </c>
      <c r="N35" t="s">
        <v>267</v>
      </c>
      <c r="O35" t="s">
        <v>263</v>
      </c>
      <c r="Q35" t="str">
        <f t="shared" si="0"/>
        <v>(EVOLUTION_CHAMBER,O),</v>
      </c>
      <c r="R35" t="str">
        <f t="shared" si="1"/>
        <v>(MELEE_ATTACKS_LEVEL_1,N),</v>
      </c>
      <c r="S35" t="str">
        <f t="shared" si="2"/>
        <v/>
      </c>
      <c r="T35" t="str">
        <f t="shared" si="3"/>
        <v/>
      </c>
      <c r="U35" t="str">
        <f t="shared" si="4"/>
        <v>Event('Research Melee Attacks Level 1',((EVOLUTION_CHAMBER,O),(MELEE_ATTACKS_LEVEL_1,N),),(100,100,0),160,research,(MELEE_ATTACKS_LEVEL_1,))</v>
      </c>
    </row>
    <row r="36" spans="1:21" x14ac:dyDescent="0.3">
      <c r="A36" t="s">
        <v>261</v>
      </c>
      <c r="B36" t="s">
        <v>248</v>
      </c>
      <c r="C36" t="s">
        <v>209</v>
      </c>
      <c r="D36" t="s">
        <v>264</v>
      </c>
      <c r="E36" t="s">
        <v>266</v>
      </c>
      <c r="F36" t="s">
        <v>263</v>
      </c>
      <c r="G36" t="s">
        <v>218</v>
      </c>
      <c r="H36" t="s">
        <v>245</v>
      </c>
      <c r="I36" t="s">
        <v>218</v>
      </c>
      <c r="J36">
        <v>150</v>
      </c>
      <c r="K36">
        <v>150</v>
      </c>
      <c r="L36">
        <v>190</v>
      </c>
      <c r="M36">
        <v>0</v>
      </c>
      <c r="N36" t="s">
        <v>267</v>
      </c>
      <c r="O36" t="s">
        <v>264</v>
      </c>
      <c r="Q36" t="str">
        <f t="shared" si="0"/>
        <v>(EVOLUTION_CHAMBER,O),</v>
      </c>
      <c r="R36" t="str">
        <f t="shared" si="1"/>
        <v>(MELEE_ATTACKS_LEVEL_2,N),</v>
      </c>
      <c r="S36" t="str">
        <f t="shared" si="2"/>
        <v>(MELEE_ATTACKS_LEVEL_1,A),</v>
      </c>
      <c r="T36" t="str">
        <f t="shared" si="3"/>
        <v>(LAIR,A),</v>
      </c>
      <c r="U36" t="str">
        <f t="shared" si="4"/>
        <v>Event('Research Melee Attacks Level 2',((EVOLUTION_CHAMBER,O),(MELEE_ATTACKS_LEVEL_2,N),(MELEE_ATTACKS_LEVEL_1,A),(LAIR,A),),(150,150,0),190,research,(MELEE_ATTACKS_LEVEL_2,))</v>
      </c>
    </row>
    <row r="37" spans="1:21" x14ac:dyDescent="0.3">
      <c r="A37" t="s">
        <v>262</v>
      </c>
      <c r="B37" t="s">
        <v>248</v>
      </c>
      <c r="C37" t="s">
        <v>209</v>
      </c>
      <c r="D37" t="s">
        <v>265</v>
      </c>
      <c r="E37" t="s">
        <v>266</v>
      </c>
      <c r="F37" t="s">
        <v>264</v>
      </c>
      <c r="G37" t="s">
        <v>218</v>
      </c>
      <c r="H37" t="s">
        <v>249</v>
      </c>
      <c r="I37" t="s">
        <v>218</v>
      </c>
      <c r="J37">
        <v>200</v>
      </c>
      <c r="K37">
        <v>200</v>
      </c>
      <c r="L37">
        <v>220</v>
      </c>
      <c r="M37">
        <v>0</v>
      </c>
      <c r="N37" t="s">
        <v>267</v>
      </c>
      <c r="O37" t="s">
        <v>265</v>
      </c>
      <c r="Q37" t="str">
        <f t="shared" si="0"/>
        <v>(EVOLUTION_CHAMBER,O),</v>
      </c>
      <c r="R37" t="str">
        <f t="shared" si="1"/>
        <v>(MELEE_ATTACKS_LEVEL_3,N),</v>
      </c>
      <c r="S37" t="str">
        <f t="shared" si="2"/>
        <v>(MELEE_ATTACKS_LEVEL_2,A),</v>
      </c>
      <c r="T37" t="str">
        <f t="shared" si="3"/>
        <v>(HIVE,A),</v>
      </c>
      <c r="U37" t="str">
        <f t="shared" si="4"/>
        <v>Event('Research Melee Attacks Level 3',((EVOLUTION_CHAMBER,O),(MELEE_ATTACKS_LEVEL_3,N),(MELEE_ATTACKS_LEVEL_2,A),(HIVE,A),),(200,200,0),220,research,(MELEE_ATTACKS_LEVEL_3,))</v>
      </c>
    </row>
    <row r="38" spans="1:21" x14ac:dyDescent="0.3">
      <c r="A38" t="s">
        <v>268</v>
      </c>
      <c r="B38" t="s">
        <v>248</v>
      </c>
      <c r="C38" t="s">
        <v>209</v>
      </c>
      <c r="D38" t="s">
        <v>271</v>
      </c>
      <c r="E38" t="s">
        <v>266</v>
      </c>
      <c r="J38">
        <v>100</v>
      </c>
      <c r="K38">
        <v>100</v>
      </c>
      <c r="L38">
        <v>160</v>
      </c>
      <c r="M38">
        <v>0</v>
      </c>
      <c r="N38" t="s">
        <v>267</v>
      </c>
      <c r="O38" t="s">
        <v>271</v>
      </c>
      <c r="Q38" t="str">
        <f t="shared" si="0"/>
        <v>(EVOLUTION_CHAMBER,O),</v>
      </c>
      <c r="R38" t="str">
        <f t="shared" si="1"/>
        <v>(MISSILE_ATTACKS_LEVEL_1,N),</v>
      </c>
      <c r="S38" t="str">
        <f t="shared" si="2"/>
        <v/>
      </c>
      <c r="T38" t="str">
        <f t="shared" si="3"/>
        <v/>
      </c>
      <c r="U38" t="str">
        <f t="shared" si="4"/>
        <v>Event('Research Missile Attacks Level 1',((EVOLUTION_CHAMBER,O),(MISSILE_ATTACKS_LEVEL_1,N),),(100,100,0),160,research,(MISSILE_ATTACKS_LEVEL_1,))</v>
      </c>
    </row>
    <row r="39" spans="1:21" x14ac:dyDescent="0.3">
      <c r="A39" t="s">
        <v>269</v>
      </c>
      <c r="B39" t="s">
        <v>248</v>
      </c>
      <c r="C39" t="s">
        <v>209</v>
      </c>
      <c r="D39" t="s">
        <v>272</v>
      </c>
      <c r="E39" t="s">
        <v>266</v>
      </c>
      <c r="F39" t="s">
        <v>271</v>
      </c>
      <c r="G39" t="s">
        <v>218</v>
      </c>
      <c r="H39" t="s">
        <v>245</v>
      </c>
      <c r="I39" t="s">
        <v>218</v>
      </c>
      <c r="J39">
        <v>150</v>
      </c>
      <c r="K39">
        <v>150</v>
      </c>
      <c r="L39">
        <v>190</v>
      </c>
      <c r="M39">
        <v>0</v>
      </c>
      <c r="N39" t="s">
        <v>267</v>
      </c>
      <c r="O39" t="s">
        <v>272</v>
      </c>
      <c r="Q39" t="str">
        <f t="shared" si="0"/>
        <v>(EVOLUTION_CHAMBER,O),</v>
      </c>
      <c r="R39" t="str">
        <f t="shared" si="1"/>
        <v>(MISSILE_ATTACKS_LEVEL_2,N),</v>
      </c>
      <c r="S39" t="str">
        <f t="shared" si="2"/>
        <v>(MISSILE_ATTACKS_LEVEL_1,A),</v>
      </c>
      <c r="T39" t="str">
        <f t="shared" si="3"/>
        <v>(LAIR,A),</v>
      </c>
      <c r="U39" t="str">
        <f t="shared" si="4"/>
        <v>Event('Research Missile Attacks Level 2',((EVOLUTION_CHAMBER,O),(MISSILE_ATTACKS_LEVEL_2,N),(MISSILE_ATTACKS_LEVEL_1,A),(LAIR,A),),(150,150,0),190,research,(MISSILE_ATTACKS_LEVEL_2,))</v>
      </c>
    </row>
    <row r="40" spans="1:21" x14ac:dyDescent="0.3">
      <c r="A40" t="s">
        <v>270</v>
      </c>
      <c r="B40" t="s">
        <v>248</v>
      </c>
      <c r="C40" t="s">
        <v>209</v>
      </c>
      <c r="D40" t="s">
        <v>273</v>
      </c>
      <c r="E40" t="s">
        <v>266</v>
      </c>
      <c r="F40" t="s">
        <v>272</v>
      </c>
      <c r="G40" t="s">
        <v>218</v>
      </c>
      <c r="H40" t="s">
        <v>249</v>
      </c>
      <c r="I40" t="s">
        <v>218</v>
      </c>
      <c r="J40">
        <v>200</v>
      </c>
      <c r="K40">
        <v>200</v>
      </c>
      <c r="L40">
        <v>220</v>
      </c>
      <c r="M40">
        <v>0</v>
      </c>
      <c r="N40" t="s">
        <v>267</v>
      </c>
      <c r="O40" t="s">
        <v>273</v>
      </c>
      <c r="Q40" t="str">
        <f t="shared" si="0"/>
        <v>(EVOLUTION_CHAMBER,O),</v>
      </c>
      <c r="R40" t="str">
        <f t="shared" si="1"/>
        <v>(MISSILE_ATTACKS_LEVEL_3,N),</v>
      </c>
      <c r="S40" t="str">
        <f t="shared" si="2"/>
        <v>(MISSILE_ATTACKS_LEVEL_2,A),</v>
      </c>
      <c r="T40" t="str">
        <f t="shared" si="3"/>
        <v>(HIVE,A),</v>
      </c>
      <c r="U40" t="str">
        <f t="shared" si="4"/>
        <v>Event('Research Missile Attacks Level 3',((EVOLUTION_CHAMBER,O),(MISSILE_ATTACKS_LEVEL_3,N),(MISSILE_ATTACKS_LEVEL_2,A),(HIVE,A),),(200,200,0),220,research,(MISSILE_ATTACKS_LEVEL_3,))</v>
      </c>
    </row>
    <row r="41" spans="1:21" x14ac:dyDescent="0.3">
      <c r="A41" t="s">
        <v>274</v>
      </c>
      <c r="B41" t="s">
        <v>248</v>
      </c>
      <c r="C41" t="s">
        <v>209</v>
      </c>
      <c r="D41" t="s">
        <v>275</v>
      </c>
      <c r="E41" t="s">
        <v>266</v>
      </c>
      <c r="J41">
        <v>100</v>
      </c>
      <c r="K41">
        <v>100</v>
      </c>
      <c r="L41">
        <v>160</v>
      </c>
      <c r="M41">
        <v>0</v>
      </c>
      <c r="N41" t="s">
        <v>267</v>
      </c>
      <c r="O41" t="s">
        <v>275</v>
      </c>
      <c r="Q41" t="str">
        <f t="shared" si="0"/>
        <v>(EVOLUTION_CHAMBER,O),</v>
      </c>
      <c r="R41" t="str">
        <f t="shared" si="1"/>
        <v>(FLYER_ATTACKS_LEVEL_1,N),</v>
      </c>
      <c r="S41" t="str">
        <f t="shared" si="2"/>
        <v/>
      </c>
      <c r="T41" t="str">
        <f t="shared" si="3"/>
        <v/>
      </c>
      <c r="U41" t="str">
        <f t="shared" si="4"/>
        <v>Event('Research Flyer Attacks Level 1',((EVOLUTION_CHAMBER,O),(FLYER_ATTACKS_LEVEL_1,N),),(100,100,0),160,research,(FLYER_ATTACKS_LEVEL_1,))</v>
      </c>
    </row>
    <row r="42" spans="1:21" x14ac:dyDescent="0.3">
      <c r="A42" t="s">
        <v>276</v>
      </c>
      <c r="B42" t="s">
        <v>248</v>
      </c>
      <c r="C42" t="s">
        <v>209</v>
      </c>
      <c r="D42" t="s">
        <v>277</v>
      </c>
      <c r="E42" t="s">
        <v>266</v>
      </c>
      <c r="F42" t="s">
        <v>275</v>
      </c>
      <c r="G42" t="s">
        <v>218</v>
      </c>
      <c r="H42" t="s">
        <v>245</v>
      </c>
      <c r="I42" t="s">
        <v>218</v>
      </c>
      <c r="J42">
        <v>175</v>
      </c>
      <c r="K42">
        <v>175</v>
      </c>
      <c r="L42">
        <v>190</v>
      </c>
      <c r="M42">
        <v>0</v>
      </c>
      <c r="N42" t="s">
        <v>267</v>
      </c>
      <c r="O42" t="s">
        <v>277</v>
      </c>
      <c r="Q42" t="str">
        <f t="shared" si="0"/>
        <v>(EVOLUTION_CHAMBER,O),</v>
      </c>
      <c r="R42" t="str">
        <f t="shared" si="1"/>
        <v>(FLYER_ATTACKS_LEVEL_2,N),</v>
      </c>
      <c r="S42" t="str">
        <f t="shared" si="2"/>
        <v>(FLYER_ATTACKS_LEVEL_1,A),</v>
      </c>
      <c r="T42" t="str">
        <f t="shared" si="3"/>
        <v>(LAIR,A),</v>
      </c>
      <c r="U42" t="str">
        <f t="shared" si="4"/>
        <v>Event('Research Flyer Attacks Level 2',((EVOLUTION_CHAMBER,O),(FLYER_ATTACKS_LEVEL_2,N),(FLYER_ATTACKS_LEVEL_1,A),(LAIR,A),),(175,175,0),190,research,(FLYER_ATTACKS_LEVEL_2,))</v>
      </c>
    </row>
    <row r="43" spans="1:21" x14ac:dyDescent="0.3">
      <c r="A43" t="s">
        <v>278</v>
      </c>
      <c r="B43" t="s">
        <v>248</v>
      </c>
      <c r="C43" t="s">
        <v>209</v>
      </c>
      <c r="D43" t="s">
        <v>279</v>
      </c>
      <c r="E43" t="s">
        <v>266</v>
      </c>
      <c r="F43" t="s">
        <v>277</v>
      </c>
      <c r="G43" t="s">
        <v>218</v>
      </c>
      <c r="H43" t="s">
        <v>249</v>
      </c>
      <c r="I43" t="s">
        <v>218</v>
      </c>
      <c r="J43">
        <v>250</v>
      </c>
      <c r="K43">
        <v>250</v>
      </c>
      <c r="L43">
        <v>220</v>
      </c>
      <c r="M43">
        <v>0</v>
      </c>
      <c r="N43" t="s">
        <v>267</v>
      </c>
      <c r="O43" t="s">
        <v>279</v>
      </c>
      <c r="Q43" t="str">
        <f t="shared" si="0"/>
        <v>(EVOLUTION_CHAMBER,O),</v>
      </c>
      <c r="R43" t="str">
        <f t="shared" si="1"/>
        <v>(FLYER_ATTACKS_LEVEL_3,N),</v>
      </c>
      <c r="S43" t="str">
        <f t="shared" si="2"/>
        <v>(FLYER_ATTACKS_LEVEL_2,A),</v>
      </c>
      <c r="T43" t="str">
        <f t="shared" si="3"/>
        <v>(HIVE,A),</v>
      </c>
      <c r="U43" t="str">
        <f t="shared" si="4"/>
        <v>Event('Research Flyer Attacks Level 3',((EVOLUTION_CHAMBER,O),(FLYER_ATTACKS_LEVEL_3,N),(FLYER_ATTACKS_LEVEL_2,A),(HIVE,A),),(250,250,0),220,research,(FLYER_ATTACKS_LEVEL_3,))</v>
      </c>
    </row>
    <row r="44" spans="1:21" x14ac:dyDescent="0.3">
      <c r="A44" t="s">
        <v>280</v>
      </c>
      <c r="B44" t="s">
        <v>248</v>
      </c>
      <c r="C44" t="s">
        <v>209</v>
      </c>
      <c r="D44" t="s">
        <v>281</v>
      </c>
      <c r="E44" t="s">
        <v>266</v>
      </c>
      <c r="J44">
        <v>150</v>
      </c>
      <c r="K44">
        <v>150</v>
      </c>
      <c r="L44">
        <v>160</v>
      </c>
      <c r="M44">
        <v>0</v>
      </c>
      <c r="N44" t="s">
        <v>267</v>
      </c>
      <c r="O44" t="s">
        <v>281</v>
      </c>
      <c r="Q44" t="str">
        <f t="shared" si="0"/>
        <v>(EVOLUTION_CHAMBER,O),</v>
      </c>
      <c r="R44" t="str">
        <f t="shared" si="1"/>
        <v>(GROUND_CARAPACE_LEVEL_1,N),</v>
      </c>
      <c r="S44" t="str">
        <f t="shared" si="2"/>
        <v/>
      </c>
      <c r="T44" t="str">
        <f t="shared" si="3"/>
        <v/>
      </c>
      <c r="U44" t="str">
        <f t="shared" si="4"/>
        <v>Event('Research Ground Carapace Level 1',((EVOLUTION_CHAMBER,O),(GROUND_CARAPACE_LEVEL_1,N),),(150,150,0),160,research,(GROUND_CARAPACE_LEVEL_1,))</v>
      </c>
    </row>
    <row r="45" spans="1:21" x14ac:dyDescent="0.3">
      <c r="A45" t="s">
        <v>308</v>
      </c>
      <c r="B45" t="s">
        <v>248</v>
      </c>
      <c r="C45" t="s">
        <v>209</v>
      </c>
      <c r="D45" t="s">
        <v>309</v>
      </c>
      <c r="E45" t="s">
        <v>266</v>
      </c>
      <c r="F45" t="s">
        <v>281</v>
      </c>
      <c r="G45" t="s">
        <v>218</v>
      </c>
      <c r="H45" t="s">
        <v>245</v>
      </c>
      <c r="I45" t="s">
        <v>218</v>
      </c>
      <c r="J45">
        <v>225</v>
      </c>
      <c r="K45">
        <v>225</v>
      </c>
      <c r="L45">
        <v>190</v>
      </c>
      <c r="M45">
        <v>0</v>
      </c>
      <c r="N45" t="s">
        <v>267</v>
      </c>
      <c r="O45" t="s">
        <v>309</v>
      </c>
      <c r="Q45" t="str">
        <f t="shared" si="0"/>
        <v>(EVOLUTION_CHAMBER,O),</v>
      </c>
      <c r="R45" t="str">
        <f t="shared" si="1"/>
        <v>(GROUND_CARAPACE_LEVEL_2,N),</v>
      </c>
      <c r="S45" t="str">
        <f t="shared" si="2"/>
        <v>(GROUND_CARAPACE_LEVEL_1,A),</v>
      </c>
      <c r="T45" t="str">
        <f t="shared" si="3"/>
        <v>(LAIR,A),</v>
      </c>
      <c r="U45" t="str">
        <f t="shared" si="4"/>
        <v>Event('Research Ground Carapace Level 2',((EVOLUTION_CHAMBER,O),(GROUND_CARAPACE_LEVEL_2,N),(GROUND_CARAPACE_LEVEL_1,A),(LAIR,A),),(225,225,0),190,research,(GROUND_CARAPACE_LEVEL_2,))</v>
      </c>
    </row>
    <row r="46" spans="1:21" x14ac:dyDescent="0.3">
      <c r="A46" t="s">
        <v>310</v>
      </c>
      <c r="B46" t="s">
        <v>248</v>
      </c>
      <c r="C46" t="s">
        <v>209</v>
      </c>
      <c r="D46" t="s">
        <v>311</v>
      </c>
      <c r="E46" t="s">
        <v>266</v>
      </c>
      <c r="F46" t="s">
        <v>309</v>
      </c>
      <c r="G46" t="s">
        <v>218</v>
      </c>
      <c r="H46" t="s">
        <v>249</v>
      </c>
      <c r="I46" t="s">
        <v>218</v>
      </c>
      <c r="J46">
        <v>300</v>
      </c>
      <c r="K46">
        <v>300</v>
      </c>
      <c r="L46">
        <v>220</v>
      </c>
      <c r="M46">
        <v>0</v>
      </c>
      <c r="N46" t="s">
        <v>267</v>
      </c>
      <c r="O46" t="s">
        <v>311</v>
      </c>
      <c r="Q46" t="str">
        <f t="shared" si="0"/>
        <v>(EVOLUTION_CHAMBER,O),</v>
      </c>
      <c r="R46" t="str">
        <f t="shared" si="1"/>
        <v>(GROUND_CARAPACE_LEVEL_3,N),</v>
      </c>
      <c r="S46" t="str">
        <f t="shared" si="2"/>
        <v>(GROUND_CARAPACE_LEVEL_2,A),</v>
      </c>
      <c r="T46" t="str">
        <f t="shared" si="3"/>
        <v>(HIVE,A),</v>
      </c>
      <c r="U46" t="str">
        <f t="shared" si="4"/>
        <v>Event('Research Ground Carapace Level 3',((EVOLUTION_CHAMBER,O),(GROUND_CARAPACE_LEVEL_3,N),(GROUND_CARAPACE_LEVEL_2,A),(HIVE,A),),(300,300,0),220,research,(GROUND_CARAPACE_LEVEL_3,))</v>
      </c>
    </row>
    <row r="47" spans="1:21" x14ac:dyDescent="0.3">
      <c r="A47" t="s">
        <v>282</v>
      </c>
      <c r="B47" t="s">
        <v>248</v>
      </c>
      <c r="C47" t="s">
        <v>209</v>
      </c>
      <c r="D47" t="s">
        <v>312</v>
      </c>
      <c r="E47" t="s">
        <v>266</v>
      </c>
      <c r="J47">
        <v>150</v>
      </c>
      <c r="K47">
        <v>150</v>
      </c>
      <c r="L47">
        <v>160</v>
      </c>
      <c r="M47">
        <v>0</v>
      </c>
      <c r="N47" t="s">
        <v>267</v>
      </c>
      <c r="O47" t="s">
        <v>312</v>
      </c>
      <c r="Q47" t="str">
        <f t="shared" si="0"/>
        <v>(EVOLUTION_CHAMBER,O),</v>
      </c>
      <c r="R47" t="str">
        <f t="shared" si="1"/>
        <v>(FLYER_CARAPACE_LEVEL_1,N),</v>
      </c>
      <c r="S47" t="str">
        <f t="shared" si="2"/>
        <v/>
      </c>
      <c r="T47" t="str">
        <f t="shared" si="3"/>
        <v/>
      </c>
      <c r="U47" t="str">
        <f t="shared" si="4"/>
        <v>Event('Research Flyer Carapace Level 1',((EVOLUTION_CHAMBER,O),(FLYER_CARAPACE_LEVEL_1,N),),(150,150,0),160,research,(FLYER_CARAPACE_LEVEL_1,))</v>
      </c>
    </row>
    <row r="48" spans="1:21" x14ac:dyDescent="0.3">
      <c r="A48" t="s">
        <v>313</v>
      </c>
      <c r="B48" t="s">
        <v>248</v>
      </c>
      <c r="C48" t="s">
        <v>209</v>
      </c>
      <c r="D48" t="s">
        <v>314</v>
      </c>
      <c r="E48" t="s">
        <v>266</v>
      </c>
      <c r="F48" t="s">
        <v>312</v>
      </c>
      <c r="G48" t="s">
        <v>218</v>
      </c>
      <c r="H48" t="s">
        <v>245</v>
      </c>
      <c r="I48" t="s">
        <v>218</v>
      </c>
      <c r="J48">
        <v>225</v>
      </c>
      <c r="K48">
        <v>225</v>
      </c>
      <c r="L48">
        <v>190</v>
      </c>
      <c r="M48">
        <v>0</v>
      </c>
      <c r="N48" t="s">
        <v>267</v>
      </c>
      <c r="O48" t="s">
        <v>314</v>
      </c>
      <c r="Q48" t="str">
        <f t="shared" si="0"/>
        <v>(EVOLUTION_CHAMBER,O),</v>
      </c>
      <c r="R48" t="str">
        <f t="shared" si="1"/>
        <v>(FLYER_CARAPACE_LEVEL_2,N),</v>
      </c>
      <c r="S48" t="str">
        <f t="shared" si="2"/>
        <v>(FLYER_CARAPACE_LEVEL_1,A),</v>
      </c>
      <c r="T48" t="str">
        <f t="shared" si="3"/>
        <v>(LAIR,A),</v>
      </c>
      <c r="U48" t="str">
        <f t="shared" si="4"/>
        <v>Event('Research Flyer Carapace Level 2',((EVOLUTION_CHAMBER,O),(FLYER_CARAPACE_LEVEL_2,N),(FLYER_CARAPACE_LEVEL_1,A),(LAIR,A),),(225,225,0),190,research,(FLYER_CARAPACE_LEVEL_2,))</v>
      </c>
    </row>
    <row r="49" spans="1:21" x14ac:dyDescent="0.3">
      <c r="A49" t="s">
        <v>315</v>
      </c>
      <c r="B49" t="s">
        <v>248</v>
      </c>
      <c r="C49" t="s">
        <v>209</v>
      </c>
      <c r="D49" t="s">
        <v>316</v>
      </c>
      <c r="E49" t="s">
        <v>266</v>
      </c>
      <c r="F49" t="s">
        <v>314</v>
      </c>
      <c r="G49" t="s">
        <v>218</v>
      </c>
      <c r="H49" t="s">
        <v>249</v>
      </c>
      <c r="I49" t="s">
        <v>218</v>
      </c>
      <c r="J49">
        <v>300</v>
      </c>
      <c r="K49">
        <v>300</v>
      </c>
      <c r="L49">
        <v>220</v>
      </c>
      <c r="M49">
        <v>0</v>
      </c>
      <c r="N49" t="s">
        <v>267</v>
      </c>
      <c r="O49" t="s">
        <v>316</v>
      </c>
      <c r="Q49" t="str">
        <f t="shared" si="0"/>
        <v>(EVOLUTION_CHAMBER,O),</v>
      </c>
      <c r="R49" t="str">
        <f t="shared" si="1"/>
        <v>(FLYER_CARAPACE_LEVEL_3,N),</v>
      </c>
      <c r="S49" t="str">
        <f t="shared" si="2"/>
        <v>(FLYER_CARAPACE_LEVEL_2,A),</v>
      </c>
      <c r="T49" t="str">
        <f t="shared" si="3"/>
        <v>(HIVE,A),</v>
      </c>
      <c r="U49" t="str">
        <f t="shared" si="4"/>
        <v>Event('Research Flyer Carapace Level 3',((EVOLUTION_CHAMBER,O),(FLYER_CARAPACE_LEVEL_3,N),(FLYER_CARAPACE_LEVEL_2,A),(HIVE,A),),(300,300,0),220,research,(FLYER_CARAPACE_LEVEL_3,))</v>
      </c>
    </row>
    <row r="50" spans="1:21" x14ac:dyDescent="0.3">
      <c r="A50" t="s">
        <v>283</v>
      </c>
      <c r="B50" t="s">
        <v>215</v>
      </c>
      <c r="C50" t="s">
        <v>209</v>
      </c>
      <c r="D50" t="s">
        <v>296</v>
      </c>
      <c r="E50" t="s">
        <v>266</v>
      </c>
      <c r="J50">
        <v>150</v>
      </c>
      <c r="K50">
        <v>150</v>
      </c>
      <c r="L50">
        <v>110</v>
      </c>
      <c r="M50">
        <v>0</v>
      </c>
      <c r="N50" t="s">
        <v>267</v>
      </c>
      <c r="O50" t="s">
        <v>296</v>
      </c>
      <c r="Q50" t="str">
        <f t="shared" si="0"/>
        <v>(ULTRALISK_CAVERN,O),</v>
      </c>
      <c r="R50" t="str">
        <f t="shared" si="1"/>
        <v>(CHITINOUS_PLATING,N),</v>
      </c>
      <c r="S50" t="str">
        <f t="shared" si="2"/>
        <v/>
      </c>
      <c r="T50" t="str">
        <f t="shared" si="3"/>
        <v/>
      </c>
      <c r="U50" t="str">
        <f t="shared" si="4"/>
        <v>Event('Research Chitinous Plating',((ULTRALISK_CAVERN,O),(CHITINOUS_PLATING,N),),(150,150,0),110,research,(CHITINOUS_PLATING,))</v>
      </c>
    </row>
    <row r="51" spans="1:21" x14ac:dyDescent="0.3">
      <c r="A51" t="s">
        <v>284</v>
      </c>
      <c r="B51" t="s">
        <v>197</v>
      </c>
      <c r="C51" t="s">
        <v>209</v>
      </c>
      <c r="D51" t="s">
        <v>297</v>
      </c>
      <c r="E51" t="s">
        <v>266</v>
      </c>
      <c r="J51">
        <v>150</v>
      </c>
      <c r="K51">
        <v>150</v>
      </c>
      <c r="L51">
        <v>110</v>
      </c>
      <c r="M51">
        <v>0</v>
      </c>
      <c r="N51" t="s">
        <v>267</v>
      </c>
      <c r="O51" t="s">
        <v>297</v>
      </c>
      <c r="Q51" t="str">
        <f t="shared" si="0"/>
        <v>(BANELING_NEST,O),</v>
      </c>
      <c r="R51" t="str">
        <f t="shared" si="1"/>
        <v>(CENTRIFUGAL_HOOKS,N),</v>
      </c>
      <c r="S51" t="str">
        <f t="shared" si="2"/>
        <v/>
      </c>
      <c r="T51" t="str">
        <f t="shared" si="3"/>
        <v/>
      </c>
      <c r="U51" t="str">
        <f t="shared" si="4"/>
        <v>Event('Research Centrifugal Hooks',((BANELING_NEST,O),(CENTRIFUGAL_HOOKS,N),),(150,150,0),110,research,(CENTRIFUGAL_HOOKS,))</v>
      </c>
    </row>
    <row r="52" spans="1:21" x14ac:dyDescent="0.3">
      <c r="A52" t="s">
        <v>285</v>
      </c>
      <c r="B52" t="s">
        <v>211</v>
      </c>
      <c r="C52" t="s">
        <v>209</v>
      </c>
      <c r="D52" t="s">
        <v>298</v>
      </c>
      <c r="E52" t="s">
        <v>266</v>
      </c>
      <c r="J52">
        <v>100</v>
      </c>
      <c r="K52">
        <v>100</v>
      </c>
      <c r="L52">
        <v>110</v>
      </c>
      <c r="M52">
        <v>0</v>
      </c>
      <c r="N52" t="s">
        <v>267</v>
      </c>
      <c r="O52" t="s">
        <v>298</v>
      </c>
      <c r="Q52" t="str">
        <f t="shared" si="0"/>
        <v>(ROACH_WARREN,O),</v>
      </c>
      <c r="R52" t="str">
        <f t="shared" si="1"/>
        <v>(GLIAL_RECONSTRUCTION,N),</v>
      </c>
      <c r="S52" t="str">
        <f t="shared" si="2"/>
        <v/>
      </c>
      <c r="T52" t="str">
        <f t="shared" si="3"/>
        <v/>
      </c>
      <c r="U52" t="str">
        <f t="shared" si="4"/>
        <v>Event('Research Glial Reconstitution',((ROACH_WARREN,O),(GLIAL_RECONSTRUCTION,N),),(100,100,0),110,research,(GLIAL_RECONSTRUCTION,))</v>
      </c>
    </row>
    <row r="53" spans="1:21" x14ac:dyDescent="0.3">
      <c r="A53" t="s">
        <v>286</v>
      </c>
      <c r="B53" t="s">
        <v>210</v>
      </c>
      <c r="C53" t="s">
        <v>209</v>
      </c>
      <c r="D53" t="s">
        <v>299</v>
      </c>
      <c r="E53" t="s">
        <v>266</v>
      </c>
      <c r="J53">
        <v>100</v>
      </c>
      <c r="K53">
        <v>100</v>
      </c>
      <c r="L53">
        <v>110</v>
      </c>
      <c r="M53">
        <v>0</v>
      </c>
      <c r="N53" t="s">
        <v>267</v>
      </c>
      <c r="O53" t="s">
        <v>299</v>
      </c>
      <c r="Q53" t="str">
        <f t="shared" si="0"/>
        <v>(SPAWNING_POOL,O),</v>
      </c>
      <c r="R53" t="str">
        <f t="shared" si="1"/>
        <v>(METABOLIC_BOOST,N),</v>
      </c>
      <c r="S53" t="str">
        <f t="shared" si="2"/>
        <v/>
      </c>
      <c r="T53" t="str">
        <f t="shared" si="3"/>
        <v/>
      </c>
      <c r="U53" t="str">
        <f t="shared" si="4"/>
        <v>Event('Research Metabolic Boost',((SPAWNING_POOL,O),(METABOLIC_BOOST,N),),(100,100,0),110,research,(METABOLIC_BOOST,))</v>
      </c>
    </row>
    <row r="54" spans="1:21" x14ac:dyDescent="0.3">
      <c r="A54" t="s">
        <v>287</v>
      </c>
      <c r="B54" t="s">
        <v>199</v>
      </c>
      <c r="C54" t="s">
        <v>209</v>
      </c>
      <c r="D54" t="s">
        <v>300</v>
      </c>
      <c r="E54" t="s">
        <v>266</v>
      </c>
      <c r="J54">
        <v>100</v>
      </c>
      <c r="K54">
        <v>100</v>
      </c>
      <c r="L54">
        <v>60</v>
      </c>
      <c r="M54">
        <v>0</v>
      </c>
      <c r="N54" t="s">
        <v>267</v>
      </c>
      <c r="O54" t="s">
        <v>300</v>
      </c>
      <c r="Q54" t="str">
        <f t="shared" si="0"/>
        <v>(HATCHERY,O),</v>
      </c>
      <c r="R54" t="str">
        <f t="shared" si="1"/>
        <v>(PNEUMATIZED_CARAPACE,N),</v>
      </c>
      <c r="S54" t="str">
        <f t="shared" si="2"/>
        <v/>
      </c>
      <c r="T54" t="str">
        <f t="shared" si="3"/>
        <v/>
      </c>
      <c r="U54" t="str">
        <f t="shared" si="4"/>
        <v>Event('Research Pneumatized Carapace',((HATCHERY,O),(PNEUMATIZED_CARAPACE,N),),(100,100,0),60,research,(PNEUMATIZED_CARAPACE,))</v>
      </c>
    </row>
    <row r="55" spans="1:21" x14ac:dyDescent="0.3">
      <c r="A55" t="s">
        <v>288</v>
      </c>
      <c r="B55" t="s">
        <v>212</v>
      </c>
      <c r="C55" t="s">
        <v>209</v>
      </c>
      <c r="D55" t="s">
        <v>301</v>
      </c>
      <c r="E55" t="s">
        <v>266</v>
      </c>
      <c r="J55">
        <v>150</v>
      </c>
      <c r="K55">
        <v>150</v>
      </c>
      <c r="L55">
        <v>80</v>
      </c>
      <c r="M55">
        <v>0</v>
      </c>
      <c r="N55" t="s">
        <v>267</v>
      </c>
      <c r="O55" t="s">
        <v>301</v>
      </c>
      <c r="Q55" t="str">
        <f t="shared" si="0"/>
        <v>(HYDRALISK_DEN,O),</v>
      </c>
      <c r="R55" t="str">
        <f t="shared" si="1"/>
        <v>(GROOVED_SPINES,N),</v>
      </c>
      <c r="S55" t="str">
        <f t="shared" si="2"/>
        <v/>
      </c>
      <c r="T55" t="str">
        <f t="shared" si="3"/>
        <v/>
      </c>
      <c r="U55" t="str">
        <f t="shared" si="4"/>
        <v>Event('Research Grooved Spines',((HYDRALISK_DEN,O),(GROOVED_SPINES,N),),(150,150,0),80,research,(GROOVED_SPINES,))</v>
      </c>
    </row>
    <row r="56" spans="1:21" x14ac:dyDescent="0.3">
      <c r="A56" t="s">
        <v>289</v>
      </c>
      <c r="B56" t="s">
        <v>199</v>
      </c>
      <c r="C56" t="s">
        <v>209</v>
      </c>
      <c r="D56" t="s">
        <v>302</v>
      </c>
      <c r="E56" t="s">
        <v>266</v>
      </c>
      <c r="J56">
        <v>100</v>
      </c>
      <c r="K56">
        <v>100</v>
      </c>
      <c r="L56">
        <v>100</v>
      </c>
      <c r="M56">
        <v>0</v>
      </c>
      <c r="N56" t="s">
        <v>267</v>
      </c>
      <c r="O56" t="s">
        <v>302</v>
      </c>
      <c r="Q56" t="str">
        <f t="shared" si="0"/>
        <v>(HATCHERY,O),</v>
      </c>
      <c r="R56" t="str">
        <f t="shared" si="1"/>
        <v>(BURROW,N),</v>
      </c>
      <c r="S56" t="str">
        <f t="shared" si="2"/>
        <v/>
      </c>
      <c r="T56" t="str">
        <f t="shared" si="3"/>
        <v/>
      </c>
      <c r="U56" t="str">
        <f t="shared" si="4"/>
        <v>Event('Research Burrow',((HATCHERY,O),(BURROW,N),),(100,100,0),100,research,(BURROW,))</v>
      </c>
    </row>
    <row r="57" spans="1:21" x14ac:dyDescent="0.3">
      <c r="A57" t="s">
        <v>290</v>
      </c>
      <c r="B57" t="s">
        <v>295</v>
      </c>
      <c r="C57" t="s">
        <v>209</v>
      </c>
      <c r="D57" t="s">
        <v>303</v>
      </c>
      <c r="E57" t="s">
        <v>266</v>
      </c>
      <c r="J57">
        <v>150</v>
      </c>
      <c r="K57">
        <v>150</v>
      </c>
      <c r="L57">
        <v>110</v>
      </c>
      <c r="M57">
        <v>0</v>
      </c>
      <c r="N57" t="s">
        <v>267</v>
      </c>
      <c r="O57" t="s">
        <v>303</v>
      </c>
      <c r="Q57" t="str">
        <f t="shared" si="0"/>
        <v>(INFESTATION PIT,O),</v>
      </c>
      <c r="R57" t="str">
        <f t="shared" si="1"/>
        <v>(NEURAL_PARASITE,N),</v>
      </c>
      <c r="S57" t="str">
        <f t="shared" si="2"/>
        <v/>
      </c>
      <c r="T57" t="str">
        <f t="shared" si="3"/>
        <v/>
      </c>
      <c r="U57" t="str">
        <f t="shared" si="4"/>
        <v>Event('Research Neural Parasite',((INFESTATION PIT,O),(NEURAL_PARASITE,N),),(150,150,0),110,research,(NEURAL_PARASITE,))</v>
      </c>
    </row>
    <row r="58" spans="1:21" x14ac:dyDescent="0.3">
      <c r="A58" t="s">
        <v>291</v>
      </c>
      <c r="B58" t="s">
        <v>295</v>
      </c>
      <c r="C58" t="s">
        <v>209</v>
      </c>
      <c r="D58" t="s">
        <v>304</v>
      </c>
      <c r="E58" t="s">
        <v>266</v>
      </c>
      <c r="J58">
        <v>150</v>
      </c>
      <c r="K58">
        <v>150</v>
      </c>
      <c r="L58">
        <v>80</v>
      </c>
      <c r="M58">
        <v>0</v>
      </c>
      <c r="N58" t="s">
        <v>267</v>
      </c>
      <c r="O58" t="s">
        <v>304</v>
      </c>
      <c r="Q58" t="str">
        <f t="shared" si="0"/>
        <v>(INFESTATION PIT,O),</v>
      </c>
      <c r="R58" t="str">
        <f t="shared" si="1"/>
        <v>(PATHOGEN_GLANDS,N),</v>
      </c>
      <c r="S58" t="str">
        <f t="shared" si="2"/>
        <v/>
      </c>
      <c r="T58" t="str">
        <f t="shared" si="3"/>
        <v/>
      </c>
      <c r="U58" t="str">
        <f t="shared" si="4"/>
        <v>Event('Research Pathogen Glands',((INFESTATION PIT,O),(PATHOGEN_GLANDS,N),),(150,150,0),80,research,(PATHOGEN_GLANDS,))</v>
      </c>
    </row>
    <row r="59" spans="1:21" x14ac:dyDescent="0.3">
      <c r="A59" t="s">
        <v>292</v>
      </c>
      <c r="B59" t="s">
        <v>210</v>
      </c>
      <c r="C59" t="s">
        <v>209</v>
      </c>
      <c r="D59" t="s">
        <v>305</v>
      </c>
      <c r="E59" t="s">
        <v>266</v>
      </c>
      <c r="J59">
        <v>200</v>
      </c>
      <c r="K59">
        <v>200</v>
      </c>
      <c r="L59">
        <v>130</v>
      </c>
      <c r="M59">
        <v>0</v>
      </c>
      <c r="N59" t="s">
        <v>267</v>
      </c>
      <c r="O59" t="s">
        <v>305</v>
      </c>
      <c r="Q59" t="str">
        <f t="shared" si="0"/>
        <v>(SPAWNING_POOL,O),</v>
      </c>
      <c r="R59" t="str">
        <f t="shared" si="1"/>
        <v>(ADRENAL_GLANDS,N),</v>
      </c>
      <c r="S59" t="str">
        <f t="shared" si="2"/>
        <v/>
      </c>
      <c r="T59" t="str">
        <f t="shared" si="3"/>
        <v/>
      </c>
      <c r="U59" t="str">
        <f t="shared" si="4"/>
        <v>Event('Research Adrenal Glands',((SPAWNING_POOL,O),(ADRENAL_GLANDS,N),),(200,200,0),130,research,(ADRENAL_GLANDS,))</v>
      </c>
    </row>
    <row r="60" spans="1:21" x14ac:dyDescent="0.3">
      <c r="A60" t="s">
        <v>293</v>
      </c>
      <c r="B60" t="s">
        <v>211</v>
      </c>
      <c r="C60" t="s">
        <v>209</v>
      </c>
      <c r="D60" t="s">
        <v>306</v>
      </c>
      <c r="E60" t="s">
        <v>266</v>
      </c>
      <c r="J60">
        <v>150</v>
      </c>
      <c r="K60">
        <v>150</v>
      </c>
      <c r="L60">
        <v>110</v>
      </c>
      <c r="M60">
        <v>0</v>
      </c>
      <c r="N60" t="s">
        <v>267</v>
      </c>
      <c r="O60" t="s">
        <v>306</v>
      </c>
      <c r="Q60" t="str">
        <f t="shared" si="0"/>
        <v>(ROACH_WARREN,O),</v>
      </c>
      <c r="R60" t="str">
        <f t="shared" si="1"/>
        <v>(TUNNELING_CLAWS,N),</v>
      </c>
      <c r="S60" t="str">
        <f t="shared" si="2"/>
        <v/>
      </c>
      <c r="T60" t="str">
        <f t="shared" si="3"/>
        <v/>
      </c>
      <c r="U60" t="str">
        <f t="shared" si="4"/>
        <v>Event('Research Tunneling Claws',((ROACH_WARREN,O),(TUNNELING_CLAWS,N),),(150,150,0),110,research,(TUNNELING_CLAWS,))</v>
      </c>
    </row>
    <row r="61" spans="1:21" x14ac:dyDescent="0.3">
      <c r="A61" t="s">
        <v>294</v>
      </c>
      <c r="B61" t="s">
        <v>199</v>
      </c>
      <c r="C61" t="s">
        <v>209</v>
      </c>
      <c r="D61" t="s">
        <v>307</v>
      </c>
      <c r="E61" t="s">
        <v>266</v>
      </c>
      <c r="J61">
        <v>200</v>
      </c>
      <c r="K61">
        <v>200</v>
      </c>
      <c r="L61">
        <v>130</v>
      </c>
      <c r="M61">
        <v>0</v>
      </c>
      <c r="N61" t="s">
        <v>267</v>
      </c>
      <c r="O61" t="s">
        <v>307</v>
      </c>
      <c r="Q61" t="str">
        <f t="shared" si="0"/>
        <v>(HATCHERY,O),</v>
      </c>
      <c r="R61" t="str">
        <f t="shared" si="1"/>
        <v>(VENTRAL_SACS,N),</v>
      </c>
      <c r="S61" t="str">
        <f t="shared" si="2"/>
        <v/>
      </c>
      <c r="T61" t="str">
        <f t="shared" si="3"/>
        <v/>
      </c>
      <c r="U61" t="str">
        <f t="shared" si="4"/>
        <v>Event('Research Ventral Sacs',((HATCHERY,O),(VENTRAL_SACS,N),),(200,200,0),130,research,(VENTRAL_SACS,))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G2" sqref="G2"/>
    </sheetView>
  </sheetViews>
  <sheetFormatPr defaultRowHeight="14.4" x14ac:dyDescent="0.3"/>
  <cols>
    <col min="1" max="1" width="22.109375" bestFit="1" customWidth="1"/>
    <col min="2" max="2" width="20.44140625" bestFit="1" customWidth="1"/>
    <col min="3" max="3" width="6.21875" bestFit="1" customWidth="1"/>
    <col min="4" max="4" width="8" bestFit="1" customWidth="1"/>
    <col min="5" max="5" width="10.77734375" bestFit="1" customWidth="1"/>
    <col min="6" max="6" width="46.33203125" customWidth="1"/>
  </cols>
  <sheetData>
    <row r="1" spans="1:13" x14ac:dyDescent="0.3">
      <c r="A1" t="s">
        <v>0</v>
      </c>
      <c r="B1" t="s">
        <v>343</v>
      </c>
      <c r="C1" t="s">
        <v>8</v>
      </c>
      <c r="D1" t="s">
        <v>344</v>
      </c>
      <c r="E1" t="s">
        <v>427</v>
      </c>
      <c r="F1" t="s">
        <v>255</v>
      </c>
      <c r="G1" t="s">
        <v>126</v>
      </c>
      <c r="H1" t="s">
        <v>429</v>
      </c>
      <c r="I1" t="s">
        <v>430</v>
      </c>
      <c r="J1" t="str">
        <f>"',"</f>
        <v>',</v>
      </c>
      <c r="K1" s="2" t="s">
        <v>425</v>
      </c>
      <c r="L1" t="s">
        <v>431</v>
      </c>
      <c r="M1" t="s">
        <v>432</v>
      </c>
    </row>
    <row r="2" spans="1:13" x14ac:dyDescent="0.3">
      <c r="A2" t="s">
        <v>66</v>
      </c>
      <c r="B2" t="str">
        <f t="shared" ref="B2:B33" si="0">UPPER(SUBSTITUTE(A2," ","_"))</f>
        <v>SCV</v>
      </c>
      <c r="C2">
        <v>1</v>
      </c>
      <c r="D2">
        <v>0</v>
      </c>
      <c r="E2">
        <v>0</v>
      </c>
      <c r="G2" t="str">
        <f t="shared" ref="G2:G33" si="1">CONCATENATE($H$1,B2,$I$1,A2,$J$1,C2,$K$1,D2,$K$1,E2,$L$1,B2,$K$1,F2,$M$1)</f>
        <v>unit[SCV] = Unit('SCV',1,0,0,set((SCV,)))</v>
      </c>
    </row>
    <row r="3" spans="1:13" x14ac:dyDescent="0.3">
      <c r="A3" t="s">
        <v>99</v>
      </c>
      <c r="B3" t="str">
        <f t="shared" si="0"/>
        <v>MARINE</v>
      </c>
      <c r="C3">
        <v>1</v>
      </c>
      <c r="D3">
        <v>0</v>
      </c>
      <c r="E3">
        <v>0</v>
      </c>
      <c r="G3" t="str">
        <f t="shared" si="1"/>
        <v>unit[MARINE] = Unit('Marine',1,0,0,set((MARINE,)))</v>
      </c>
    </row>
    <row r="4" spans="1:13" x14ac:dyDescent="0.3">
      <c r="A4" t="s">
        <v>100</v>
      </c>
      <c r="B4" t="str">
        <f t="shared" si="0"/>
        <v>MARAUDER</v>
      </c>
      <c r="C4">
        <v>2</v>
      </c>
      <c r="D4">
        <v>0</v>
      </c>
      <c r="E4">
        <v>0</v>
      </c>
      <c r="G4" t="str">
        <f t="shared" si="1"/>
        <v>unit[MARAUDER] = Unit('Marauder',2,0,0,set((MARAUDER,)))</v>
      </c>
    </row>
    <row r="5" spans="1:13" x14ac:dyDescent="0.3">
      <c r="A5" t="s">
        <v>101</v>
      </c>
      <c r="B5" t="str">
        <f t="shared" si="0"/>
        <v>REAPER</v>
      </c>
      <c r="C5">
        <v>1</v>
      </c>
      <c r="D5">
        <v>0</v>
      </c>
      <c r="E5">
        <v>0</v>
      </c>
      <c r="G5" t="str">
        <f t="shared" si="1"/>
        <v>unit[REAPER] = Unit('Reaper',1,0,0,set((REAPER,)))</v>
      </c>
    </row>
    <row r="6" spans="1:13" x14ac:dyDescent="0.3">
      <c r="A6" t="s">
        <v>103</v>
      </c>
      <c r="B6" t="str">
        <f t="shared" si="0"/>
        <v>HELLION</v>
      </c>
      <c r="C6">
        <v>2</v>
      </c>
      <c r="D6">
        <v>0</v>
      </c>
      <c r="E6">
        <v>0</v>
      </c>
      <c r="G6" t="str">
        <f t="shared" si="1"/>
        <v>unit[HELLION] = Unit('Hellion',2,0,0,set((HELLION,)))</v>
      </c>
    </row>
    <row r="7" spans="1:13" x14ac:dyDescent="0.3">
      <c r="A7" t="s">
        <v>104</v>
      </c>
      <c r="B7" t="str">
        <f t="shared" si="0"/>
        <v>SIEGE_TANK</v>
      </c>
      <c r="C7">
        <v>3</v>
      </c>
      <c r="D7">
        <v>0</v>
      </c>
      <c r="E7">
        <v>0</v>
      </c>
      <c r="G7" t="str">
        <f t="shared" si="1"/>
        <v>unit[SIEGE_TANK] = Unit('Siege Tank',3,0,0,set((SIEGE_TANK,)))</v>
      </c>
    </row>
    <row r="8" spans="1:13" x14ac:dyDescent="0.3">
      <c r="A8" t="s">
        <v>105</v>
      </c>
      <c r="B8" t="str">
        <f t="shared" si="0"/>
        <v>THOR</v>
      </c>
      <c r="C8">
        <v>6</v>
      </c>
      <c r="D8">
        <v>0</v>
      </c>
      <c r="E8">
        <v>0</v>
      </c>
      <c r="G8" t="str">
        <f t="shared" si="1"/>
        <v>unit[THOR] = Unit('Thor',6,0,0,set((THOR,)))</v>
      </c>
    </row>
    <row r="9" spans="1:13" x14ac:dyDescent="0.3">
      <c r="A9" t="s">
        <v>106</v>
      </c>
      <c r="B9" t="str">
        <f t="shared" si="0"/>
        <v>VIKING</v>
      </c>
      <c r="C9">
        <v>2</v>
      </c>
      <c r="D9">
        <v>0</v>
      </c>
      <c r="E9">
        <v>0</v>
      </c>
      <c r="G9" t="str">
        <f t="shared" si="1"/>
        <v>unit[VIKING] = Unit('Viking',2,0,0,set((VIKING,)))</v>
      </c>
    </row>
    <row r="10" spans="1:13" x14ac:dyDescent="0.3">
      <c r="A10" t="s">
        <v>319</v>
      </c>
      <c r="B10" t="str">
        <f t="shared" si="0"/>
        <v>HELLBAT</v>
      </c>
      <c r="C10">
        <v>2</v>
      </c>
      <c r="D10">
        <v>0</v>
      </c>
      <c r="E10">
        <v>0</v>
      </c>
      <c r="G10" t="str">
        <f t="shared" si="1"/>
        <v>unit[HELLBAT] = Unit('Hellbat',2,0,0,set((HELLBAT,)))</v>
      </c>
    </row>
    <row r="11" spans="1:13" x14ac:dyDescent="0.3">
      <c r="A11" t="s">
        <v>320</v>
      </c>
      <c r="B11" t="str">
        <f t="shared" si="0"/>
        <v>WIDOW_MINE</v>
      </c>
      <c r="C11">
        <v>3</v>
      </c>
      <c r="D11">
        <v>0</v>
      </c>
      <c r="E11">
        <v>0</v>
      </c>
      <c r="G11" t="str">
        <f t="shared" si="1"/>
        <v>unit[WIDOW_MINE] = Unit('Widow Mine',3,0,0,set((WIDOW_MINE,)))</v>
      </c>
    </row>
    <row r="12" spans="1:13" x14ac:dyDescent="0.3">
      <c r="A12" t="s">
        <v>67</v>
      </c>
      <c r="B12" t="str">
        <f t="shared" si="0"/>
        <v>COMMAND_CENTER</v>
      </c>
      <c r="C12">
        <v>0</v>
      </c>
      <c r="D12">
        <v>11</v>
      </c>
      <c r="E12">
        <v>0</v>
      </c>
      <c r="F12" t="str">
        <f>CONCATENATE($B$105,",",$B$13)</f>
        <v>ORBITAL_COMMAND,PLANETARY_FORTRESS</v>
      </c>
      <c r="G12" t="str">
        <f t="shared" si="1"/>
        <v>unit[COMMAND_CENTER] = Unit('Command Center',0,11,0,set((COMMAND_CENTER,ORBITAL_COMMAND,PLANETARY_FORTRESS)))</v>
      </c>
    </row>
    <row r="13" spans="1:13" x14ac:dyDescent="0.3">
      <c r="A13" t="s">
        <v>68</v>
      </c>
      <c r="B13" t="str">
        <f t="shared" si="0"/>
        <v>PLANETARY_FORTRESS</v>
      </c>
      <c r="C13">
        <v>0</v>
      </c>
      <c r="D13">
        <v>11</v>
      </c>
      <c r="E13">
        <v>0</v>
      </c>
      <c r="G13" t="str">
        <f t="shared" si="1"/>
        <v>unit[PLANETARY_FORTRESS] = Unit('Planetary Fortress',0,11,0,set((PLANETARY_FORTRESS,)))</v>
      </c>
    </row>
    <row r="14" spans="1:13" x14ac:dyDescent="0.3">
      <c r="A14" t="s">
        <v>70</v>
      </c>
      <c r="B14" t="str">
        <f t="shared" si="0"/>
        <v>SUPPLY_DEPOT</v>
      </c>
      <c r="C14">
        <v>0</v>
      </c>
      <c r="D14">
        <v>8</v>
      </c>
      <c r="E14">
        <v>0</v>
      </c>
      <c r="F14" t="str">
        <f>$B$15</f>
        <v>SUPPLY_DEPOT_EXTRA</v>
      </c>
      <c r="G14" t="str">
        <f t="shared" si="1"/>
        <v>unit[SUPPLY_DEPOT] = Unit('Supply Depot',0,8,0,set((SUPPLY_DEPOT,SUPPLY_DEPOT_EXTRA)))</v>
      </c>
    </row>
    <row r="15" spans="1:13" x14ac:dyDescent="0.3">
      <c r="A15" t="s">
        <v>345</v>
      </c>
      <c r="B15" t="str">
        <f t="shared" si="0"/>
        <v>SUPPLY_DEPOT_EXTRA</v>
      </c>
      <c r="C15">
        <v>0</v>
      </c>
      <c r="D15">
        <v>16</v>
      </c>
      <c r="E15">
        <v>0</v>
      </c>
      <c r="G15" t="str">
        <f t="shared" si="1"/>
        <v>unit[SUPPLY_DEPOT_EXTRA] = Unit('Supply Depot Extra',0,16,0,set((SUPPLY_DEPOT_EXTRA,)))</v>
      </c>
    </row>
    <row r="16" spans="1:13" x14ac:dyDescent="0.3">
      <c r="A16" t="s">
        <v>71</v>
      </c>
      <c r="B16" t="str">
        <f t="shared" si="0"/>
        <v>REFINERY</v>
      </c>
      <c r="C16">
        <v>0</v>
      </c>
      <c r="D16">
        <v>0</v>
      </c>
      <c r="E16">
        <v>0</v>
      </c>
      <c r="G16" t="str">
        <f t="shared" si="1"/>
        <v>unit[REFINERY] = Unit('Refinery',0,0,0,set((REFINERY,)))</v>
      </c>
    </row>
    <row r="17" spans="1:7" x14ac:dyDescent="0.3">
      <c r="A17" t="s">
        <v>72</v>
      </c>
      <c r="B17" t="str">
        <f t="shared" si="0"/>
        <v>BARRACKS</v>
      </c>
      <c r="C17">
        <v>0</v>
      </c>
      <c r="D17">
        <v>0</v>
      </c>
      <c r="E17">
        <v>0</v>
      </c>
      <c r="F17" t="str">
        <f>CONCATENATE($B$30,",",$B$31)</f>
        <v>BARRACKS_(REACTOR),BARRACKS_(TECH_LAB)</v>
      </c>
      <c r="G17" t="str">
        <f t="shared" si="1"/>
        <v>unit[BARRACKS] = Unit('Barracks',0,0,0,set((BARRACKS,BARRACKS_(REACTOR),BARRACKS_(TECH_LAB))))</v>
      </c>
    </row>
    <row r="18" spans="1:7" x14ac:dyDescent="0.3">
      <c r="A18" t="s">
        <v>73</v>
      </c>
      <c r="B18" t="str">
        <f t="shared" si="0"/>
        <v>ENGINEERING_BAY</v>
      </c>
      <c r="C18">
        <v>0</v>
      </c>
      <c r="D18">
        <v>0</v>
      </c>
      <c r="E18">
        <v>0</v>
      </c>
      <c r="G18" t="str">
        <f t="shared" si="1"/>
        <v>unit[ENGINEERING_BAY] = Unit('Engineering Bay',0,0,0,set((ENGINEERING_BAY,)))</v>
      </c>
    </row>
    <row r="19" spans="1:7" x14ac:dyDescent="0.3">
      <c r="A19" t="s">
        <v>74</v>
      </c>
      <c r="B19" t="str">
        <f t="shared" si="0"/>
        <v>BUNKER</v>
      </c>
      <c r="C19">
        <v>0</v>
      </c>
      <c r="D19">
        <v>0</v>
      </c>
      <c r="E19">
        <v>0</v>
      </c>
      <c r="G19" t="str">
        <f t="shared" si="1"/>
        <v>unit[BUNKER] = Unit('Bunker',0,0,0,set((BUNKER,)))</v>
      </c>
    </row>
    <row r="20" spans="1:7" x14ac:dyDescent="0.3">
      <c r="A20" t="s">
        <v>76</v>
      </c>
      <c r="B20" t="str">
        <f t="shared" si="0"/>
        <v>MISSILE_TURRET</v>
      </c>
      <c r="C20">
        <v>0</v>
      </c>
      <c r="D20">
        <v>0</v>
      </c>
      <c r="E20">
        <v>0</v>
      </c>
      <c r="G20" t="str">
        <f t="shared" si="1"/>
        <v>unit[MISSILE_TURRET] = Unit('Missile Turret',0,0,0,set((MISSILE_TURRET,)))</v>
      </c>
    </row>
    <row r="21" spans="1:7" x14ac:dyDescent="0.3">
      <c r="A21" t="s">
        <v>75</v>
      </c>
      <c r="B21" t="str">
        <f t="shared" si="0"/>
        <v>SENSOR_TOWER</v>
      </c>
      <c r="C21">
        <v>0</v>
      </c>
      <c r="D21">
        <v>0</v>
      </c>
      <c r="E21">
        <v>0</v>
      </c>
      <c r="G21" t="str">
        <f t="shared" si="1"/>
        <v>unit[SENSOR_TOWER] = Unit('Sensor Tower',0,0,0,set((SENSOR_TOWER,)))</v>
      </c>
    </row>
    <row r="22" spans="1:7" x14ac:dyDescent="0.3">
      <c r="A22" t="s">
        <v>77</v>
      </c>
      <c r="B22" t="str">
        <f t="shared" si="0"/>
        <v>FACTORY</v>
      </c>
      <c r="C22">
        <v>0</v>
      </c>
      <c r="D22">
        <v>0</v>
      </c>
      <c r="E22">
        <v>0</v>
      </c>
      <c r="F22" t="str">
        <f>CONCATENATE($B$32,",",$B$33)</f>
        <v>FACTORY_(REACTOR),FACTORY_(TECH_LAB)</v>
      </c>
      <c r="G22" t="str">
        <f t="shared" si="1"/>
        <v>unit[FACTORY] = Unit('Factory',0,0,0,set((FACTORY,FACTORY_(REACTOR),FACTORY_(TECH_LAB))))</v>
      </c>
    </row>
    <row r="23" spans="1:7" x14ac:dyDescent="0.3">
      <c r="A23" t="s">
        <v>78</v>
      </c>
      <c r="B23" t="str">
        <f t="shared" si="0"/>
        <v>GHOST_ACADEMY</v>
      </c>
      <c r="C23">
        <v>0</v>
      </c>
      <c r="D23">
        <v>0</v>
      </c>
      <c r="E23">
        <v>0</v>
      </c>
      <c r="F23" t="str">
        <f>$B$24</f>
        <v>GHOST_ACADEMY_(ARMED)</v>
      </c>
      <c r="G23" t="str">
        <f t="shared" si="1"/>
        <v>unit[GHOST_ACADEMY] = Unit('Ghost Academy',0,0,0,set((GHOST_ACADEMY,GHOST_ACADEMY_(ARMED))))</v>
      </c>
    </row>
    <row r="24" spans="1:7" x14ac:dyDescent="0.3">
      <c r="A24" t="s">
        <v>353</v>
      </c>
      <c r="B24" t="str">
        <f t="shared" si="0"/>
        <v>GHOST_ACADEMY_(ARMED)</v>
      </c>
      <c r="C24">
        <v>0</v>
      </c>
      <c r="D24">
        <v>0</v>
      </c>
      <c r="E24">
        <v>0</v>
      </c>
      <c r="G24" t="str">
        <f t="shared" si="1"/>
        <v>unit[GHOST_ACADEMY_(ARMED)] = Unit('Ghost Academy (Armed)',0,0,0,set((GHOST_ACADEMY_(ARMED),)))</v>
      </c>
    </row>
    <row r="25" spans="1:7" x14ac:dyDescent="0.3">
      <c r="A25" t="s">
        <v>80</v>
      </c>
      <c r="B25" t="str">
        <f t="shared" si="0"/>
        <v>ARMORY</v>
      </c>
      <c r="C25">
        <v>0</v>
      </c>
      <c r="D25">
        <v>0</v>
      </c>
      <c r="E25">
        <v>0</v>
      </c>
      <c r="G25" t="str">
        <f t="shared" si="1"/>
        <v>unit[ARMORY] = Unit('Armory',0,0,0,set((ARMORY,)))</v>
      </c>
    </row>
    <row r="26" spans="1:7" x14ac:dyDescent="0.3">
      <c r="A26" t="s">
        <v>79</v>
      </c>
      <c r="B26" t="str">
        <f t="shared" si="0"/>
        <v>STARPORT</v>
      </c>
      <c r="C26">
        <v>0</v>
      </c>
      <c r="D26">
        <v>0</v>
      </c>
      <c r="E26">
        <v>0</v>
      </c>
      <c r="F26" t="str">
        <f>CONCATENATE($B$34,",",$B$35)</f>
        <v>STARPORT_(REACTOR),STARPORT_(TECH_LAB)</v>
      </c>
      <c r="G26" t="str">
        <f t="shared" si="1"/>
        <v>unit[STARPORT] = Unit('Starport',0,0,0,set((STARPORT,STARPORT_(REACTOR),STARPORT_(TECH_LAB))))</v>
      </c>
    </row>
    <row r="27" spans="1:7" x14ac:dyDescent="0.3">
      <c r="A27" t="s">
        <v>81</v>
      </c>
      <c r="B27" t="str">
        <f t="shared" si="0"/>
        <v>FUSION_CORE</v>
      </c>
      <c r="C27">
        <v>0</v>
      </c>
      <c r="D27">
        <v>0</v>
      </c>
      <c r="E27">
        <v>0</v>
      </c>
      <c r="G27" t="str">
        <f t="shared" si="1"/>
        <v>unit[FUSION_CORE] = Unit('Fusion Core',0,0,0,set((FUSION_CORE,)))</v>
      </c>
    </row>
    <row r="28" spans="1:7" x14ac:dyDescent="0.3">
      <c r="A28" t="s">
        <v>82</v>
      </c>
      <c r="B28" t="str">
        <f t="shared" si="0"/>
        <v>TECH_LAB</v>
      </c>
      <c r="C28">
        <v>0</v>
      </c>
      <c r="D28">
        <v>0</v>
      </c>
      <c r="E28">
        <v>0</v>
      </c>
      <c r="G28" t="str">
        <f t="shared" si="1"/>
        <v>unit[TECH_LAB] = Unit('Tech Lab',0,0,0,set((TECH_LAB,)))</v>
      </c>
    </row>
    <row r="29" spans="1:7" x14ac:dyDescent="0.3">
      <c r="A29" t="s">
        <v>83</v>
      </c>
      <c r="B29" t="str">
        <f t="shared" si="0"/>
        <v>REACTOR</v>
      </c>
      <c r="C29">
        <v>0</v>
      </c>
      <c r="D29">
        <v>0</v>
      </c>
      <c r="E29">
        <v>0</v>
      </c>
      <c r="G29" t="str">
        <f t="shared" si="1"/>
        <v>unit[REACTOR] = Unit('Reactor',0,0,0,set((REACTOR,)))</v>
      </c>
    </row>
    <row r="30" spans="1:7" x14ac:dyDescent="0.3">
      <c r="A30" t="s">
        <v>322</v>
      </c>
      <c r="B30" t="str">
        <f t="shared" si="0"/>
        <v>BARRACKS_(REACTOR)</v>
      </c>
      <c r="C30">
        <v>0</v>
      </c>
      <c r="D30">
        <v>0</v>
      </c>
      <c r="E30">
        <v>0</v>
      </c>
      <c r="G30" t="str">
        <f t="shared" si="1"/>
        <v>unit[BARRACKS_(REACTOR)] = Unit('Barracks (Reactor)',0,0,0,set((BARRACKS_(REACTOR),)))</v>
      </c>
    </row>
    <row r="31" spans="1:7" x14ac:dyDescent="0.3">
      <c r="A31" t="s">
        <v>323</v>
      </c>
      <c r="B31" t="str">
        <f t="shared" si="0"/>
        <v>BARRACKS_(TECH_LAB)</v>
      </c>
      <c r="C31">
        <v>0</v>
      </c>
      <c r="D31">
        <v>0</v>
      </c>
      <c r="E31">
        <v>0</v>
      </c>
      <c r="G31" t="str">
        <f t="shared" si="1"/>
        <v>unit[BARRACKS_(TECH_LAB)] = Unit('Barracks (Tech Lab)',0,0,0,set((BARRACKS_(TECH_LAB),)))</v>
      </c>
    </row>
    <row r="32" spans="1:7" x14ac:dyDescent="0.3">
      <c r="A32" t="s">
        <v>324</v>
      </c>
      <c r="B32" t="str">
        <f t="shared" si="0"/>
        <v>FACTORY_(REACTOR)</v>
      </c>
      <c r="C32">
        <v>0</v>
      </c>
      <c r="D32">
        <v>0</v>
      </c>
      <c r="E32">
        <v>0</v>
      </c>
      <c r="G32" t="str">
        <f t="shared" si="1"/>
        <v>unit[FACTORY_(REACTOR)] = Unit('Factory (Reactor)',0,0,0,set((FACTORY_(REACTOR),)))</v>
      </c>
    </row>
    <row r="33" spans="1:7" x14ac:dyDescent="0.3">
      <c r="A33" t="s">
        <v>325</v>
      </c>
      <c r="B33" t="str">
        <f t="shared" si="0"/>
        <v>FACTORY_(TECH_LAB)</v>
      </c>
      <c r="C33">
        <v>0</v>
      </c>
      <c r="D33">
        <v>0</v>
      </c>
      <c r="E33">
        <v>0</v>
      </c>
      <c r="G33" t="str">
        <f t="shared" si="1"/>
        <v>unit[FACTORY_(TECH_LAB)] = Unit('Factory (Tech Lab)',0,0,0,set((FACTORY_(TECH_LAB),)))</v>
      </c>
    </row>
    <row r="34" spans="1:7" x14ac:dyDescent="0.3">
      <c r="A34" t="s">
        <v>326</v>
      </c>
      <c r="B34" t="str">
        <f t="shared" ref="B34:B65" si="2">UPPER(SUBSTITUTE(A34," ","_"))</f>
        <v>STARPORT_(REACTOR)</v>
      </c>
      <c r="C34">
        <v>0</v>
      </c>
      <c r="D34">
        <v>0</v>
      </c>
      <c r="E34">
        <v>0</v>
      </c>
      <c r="G34" t="str">
        <f t="shared" ref="G34:G65" si="3">CONCATENATE($H$1,B34,$I$1,A34,$J$1,C34,$K$1,D34,$K$1,E34,$L$1,B34,$K$1,F34,$M$1)</f>
        <v>unit[STARPORT_(REACTOR)] = Unit('Starport (Reactor)',0,0,0,set((STARPORT_(REACTOR),)))</v>
      </c>
    </row>
    <row r="35" spans="1:7" x14ac:dyDescent="0.3">
      <c r="A35" t="s">
        <v>327</v>
      </c>
      <c r="B35" t="str">
        <f t="shared" si="2"/>
        <v>STARPORT_(TECH_LAB)</v>
      </c>
      <c r="C35">
        <v>0</v>
      </c>
      <c r="D35">
        <v>0</v>
      </c>
      <c r="E35">
        <v>0</v>
      </c>
      <c r="G35" t="str">
        <f t="shared" si="3"/>
        <v>unit[STARPORT_(TECH_LAB)] = Unit('Starport (Tech Lab)',0,0,0,set((STARPORT_(TECH_LAB),)))</v>
      </c>
    </row>
    <row r="36" spans="1:7" x14ac:dyDescent="0.3">
      <c r="A36" t="s">
        <v>347</v>
      </c>
      <c r="B36" t="str">
        <f t="shared" si="2"/>
        <v>REACTOR_(BARRACKS)</v>
      </c>
      <c r="C36">
        <v>0</v>
      </c>
      <c r="D36">
        <v>0</v>
      </c>
      <c r="E36">
        <v>0</v>
      </c>
      <c r="G36" t="str">
        <f t="shared" si="3"/>
        <v>unit[REACTOR_(BARRACKS)] = Unit('Reactor (Barracks)',0,0,0,set((REACTOR_(BARRACKS),)))</v>
      </c>
    </row>
    <row r="37" spans="1:7" x14ac:dyDescent="0.3">
      <c r="A37" t="s">
        <v>348</v>
      </c>
      <c r="B37" t="str">
        <f t="shared" si="2"/>
        <v>REACTOR_(FACTORY)</v>
      </c>
      <c r="C37">
        <v>0</v>
      </c>
      <c r="D37">
        <v>0</v>
      </c>
      <c r="E37">
        <v>0</v>
      </c>
      <c r="G37" t="str">
        <f t="shared" si="3"/>
        <v>unit[REACTOR_(FACTORY)] = Unit('Reactor (Factory)',0,0,0,set((REACTOR_(FACTORY),)))</v>
      </c>
    </row>
    <row r="38" spans="1:7" x14ac:dyDescent="0.3">
      <c r="A38" t="s">
        <v>349</v>
      </c>
      <c r="B38" t="str">
        <f t="shared" si="2"/>
        <v>REACTOR_(STARPORT)</v>
      </c>
      <c r="C38">
        <v>0</v>
      </c>
      <c r="D38">
        <v>0</v>
      </c>
      <c r="E38">
        <v>0</v>
      </c>
      <c r="G38" t="str">
        <f t="shared" si="3"/>
        <v>unit[REACTOR_(STARPORT)] = Unit('Reactor (Starport)',0,0,0,set((REACTOR_(STARPORT),)))</v>
      </c>
    </row>
    <row r="39" spans="1:7" x14ac:dyDescent="0.3">
      <c r="A39" t="s">
        <v>350</v>
      </c>
      <c r="B39" t="str">
        <f t="shared" si="2"/>
        <v>TECH_LAB_(BARRACKS)</v>
      </c>
      <c r="C39">
        <v>0</v>
      </c>
      <c r="D39">
        <v>0</v>
      </c>
      <c r="E39">
        <v>0</v>
      </c>
      <c r="G39" t="str">
        <f t="shared" si="3"/>
        <v>unit[TECH_LAB_(BARRACKS)] = Unit('Tech Lab (Barracks)',0,0,0,set((TECH_LAB_(BARRACKS),)))</v>
      </c>
    </row>
    <row r="40" spans="1:7" x14ac:dyDescent="0.3">
      <c r="A40" t="s">
        <v>351</v>
      </c>
      <c r="B40" t="str">
        <f t="shared" si="2"/>
        <v>TECH_LAB_(FACTORY)</v>
      </c>
      <c r="C40">
        <v>0</v>
      </c>
      <c r="D40">
        <v>0</v>
      </c>
      <c r="E40">
        <v>0</v>
      </c>
      <c r="G40" t="str">
        <f t="shared" si="3"/>
        <v>unit[TECH_LAB_(FACTORY)] = Unit('Tech Lab (Factory)',0,0,0,set((TECH_LAB_(FACTORY),)))</v>
      </c>
    </row>
    <row r="41" spans="1:7" x14ac:dyDescent="0.3">
      <c r="A41" t="s">
        <v>352</v>
      </c>
      <c r="B41" t="str">
        <f t="shared" si="2"/>
        <v>TECH_LAB_(STARPORT)</v>
      </c>
      <c r="C41">
        <v>0</v>
      </c>
      <c r="D41">
        <v>0</v>
      </c>
      <c r="E41">
        <v>0</v>
      </c>
      <c r="G41" t="str">
        <f t="shared" si="3"/>
        <v>unit[TECH_LAB_(STARPORT)] = Unit('Tech Lab (Starport)',0,0,0,set((TECH_LAB_(STARPORT),)))</v>
      </c>
    </row>
    <row r="42" spans="1:7" x14ac:dyDescent="0.3">
      <c r="A42" t="s">
        <v>128</v>
      </c>
      <c r="B42" t="str">
        <f t="shared" si="2"/>
        <v>LARVA</v>
      </c>
      <c r="C42">
        <v>0</v>
      </c>
      <c r="D42">
        <v>0</v>
      </c>
      <c r="E42">
        <v>0</v>
      </c>
      <c r="G42" t="str">
        <f t="shared" si="3"/>
        <v>unit[LARVA] = Unit('Larva',0,0,0,set((LARVA,)))</v>
      </c>
    </row>
    <row r="43" spans="1:7" x14ac:dyDescent="0.3">
      <c r="A43" t="s">
        <v>6</v>
      </c>
      <c r="B43" t="str">
        <f t="shared" si="2"/>
        <v>DRONE</v>
      </c>
      <c r="C43">
        <v>1</v>
      </c>
      <c r="D43">
        <v>0</v>
      </c>
      <c r="E43">
        <v>0</v>
      </c>
      <c r="G43" t="str">
        <f t="shared" si="3"/>
        <v>unit[DRONE] = Unit('Drone',1,0,0,set((DRONE,)))</v>
      </c>
    </row>
    <row r="44" spans="1:7" x14ac:dyDescent="0.3">
      <c r="A44" t="s">
        <v>12</v>
      </c>
      <c r="B44" t="str">
        <f t="shared" si="2"/>
        <v>OVERLORD</v>
      </c>
      <c r="C44">
        <v>0</v>
      </c>
      <c r="D44">
        <v>8</v>
      </c>
      <c r="E44">
        <v>0</v>
      </c>
      <c r="G44" t="str">
        <f t="shared" si="3"/>
        <v>unit[OVERLORD] = Unit('Overlord',0,8,0,set((OVERLORD,)))</v>
      </c>
    </row>
    <row r="45" spans="1:7" x14ac:dyDescent="0.3">
      <c r="A45" t="s">
        <v>11</v>
      </c>
      <c r="B45" t="str">
        <f t="shared" si="2"/>
        <v>ZERGLING</v>
      </c>
      <c r="C45">
        <v>0.5</v>
      </c>
      <c r="D45">
        <v>0</v>
      </c>
      <c r="E45">
        <v>0</v>
      </c>
      <c r="G45" t="str">
        <f t="shared" si="3"/>
        <v>unit[ZERGLING] = Unit('Zergling',0.5,0,0,set((ZERGLING,)))</v>
      </c>
    </row>
    <row r="46" spans="1:7" x14ac:dyDescent="0.3">
      <c r="A46" t="s">
        <v>15</v>
      </c>
      <c r="B46" t="str">
        <f t="shared" si="2"/>
        <v>HYDRALISK</v>
      </c>
      <c r="C46">
        <v>2</v>
      </c>
      <c r="D46">
        <v>0</v>
      </c>
      <c r="E46">
        <v>0</v>
      </c>
      <c r="G46" t="str">
        <f t="shared" si="3"/>
        <v>unit[HYDRALISK] = Unit('Hydralisk',2,0,0,set((HYDRALISK,)))</v>
      </c>
    </row>
    <row r="47" spans="1:7" x14ac:dyDescent="0.3">
      <c r="A47" t="s">
        <v>14</v>
      </c>
      <c r="B47" t="str">
        <f t="shared" si="2"/>
        <v>BANELING</v>
      </c>
      <c r="C47">
        <v>0.5</v>
      </c>
      <c r="D47">
        <v>0</v>
      </c>
      <c r="E47">
        <v>0</v>
      </c>
      <c r="G47" t="str">
        <f t="shared" si="3"/>
        <v>unit[BANELING] = Unit('Baneling',0.5,0,0,set((BANELING,)))</v>
      </c>
    </row>
    <row r="48" spans="1:7" x14ac:dyDescent="0.3">
      <c r="A48" t="s">
        <v>13</v>
      </c>
      <c r="B48" t="str">
        <f t="shared" si="2"/>
        <v>ROACH</v>
      </c>
      <c r="C48">
        <v>2</v>
      </c>
      <c r="D48">
        <v>0</v>
      </c>
      <c r="E48">
        <v>0</v>
      </c>
      <c r="G48" t="str">
        <f t="shared" si="3"/>
        <v>unit[ROACH] = Unit('Roach',2,0,0,set((ROACH,)))</v>
      </c>
    </row>
    <row r="49" spans="1:7" x14ac:dyDescent="0.3">
      <c r="A49" t="s">
        <v>17</v>
      </c>
      <c r="B49" t="str">
        <f t="shared" si="2"/>
        <v>MUTALISK</v>
      </c>
      <c r="C49">
        <v>2</v>
      </c>
      <c r="D49">
        <v>0</v>
      </c>
      <c r="E49">
        <v>0</v>
      </c>
      <c r="G49" t="str">
        <f t="shared" si="3"/>
        <v>unit[MUTALISK] = Unit('Mutalisk',2,0,0,set((MUTALISK,)))</v>
      </c>
    </row>
    <row r="50" spans="1:7" x14ac:dyDescent="0.3">
      <c r="A50" t="s">
        <v>18</v>
      </c>
      <c r="B50" t="str">
        <f t="shared" si="2"/>
        <v>CORRUPTOR</v>
      </c>
      <c r="C50">
        <v>2</v>
      </c>
      <c r="D50">
        <v>0</v>
      </c>
      <c r="E50">
        <v>0</v>
      </c>
      <c r="G50" t="str">
        <f t="shared" si="3"/>
        <v>unit[CORRUPTOR] = Unit('Corruptor',2,0,0,set((CORRUPTOR,)))</v>
      </c>
    </row>
    <row r="51" spans="1:7" x14ac:dyDescent="0.3">
      <c r="A51" t="s">
        <v>62</v>
      </c>
      <c r="B51" t="str">
        <f t="shared" si="2"/>
        <v>NYDUS_WORM</v>
      </c>
      <c r="C51">
        <v>0</v>
      </c>
      <c r="D51">
        <v>0</v>
      </c>
      <c r="E51">
        <v>0</v>
      </c>
      <c r="G51" t="str">
        <f t="shared" si="3"/>
        <v>unit[NYDUS_WORM] = Unit('Nydus Worm',0,0,0,set((NYDUS_WORM,)))</v>
      </c>
    </row>
    <row r="52" spans="1:7" x14ac:dyDescent="0.3">
      <c r="A52" t="s">
        <v>19</v>
      </c>
      <c r="B52" t="str">
        <f t="shared" si="2"/>
        <v>ULTRALISK</v>
      </c>
      <c r="C52">
        <v>6</v>
      </c>
      <c r="D52">
        <v>0</v>
      </c>
      <c r="E52">
        <v>0</v>
      </c>
      <c r="G52" t="str">
        <f t="shared" si="3"/>
        <v>unit[ULTRALISK] = Unit('Ultralisk',6,0,0,set((ULTRALISK,)))</v>
      </c>
    </row>
    <row r="53" spans="1:7" x14ac:dyDescent="0.3">
      <c r="A53" t="s">
        <v>20</v>
      </c>
      <c r="B53" t="str">
        <f t="shared" si="2"/>
        <v>BROOD_LORD</v>
      </c>
      <c r="C53">
        <v>4</v>
      </c>
      <c r="D53">
        <v>0</v>
      </c>
      <c r="E53">
        <v>0</v>
      </c>
      <c r="G53" t="str">
        <f t="shared" si="3"/>
        <v>unit[BROOD_LORD] = Unit('Brood Lord',4,0,0,set((BROOD_LORD,)))</v>
      </c>
    </row>
    <row r="54" spans="1:7" x14ac:dyDescent="0.3">
      <c r="A54" t="s">
        <v>333</v>
      </c>
      <c r="B54" t="str">
        <f t="shared" si="2"/>
        <v>SWARM_HOST</v>
      </c>
      <c r="C54">
        <v>3</v>
      </c>
      <c r="D54">
        <v>0</v>
      </c>
      <c r="E54">
        <v>0</v>
      </c>
      <c r="G54" t="str">
        <f t="shared" si="3"/>
        <v>unit[SWARM_HOST] = Unit('Swarm Host',3,0,0,set((SWARM_HOST,)))</v>
      </c>
    </row>
    <row r="55" spans="1:7" x14ac:dyDescent="0.3">
      <c r="A55" t="s">
        <v>7</v>
      </c>
      <c r="B55" t="str">
        <f t="shared" si="2"/>
        <v>HATCHERY</v>
      </c>
      <c r="C55">
        <v>0</v>
      </c>
      <c r="D55">
        <v>2</v>
      </c>
      <c r="E55">
        <v>0</v>
      </c>
      <c r="F55" t="str">
        <f>CONCATENATE($B$63,",",$B$68)</f>
        <v>LAIR,HIVE</v>
      </c>
      <c r="G55" t="str">
        <f t="shared" si="3"/>
        <v>unit[HATCHERY] = Unit('Hatchery',0,2,0,set((HATCHERY,LAIR,HIVE)))</v>
      </c>
    </row>
    <row r="56" spans="1:7" x14ac:dyDescent="0.3">
      <c r="A56" t="s">
        <v>61</v>
      </c>
      <c r="B56" t="str">
        <f t="shared" si="2"/>
        <v>EXTRACTOR</v>
      </c>
      <c r="C56">
        <v>0</v>
      </c>
      <c r="D56">
        <v>0</v>
      </c>
      <c r="E56">
        <v>0</v>
      </c>
      <c r="G56" t="str">
        <f t="shared" si="3"/>
        <v>unit[EXTRACTOR] = Unit('Extractor',0,0,0,set((EXTRACTOR,)))</v>
      </c>
    </row>
    <row r="57" spans="1:7" x14ac:dyDescent="0.3">
      <c r="A57" t="s">
        <v>9</v>
      </c>
      <c r="B57" t="str">
        <f t="shared" si="2"/>
        <v>SPAWNING_POOL</v>
      </c>
      <c r="C57">
        <v>0</v>
      </c>
      <c r="D57">
        <v>0</v>
      </c>
      <c r="E57">
        <v>0</v>
      </c>
      <c r="G57" t="str">
        <f t="shared" si="3"/>
        <v>unit[SPAWNING_POOL] = Unit('Spawning Pool',0,0,0,set((SPAWNING_POOL,)))</v>
      </c>
    </row>
    <row r="58" spans="1:7" x14ac:dyDescent="0.3">
      <c r="A58" t="s">
        <v>22</v>
      </c>
      <c r="B58" t="str">
        <f t="shared" si="2"/>
        <v>EVOLUTION_CHAMBER</v>
      </c>
      <c r="C58">
        <v>0</v>
      </c>
      <c r="D58">
        <v>0</v>
      </c>
      <c r="E58">
        <v>0</v>
      </c>
      <c r="G58" t="str">
        <f t="shared" si="3"/>
        <v>unit[EVOLUTION_CHAMBER] = Unit('Evolution Chamber',0,0,0,set((EVOLUTION_CHAMBER,)))</v>
      </c>
    </row>
    <row r="59" spans="1:7" x14ac:dyDescent="0.3">
      <c r="A59" t="s">
        <v>24</v>
      </c>
      <c r="B59" t="str">
        <f t="shared" si="2"/>
        <v>SPINE_CRAWLER</v>
      </c>
      <c r="C59">
        <v>0</v>
      </c>
      <c r="D59">
        <v>0</v>
      </c>
      <c r="E59">
        <v>0</v>
      </c>
      <c r="G59" t="str">
        <f t="shared" si="3"/>
        <v>unit[SPINE_CRAWLER] = Unit('Spine Crawler',0,0,0,set((SPINE_CRAWLER,)))</v>
      </c>
    </row>
    <row r="60" spans="1:7" x14ac:dyDescent="0.3">
      <c r="A60" t="s">
        <v>23</v>
      </c>
      <c r="B60" t="str">
        <f t="shared" si="2"/>
        <v>SPORE_CRAWLER</v>
      </c>
      <c r="C60">
        <v>0</v>
      </c>
      <c r="D60">
        <v>0</v>
      </c>
      <c r="E60">
        <v>0</v>
      </c>
      <c r="G60" t="str">
        <f t="shared" si="3"/>
        <v>unit[SPORE_CRAWLER] = Unit('Spore Crawler',0,0,0,set((SPORE_CRAWLER,)))</v>
      </c>
    </row>
    <row r="61" spans="1:7" x14ac:dyDescent="0.3">
      <c r="A61" t="s">
        <v>21</v>
      </c>
      <c r="B61" t="str">
        <f t="shared" si="2"/>
        <v>ROACH_WARREN</v>
      </c>
      <c r="C61">
        <v>0</v>
      </c>
      <c r="D61">
        <v>0</v>
      </c>
      <c r="E61">
        <v>0</v>
      </c>
      <c r="G61" t="str">
        <f t="shared" si="3"/>
        <v>unit[ROACH_WARREN] = Unit('Roach Warren',0,0,0,set((ROACH_WARREN,)))</v>
      </c>
    </row>
    <row r="62" spans="1:7" x14ac:dyDescent="0.3">
      <c r="A62" t="s">
        <v>25</v>
      </c>
      <c r="B62" t="str">
        <f t="shared" si="2"/>
        <v>BANELING_NEST</v>
      </c>
      <c r="C62">
        <v>0</v>
      </c>
      <c r="D62">
        <v>0</v>
      </c>
      <c r="E62">
        <v>0</v>
      </c>
      <c r="G62" t="str">
        <f t="shared" si="3"/>
        <v>unit[BANELING_NEST] = Unit('Baneling Nest',0,0,0,set((BANELING_NEST,)))</v>
      </c>
    </row>
    <row r="63" spans="1:7" x14ac:dyDescent="0.3">
      <c r="A63" t="s">
        <v>29</v>
      </c>
      <c r="B63" t="str">
        <f t="shared" si="2"/>
        <v>LAIR</v>
      </c>
      <c r="C63">
        <v>0</v>
      </c>
      <c r="D63">
        <v>2</v>
      </c>
      <c r="E63">
        <v>0</v>
      </c>
      <c r="F63" t="str">
        <f>$B$68</f>
        <v>HIVE</v>
      </c>
      <c r="G63" t="str">
        <f t="shared" si="3"/>
        <v>unit[LAIR] = Unit('Lair',0,2,0,set((LAIR,HIVE)))</v>
      </c>
    </row>
    <row r="64" spans="1:7" x14ac:dyDescent="0.3">
      <c r="A64" t="s">
        <v>63</v>
      </c>
      <c r="B64" t="str">
        <f t="shared" si="2"/>
        <v>HYDRALISK_DEN</v>
      </c>
      <c r="C64">
        <v>0</v>
      </c>
      <c r="D64">
        <v>0</v>
      </c>
      <c r="E64">
        <v>0</v>
      </c>
      <c r="G64" t="str">
        <f t="shared" si="3"/>
        <v>unit[HYDRALISK_DEN] = Unit('Hydralisk Den',0,0,0,set((HYDRALISK_DEN,)))</v>
      </c>
    </row>
    <row r="65" spans="1:7" x14ac:dyDescent="0.3">
      <c r="A65" t="s">
        <v>28</v>
      </c>
      <c r="B65" t="str">
        <f t="shared" si="2"/>
        <v>INFESTATION_PIT</v>
      </c>
      <c r="C65">
        <v>0</v>
      </c>
      <c r="D65">
        <v>0</v>
      </c>
      <c r="E65">
        <v>0</v>
      </c>
      <c r="G65" t="str">
        <f t="shared" si="3"/>
        <v>unit[INFESTATION_PIT] = Unit('Infestation Pit',0,0,0,set((INFESTATION_PIT,)))</v>
      </c>
    </row>
    <row r="66" spans="1:7" x14ac:dyDescent="0.3">
      <c r="A66" t="s">
        <v>26</v>
      </c>
      <c r="B66" t="str">
        <f t="shared" ref="B66:B97" si="4">UPPER(SUBSTITUTE(A66," ","_"))</f>
        <v>SPIRE</v>
      </c>
      <c r="C66">
        <v>0</v>
      </c>
      <c r="D66">
        <v>0</v>
      </c>
      <c r="E66">
        <v>0</v>
      </c>
      <c r="F66" t="str">
        <f>$B$70</f>
        <v>GREATER_SPIRE</v>
      </c>
      <c r="G66" t="str">
        <f t="shared" ref="G66:G97" si="5">CONCATENATE($H$1,B66,$I$1,A66,$J$1,C66,$K$1,D66,$K$1,E66,$L$1,B66,$K$1,F66,$M$1)</f>
        <v>unit[SPIRE] = Unit('Spire',0,0,0,set((SPIRE,GREATER_SPIRE)))</v>
      </c>
    </row>
    <row r="67" spans="1:7" x14ac:dyDescent="0.3">
      <c r="A67" t="s">
        <v>27</v>
      </c>
      <c r="B67" t="str">
        <f t="shared" si="4"/>
        <v>NYDUS_NETWORK</v>
      </c>
      <c r="C67">
        <v>0</v>
      </c>
      <c r="D67">
        <v>0</v>
      </c>
      <c r="E67">
        <v>0</v>
      </c>
      <c r="G67" t="str">
        <f t="shared" si="5"/>
        <v>unit[NYDUS_NETWORK] = Unit('Nydus Network',0,0,0,set((NYDUS_NETWORK,)))</v>
      </c>
    </row>
    <row r="68" spans="1:7" x14ac:dyDescent="0.3">
      <c r="A68" t="s">
        <v>30</v>
      </c>
      <c r="B68" t="str">
        <f t="shared" si="4"/>
        <v>HIVE</v>
      </c>
      <c r="C68">
        <v>0</v>
      </c>
      <c r="D68">
        <v>2</v>
      </c>
      <c r="E68">
        <v>0</v>
      </c>
      <c r="G68" t="str">
        <f t="shared" si="5"/>
        <v>unit[HIVE] = Unit('Hive',0,2,0,set((HIVE,)))</v>
      </c>
    </row>
    <row r="69" spans="1:7" x14ac:dyDescent="0.3">
      <c r="A69" t="s">
        <v>64</v>
      </c>
      <c r="B69" t="str">
        <f t="shared" si="4"/>
        <v>ULTRALISK_CAVERN</v>
      </c>
      <c r="C69">
        <v>0</v>
      </c>
      <c r="D69">
        <v>0</v>
      </c>
      <c r="E69">
        <v>0</v>
      </c>
      <c r="G69" t="str">
        <f t="shared" si="5"/>
        <v>unit[ULTRALISK_CAVERN] = Unit('Ultralisk Cavern',0,0,0,set((ULTRALISK_CAVERN,)))</v>
      </c>
    </row>
    <row r="70" spans="1:7" x14ac:dyDescent="0.3">
      <c r="A70" t="s">
        <v>32</v>
      </c>
      <c r="B70" t="str">
        <f t="shared" si="4"/>
        <v>GREATER_SPIRE</v>
      </c>
      <c r="C70">
        <v>0</v>
      </c>
      <c r="D70">
        <v>0</v>
      </c>
      <c r="E70">
        <v>0</v>
      </c>
      <c r="G70" t="str">
        <f t="shared" si="5"/>
        <v>unit[GREATER_SPIRE] = Unit('Greater Spire',0,0,0,set((GREATER_SPIRE,)))</v>
      </c>
    </row>
    <row r="71" spans="1:7" x14ac:dyDescent="0.3">
      <c r="A71" t="s">
        <v>65</v>
      </c>
      <c r="B71" t="str">
        <f t="shared" si="4"/>
        <v>CREEP_TUMOR</v>
      </c>
      <c r="C71">
        <v>0</v>
      </c>
      <c r="D71">
        <v>0</v>
      </c>
      <c r="E71">
        <v>0</v>
      </c>
      <c r="G71" t="str">
        <f t="shared" si="5"/>
        <v>unit[CREEP_TUMOR] = Unit('Creep Tumor',0,0,0,set((CREEP_TUMOR,)))</v>
      </c>
    </row>
    <row r="72" spans="1:7" x14ac:dyDescent="0.3">
      <c r="A72" t="s">
        <v>406</v>
      </c>
      <c r="B72" t="str">
        <f t="shared" si="4"/>
        <v>CREEP_TUMOR_(USED)</v>
      </c>
      <c r="C72">
        <v>0</v>
      </c>
      <c r="D72">
        <v>0</v>
      </c>
      <c r="E72">
        <v>0</v>
      </c>
      <c r="G72" t="str">
        <f t="shared" si="5"/>
        <v>unit[CREEP_TUMOR_(USED)] = Unit('Creep Tumor (Used)',0,0,0,set((CREEP_TUMOR_(USED),)))</v>
      </c>
    </row>
    <row r="73" spans="1:7" x14ac:dyDescent="0.3">
      <c r="A73" t="s">
        <v>111</v>
      </c>
      <c r="B73" t="str">
        <f t="shared" si="4"/>
        <v>PROBE</v>
      </c>
      <c r="C73">
        <v>1</v>
      </c>
      <c r="D73">
        <v>0</v>
      </c>
      <c r="E73">
        <v>0</v>
      </c>
      <c r="G73" t="str">
        <f t="shared" si="5"/>
        <v>unit[PROBE] = Unit('Probe',1,0,0,set((PROBE,)))</v>
      </c>
    </row>
    <row r="74" spans="1:7" x14ac:dyDescent="0.3">
      <c r="A74" t="s">
        <v>112</v>
      </c>
      <c r="B74" t="str">
        <f t="shared" si="4"/>
        <v>ZEALOT</v>
      </c>
      <c r="C74">
        <v>2</v>
      </c>
      <c r="D74">
        <v>0</v>
      </c>
      <c r="E74">
        <v>0</v>
      </c>
      <c r="G74" t="str">
        <f t="shared" si="5"/>
        <v>unit[ZEALOT] = Unit('Zealot',2,0,0,set((ZEALOT,)))</v>
      </c>
    </row>
    <row r="75" spans="1:7" x14ac:dyDescent="0.3">
      <c r="A75" t="s">
        <v>113</v>
      </c>
      <c r="B75" t="str">
        <f t="shared" si="4"/>
        <v>STALKER</v>
      </c>
      <c r="C75">
        <v>2</v>
      </c>
      <c r="D75">
        <v>0</v>
      </c>
      <c r="E75">
        <v>0</v>
      </c>
      <c r="G75" t="str">
        <f t="shared" si="5"/>
        <v>unit[STALKER] = Unit('Stalker',2,0,0,set((STALKER,)))</v>
      </c>
    </row>
    <row r="76" spans="1:7" x14ac:dyDescent="0.3">
      <c r="A76" t="s">
        <v>120</v>
      </c>
      <c r="B76" t="str">
        <f t="shared" si="4"/>
        <v>OBSERVER</v>
      </c>
      <c r="C76">
        <v>1</v>
      </c>
      <c r="D76">
        <v>0</v>
      </c>
      <c r="E76">
        <v>0</v>
      </c>
      <c r="G76" t="str">
        <f t="shared" si="5"/>
        <v>unit[OBSERVER] = Unit('Observer',1,0,0,set((OBSERVER,)))</v>
      </c>
    </row>
    <row r="77" spans="1:7" x14ac:dyDescent="0.3">
      <c r="A77" t="s">
        <v>117</v>
      </c>
      <c r="B77" t="str">
        <f t="shared" si="4"/>
        <v>IMMORTAL</v>
      </c>
      <c r="C77">
        <v>4</v>
      </c>
      <c r="D77">
        <v>0</v>
      </c>
      <c r="E77">
        <v>0</v>
      </c>
      <c r="G77" t="str">
        <f t="shared" si="5"/>
        <v>unit[IMMORTAL] = Unit('Immortal',4,0,0,set((IMMORTAL,)))</v>
      </c>
    </row>
    <row r="78" spans="1:7" x14ac:dyDescent="0.3">
      <c r="A78" t="s">
        <v>121</v>
      </c>
      <c r="B78" t="str">
        <f t="shared" si="4"/>
        <v>WARP_PRISM</v>
      </c>
      <c r="C78">
        <v>2</v>
      </c>
      <c r="D78">
        <v>0</v>
      </c>
      <c r="E78">
        <v>0</v>
      </c>
      <c r="G78" t="str">
        <f t="shared" si="5"/>
        <v>unit[WARP_PRISM] = Unit('Warp Prism',2,0,0,set((WARP_PRISM,)))</v>
      </c>
    </row>
    <row r="79" spans="1:7" x14ac:dyDescent="0.3">
      <c r="A79" t="s">
        <v>118</v>
      </c>
      <c r="B79" t="str">
        <f t="shared" si="4"/>
        <v>COLOSSUS</v>
      </c>
      <c r="C79">
        <v>6</v>
      </c>
      <c r="D79">
        <v>0</v>
      </c>
      <c r="E79">
        <v>0</v>
      </c>
      <c r="G79" t="str">
        <f t="shared" si="5"/>
        <v>unit[COLOSSUS] = Unit('Colossus',6,0,0,set((COLOSSUS,)))</v>
      </c>
    </row>
    <row r="80" spans="1:7" x14ac:dyDescent="0.3">
      <c r="A80" t="s">
        <v>123</v>
      </c>
      <c r="B80" t="str">
        <f t="shared" si="4"/>
        <v>VOID_RAY</v>
      </c>
      <c r="C80">
        <v>3</v>
      </c>
      <c r="D80">
        <v>0</v>
      </c>
      <c r="E80">
        <v>0</v>
      </c>
      <c r="G80" t="str">
        <f t="shared" si="5"/>
        <v>unit[VOID_RAY] = Unit('Void Ray',3,0,0,set((VOID_RAY,)))</v>
      </c>
    </row>
    <row r="81" spans="1:7" x14ac:dyDescent="0.3">
      <c r="A81" t="s">
        <v>116</v>
      </c>
      <c r="B81" t="str">
        <f t="shared" si="4"/>
        <v>DARK_TEMPLAR</v>
      </c>
      <c r="C81">
        <v>2</v>
      </c>
      <c r="D81">
        <v>0</v>
      </c>
      <c r="E81">
        <v>0</v>
      </c>
      <c r="G81" t="str">
        <f t="shared" si="5"/>
        <v>unit[DARK_TEMPLAR] = Unit('Dark Templar',2,0,0,set((DARK_TEMPLAR,)))</v>
      </c>
    </row>
    <row r="82" spans="1:7" x14ac:dyDescent="0.3">
      <c r="A82" t="s">
        <v>119</v>
      </c>
      <c r="B82" t="str">
        <f t="shared" si="4"/>
        <v>ARCHON</v>
      </c>
      <c r="C82">
        <v>4</v>
      </c>
      <c r="D82">
        <v>0</v>
      </c>
      <c r="E82">
        <v>0</v>
      </c>
      <c r="G82" t="str">
        <f t="shared" si="5"/>
        <v>unit[ARCHON] = Unit('Archon',4,0,0,set((ARCHON,)))</v>
      </c>
    </row>
    <row r="83" spans="1:7" x14ac:dyDescent="0.3">
      <c r="A83" t="s">
        <v>124</v>
      </c>
      <c r="B83" t="str">
        <f t="shared" si="4"/>
        <v>CARRIER</v>
      </c>
      <c r="C83">
        <v>6</v>
      </c>
      <c r="D83">
        <v>0</v>
      </c>
      <c r="E83">
        <v>0</v>
      </c>
      <c r="G83" t="str">
        <f t="shared" si="5"/>
        <v>unit[CARRIER] = Unit('Carrier',6,0,0,set((CARRIER,)))</v>
      </c>
    </row>
    <row r="84" spans="1:7" x14ac:dyDescent="0.3">
      <c r="A84" t="s">
        <v>342</v>
      </c>
      <c r="B84" t="str">
        <f t="shared" si="4"/>
        <v>TEMPEST</v>
      </c>
      <c r="C84">
        <v>4</v>
      </c>
      <c r="D84">
        <v>0</v>
      </c>
      <c r="E84">
        <v>0</v>
      </c>
      <c r="G84" t="str">
        <f t="shared" si="5"/>
        <v>unit[TEMPEST] = Unit('Tempest',4,0,0,set((TEMPEST,)))</v>
      </c>
    </row>
    <row r="85" spans="1:7" x14ac:dyDescent="0.3">
      <c r="A85" t="s">
        <v>85</v>
      </c>
      <c r="B85" t="str">
        <f t="shared" si="4"/>
        <v>PYLON</v>
      </c>
      <c r="C85">
        <v>0</v>
      </c>
      <c r="D85">
        <v>8</v>
      </c>
      <c r="E85">
        <v>0</v>
      </c>
      <c r="G85" t="str">
        <f t="shared" si="5"/>
        <v>unit[PYLON] = Unit('Pylon',0,8,0,set((PYLON,)))</v>
      </c>
    </row>
    <row r="86" spans="1:7" x14ac:dyDescent="0.3">
      <c r="A86" t="s">
        <v>86</v>
      </c>
      <c r="B86" t="str">
        <f t="shared" si="4"/>
        <v>ASSIMILATOR</v>
      </c>
      <c r="C86">
        <v>0</v>
      </c>
      <c r="D86">
        <v>0</v>
      </c>
      <c r="E86">
        <v>0</v>
      </c>
      <c r="G86" t="str">
        <f t="shared" si="5"/>
        <v>unit[ASSIMILATOR] = Unit('Assimilator',0,0,0,set((ASSIMILATOR,)))</v>
      </c>
    </row>
    <row r="87" spans="1:7" x14ac:dyDescent="0.3">
      <c r="A87" t="s">
        <v>87</v>
      </c>
      <c r="B87" t="str">
        <f t="shared" si="4"/>
        <v>GATEWAY</v>
      </c>
      <c r="C87">
        <v>0</v>
      </c>
      <c r="D87">
        <v>0</v>
      </c>
      <c r="E87">
        <v>0</v>
      </c>
      <c r="G87" t="str">
        <f t="shared" si="5"/>
        <v>unit[GATEWAY] = Unit('Gateway',0,0,0,set((GATEWAY,)))</v>
      </c>
    </row>
    <row r="88" spans="1:7" x14ac:dyDescent="0.3">
      <c r="A88" t="s">
        <v>88</v>
      </c>
      <c r="B88" t="str">
        <f t="shared" si="4"/>
        <v>FORGE</v>
      </c>
      <c r="C88">
        <v>0</v>
      </c>
      <c r="D88">
        <v>0</v>
      </c>
      <c r="E88">
        <v>0</v>
      </c>
      <c r="G88" t="str">
        <f t="shared" si="5"/>
        <v>unit[FORGE] = Unit('Forge',0,0,0,set((FORGE,)))</v>
      </c>
    </row>
    <row r="89" spans="1:7" x14ac:dyDescent="0.3">
      <c r="A89" t="s">
        <v>90</v>
      </c>
      <c r="B89" t="str">
        <f t="shared" si="4"/>
        <v>PHOTON_CANNON</v>
      </c>
      <c r="C89">
        <v>0</v>
      </c>
      <c r="D89">
        <v>0</v>
      </c>
      <c r="E89">
        <v>0</v>
      </c>
      <c r="G89" t="str">
        <f t="shared" si="5"/>
        <v>unit[PHOTON_CANNON] = Unit('Photon Cannon',0,0,0,set((PHOTON_CANNON,)))</v>
      </c>
    </row>
    <row r="90" spans="1:7" x14ac:dyDescent="0.3">
      <c r="A90" t="s">
        <v>92</v>
      </c>
      <c r="B90" t="str">
        <f t="shared" si="4"/>
        <v>WARPGATE</v>
      </c>
      <c r="C90">
        <v>0</v>
      </c>
      <c r="D90">
        <v>0</v>
      </c>
      <c r="E90">
        <v>0</v>
      </c>
      <c r="G90" t="str">
        <f t="shared" si="5"/>
        <v>unit[WARPGATE] = Unit('Warpgate',0,0,0,set((WARPGATE,)))</v>
      </c>
    </row>
    <row r="91" spans="1:7" x14ac:dyDescent="0.3">
      <c r="A91" t="s">
        <v>89</v>
      </c>
      <c r="B91" t="str">
        <f t="shared" si="4"/>
        <v>CYBERNETICS_CORE</v>
      </c>
      <c r="C91">
        <v>0</v>
      </c>
      <c r="D91">
        <v>0</v>
      </c>
      <c r="E91">
        <v>0</v>
      </c>
      <c r="G91" t="str">
        <f t="shared" si="5"/>
        <v>unit[CYBERNETICS_CORE] = Unit('Cybernetics Core',0,0,0,set((CYBERNETICS_CORE,)))</v>
      </c>
    </row>
    <row r="92" spans="1:7" x14ac:dyDescent="0.3">
      <c r="A92" t="s">
        <v>94</v>
      </c>
      <c r="B92" t="str">
        <f t="shared" si="4"/>
        <v>TWILIGHT_COUNCIL</v>
      </c>
      <c r="C92">
        <v>0</v>
      </c>
      <c r="D92">
        <v>0</v>
      </c>
      <c r="E92">
        <v>0</v>
      </c>
      <c r="G92" t="str">
        <f t="shared" si="5"/>
        <v>unit[TWILIGHT_COUNCIL] = Unit('Twilight Council',0,0,0,set((TWILIGHT_COUNCIL,)))</v>
      </c>
    </row>
    <row r="93" spans="1:7" x14ac:dyDescent="0.3">
      <c r="A93" t="s">
        <v>91</v>
      </c>
      <c r="B93" t="str">
        <f t="shared" si="4"/>
        <v>ROBOTICS_FACILITY</v>
      </c>
      <c r="C93">
        <v>0</v>
      </c>
      <c r="D93">
        <v>0</v>
      </c>
      <c r="E93">
        <v>0</v>
      </c>
      <c r="G93" t="str">
        <f t="shared" si="5"/>
        <v>unit[ROBOTICS_FACILITY] = Unit('Robotics Facility',0,0,0,set((ROBOTICS_FACILITY,)))</v>
      </c>
    </row>
    <row r="94" spans="1:7" x14ac:dyDescent="0.3">
      <c r="A94" t="s">
        <v>93</v>
      </c>
      <c r="B94" t="str">
        <f t="shared" si="4"/>
        <v>STARGATE</v>
      </c>
      <c r="C94">
        <v>0</v>
      </c>
      <c r="D94">
        <v>0</v>
      </c>
      <c r="E94">
        <v>0</v>
      </c>
      <c r="G94" t="str">
        <f t="shared" si="5"/>
        <v>unit[STARGATE] = Unit('Stargate',0,0,0,set((STARGATE,)))</v>
      </c>
    </row>
    <row r="95" spans="1:7" x14ac:dyDescent="0.3">
      <c r="A95" t="s">
        <v>97</v>
      </c>
      <c r="B95" t="str">
        <f t="shared" si="4"/>
        <v>TEMPLAR_ARCHIVES</v>
      </c>
      <c r="C95">
        <v>0</v>
      </c>
      <c r="D95">
        <v>0</v>
      </c>
      <c r="E95">
        <v>0</v>
      </c>
      <c r="G95" t="str">
        <f t="shared" si="5"/>
        <v>unit[TEMPLAR_ARCHIVES] = Unit('Templar Archives',0,0,0,set((TEMPLAR_ARCHIVES,)))</v>
      </c>
    </row>
    <row r="96" spans="1:7" x14ac:dyDescent="0.3">
      <c r="A96" t="s">
        <v>98</v>
      </c>
      <c r="B96" t="str">
        <f t="shared" si="4"/>
        <v>DARK_SHRINE</v>
      </c>
      <c r="C96">
        <v>0</v>
      </c>
      <c r="D96">
        <v>0</v>
      </c>
      <c r="E96">
        <v>0</v>
      </c>
      <c r="G96" t="str">
        <f t="shared" si="5"/>
        <v>unit[DARK_SHRINE] = Unit('Dark Shrine',0,0,0,set((DARK_SHRINE,)))</v>
      </c>
    </row>
    <row r="97" spans="1:7" x14ac:dyDescent="0.3">
      <c r="A97" t="s">
        <v>95</v>
      </c>
      <c r="B97" t="str">
        <f t="shared" si="4"/>
        <v>ROBOTICS_BAY</v>
      </c>
      <c r="C97">
        <v>0</v>
      </c>
      <c r="D97">
        <v>0</v>
      </c>
      <c r="E97">
        <v>0</v>
      </c>
      <c r="G97" t="str">
        <f t="shared" si="5"/>
        <v>unit[ROBOTICS_BAY] = Unit('Robotics Bay',0,0,0,set((ROBOTICS_BAY,)))</v>
      </c>
    </row>
    <row r="98" spans="1:7" x14ac:dyDescent="0.3">
      <c r="A98" t="s">
        <v>96</v>
      </c>
      <c r="B98" t="str">
        <f t="shared" ref="B98:B115" si="6">UPPER(SUBSTITUTE(A98," ","_"))</f>
        <v>FLEET_BEACON</v>
      </c>
      <c r="C98">
        <v>0</v>
      </c>
      <c r="D98">
        <v>0</v>
      </c>
      <c r="E98">
        <v>0</v>
      </c>
      <c r="G98" t="str">
        <f t="shared" ref="G98:G115" si="7">CONCATENATE($H$1,B98,$I$1,A98,$J$1,C98,$K$1,D98,$K$1,E98,$L$1,B98,$K$1,F98,$M$1)</f>
        <v>unit[FLEET_BEACON] = Unit('Fleet Beacon',0,0,0,set((FLEET_BEACON,)))</v>
      </c>
    </row>
    <row r="99" spans="1:7" x14ac:dyDescent="0.3">
      <c r="A99" t="s">
        <v>84</v>
      </c>
      <c r="B99" t="str">
        <f t="shared" si="6"/>
        <v>NEXUS</v>
      </c>
      <c r="C99">
        <v>0</v>
      </c>
      <c r="D99">
        <v>10</v>
      </c>
      <c r="E99">
        <v>0</v>
      </c>
      <c r="G99" t="str">
        <f t="shared" si="7"/>
        <v>unit[NEXUS] = Unit('Nexus',0,10,0,set((NEXUS,)))</v>
      </c>
    </row>
    <row r="100" spans="1:7" x14ac:dyDescent="0.3">
      <c r="A100" t="s">
        <v>102</v>
      </c>
      <c r="B100" t="str">
        <f t="shared" si="6"/>
        <v>GHOST</v>
      </c>
      <c r="C100">
        <v>2</v>
      </c>
      <c r="D100">
        <v>0</v>
      </c>
      <c r="E100">
        <v>1</v>
      </c>
      <c r="G100" t="str">
        <f t="shared" si="7"/>
        <v>unit[GHOST] = Unit('Ghost',2,0,1,set((GHOST,)))</v>
      </c>
    </row>
    <row r="101" spans="1:7" x14ac:dyDescent="0.3">
      <c r="A101" t="s">
        <v>107</v>
      </c>
      <c r="B101" t="str">
        <f t="shared" si="6"/>
        <v>MEDIVAC</v>
      </c>
      <c r="C101">
        <v>2</v>
      </c>
      <c r="D101">
        <v>0</v>
      </c>
      <c r="E101">
        <v>1</v>
      </c>
      <c r="G101" t="str">
        <f t="shared" si="7"/>
        <v>unit[MEDIVAC] = Unit('Medivac',2,0,1,set((MEDIVAC,)))</v>
      </c>
    </row>
    <row r="102" spans="1:7" x14ac:dyDescent="0.3">
      <c r="A102" t="s">
        <v>108</v>
      </c>
      <c r="B102" t="str">
        <f t="shared" si="6"/>
        <v>RAVEN</v>
      </c>
      <c r="C102">
        <v>2</v>
      </c>
      <c r="D102">
        <v>0</v>
      </c>
      <c r="E102">
        <v>1</v>
      </c>
      <c r="G102" t="str">
        <f t="shared" si="7"/>
        <v>unit[RAVEN] = Unit('Raven',2,0,1,set((RAVEN,)))</v>
      </c>
    </row>
    <row r="103" spans="1:7" x14ac:dyDescent="0.3">
      <c r="A103" t="s">
        <v>109</v>
      </c>
      <c r="B103" t="str">
        <f t="shared" si="6"/>
        <v>BANSHEE</v>
      </c>
      <c r="C103">
        <v>3</v>
      </c>
      <c r="D103">
        <v>0</v>
      </c>
      <c r="E103">
        <v>1</v>
      </c>
      <c r="G103" t="str">
        <f t="shared" si="7"/>
        <v>unit[BANSHEE] = Unit('Banshee',3,0,1,set((BANSHEE,)))</v>
      </c>
    </row>
    <row r="104" spans="1:7" x14ac:dyDescent="0.3">
      <c r="A104" t="s">
        <v>110</v>
      </c>
      <c r="B104" t="str">
        <f t="shared" si="6"/>
        <v>BATTLECRUISER</v>
      </c>
      <c r="C104">
        <v>6</v>
      </c>
      <c r="D104">
        <v>0</v>
      </c>
      <c r="E104">
        <v>1</v>
      </c>
      <c r="G104" t="str">
        <f t="shared" si="7"/>
        <v>unit[BATTLECRUISER] = Unit('Battlecruiser',6,0,1,set((BATTLECRUISER,)))</v>
      </c>
    </row>
    <row r="105" spans="1:7" x14ac:dyDescent="0.3">
      <c r="A105" t="s">
        <v>69</v>
      </c>
      <c r="B105" t="str">
        <f t="shared" si="6"/>
        <v>ORBITAL_COMMAND</v>
      </c>
      <c r="C105">
        <v>0</v>
      </c>
      <c r="D105">
        <v>11</v>
      </c>
      <c r="E105">
        <v>1</v>
      </c>
      <c r="G105" t="str">
        <f t="shared" si="7"/>
        <v>unit[ORBITAL_COMMAND] = Unit('Orbital Command',0,11,1,set((ORBITAL_COMMAND,)))</v>
      </c>
    </row>
    <row r="106" spans="1:7" x14ac:dyDescent="0.3">
      <c r="A106" t="s">
        <v>10</v>
      </c>
      <c r="B106" t="str">
        <f t="shared" si="6"/>
        <v>QUEEN</v>
      </c>
      <c r="C106">
        <v>2</v>
      </c>
      <c r="D106">
        <v>0</v>
      </c>
      <c r="E106">
        <v>1</v>
      </c>
      <c r="G106" t="str">
        <f t="shared" si="7"/>
        <v>unit[QUEEN] = Unit('Queen',2,0,1,set((QUEEN,)))</v>
      </c>
    </row>
    <row r="107" spans="1:7" x14ac:dyDescent="0.3">
      <c r="A107" t="s">
        <v>332</v>
      </c>
      <c r="B107" t="str">
        <f t="shared" si="6"/>
        <v>OVERSEER</v>
      </c>
      <c r="C107">
        <v>0</v>
      </c>
      <c r="D107">
        <v>8</v>
      </c>
      <c r="E107">
        <v>1</v>
      </c>
      <c r="G107" t="str">
        <f t="shared" si="7"/>
        <v>unit[OVERSEER] = Unit('Overseer',0,8,1,set((OVERSEER,)))</v>
      </c>
    </row>
    <row r="108" spans="1:7" x14ac:dyDescent="0.3">
      <c r="A108" t="s">
        <v>16</v>
      </c>
      <c r="B108" t="str">
        <f t="shared" si="6"/>
        <v>INFESTOR</v>
      </c>
      <c r="C108">
        <v>2</v>
      </c>
      <c r="D108">
        <v>0</v>
      </c>
      <c r="E108">
        <v>1</v>
      </c>
      <c r="G108" t="str">
        <f t="shared" si="7"/>
        <v>unit[INFESTOR] = Unit('Infestor',2,0,1,set((INFESTOR,)))</v>
      </c>
    </row>
    <row r="109" spans="1:7" x14ac:dyDescent="0.3">
      <c r="A109" t="s">
        <v>334</v>
      </c>
      <c r="B109" t="str">
        <f t="shared" si="6"/>
        <v>VIPER</v>
      </c>
      <c r="C109">
        <v>3</v>
      </c>
      <c r="D109">
        <v>0</v>
      </c>
      <c r="E109">
        <v>1</v>
      </c>
      <c r="G109" t="str">
        <f t="shared" si="7"/>
        <v>unit[VIPER] = Unit('Viper',3,0,1,set((VIPER,)))</v>
      </c>
    </row>
    <row r="110" spans="1:7" x14ac:dyDescent="0.3">
      <c r="A110" t="s">
        <v>114</v>
      </c>
      <c r="B110" t="str">
        <f t="shared" si="6"/>
        <v>SENTRY</v>
      </c>
      <c r="C110">
        <v>2</v>
      </c>
      <c r="D110">
        <v>0</v>
      </c>
      <c r="E110">
        <v>1</v>
      </c>
      <c r="G110" t="str">
        <f t="shared" si="7"/>
        <v>unit[SENTRY] = Unit('Sentry',2,0,1,set((SENTRY,)))</v>
      </c>
    </row>
    <row r="111" spans="1:7" x14ac:dyDescent="0.3">
      <c r="A111" t="s">
        <v>122</v>
      </c>
      <c r="B111" t="str">
        <f t="shared" si="6"/>
        <v>PHOENIX</v>
      </c>
      <c r="C111">
        <v>2</v>
      </c>
      <c r="D111">
        <v>0</v>
      </c>
      <c r="E111">
        <v>1</v>
      </c>
      <c r="G111" t="str">
        <f t="shared" si="7"/>
        <v>unit[PHOENIX] = Unit('Phoenix',2,0,1,set((PHOENIX,)))</v>
      </c>
    </row>
    <row r="112" spans="1:7" x14ac:dyDescent="0.3">
      <c r="A112" t="s">
        <v>115</v>
      </c>
      <c r="B112" t="str">
        <f t="shared" si="6"/>
        <v>HIGH_TEMPLAR</v>
      </c>
      <c r="C112">
        <v>2</v>
      </c>
      <c r="D112">
        <v>0</v>
      </c>
      <c r="E112">
        <v>1</v>
      </c>
      <c r="G112" t="str">
        <f t="shared" si="7"/>
        <v>unit[HIGH_TEMPLAR] = Unit('High Templar',2,0,1,set((HIGH_TEMPLAR,)))</v>
      </c>
    </row>
    <row r="113" spans="1:7" x14ac:dyDescent="0.3">
      <c r="A113" t="s">
        <v>125</v>
      </c>
      <c r="B113" t="str">
        <f t="shared" si="6"/>
        <v>MOTHERSHIP</v>
      </c>
      <c r="C113">
        <v>8</v>
      </c>
      <c r="D113">
        <v>0</v>
      </c>
      <c r="E113">
        <v>1</v>
      </c>
      <c r="G113" t="str">
        <f t="shared" si="7"/>
        <v>unit[MOTHERSHIP] = Unit('Mothership',8,0,1,set((MOTHERSHIP,)))</v>
      </c>
    </row>
    <row r="114" spans="1:7" x14ac:dyDescent="0.3">
      <c r="A114" t="s">
        <v>340</v>
      </c>
      <c r="B114" t="str">
        <f t="shared" si="6"/>
        <v>MOTHERSHIP_CORE</v>
      </c>
      <c r="C114">
        <v>2</v>
      </c>
      <c r="D114">
        <v>0</v>
      </c>
      <c r="E114">
        <v>1</v>
      </c>
      <c r="G114" t="str">
        <f t="shared" si="7"/>
        <v>unit[MOTHERSHIP_CORE] = Unit('Mothership Core',2,0,1,set((MOTHERSHIP_CORE,)))</v>
      </c>
    </row>
    <row r="115" spans="1:7" x14ac:dyDescent="0.3">
      <c r="A115" t="s">
        <v>341</v>
      </c>
      <c r="B115" t="str">
        <f t="shared" si="6"/>
        <v>ORACLE</v>
      </c>
      <c r="C115">
        <v>3</v>
      </c>
      <c r="D115">
        <v>0</v>
      </c>
      <c r="E115">
        <v>1</v>
      </c>
      <c r="G115" t="str">
        <f t="shared" si="7"/>
        <v>unit[ORACLE] = Unit('Oracle',3,0,1,set((ORACLE,)))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4"/>
  <sheetViews>
    <sheetView tabSelected="1" topLeftCell="G12" zoomScaleNormal="100" workbookViewId="0">
      <selection activeCell="Q32" sqref="Q32"/>
    </sheetView>
  </sheetViews>
  <sheetFormatPr defaultRowHeight="14.4" x14ac:dyDescent="0.3"/>
  <cols>
    <col min="2" max="2" width="23" bestFit="1" customWidth="1"/>
    <col min="3" max="3" width="28" bestFit="1" customWidth="1"/>
    <col min="4" max="4" width="31.6640625" bestFit="1" customWidth="1"/>
    <col min="5" max="5" width="31.6640625" customWidth="1"/>
    <col min="6" max="6" width="41.6640625" bestFit="1" customWidth="1"/>
    <col min="7" max="7" width="5.88671875" customWidth="1"/>
    <col min="8" max="8" width="8.44140625" customWidth="1"/>
    <col min="9" max="9" width="6.33203125" customWidth="1"/>
    <col min="10" max="10" width="8.21875" customWidth="1"/>
    <col min="11" max="11" width="4.21875" customWidth="1"/>
    <col min="12" max="12" width="11.6640625" customWidth="1"/>
    <col min="13" max="13" width="38.21875" bestFit="1" customWidth="1"/>
    <col min="14" max="14" width="18.21875" customWidth="1"/>
    <col min="15" max="17" width="8.88671875" customWidth="1"/>
    <col min="18" max="18" width="28" customWidth="1"/>
    <col min="19" max="30" width="8.88671875" customWidth="1"/>
  </cols>
  <sheetData>
    <row r="1" spans="1:38" x14ac:dyDescent="0.3">
      <c r="B1" t="s">
        <v>0</v>
      </c>
      <c r="C1" t="s">
        <v>343</v>
      </c>
      <c r="D1" t="s">
        <v>187</v>
      </c>
      <c r="E1" t="s">
        <v>343</v>
      </c>
      <c r="F1" t="s">
        <v>444</v>
      </c>
      <c r="G1" t="s">
        <v>1</v>
      </c>
      <c r="H1" t="s">
        <v>2</v>
      </c>
      <c r="I1" t="s">
        <v>8</v>
      </c>
      <c r="J1" t="s">
        <v>344</v>
      </c>
      <c r="K1" t="s">
        <v>3</v>
      </c>
      <c r="L1" t="s">
        <v>195</v>
      </c>
      <c r="M1" t="s">
        <v>4</v>
      </c>
      <c r="N1" t="s">
        <v>189</v>
      </c>
      <c r="O1" t="s">
        <v>60</v>
      </c>
      <c r="P1" t="s">
        <v>190</v>
      </c>
      <c r="Q1" t="s">
        <v>60</v>
      </c>
      <c r="R1" t="s">
        <v>191</v>
      </c>
      <c r="S1" t="s">
        <v>60</v>
      </c>
      <c r="T1" t="s">
        <v>192</v>
      </c>
      <c r="U1" t="s">
        <v>60</v>
      </c>
      <c r="V1" t="s">
        <v>433</v>
      </c>
      <c r="W1" t="s">
        <v>425</v>
      </c>
      <c r="X1" t="s">
        <v>426</v>
      </c>
      <c r="AC1" t="s">
        <v>434</v>
      </c>
      <c r="AE1" t="s">
        <v>126</v>
      </c>
      <c r="AF1" t="s">
        <v>435</v>
      </c>
      <c r="AG1" t="s">
        <v>443</v>
      </c>
      <c r="AH1" t="str">
        <f>"',"</f>
        <v>',</v>
      </c>
      <c r="AI1" t="s">
        <v>425</v>
      </c>
      <c r="AJ1" t="s">
        <v>436</v>
      </c>
      <c r="AK1" t="str">
        <f>",),("</f>
        <v>,),(</v>
      </c>
      <c r="AL1" t="s">
        <v>437</v>
      </c>
    </row>
    <row r="2" spans="1:38" x14ac:dyDescent="0.3">
      <c r="A2">
        <v>0</v>
      </c>
      <c r="B2" t="s">
        <v>66</v>
      </c>
      <c r="C2" t="str">
        <f>CONCATENATE(B2,"_MINERAL")</f>
        <v>SCV_MINERAL</v>
      </c>
      <c r="D2" t="s">
        <v>354</v>
      </c>
      <c r="E2" t="str">
        <f t="shared" ref="E2:E66" si="0">UPPER(SUBSTITUTE(D2," ","_"))</f>
        <v>BUILD_SCV</v>
      </c>
      <c r="F2" t="str">
        <f>CONCATENATE(E2,$F$1,A2)</f>
        <v>BUILD_SCV = 0</v>
      </c>
      <c r="G2">
        <v>50</v>
      </c>
      <c r="H2">
        <v>0</v>
      </c>
      <c r="I2">
        <v>1</v>
      </c>
      <c r="J2">
        <v>0</v>
      </c>
      <c r="K2">
        <v>17</v>
      </c>
      <c r="L2" t="s">
        <v>407</v>
      </c>
      <c r="M2" t="str">
        <f>C2</f>
        <v>SCV_MINERAL</v>
      </c>
      <c r="N2" t="str">
        <f>$C$21</f>
        <v>COMMAND_CENTER</v>
      </c>
      <c r="O2" t="s">
        <v>209</v>
      </c>
      <c r="V2" t="str">
        <f>CONCATENATE($V$1,N2,$W$1,O2,$X$1)</f>
        <v>(COMMAND_CENTER,O)</v>
      </c>
      <c r="W2" t="s">
        <v>425</v>
      </c>
      <c r="X2" t="str">
        <f>IF(P2="","",CONCATENATE($V$1,P2,$W$1,Q2,$X$1))</f>
        <v/>
      </c>
      <c r="Y2" t="str">
        <f>IF(R2="","",$W$1)</f>
        <v/>
      </c>
      <c r="Z2" t="str">
        <f>IF(R2="","",CONCATENATE($V$1,R2,$W$1,S2,$X$1))</f>
        <v/>
      </c>
      <c r="AA2" t="str">
        <f>IF(T2="","",$W$1)</f>
        <v/>
      </c>
      <c r="AB2" t="str">
        <f>IF(T2="","",CONCATENATE($V$1,T2,$W$1,U2,$X$1))</f>
        <v/>
      </c>
      <c r="AC2" t="str">
        <f>CONCATENATE(V2,W2,X2,Y2,Z2,AA2,AB2)</f>
        <v>(COMMAND_CENTER,O),</v>
      </c>
      <c r="AE2" t="str">
        <f>CONCATENATE($AG$1,D2,$AH$1,G2,$AI$1,H2,$AI$1,I2,$AI$1,J2,$AI$1,K2,$AI$1,L2,$AJ$1,M2,$AK$1,AC2,$AL$1,",")</f>
        <v>Event('Build SCV',50,0,1,0,17,add,(SCV_MINERAL,),((COMMAND_CENTER,O),)),</v>
      </c>
    </row>
    <row r="3" spans="1:38" x14ac:dyDescent="0.3">
      <c r="A3">
        <v>1</v>
      </c>
      <c r="C3" t="str">
        <f>CONCATENATE(B2,"_GAS")</f>
        <v>SCV_GAS</v>
      </c>
      <c r="D3" t="str">
        <f>CONCATENATE("Switch ",B2," to Gas")</f>
        <v>Switch SCV to Gas</v>
      </c>
      <c r="E3" t="str">
        <f t="shared" si="0"/>
        <v>SWITCH_SCV_TO_GAS</v>
      </c>
      <c r="F3" t="str">
        <f t="shared" ref="F3:F67" si="1">CONCATENATE(E3,$F$1,A3)</f>
        <v>SWITCH_SCV_TO_GAS = 1</v>
      </c>
      <c r="G3">
        <v>0</v>
      </c>
      <c r="H3">
        <v>0</v>
      </c>
      <c r="I3">
        <v>0</v>
      </c>
      <c r="J3">
        <v>0</v>
      </c>
      <c r="K3">
        <v>1</v>
      </c>
      <c r="L3" t="s">
        <v>407</v>
      </c>
      <c r="M3" t="str">
        <f>C3</f>
        <v>SCV_GAS</v>
      </c>
      <c r="N3" t="str">
        <f>C2</f>
        <v>SCV_MINERAL</v>
      </c>
      <c r="O3" t="s">
        <v>193</v>
      </c>
      <c r="P3" t="str">
        <f>$C$29</f>
        <v>REFINERY</v>
      </c>
      <c r="Q3" t="s">
        <v>218</v>
      </c>
      <c r="V3" t="str">
        <f t="shared" ref="V3:V67" si="2">CONCATENATE($V$1,N3,$W$1,O3,$X$1)</f>
        <v>(SCV_MINERAL,C)</v>
      </c>
      <c r="W3" t="s">
        <v>425</v>
      </c>
      <c r="X3" t="str">
        <f t="shared" ref="X3:X67" si="3">IF(P3="","",CONCATENATE($V$1,P3,$W$1,Q3,$X$1))</f>
        <v>(REFINERY,A)</v>
      </c>
      <c r="Y3" t="str">
        <f t="shared" ref="Y3:Y67" si="4">IF(R3="","",$W$1)</f>
        <v/>
      </c>
      <c r="Z3" t="str">
        <f t="shared" ref="Z3:Z67" si="5">IF(R3="","",CONCATENATE($V$1,R3,$W$1,S3,$X$1))</f>
        <v/>
      </c>
      <c r="AA3" t="str">
        <f t="shared" ref="AA3:AA67" si="6">IF(T3="","",$W$1)</f>
        <v/>
      </c>
      <c r="AB3" t="str">
        <f t="shared" ref="AB3:AB67" si="7">IF(T3="","",CONCATENATE($V$1,T3,$W$1,U3,$X$1))</f>
        <v/>
      </c>
      <c r="AC3" t="str">
        <f t="shared" ref="AC3:AC67" si="8">CONCATENATE(V3,W3,X3,Y3,Z3,AA3,AB3)</f>
        <v>(SCV_MINERAL,C),(REFINERY,A)</v>
      </c>
      <c r="AE3" t="str">
        <f t="shared" ref="AE3:AE65" si="9">CONCATENATE($AG$1,D3,$AH$1,G3,$AI$1,H3,$AI$1,I3,$AI$1,J3,$AI$1,K3,$AI$1,L3,$AJ$1,M3,$AK$1,AC3,$AL$1,",")</f>
        <v>Event('Switch SCV to Gas',0,0,0,0,1,add,(SCV_GAS,),((SCV_MINERAL,C),(REFINERY,A))),</v>
      </c>
    </row>
    <row r="4" spans="1:38" x14ac:dyDescent="0.3">
      <c r="A4">
        <v>2</v>
      </c>
      <c r="D4" t="str">
        <f>CONCATENATE("Switch ",B2," to Minerals")</f>
        <v>Switch SCV to Minerals</v>
      </c>
      <c r="E4" t="str">
        <f t="shared" si="0"/>
        <v>SWITCH_SCV_TO_MINERALS</v>
      </c>
      <c r="F4" t="str">
        <f t="shared" si="1"/>
        <v>SWITCH_SCV_TO_MINERALS = 2</v>
      </c>
      <c r="G4">
        <v>0</v>
      </c>
      <c r="H4">
        <v>0</v>
      </c>
      <c r="I4">
        <v>0</v>
      </c>
      <c r="J4">
        <v>0</v>
      </c>
      <c r="K4">
        <v>1</v>
      </c>
      <c r="L4" t="s">
        <v>407</v>
      </c>
      <c r="M4" t="str">
        <f>C2</f>
        <v>SCV_MINERAL</v>
      </c>
      <c r="N4" t="str">
        <f>C3</f>
        <v>SCV_GAS</v>
      </c>
      <c r="O4" t="s">
        <v>193</v>
      </c>
      <c r="V4" t="str">
        <f t="shared" si="2"/>
        <v>(SCV_GAS,C)</v>
      </c>
      <c r="W4" t="s">
        <v>425</v>
      </c>
      <c r="X4" t="str">
        <f t="shared" si="3"/>
        <v/>
      </c>
      <c r="Y4" t="str">
        <f t="shared" si="4"/>
        <v/>
      </c>
      <c r="Z4" t="str">
        <f t="shared" si="5"/>
        <v/>
      </c>
      <c r="AA4" t="str">
        <f t="shared" si="6"/>
        <v/>
      </c>
      <c r="AB4" t="str">
        <f t="shared" si="7"/>
        <v/>
      </c>
      <c r="AC4" t="str">
        <f t="shared" si="8"/>
        <v>(SCV_GAS,C),</v>
      </c>
      <c r="AE4" t="str">
        <f t="shared" si="9"/>
        <v>Event('Switch SCV to Minerals',0,0,0,0,1,add,(SCV_MINERAL,),((SCV_GAS,C),)),</v>
      </c>
    </row>
    <row r="5" spans="1:38" x14ac:dyDescent="0.3">
      <c r="A5">
        <v>3</v>
      </c>
      <c r="C5" t="str">
        <f>CONCATENATE(B2,"_SCOUT")</f>
        <v>SCV_SCOUT</v>
      </c>
      <c r="D5" t="str">
        <f>CONCATENATE("Send ",B2," to Scout")</f>
        <v>Send SCV to Scout</v>
      </c>
      <c r="E5" t="str">
        <f t="shared" si="0"/>
        <v>SEND_SCV_TO_SCOUT</v>
      </c>
      <c r="F5" t="str">
        <f t="shared" si="1"/>
        <v>SEND_SCV_TO_SCOUT = 3</v>
      </c>
      <c r="G5">
        <v>0</v>
      </c>
      <c r="H5">
        <v>0</v>
      </c>
      <c r="I5">
        <v>0</v>
      </c>
      <c r="J5">
        <v>0</v>
      </c>
      <c r="K5">
        <v>1</v>
      </c>
      <c r="L5" t="s">
        <v>407</v>
      </c>
      <c r="M5" t="str">
        <f>C5</f>
        <v>SCV_SCOUT</v>
      </c>
      <c r="N5" t="str">
        <f>C2</f>
        <v>SCV_MINERAL</v>
      </c>
      <c r="O5" t="s">
        <v>193</v>
      </c>
      <c r="V5" t="str">
        <f t="shared" si="2"/>
        <v>(SCV_MINERAL,C)</v>
      </c>
      <c r="W5" t="s">
        <v>425</v>
      </c>
      <c r="X5" t="str">
        <f t="shared" si="3"/>
        <v/>
      </c>
      <c r="Y5" t="str">
        <f t="shared" si="4"/>
        <v/>
      </c>
      <c r="Z5" t="str">
        <f t="shared" si="5"/>
        <v/>
      </c>
      <c r="AA5" t="str">
        <f t="shared" si="6"/>
        <v/>
      </c>
      <c r="AB5" t="str">
        <f t="shared" si="7"/>
        <v/>
      </c>
      <c r="AC5" t="str">
        <f t="shared" si="8"/>
        <v>(SCV_MINERAL,C),</v>
      </c>
      <c r="AE5" t="str">
        <f t="shared" si="9"/>
        <v>Event('Send SCV to Scout',0,0,0,0,1,add,(SCV_SCOUT,),((SCV_MINERAL,C),)),</v>
      </c>
    </row>
    <row r="6" spans="1:38" x14ac:dyDescent="0.3">
      <c r="A6">
        <v>4</v>
      </c>
      <c r="D6" t="str">
        <f>CONCATENATE("Bring back ",B2," Scout")</f>
        <v>Bring back SCV Scout</v>
      </c>
      <c r="E6" t="str">
        <f t="shared" si="0"/>
        <v>BRING_BACK_SCV_SCOUT</v>
      </c>
      <c r="F6" t="str">
        <f t="shared" si="1"/>
        <v>BRING_BACK_SCV_SCOUT = 4</v>
      </c>
      <c r="G6">
        <v>0</v>
      </c>
      <c r="H6">
        <v>0</v>
      </c>
      <c r="I6">
        <v>0</v>
      </c>
      <c r="J6">
        <v>0</v>
      </c>
      <c r="K6">
        <v>1</v>
      </c>
      <c r="L6" t="s">
        <v>407</v>
      </c>
      <c r="M6" t="str">
        <f>N5</f>
        <v>SCV_MINERAL</v>
      </c>
      <c r="N6" t="str">
        <f>M5</f>
        <v>SCV_SCOUT</v>
      </c>
      <c r="O6" t="s">
        <v>193</v>
      </c>
      <c r="V6" t="str">
        <f t="shared" si="2"/>
        <v>(SCV_SCOUT,C)</v>
      </c>
      <c r="W6" t="s">
        <v>425</v>
      </c>
      <c r="X6" t="str">
        <f t="shared" si="3"/>
        <v/>
      </c>
      <c r="Y6" t="str">
        <f t="shared" si="4"/>
        <v/>
      </c>
      <c r="Z6" t="str">
        <f t="shared" si="5"/>
        <v/>
      </c>
      <c r="AA6" t="str">
        <f t="shared" si="6"/>
        <v/>
      </c>
      <c r="AB6" t="str">
        <f t="shared" si="7"/>
        <v/>
      </c>
      <c r="AC6" t="str">
        <f t="shared" si="8"/>
        <v>(SCV_SCOUT,C),</v>
      </c>
      <c r="AE6" t="str">
        <f t="shared" si="9"/>
        <v>Event('Bring back SCV Scout',0,0,0,0,1,add,(SCV_MINERAL,),((SCV_SCOUT,C),)),</v>
      </c>
    </row>
    <row r="7" spans="1:38" x14ac:dyDescent="0.3">
      <c r="A7">
        <v>5</v>
      </c>
      <c r="B7" t="s">
        <v>99</v>
      </c>
      <c r="C7" t="str">
        <f t="shared" ref="C7:C79" si="10">UPPER(SUBSTITUTE(B7," ","_"))</f>
        <v>MARINE</v>
      </c>
      <c r="D7" t="s">
        <v>355</v>
      </c>
      <c r="E7" t="str">
        <f t="shared" si="0"/>
        <v>TRAIN_MARINE</v>
      </c>
      <c r="F7" t="str">
        <f t="shared" si="1"/>
        <v>TRAIN_MARINE = 5</v>
      </c>
      <c r="G7">
        <v>50</v>
      </c>
      <c r="H7">
        <v>0</v>
      </c>
      <c r="I7">
        <v>1</v>
      </c>
      <c r="J7">
        <v>0</v>
      </c>
      <c r="K7">
        <v>25</v>
      </c>
      <c r="L7" t="s">
        <v>407</v>
      </c>
      <c r="M7" t="str">
        <f>C7</f>
        <v>MARINE</v>
      </c>
      <c r="N7" t="str">
        <f>$C$30</f>
        <v>BARRACKS</v>
      </c>
      <c r="O7" t="s">
        <v>209</v>
      </c>
      <c r="V7" t="str">
        <f t="shared" si="2"/>
        <v>(BARRACKS,O)</v>
      </c>
      <c r="W7" t="s">
        <v>425</v>
      </c>
      <c r="X7" t="str">
        <f t="shared" si="3"/>
        <v/>
      </c>
      <c r="Y7" t="str">
        <f t="shared" si="4"/>
        <v/>
      </c>
      <c r="Z7" t="str">
        <f t="shared" si="5"/>
        <v/>
      </c>
      <c r="AA7" t="str">
        <f t="shared" si="6"/>
        <v/>
      </c>
      <c r="AB7" t="str">
        <f t="shared" si="7"/>
        <v/>
      </c>
      <c r="AC7" t="str">
        <f t="shared" si="8"/>
        <v>(BARRACKS,O),</v>
      </c>
      <c r="AE7" t="str">
        <f t="shared" si="9"/>
        <v>Event('Train Marine',50,0,1,0,25,add,(MARINE,),((BARRACKS,O),)),</v>
      </c>
    </row>
    <row r="8" spans="1:38" x14ac:dyDescent="0.3">
      <c r="A8">
        <v>6</v>
      </c>
      <c r="B8" t="s">
        <v>100</v>
      </c>
      <c r="C8" t="str">
        <f t="shared" si="10"/>
        <v>MARAUDER</v>
      </c>
      <c r="D8" t="s">
        <v>356</v>
      </c>
      <c r="E8" t="str">
        <f t="shared" si="0"/>
        <v>TRAIN_MARAUDER</v>
      </c>
      <c r="F8" t="str">
        <f t="shared" si="1"/>
        <v>TRAIN_MARAUDER = 6</v>
      </c>
      <c r="G8">
        <v>100</v>
      </c>
      <c r="H8">
        <v>25</v>
      </c>
      <c r="I8">
        <v>2</v>
      </c>
      <c r="J8">
        <v>0</v>
      </c>
      <c r="K8">
        <v>30</v>
      </c>
      <c r="L8" t="s">
        <v>407</v>
      </c>
      <c r="M8" t="str">
        <f>C8</f>
        <v>MARAUDER</v>
      </c>
      <c r="N8" t="str">
        <f>$C$44</f>
        <v>BARRACKS_TECH_LAB</v>
      </c>
      <c r="O8" t="s">
        <v>209</v>
      </c>
      <c r="V8" t="str">
        <f t="shared" si="2"/>
        <v>(BARRACKS_TECH_LAB,O)</v>
      </c>
      <c r="W8" t="s">
        <v>425</v>
      </c>
      <c r="X8" t="str">
        <f t="shared" si="3"/>
        <v/>
      </c>
      <c r="Y8" t="str">
        <f t="shared" si="4"/>
        <v/>
      </c>
      <c r="Z8" t="str">
        <f t="shared" si="5"/>
        <v/>
      </c>
      <c r="AA8" t="str">
        <f t="shared" si="6"/>
        <v/>
      </c>
      <c r="AB8" t="str">
        <f t="shared" si="7"/>
        <v/>
      </c>
      <c r="AC8" t="str">
        <f t="shared" si="8"/>
        <v>(BARRACKS_TECH_LAB,O),</v>
      </c>
      <c r="AE8" t="str">
        <f t="shared" si="9"/>
        <v>Event('Train Marauder',100,25,2,0,30,add,(MARAUDER,),((BARRACKS_TECH_LAB,O),)),</v>
      </c>
    </row>
    <row r="9" spans="1:38" x14ac:dyDescent="0.3">
      <c r="A9">
        <v>7</v>
      </c>
      <c r="B9" t="s">
        <v>101</v>
      </c>
      <c r="C9" t="str">
        <f t="shared" si="10"/>
        <v>REAPER</v>
      </c>
      <c r="D9" t="s">
        <v>357</v>
      </c>
      <c r="E9" t="str">
        <f t="shared" si="0"/>
        <v>TRAIN_REAPER</v>
      </c>
      <c r="F9" t="str">
        <f t="shared" si="1"/>
        <v>TRAIN_REAPER = 7</v>
      </c>
      <c r="G9">
        <v>50</v>
      </c>
      <c r="H9">
        <v>50</v>
      </c>
      <c r="I9">
        <v>1</v>
      </c>
      <c r="J9">
        <v>0</v>
      </c>
      <c r="K9">
        <v>45</v>
      </c>
      <c r="L9" t="s">
        <v>407</v>
      </c>
      <c r="M9" t="str">
        <f t="shared" ref="M9:M42" si="11">C9</f>
        <v>REAPER</v>
      </c>
      <c r="N9" t="str">
        <f>$C$30</f>
        <v>BARRACKS</v>
      </c>
      <c r="O9" t="s">
        <v>209</v>
      </c>
      <c r="V9" t="str">
        <f t="shared" si="2"/>
        <v>(BARRACKS,O)</v>
      </c>
      <c r="W9" t="s">
        <v>425</v>
      </c>
      <c r="X9" t="str">
        <f t="shared" si="3"/>
        <v/>
      </c>
      <c r="Y9" t="str">
        <f t="shared" si="4"/>
        <v/>
      </c>
      <c r="Z9" t="str">
        <f t="shared" si="5"/>
        <v/>
      </c>
      <c r="AA9" t="str">
        <f t="shared" si="6"/>
        <v/>
      </c>
      <c r="AB9" t="str">
        <f t="shared" si="7"/>
        <v/>
      </c>
      <c r="AC9" t="str">
        <f t="shared" si="8"/>
        <v>(BARRACKS,O),</v>
      </c>
      <c r="AE9" t="str">
        <f t="shared" si="9"/>
        <v>Event('Train Reaper',50,50,1,0,45,add,(REAPER,),((BARRACKS,O),)),</v>
      </c>
    </row>
    <row r="10" spans="1:38" x14ac:dyDescent="0.3">
      <c r="A10">
        <v>8</v>
      </c>
      <c r="B10" t="s">
        <v>102</v>
      </c>
      <c r="C10" t="str">
        <f t="shared" si="10"/>
        <v>GHOST</v>
      </c>
      <c r="D10" t="s">
        <v>358</v>
      </c>
      <c r="E10" t="str">
        <f t="shared" si="0"/>
        <v>TRAIN_GHOST</v>
      </c>
      <c r="F10" t="str">
        <f t="shared" si="1"/>
        <v>TRAIN_GHOST = 8</v>
      </c>
      <c r="G10">
        <v>200</v>
      </c>
      <c r="H10">
        <v>100</v>
      </c>
      <c r="I10">
        <v>2</v>
      </c>
      <c r="J10">
        <v>0</v>
      </c>
      <c r="K10">
        <v>40</v>
      </c>
      <c r="L10" t="s">
        <v>407</v>
      </c>
      <c r="M10" t="str">
        <f t="shared" si="11"/>
        <v>GHOST</v>
      </c>
      <c r="N10" t="str">
        <f>$C$44</f>
        <v>BARRACKS_TECH_LAB</v>
      </c>
      <c r="O10" t="s">
        <v>209</v>
      </c>
      <c r="V10" t="str">
        <f t="shared" si="2"/>
        <v>(BARRACKS_TECH_LAB,O)</v>
      </c>
      <c r="W10" t="s">
        <v>425</v>
      </c>
      <c r="X10" t="str">
        <f t="shared" si="3"/>
        <v/>
      </c>
      <c r="Y10" t="str">
        <f t="shared" si="4"/>
        <v/>
      </c>
      <c r="Z10" t="str">
        <f t="shared" si="5"/>
        <v/>
      </c>
      <c r="AA10" t="str">
        <f t="shared" si="6"/>
        <v/>
      </c>
      <c r="AB10" t="str">
        <f t="shared" si="7"/>
        <v/>
      </c>
      <c r="AC10" t="str">
        <f t="shared" si="8"/>
        <v>(BARRACKS_TECH_LAB,O),</v>
      </c>
      <c r="AE10" t="str">
        <f t="shared" si="9"/>
        <v>Event('Train Ghost',200,100,2,0,40,add,(GHOST,),((BARRACKS_TECH_LAB,O),)),</v>
      </c>
    </row>
    <row r="11" spans="1:38" x14ac:dyDescent="0.3">
      <c r="A11">
        <v>9</v>
      </c>
      <c r="B11" t="s">
        <v>103</v>
      </c>
      <c r="C11" t="str">
        <f t="shared" si="10"/>
        <v>HELLION</v>
      </c>
      <c r="D11" t="s">
        <v>359</v>
      </c>
      <c r="E11" t="str">
        <f t="shared" si="0"/>
        <v>BUILD_HELLION</v>
      </c>
      <c r="F11" t="str">
        <f t="shared" si="1"/>
        <v>BUILD_HELLION = 9</v>
      </c>
      <c r="G11">
        <v>100</v>
      </c>
      <c r="H11">
        <v>0</v>
      </c>
      <c r="I11">
        <v>2</v>
      </c>
      <c r="J11">
        <v>0</v>
      </c>
      <c r="K11">
        <v>30</v>
      </c>
      <c r="L11" t="s">
        <v>407</v>
      </c>
      <c r="M11" t="str">
        <f t="shared" si="11"/>
        <v>HELLION</v>
      </c>
      <c r="N11" t="str">
        <f>$C$36</f>
        <v>FACTORY</v>
      </c>
      <c r="O11" t="s">
        <v>209</v>
      </c>
      <c r="V11" t="str">
        <f t="shared" si="2"/>
        <v>(FACTORY,O)</v>
      </c>
      <c r="W11" t="s">
        <v>425</v>
      </c>
      <c r="X11" t="str">
        <f t="shared" si="3"/>
        <v/>
      </c>
      <c r="Y11" t="str">
        <f t="shared" si="4"/>
        <v/>
      </c>
      <c r="Z11" t="str">
        <f t="shared" si="5"/>
        <v/>
      </c>
      <c r="AA11" t="str">
        <f t="shared" si="6"/>
        <v/>
      </c>
      <c r="AB11" t="str">
        <f t="shared" si="7"/>
        <v/>
      </c>
      <c r="AC11" t="str">
        <f t="shared" si="8"/>
        <v>(FACTORY,O),</v>
      </c>
      <c r="AE11" t="str">
        <f t="shared" si="9"/>
        <v>Event('Build Hellion',100,0,2,0,30,add,(HELLION,),((FACTORY,O),)),</v>
      </c>
    </row>
    <row r="12" spans="1:38" x14ac:dyDescent="0.3">
      <c r="A12">
        <v>10</v>
      </c>
      <c r="B12" t="s">
        <v>104</v>
      </c>
      <c r="C12" t="str">
        <f t="shared" si="10"/>
        <v>SIEGE_TANK</v>
      </c>
      <c r="D12" t="s">
        <v>360</v>
      </c>
      <c r="E12" t="str">
        <f t="shared" si="0"/>
        <v>BUILD_SIEGE_TANK</v>
      </c>
      <c r="F12" t="str">
        <f t="shared" si="1"/>
        <v>BUILD_SIEGE_TANK = 10</v>
      </c>
      <c r="G12">
        <v>150</v>
      </c>
      <c r="H12">
        <v>125</v>
      </c>
      <c r="I12">
        <v>3</v>
      </c>
      <c r="J12">
        <v>0</v>
      </c>
      <c r="K12">
        <v>45</v>
      </c>
      <c r="L12" t="s">
        <v>407</v>
      </c>
      <c r="M12" t="str">
        <f t="shared" si="11"/>
        <v>SIEGE_TANK</v>
      </c>
      <c r="N12" t="str">
        <f>$C$46</f>
        <v>FACTORY_TECH_LAB</v>
      </c>
      <c r="O12" t="s">
        <v>209</v>
      </c>
      <c r="V12" t="str">
        <f t="shared" si="2"/>
        <v>(FACTORY_TECH_LAB,O)</v>
      </c>
      <c r="W12" t="s">
        <v>425</v>
      </c>
      <c r="X12" t="str">
        <f t="shared" si="3"/>
        <v/>
      </c>
      <c r="Y12" t="str">
        <f t="shared" si="4"/>
        <v/>
      </c>
      <c r="Z12" t="str">
        <f t="shared" si="5"/>
        <v/>
      </c>
      <c r="AA12" t="str">
        <f t="shared" si="6"/>
        <v/>
      </c>
      <c r="AB12" t="str">
        <f t="shared" si="7"/>
        <v/>
      </c>
      <c r="AC12" t="str">
        <f t="shared" si="8"/>
        <v>(FACTORY_TECH_LAB,O),</v>
      </c>
      <c r="AE12" t="str">
        <f t="shared" si="9"/>
        <v>Event('Build Siege Tank',150,125,3,0,45,add,(SIEGE_TANK,),((FACTORY_TECH_LAB,O),)),</v>
      </c>
    </row>
    <row r="13" spans="1:38" x14ac:dyDescent="0.3">
      <c r="A13">
        <v>11</v>
      </c>
      <c r="B13" t="s">
        <v>105</v>
      </c>
      <c r="C13" t="str">
        <f t="shared" si="10"/>
        <v>THOR</v>
      </c>
      <c r="D13" t="s">
        <v>361</v>
      </c>
      <c r="E13" t="str">
        <f t="shared" si="0"/>
        <v>BUILD_THOR</v>
      </c>
      <c r="F13" t="str">
        <f t="shared" si="1"/>
        <v>BUILD_THOR = 11</v>
      </c>
      <c r="G13">
        <v>300</v>
      </c>
      <c r="H13">
        <v>200</v>
      </c>
      <c r="I13">
        <v>6</v>
      </c>
      <c r="J13">
        <v>0</v>
      </c>
      <c r="K13">
        <v>60</v>
      </c>
      <c r="L13" t="s">
        <v>407</v>
      </c>
      <c r="M13" t="str">
        <f t="shared" si="11"/>
        <v>THOR</v>
      </c>
      <c r="N13" t="str">
        <f>$C$46</f>
        <v>FACTORY_TECH_LAB</v>
      </c>
      <c r="O13" t="s">
        <v>209</v>
      </c>
      <c r="P13" t="str">
        <f>C40</f>
        <v>ARMORY</v>
      </c>
      <c r="Q13" t="s">
        <v>218</v>
      </c>
      <c r="V13" t="str">
        <f t="shared" si="2"/>
        <v>(FACTORY_TECH_LAB,O)</v>
      </c>
      <c r="W13" t="s">
        <v>425</v>
      </c>
      <c r="X13" t="str">
        <f t="shared" si="3"/>
        <v>(ARMORY,A)</v>
      </c>
      <c r="Y13" t="str">
        <f t="shared" si="4"/>
        <v/>
      </c>
      <c r="Z13" t="str">
        <f t="shared" si="5"/>
        <v/>
      </c>
      <c r="AA13" t="str">
        <f t="shared" si="6"/>
        <v/>
      </c>
      <c r="AB13" t="str">
        <f t="shared" si="7"/>
        <v/>
      </c>
      <c r="AC13" t="str">
        <f t="shared" si="8"/>
        <v>(FACTORY_TECH_LAB,O),(ARMORY,A)</v>
      </c>
      <c r="AE13" t="str">
        <f t="shared" si="9"/>
        <v>Event('Build Thor',300,200,6,0,60,add,(THOR,),((FACTORY_TECH_LAB,O),(ARMORY,A))),</v>
      </c>
    </row>
    <row r="14" spans="1:38" x14ac:dyDescent="0.3">
      <c r="A14">
        <v>12</v>
      </c>
      <c r="B14" t="s">
        <v>106</v>
      </c>
      <c r="C14" t="str">
        <f t="shared" si="10"/>
        <v>VIKING</v>
      </c>
      <c r="D14" t="s">
        <v>362</v>
      </c>
      <c r="E14" t="str">
        <f t="shared" si="0"/>
        <v>BUILD_VIKING</v>
      </c>
      <c r="F14" t="str">
        <f t="shared" si="1"/>
        <v>BUILD_VIKING = 12</v>
      </c>
      <c r="G14">
        <v>150</v>
      </c>
      <c r="H14">
        <v>75</v>
      </c>
      <c r="I14">
        <v>2</v>
      </c>
      <c r="J14">
        <v>0</v>
      </c>
      <c r="K14">
        <v>42</v>
      </c>
      <c r="L14" t="s">
        <v>407</v>
      </c>
      <c r="M14" t="str">
        <f t="shared" si="11"/>
        <v>VIKING</v>
      </c>
      <c r="N14" t="str">
        <f>$C$41</f>
        <v>STARPORT</v>
      </c>
      <c r="O14" t="s">
        <v>209</v>
      </c>
      <c r="V14" t="str">
        <f t="shared" si="2"/>
        <v>(STARPORT,O)</v>
      </c>
      <c r="W14" t="s">
        <v>425</v>
      </c>
      <c r="X14" t="str">
        <f t="shared" si="3"/>
        <v/>
      </c>
      <c r="Y14" t="str">
        <f t="shared" si="4"/>
        <v/>
      </c>
      <c r="Z14" t="str">
        <f t="shared" si="5"/>
        <v/>
      </c>
      <c r="AA14" t="str">
        <f t="shared" si="6"/>
        <v/>
      </c>
      <c r="AB14" t="str">
        <f t="shared" si="7"/>
        <v/>
      </c>
      <c r="AC14" t="str">
        <f t="shared" si="8"/>
        <v>(STARPORT,O),</v>
      </c>
      <c r="AE14" t="str">
        <f t="shared" si="9"/>
        <v>Event('Build Viking',150,75,2,0,42,add,(VIKING,),((STARPORT,O),)),</v>
      </c>
    </row>
    <row r="15" spans="1:38" x14ac:dyDescent="0.3">
      <c r="A15">
        <v>13</v>
      </c>
      <c r="B15" t="s">
        <v>107</v>
      </c>
      <c r="C15" t="str">
        <f t="shared" si="10"/>
        <v>MEDIVAC</v>
      </c>
      <c r="D15" t="s">
        <v>363</v>
      </c>
      <c r="E15" t="str">
        <f t="shared" si="0"/>
        <v>BUILD_MEDIVAC</v>
      </c>
      <c r="F15" t="str">
        <f t="shared" si="1"/>
        <v>BUILD_MEDIVAC = 13</v>
      </c>
      <c r="G15">
        <v>100</v>
      </c>
      <c r="H15">
        <v>100</v>
      </c>
      <c r="I15">
        <v>2</v>
      </c>
      <c r="J15">
        <v>0</v>
      </c>
      <c r="K15">
        <v>42</v>
      </c>
      <c r="L15" t="s">
        <v>407</v>
      </c>
      <c r="M15" t="str">
        <f t="shared" si="11"/>
        <v>MEDIVAC</v>
      </c>
      <c r="N15" t="str">
        <f>$C$41</f>
        <v>STARPORT</v>
      </c>
      <c r="O15" t="s">
        <v>209</v>
      </c>
      <c r="V15" t="str">
        <f t="shared" si="2"/>
        <v>(STARPORT,O)</v>
      </c>
      <c r="W15" t="s">
        <v>425</v>
      </c>
      <c r="X15" t="str">
        <f t="shared" si="3"/>
        <v/>
      </c>
      <c r="Y15" t="str">
        <f t="shared" si="4"/>
        <v/>
      </c>
      <c r="Z15" t="str">
        <f t="shared" si="5"/>
        <v/>
      </c>
      <c r="AA15" t="str">
        <f t="shared" si="6"/>
        <v/>
      </c>
      <c r="AB15" t="str">
        <f t="shared" si="7"/>
        <v/>
      </c>
      <c r="AC15" t="str">
        <f t="shared" si="8"/>
        <v>(STARPORT,O),</v>
      </c>
      <c r="AE15" t="str">
        <f t="shared" si="9"/>
        <v>Event('Build Medivac',100,100,2,0,42,add,(MEDIVAC,),((STARPORT,O),)),</v>
      </c>
    </row>
    <row r="16" spans="1:38" x14ac:dyDescent="0.3">
      <c r="A16">
        <v>14</v>
      </c>
      <c r="B16" t="s">
        <v>108</v>
      </c>
      <c r="C16" t="str">
        <f t="shared" si="10"/>
        <v>RAVEN</v>
      </c>
      <c r="D16" t="s">
        <v>364</v>
      </c>
      <c r="E16" t="str">
        <f t="shared" si="0"/>
        <v>BUILD_RAVEN</v>
      </c>
      <c r="F16" t="str">
        <f t="shared" si="1"/>
        <v>BUILD_RAVEN = 14</v>
      </c>
      <c r="G16">
        <v>100</v>
      </c>
      <c r="H16">
        <v>200</v>
      </c>
      <c r="I16">
        <v>2</v>
      </c>
      <c r="J16">
        <v>0</v>
      </c>
      <c r="K16">
        <v>60</v>
      </c>
      <c r="L16" t="s">
        <v>407</v>
      </c>
      <c r="M16" t="str">
        <f t="shared" si="11"/>
        <v>RAVEN</v>
      </c>
      <c r="N16" t="str">
        <f>$C$48</f>
        <v>STARPORT_TECH_LAB</v>
      </c>
      <c r="O16" t="s">
        <v>209</v>
      </c>
      <c r="V16" t="str">
        <f t="shared" si="2"/>
        <v>(STARPORT_TECH_LAB,O)</v>
      </c>
      <c r="W16" t="s">
        <v>425</v>
      </c>
      <c r="X16" t="str">
        <f t="shared" si="3"/>
        <v/>
      </c>
      <c r="Y16" t="str">
        <f t="shared" si="4"/>
        <v/>
      </c>
      <c r="Z16" t="str">
        <f t="shared" si="5"/>
        <v/>
      </c>
      <c r="AA16" t="str">
        <f t="shared" si="6"/>
        <v/>
      </c>
      <c r="AB16" t="str">
        <f t="shared" si="7"/>
        <v/>
      </c>
      <c r="AC16" t="str">
        <f t="shared" si="8"/>
        <v>(STARPORT_TECH_LAB,O),</v>
      </c>
      <c r="AE16" t="str">
        <f t="shared" si="9"/>
        <v>Event('Build Raven',100,200,2,0,60,add,(RAVEN,),((STARPORT_TECH_LAB,O),)),</v>
      </c>
    </row>
    <row r="17" spans="1:31" x14ac:dyDescent="0.3">
      <c r="A17">
        <v>15</v>
      </c>
      <c r="B17" t="s">
        <v>109</v>
      </c>
      <c r="C17" t="str">
        <f t="shared" si="10"/>
        <v>BANSHEE</v>
      </c>
      <c r="D17" t="s">
        <v>365</v>
      </c>
      <c r="E17" t="str">
        <f t="shared" si="0"/>
        <v>BUILD_BANSHEE</v>
      </c>
      <c r="F17" t="str">
        <f t="shared" si="1"/>
        <v>BUILD_BANSHEE = 15</v>
      </c>
      <c r="G17">
        <v>150</v>
      </c>
      <c r="H17">
        <v>100</v>
      </c>
      <c r="I17">
        <v>3</v>
      </c>
      <c r="J17">
        <v>0</v>
      </c>
      <c r="K17">
        <v>60</v>
      </c>
      <c r="L17" t="s">
        <v>407</v>
      </c>
      <c r="M17" t="str">
        <f t="shared" si="11"/>
        <v>BANSHEE</v>
      </c>
      <c r="N17" t="str">
        <f>$C$48</f>
        <v>STARPORT_TECH_LAB</v>
      </c>
      <c r="O17" t="s">
        <v>209</v>
      </c>
      <c r="V17" t="str">
        <f t="shared" si="2"/>
        <v>(STARPORT_TECH_LAB,O)</v>
      </c>
      <c r="W17" t="s">
        <v>425</v>
      </c>
      <c r="X17" t="str">
        <f t="shared" si="3"/>
        <v/>
      </c>
      <c r="Y17" t="str">
        <f t="shared" si="4"/>
        <v/>
      </c>
      <c r="Z17" t="str">
        <f t="shared" si="5"/>
        <v/>
      </c>
      <c r="AA17" t="str">
        <f t="shared" si="6"/>
        <v/>
      </c>
      <c r="AB17" t="str">
        <f t="shared" si="7"/>
        <v/>
      </c>
      <c r="AC17" t="str">
        <f t="shared" si="8"/>
        <v>(STARPORT_TECH_LAB,O),</v>
      </c>
      <c r="AE17" t="str">
        <f t="shared" si="9"/>
        <v>Event('Build Banshee',150,100,3,0,60,add,(BANSHEE,),((STARPORT_TECH_LAB,O),)),</v>
      </c>
    </row>
    <row r="18" spans="1:31" x14ac:dyDescent="0.3">
      <c r="A18">
        <v>16</v>
      </c>
      <c r="B18" t="s">
        <v>110</v>
      </c>
      <c r="C18" t="str">
        <f t="shared" si="10"/>
        <v>BATTLECRUISER</v>
      </c>
      <c r="D18" t="s">
        <v>366</v>
      </c>
      <c r="E18" t="str">
        <f t="shared" si="0"/>
        <v>BUILD_BATTLECRUISER</v>
      </c>
      <c r="F18" t="str">
        <f t="shared" si="1"/>
        <v>BUILD_BATTLECRUISER = 16</v>
      </c>
      <c r="G18">
        <v>400</v>
      </c>
      <c r="H18">
        <v>300</v>
      </c>
      <c r="I18">
        <v>6</v>
      </c>
      <c r="J18">
        <v>0</v>
      </c>
      <c r="K18">
        <v>90</v>
      </c>
      <c r="L18" t="s">
        <v>407</v>
      </c>
      <c r="M18" t="str">
        <f t="shared" si="11"/>
        <v>BATTLECRUISER</v>
      </c>
      <c r="N18" t="str">
        <f>$C$48</f>
        <v>STARPORT_TECH_LAB</v>
      </c>
      <c r="O18" t="s">
        <v>209</v>
      </c>
      <c r="P18" t="str">
        <f>C42</f>
        <v>FUSION_CORE</v>
      </c>
      <c r="Q18" t="s">
        <v>218</v>
      </c>
      <c r="V18" t="str">
        <f t="shared" si="2"/>
        <v>(STARPORT_TECH_LAB,O)</v>
      </c>
      <c r="W18" t="s">
        <v>425</v>
      </c>
      <c r="X18" t="str">
        <f t="shared" si="3"/>
        <v>(FUSION_CORE,A)</v>
      </c>
      <c r="Y18" t="str">
        <f t="shared" si="4"/>
        <v/>
      </c>
      <c r="Z18" t="str">
        <f t="shared" si="5"/>
        <v/>
      </c>
      <c r="AA18" t="str">
        <f t="shared" si="6"/>
        <v/>
      </c>
      <c r="AB18" t="str">
        <f t="shared" si="7"/>
        <v/>
      </c>
      <c r="AC18" t="str">
        <f t="shared" si="8"/>
        <v>(STARPORT_TECH_LAB,O),(FUSION_CORE,A)</v>
      </c>
      <c r="AE18" t="str">
        <f t="shared" si="9"/>
        <v>Event('Build Battlecruiser',400,300,6,0,90,add,(BATTLECRUISER,),((STARPORT_TECH_LAB,O),(FUSION_CORE,A))),</v>
      </c>
    </row>
    <row r="19" spans="1:31" x14ac:dyDescent="0.3">
      <c r="A19">
        <v>17</v>
      </c>
      <c r="B19" t="s">
        <v>319</v>
      </c>
      <c r="C19" t="str">
        <f t="shared" si="10"/>
        <v>HELLBAT</v>
      </c>
      <c r="D19" t="s">
        <v>367</v>
      </c>
      <c r="E19" t="str">
        <f t="shared" si="0"/>
        <v>BUILD_HELLBAT</v>
      </c>
      <c r="F19" t="str">
        <f t="shared" si="1"/>
        <v>BUILD_HELLBAT = 17</v>
      </c>
      <c r="G19">
        <v>100</v>
      </c>
      <c r="H19">
        <v>0</v>
      </c>
      <c r="I19">
        <v>2</v>
      </c>
      <c r="J19">
        <v>0</v>
      </c>
      <c r="K19">
        <v>30</v>
      </c>
      <c r="L19" t="s">
        <v>407</v>
      </c>
      <c r="M19" t="str">
        <f t="shared" si="11"/>
        <v>HELLBAT</v>
      </c>
      <c r="N19" t="str">
        <f>$C$36</f>
        <v>FACTORY</v>
      </c>
      <c r="O19" t="s">
        <v>209</v>
      </c>
      <c r="P19" t="str">
        <f>C40</f>
        <v>ARMORY</v>
      </c>
      <c r="Q19" t="s">
        <v>218</v>
      </c>
      <c r="V19" t="str">
        <f t="shared" si="2"/>
        <v>(FACTORY,O)</v>
      </c>
      <c r="W19" t="s">
        <v>425</v>
      </c>
      <c r="X19" t="str">
        <f t="shared" si="3"/>
        <v>(ARMORY,A)</v>
      </c>
      <c r="Y19" t="str">
        <f t="shared" si="4"/>
        <v/>
      </c>
      <c r="Z19" t="str">
        <f t="shared" si="5"/>
        <v/>
      </c>
      <c r="AA19" t="str">
        <f t="shared" si="6"/>
        <v/>
      </c>
      <c r="AB19" t="str">
        <f t="shared" si="7"/>
        <v/>
      </c>
      <c r="AC19" t="str">
        <f t="shared" si="8"/>
        <v>(FACTORY,O),(ARMORY,A)</v>
      </c>
      <c r="AE19" t="str">
        <f t="shared" si="9"/>
        <v>Event('Build Hellbat',100,0,2,0,30,add,(HELLBAT,),((FACTORY,O),(ARMORY,A))),</v>
      </c>
    </row>
    <row r="20" spans="1:31" x14ac:dyDescent="0.3">
      <c r="A20">
        <v>18</v>
      </c>
      <c r="B20" t="s">
        <v>320</v>
      </c>
      <c r="C20" t="str">
        <f t="shared" si="10"/>
        <v>WIDOW_MINE</v>
      </c>
      <c r="D20" t="s">
        <v>368</v>
      </c>
      <c r="E20" t="str">
        <f t="shared" si="0"/>
        <v>BUILD_WIDOW_MINE</v>
      </c>
      <c r="F20" t="str">
        <f t="shared" si="1"/>
        <v>BUILD_WIDOW_MINE = 18</v>
      </c>
      <c r="G20">
        <v>75</v>
      </c>
      <c r="H20">
        <v>25</v>
      </c>
      <c r="I20">
        <v>2</v>
      </c>
      <c r="J20">
        <v>0</v>
      </c>
      <c r="K20">
        <v>40</v>
      </c>
      <c r="L20" t="s">
        <v>407</v>
      </c>
      <c r="M20" t="str">
        <f t="shared" si="11"/>
        <v>WIDOW_MINE</v>
      </c>
      <c r="N20" t="str">
        <f>$C$36</f>
        <v>FACTORY</v>
      </c>
      <c r="O20" t="s">
        <v>209</v>
      </c>
      <c r="V20" t="str">
        <f t="shared" si="2"/>
        <v>(FACTORY,O)</v>
      </c>
      <c r="W20" t="s">
        <v>425</v>
      </c>
      <c r="X20" t="str">
        <f t="shared" si="3"/>
        <v/>
      </c>
      <c r="Y20" t="str">
        <f t="shared" si="4"/>
        <v/>
      </c>
      <c r="Z20" t="str">
        <f t="shared" si="5"/>
        <v/>
      </c>
      <c r="AA20" t="str">
        <f t="shared" si="6"/>
        <v/>
      </c>
      <c r="AB20" t="str">
        <f t="shared" si="7"/>
        <v/>
      </c>
      <c r="AC20" t="str">
        <f t="shared" si="8"/>
        <v>(FACTORY,O),</v>
      </c>
      <c r="AE20" t="str">
        <f t="shared" si="9"/>
        <v>Event('Build Widow Mine',75,25,2,0,40,add,(WIDOW_MINE,),((FACTORY,O),)),</v>
      </c>
    </row>
    <row r="21" spans="1:31" x14ac:dyDescent="0.3">
      <c r="A21">
        <v>19</v>
      </c>
      <c r="B21" t="s">
        <v>67</v>
      </c>
      <c r="C21" t="str">
        <f t="shared" si="10"/>
        <v>COMMAND_CENTER</v>
      </c>
      <c r="D21" t="s">
        <v>369</v>
      </c>
      <c r="E21" t="str">
        <f t="shared" si="0"/>
        <v>BUILD_COMMAND_CENTER</v>
      </c>
      <c r="F21" t="str">
        <f t="shared" si="1"/>
        <v>BUILD_COMMAND_CENTER = 19</v>
      </c>
      <c r="G21">
        <v>400</v>
      </c>
      <c r="H21">
        <v>0</v>
      </c>
      <c r="I21">
        <v>0</v>
      </c>
      <c r="J21">
        <v>11</v>
      </c>
      <c r="K21">
        <v>100</v>
      </c>
      <c r="L21" t="s">
        <v>407</v>
      </c>
      <c r="M21" t="str">
        <f t="shared" si="11"/>
        <v>COMMAND_CENTER</v>
      </c>
      <c r="N21" t="str">
        <f>$C$2</f>
        <v>SCV_MINERAL</v>
      </c>
      <c r="O21" t="s">
        <v>209</v>
      </c>
      <c r="V21" t="str">
        <f t="shared" si="2"/>
        <v>(SCV_MINERAL,O)</v>
      </c>
      <c r="W21" t="s">
        <v>425</v>
      </c>
      <c r="X21" t="str">
        <f t="shared" si="3"/>
        <v/>
      </c>
      <c r="Y21" t="str">
        <f t="shared" si="4"/>
        <v/>
      </c>
      <c r="Z21" t="str">
        <f t="shared" si="5"/>
        <v/>
      </c>
      <c r="AA21" t="str">
        <f t="shared" si="6"/>
        <v/>
      </c>
      <c r="AB21" t="str">
        <f t="shared" si="7"/>
        <v/>
      </c>
      <c r="AC21" t="str">
        <f t="shared" si="8"/>
        <v>(SCV_MINERAL,O),</v>
      </c>
      <c r="AE21" t="str">
        <f t="shared" si="9"/>
        <v>Event('Build Command Center',400,0,0,11,100,add,(COMMAND_CENTER,),((SCV_MINERAL,O),)),</v>
      </c>
    </row>
    <row r="22" spans="1:31" x14ac:dyDescent="0.3">
      <c r="A22">
        <v>20</v>
      </c>
      <c r="B22" t="s">
        <v>69</v>
      </c>
      <c r="C22" t="str">
        <f t="shared" si="10"/>
        <v>ORBITAL_COMMAND</v>
      </c>
      <c r="D22" t="s">
        <v>370</v>
      </c>
      <c r="E22" t="str">
        <f t="shared" si="0"/>
        <v>UPGRADE_TO_ORBITAL_COMMAND</v>
      </c>
      <c r="F22" t="str">
        <f t="shared" si="1"/>
        <v>UPGRADE_TO_ORBITAL_COMMAND = 20</v>
      </c>
      <c r="G22">
        <v>150</v>
      </c>
      <c r="H22">
        <v>0</v>
      </c>
      <c r="I22">
        <v>0</v>
      </c>
      <c r="J22">
        <v>0</v>
      </c>
      <c r="K22">
        <v>35</v>
      </c>
      <c r="L22" t="s">
        <v>407</v>
      </c>
      <c r="M22" t="str">
        <f t="shared" si="11"/>
        <v>ORBITAL_COMMAND</v>
      </c>
      <c r="N22" t="str">
        <f>$C$21</f>
        <v>COMMAND_CENTER</v>
      </c>
      <c r="O22" t="s">
        <v>193</v>
      </c>
      <c r="P22" t="str">
        <f>C30</f>
        <v>BARRACKS</v>
      </c>
      <c r="Q22" t="s">
        <v>218</v>
      </c>
      <c r="V22" t="str">
        <f t="shared" si="2"/>
        <v>(COMMAND_CENTER,C)</v>
      </c>
      <c r="W22" t="s">
        <v>425</v>
      </c>
      <c r="X22" t="str">
        <f t="shared" si="3"/>
        <v>(BARRACKS,A)</v>
      </c>
      <c r="Y22" t="str">
        <f t="shared" si="4"/>
        <v/>
      </c>
      <c r="Z22" t="str">
        <f t="shared" si="5"/>
        <v/>
      </c>
      <c r="AA22" t="str">
        <f t="shared" si="6"/>
        <v/>
      </c>
      <c r="AB22" t="str">
        <f t="shared" si="7"/>
        <v/>
      </c>
      <c r="AC22" t="str">
        <f t="shared" si="8"/>
        <v>(COMMAND_CENTER,C),(BARRACKS,A)</v>
      </c>
      <c r="AE22" t="str">
        <f t="shared" si="9"/>
        <v>Event('Upgrade to Orbital Command',150,0,0,0,35,add,(ORBITAL_COMMAND,),((COMMAND_CENTER,C),(BARRACKS,A))),</v>
      </c>
    </row>
    <row r="23" spans="1:31" x14ac:dyDescent="0.3">
      <c r="A23">
        <v>21</v>
      </c>
      <c r="D23" t="s">
        <v>439</v>
      </c>
      <c r="E23" t="str">
        <f t="shared" si="0"/>
        <v>CALL_DOWN_MULE</v>
      </c>
      <c r="F23" t="str">
        <f t="shared" si="1"/>
        <v>CALL_DOWN_MULE = 21</v>
      </c>
      <c r="G23">
        <v>0</v>
      </c>
      <c r="H23">
        <v>0</v>
      </c>
      <c r="I23">
        <v>0</v>
      </c>
      <c r="J23">
        <v>0</v>
      </c>
      <c r="K23">
        <v>1</v>
      </c>
      <c r="L23" t="s">
        <v>440</v>
      </c>
      <c r="M23" t="s">
        <v>428</v>
      </c>
      <c r="N23" t="str">
        <f>$C$22</f>
        <v>ORBITAL_COMMAND</v>
      </c>
      <c r="O23">
        <v>50</v>
      </c>
      <c r="V23" t="str">
        <f t="shared" ref="V23:V25" si="12">CONCATENATE($V$1,N23,$W$1,O23,$X$1)</f>
        <v>(ORBITAL_COMMAND,50)</v>
      </c>
      <c r="W23" t="s">
        <v>425</v>
      </c>
      <c r="X23" t="str">
        <f t="shared" ref="X23:X25" si="13">IF(P23="","",CONCATENATE($V$1,P23,$W$1,Q23,$X$1))</f>
        <v/>
      </c>
      <c r="Y23" t="str">
        <f t="shared" ref="Y23:Y25" si="14">IF(R23="","",$W$1)</f>
        <v/>
      </c>
      <c r="Z23" t="str">
        <f t="shared" ref="Z23:Z25" si="15">IF(R23="","",CONCATENATE($V$1,R23,$W$1,S23,$X$1))</f>
        <v/>
      </c>
      <c r="AA23" t="str">
        <f t="shared" ref="AA23:AA25" si="16">IF(T23="","",$W$1)</f>
        <v/>
      </c>
      <c r="AB23" t="str">
        <f t="shared" ref="AB23:AB25" si="17">IF(T23="","",CONCATENATE($V$1,T23,$W$1,U23,$X$1))</f>
        <v/>
      </c>
      <c r="AC23" t="str">
        <f t="shared" ref="AC23:AC25" si="18">CONCATENATE(V23,W23,X23,Y23,Z23,AA23,AB23)</f>
        <v>(ORBITAL_COMMAND,50),</v>
      </c>
      <c r="AE23" t="str">
        <f t="shared" si="9"/>
        <v>Event('Call Down Mule',0,0,0,0,1,mule,(None,),((ORBITAL_COMMAND,50),)),</v>
      </c>
    </row>
    <row r="24" spans="1:31" x14ac:dyDescent="0.3">
      <c r="A24">
        <v>22</v>
      </c>
      <c r="D24" t="s">
        <v>488</v>
      </c>
      <c r="E24" t="str">
        <f t="shared" si="0"/>
        <v>MULE_LIFE</v>
      </c>
      <c r="F24" t="str">
        <f t="shared" ref="F24" si="19">CONCATENATE(E24,$F$1,A24)</f>
        <v>MULE_LIFE = 22</v>
      </c>
      <c r="G24">
        <v>0</v>
      </c>
      <c r="H24">
        <v>0</v>
      </c>
      <c r="I24">
        <v>0</v>
      </c>
      <c r="J24">
        <v>0</v>
      </c>
      <c r="K24">
        <v>90</v>
      </c>
      <c r="L24" t="s">
        <v>489</v>
      </c>
      <c r="M24" t="s">
        <v>428</v>
      </c>
      <c r="N24" t="str">
        <f>$C$22</f>
        <v>ORBITAL_COMMAND</v>
      </c>
      <c r="O24" t="s">
        <v>218</v>
      </c>
      <c r="P24" t="str">
        <f>N24</f>
        <v>ORBITAL_COMMAND</v>
      </c>
      <c r="Q24" t="s">
        <v>266</v>
      </c>
      <c r="V24" t="str">
        <f t="shared" ref="V24" si="20">CONCATENATE($V$1,N24,$W$1,O24,$X$1)</f>
        <v>(ORBITAL_COMMAND,A)</v>
      </c>
      <c r="W24" t="s">
        <v>425</v>
      </c>
      <c r="X24" t="str">
        <f t="shared" ref="X24" si="21">IF(P24="","",CONCATENATE($V$1,P24,$W$1,Q24,$X$1))</f>
        <v>(ORBITAL_COMMAND,N)</v>
      </c>
      <c r="Y24" t="str">
        <f t="shared" ref="Y24" si="22">IF(R24="","",$W$1)</f>
        <v/>
      </c>
      <c r="Z24" t="str">
        <f t="shared" ref="Z24" si="23">IF(R24="","",CONCATENATE($V$1,R24,$W$1,S24,$X$1))</f>
        <v/>
      </c>
      <c r="AA24" t="str">
        <f t="shared" ref="AA24" si="24">IF(T24="","",$W$1)</f>
        <v/>
      </c>
      <c r="AB24" t="str">
        <f t="shared" ref="AB24" si="25">IF(T24="","",CONCATENATE($V$1,T24,$W$1,U24,$X$1))</f>
        <v/>
      </c>
      <c r="AC24" t="str">
        <f t="shared" ref="AC24" si="26">CONCATENATE(V24,W24,X24,Y24,Z24,AA24,AB24)</f>
        <v>(ORBITAL_COMMAND,A),(ORBITAL_COMMAND,N)</v>
      </c>
      <c r="AE24" t="str">
        <f t="shared" ref="AE24" si="27">CONCATENATE($AG$1,D24,$AH$1,G24,$AI$1,H24,$AI$1,I24,$AI$1,J24,$AI$1,K24,$AI$1,L24,$AJ$1,M24,$AK$1,AC24,$AL$1,",")</f>
        <v>Event('Mule Life',0,0,0,0,90,mule_dies,(None,),((ORBITAL_COMMAND,A),(ORBITAL_COMMAND,N))),</v>
      </c>
    </row>
    <row r="25" spans="1:31" x14ac:dyDescent="0.3">
      <c r="A25">
        <v>23</v>
      </c>
      <c r="D25" t="s">
        <v>441</v>
      </c>
      <c r="E25" t="str">
        <f t="shared" si="0"/>
        <v>SCANNER_SWEEP</v>
      </c>
      <c r="F25" t="str">
        <f t="shared" si="1"/>
        <v>SCANNER_SWEEP = 23</v>
      </c>
      <c r="G25">
        <v>0</v>
      </c>
      <c r="H25">
        <v>0</v>
      </c>
      <c r="I25">
        <v>0</v>
      </c>
      <c r="J25">
        <v>0</v>
      </c>
      <c r="K25">
        <v>1</v>
      </c>
      <c r="L25" t="s">
        <v>438</v>
      </c>
      <c r="M25" t="s">
        <v>428</v>
      </c>
      <c r="N25" t="str">
        <f>$C$22</f>
        <v>ORBITAL_COMMAND</v>
      </c>
      <c r="O25">
        <v>50</v>
      </c>
      <c r="V25" t="str">
        <f t="shared" si="12"/>
        <v>(ORBITAL_COMMAND,50)</v>
      </c>
      <c r="W25" t="s">
        <v>425</v>
      </c>
      <c r="X25" t="str">
        <f t="shared" si="13"/>
        <v/>
      </c>
      <c r="Y25" t="str">
        <f t="shared" si="14"/>
        <v/>
      </c>
      <c r="Z25" t="str">
        <f t="shared" si="15"/>
        <v/>
      </c>
      <c r="AA25" t="str">
        <f t="shared" si="16"/>
        <v/>
      </c>
      <c r="AB25" t="str">
        <f t="shared" si="17"/>
        <v/>
      </c>
      <c r="AC25" t="str">
        <f t="shared" si="18"/>
        <v>(ORBITAL_COMMAND,50),</v>
      </c>
      <c r="AE25" t="str">
        <f t="shared" si="9"/>
        <v>Event('Scanner Sweep',0,0,0,0,1,idle,(None,),((ORBITAL_COMMAND,50),)),</v>
      </c>
    </row>
    <row r="26" spans="1:31" x14ac:dyDescent="0.3">
      <c r="A26">
        <v>24</v>
      </c>
      <c r="B26" t="s">
        <v>68</v>
      </c>
      <c r="C26" t="str">
        <f t="shared" si="10"/>
        <v>PLANETARY_FORTRESS</v>
      </c>
      <c r="D26" t="s">
        <v>371</v>
      </c>
      <c r="E26" t="str">
        <f t="shared" si="0"/>
        <v>UPGRADE_TO_PLANETARY_FORTRESS</v>
      </c>
      <c r="F26" t="str">
        <f t="shared" si="1"/>
        <v>UPGRADE_TO_PLANETARY_FORTRESS = 24</v>
      </c>
      <c r="G26">
        <v>150</v>
      </c>
      <c r="H26">
        <v>150</v>
      </c>
      <c r="I26">
        <v>0</v>
      </c>
      <c r="J26">
        <v>0</v>
      </c>
      <c r="K26">
        <v>50</v>
      </c>
      <c r="L26" t="s">
        <v>407</v>
      </c>
      <c r="M26" t="str">
        <f t="shared" si="11"/>
        <v>PLANETARY_FORTRESS</v>
      </c>
      <c r="N26" t="str">
        <f>$C$21</f>
        <v>COMMAND_CENTER</v>
      </c>
      <c r="O26" t="s">
        <v>193</v>
      </c>
      <c r="P26" t="str">
        <f>C31</f>
        <v>ENGINEERING_BAY</v>
      </c>
      <c r="Q26" t="s">
        <v>218</v>
      </c>
      <c r="V26" t="str">
        <f t="shared" si="2"/>
        <v>(COMMAND_CENTER,C)</v>
      </c>
      <c r="W26" t="s">
        <v>425</v>
      </c>
      <c r="X26" t="str">
        <f t="shared" si="3"/>
        <v>(ENGINEERING_BAY,A)</v>
      </c>
      <c r="Y26" t="str">
        <f t="shared" si="4"/>
        <v/>
      </c>
      <c r="Z26" t="str">
        <f t="shared" si="5"/>
        <v/>
      </c>
      <c r="AA26" t="str">
        <f t="shared" si="6"/>
        <v/>
      </c>
      <c r="AB26" t="str">
        <f t="shared" si="7"/>
        <v/>
      </c>
      <c r="AC26" t="str">
        <f t="shared" si="8"/>
        <v>(COMMAND_CENTER,C),(ENGINEERING_BAY,A)</v>
      </c>
      <c r="AE26" t="str">
        <f t="shared" si="9"/>
        <v>Event('Upgrade to Planetary Fortress',150,150,0,0,50,add,(PLANETARY_FORTRESS,),((COMMAND_CENTER,C),(ENGINEERING_BAY,A))),</v>
      </c>
    </row>
    <row r="27" spans="1:31" x14ac:dyDescent="0.3">
      <c r="A27">
        <v>25</v>
      </c>
      <c r="B27" t="s">
        <v>70</v>
      </c>
      <c r="C27" t="str">
        <f t="shared" si="10"/>
        <v>SUPPLY_DEPOT</v>
      </c>
      <c r="D27" t="s">
        <v>372</v>
      </c>
      <c r="E27" t="str">
        <f t="shared" si="0"/>
        <v>BUILD_SUPPLY_DEPOT</v>
      </c>
      <c r="F27" t="str">
        <f t="shared" si="1"/>
        <v>BUILD_SUPPLY_DEPOT = 25</v>
      </c>
      <c r="G27">
        <v>100</v>
      </c>
      <c r="H27">
        <v>0</v>
      </c>
      <c r="I27">
        <v>0</v>
      </c>
      <c r="J27">
        <v>8</v>
      </c>
      <c r="K27">
        <v>30</v>
      </c>
      <c r="L27" t="s">
        <v>407</v>
      </c>
      <c r="M27" t="str">
        <f t="shared" si="11"/>
        <v>SUPPLY_DEPOT</v>
      </c>
      <c r="N27" t="str">
        <f>$C$2</f>
        <v>SCV_MINERAL</v>
      </c>
      <c r="O27" t="s">
        <v>209</v>
      </c>
      <c r="V27" t="str">
        <f t="shared" si="2"/>
        <v>(SCV_MINERAL,O)</v>
      </c>
      <c r="W27" t="s">
        <v>425</v>
      </c>
      <c r="X27" t="str">
        <f t="shared" si="3"/>
        <v/>
      </c>
      <c r="Y27" t="str">
        <f t="shared" si="4"/>
        <v/>
      </c>
      <c r="Z27" t="str">
        <f t="shared" si="5"/>
        <v/>
      </c>
      <c r="AA27" t="str">
        <f t="shared" si="6"/>
        <v/>
      </c>
      <c r="AB27" t="str">
        <f t="shared" si="7"/>
        <v/>
      </c>
      <c r="AC27" t="str">
        <f t="shared" si="8"/>
        <v>(SCV_MINERAL,O),</v>
      </c>
      <c r="AE27" t="str">
        <f t="shared" si="9"/>
        <v>Event('Build Supply Depot',100,0,0,8,30,add,(SUPPLY_DEPOT,),((SCV_MINERAL,O),)),</v>
      </c>
    </row>
    <row r="28" spans="1:31" x14ac:dyDescent="0.3">
      <c r="A28">
        <v>26</v>
      </c>
      <c r="B28" t="s">
        <v>345</v>
      </c>
      <c r="C28" t="str">
        <f t="shared" si="10"/>
        <v>SUPPLY_DEPOT_EXTRA</v>
      </c>
      <c r="D28" t="s">
        <v>373</v>
      </c>
      <c r="E28" t="str">
        <f t="shared" si="0"/>
        <v>UPGRADE_SUPPLY_DEPOT</v>
      </c>
      <c r="F28" t="str">
        <f t="shared" si="1"/>
        <v>UPGRADE_SUPPLY_DEPOT = 26</v>
      </c>
      <c r="G28">
        <v>0</v>
      </c>
      <c r="H28">
        <v>0</v>
      </c>
      <c r="I28">
        <v>0</v>
      </c>
      <c r="J28">
        <v>8</v>
      </c>
      <c r="K28">
        <v>4</v>
      </c>
      <c r="L28" t="s">
        <v>407</v>
      </c>
      <c r="M28" t="str">
        <f t="shared" si="11"/>
        <v>SUPPLY_DEPOT_EXTRA</v>
      </c>
      <c r="N28" t="str">
        <f>$C$27</f>
        <v>SUPPLY_DEPOT</v>
      </c>
      <c r="O28" t="s">
        <v>193</v>
      </c>
      <c r="P28" t="str">
        <f>C22</f>
        <v>ORBITAL_COMMAND</v>
      </c>
      <c r="Q28">
        <v>50</v>
      </c>
      <c r="V28" t="str">
        <f t="shared" si="2"/>
        <v>(SUPPLY_DEPOT,C)</v>
      </c>
      <c r="W28" t="s">
        <v>425</v>
      </c>
      <c r="X28" t="str">
        <f t="shared" si="3"/>
        <v>(ORBITAL_COMMAND,50)</v>
      </c>
      <c r="Y28" t="str">
        <f t="shared" si="4"/>
        <v/>
      </c>
      <c r="Z28" t="str">
        <f t="shared" si="5"/>
        <v/>
      </c>
      <c r="AA28" t="str">
        <f t="shared" si="6"/>
        <v/>
      </c>
      <c r="AB28" t="str">
        <f t="shared" si="7"/>
        <v/>
      </c>
      <c r="AC28" t="str">
        <f t="shared" si="8"/>
        <v>(SUPPLY_DEPOT,C),(ORBITAL_COMMAND,50)</v>
      </c>
      <c r="AE28" t="str">
        <f t="shared" si="9"/>
        <v>Event('Upgrade Supply Depot',0,0,0,8,4,add,(SUPPLY_DEPOT_EXTRA,),((SUPPLY_DEPOT,C),(ORBITAL_COMMAND,50))),</v>
      </c>
    </row>
    <row r="29" spans="1:31" x14ac:dyDescent="0.3">
      <c r="A29">
        <v>27</v>
      </c>
      <c r="B29" t="s">
        <v>71</v>
      </c>
      <c r="C29" t="str">
        <f t="shared" si="10"/>
        <v>REFINERY</v>
      </c>
      <c r="D29" t="s">
        <v>374</v>
      </c>
      <c r="E29" t="str">
        <f t="shared" si="0"/>
        <v>BUILD_REFINERY</v>
      </c>
      <c r="F29" t="str">
        <f t="shared" si="1"/>
        <v>BUILD_REFINERY = 27</v>
      </c>
      <c r="G29">
        <v>75</v>
      </c>
      <c r="H29">
        <v>0</v>
      </c>
      <c r="I29">
        <v>0</v>
      </c>
      <c r="J29">
        <v>0</v>
      </c>
      <c r="K29">
        <v>30</v>
      </c>
      <c r="L29" t="s">
        <v>407</v>
      </c>
      <c r="M29" t="str">
        <f t="shared" si="11"/>
        <v>REFINERY</v>
      </c>
      <c r="N29" t="str">
        <f>$C$2</f>
        <v>SCV_MINERAL</v>
      </c>
      <c r="O29" t="s">
        <v>209</v>
      </c>
      <c r="V29" t="str">
        <f t="shared" si="2"/>
        <v>(SCV_MINERAL,O)</v>
      </c>
      <c r="W29" t="s">
        <v>425</v>
      </c>
      <c r="X29" t="str">
        <f t="shared" si="3"/>
        <v/>
      </c>
      <c r="Y29" t="str">
        <f t="shared" si="4"/>
        <v/>
      </c>
      <c r="Z29" t="str">
        <f t="shared" si="5"/>
        <v/>
      </c>
      <c r="AA29" t="str">
        <f t="shared" si="6"/>
        <v/>
      </c>
      <c r="AB29" t="str">
        <f t="shared" si="7"/>
        <v/>
      </c>
      <c r="AC29" t="str">
        <f t="shared" si="8"/>
        <v>(SCV_MINERAL,O),</v>
      </c>
      <c r="AE29" t="str">
        <f t="shared" si="9"/>
        <v>Event('Build Refinery',75,0,0,0,30,add,(REFINERY,),((SCV_MINERAL,O),)),</v>
      </c>
    </row>
    <row r="30" spans="1:31" x14ac:dyDescent="0.3">
      <c r="A30">
        <v>28</v>
      </c>
      <c r="B30" t="s">
        <v>72</v>
      </c>
      <c r="C30" t="str">
        <f t="shared" si="10"/>
        <v>BARRACKS</v>
      </c>
      <c r="D30" t="s">
        <v>375</v>
      </c>
      <c r="E30" t="str">
        <f t="shared" si="0"/>
        <v>BUILD_BARRACKS</v>
      </c>
      <c r="F30" t="str">
        <f t="shared" si="1"/>
        <v>BUILD_BARRACKS = 28</v>
      </c>
      <c r="G30">
        <v>150</v>
      </c>
      <c r="H30">
        <v>0</v>
      </c>
      <c r="I30">
        <v>0</v>
      </c>
      <c r="J30">
        <v>0</v>
      </c>
      <c r="K30">
        <v>65</v>
      </c>
      <c r="L30" t="s">
        <v>407</v>
      </c>
      <c r="M30" t="str">
        <f t="shared" si="11"/>
        <v>BARRACKS</v>
      </c>
      <c r="N30" t="str">
        <f>$C$2</f>
        <v>SCV_MINERAL</v>
      </c>
      <c r="O30" t="s">
        <v>209</v>
      </c>
      <c r="P30" t="str">
        <f>$C$27</f>
        <v>SUPPLY_DEPOT</v>
      </c>
      <c r="Q30" t="s">
        <v>218</v>
      </c>
      <c r="V30" t="str">
        <f t="shared" si="2"/>
        <v>(SCV_MINERAL,O)</v>
      </c>
      <c r="W30" t="s">
        <v>425</v>
      </c>
      <c r="X30" t="str">
        <f t="shared" si="3"/>
        <v>(SUPPLY_DEPOT,A)</v>
      </c>
      <c r="Y30" t="str">
        <f t="shared" si="4"/>
        <v/>
      </c>
      <c r="Z30" t="str">
        <f t="shared" si="5"/>
        <v/>
      </c>
      <c r="AA30" t="str">
        <f t="shared" si="6"/>
        <v/>
      </c>
      <c r="AB30" t="str">
        <f t="shared" si="7"/>
        <v/>
      </c>
      <c r="AC30" t="str">
        <f t="shared" si="8"/>
        <v>(SCV_MINERAL,O),(SUPPLY_DEPOT,A)</v>
      </c>
      <c r="AE30" t="str">
        <f t="shared" si="9"/>
        <v>Event('Build Barracks',150,0,0,0,65,add,(BARRACKS,),((SCV_MINERAL,O),(SUPPLY_DEPOT,A))),</v>
      </c>
    </row>
    <row r="31" spans="1:31" x14ac:dyDescent="0.3">
      <c r="A31">
        <v>29</v>
      </c>
      <c r="B31" t="s">
        <v>73</v>
      </c>
      <c r="C31" t="str">
        <f t="shared" si="10"/>
        <v>ENGINEERING_BAY</v>
      </c>
      <c r="D31" t="s">
        <v>376</v>
      </c>
      <c r="E31" t="str">
        <f t="shared" si="0"/>
        <v>BUILD_ENGINEERING_BAY</v>
      </c>
      <c r="F31" t="str">
        <f t="shared" si="1"/>
        <v>BUILD_ENGINEERING_BAY = 29</v>
      </c>
      <c r="G31">
        <v>125</v>
      </c>
      <c r="H31">
        <v>0</v>
      </c>
      <c r="I31">
        <v>0</v>
      </c>
      <c r="J31">
        <v>0</v>
      </c>
      <c r="K31">
        <v>35</v>
      </c>
      <c r="L31" t="s">
        <v>407</v>
      </c>
      <c r="M31" t="str">
        <f t="shared" si="11"/>
        <v>ENGINEERING_BAY</v>
      </c>
      <c r="N31" t="str">
        <f t="shared" ref="N31:N42" si="28">$C$2</f>
        <v>SCV_MINERAL</v>
      </c>
      <c r="O31" t="s">
        <v>209</v>
      </c>
      <c r="V31" t="str">
        <f t="shared" si="2"/>
        <v>(SCV_MINERAL,O)</v>
      </c>
      <c r="W31" t="s">
        <v>425</v>
      </c>
      <c r="X31" t="str">
        <f t="shared" si="3"/>
        <v/>
      </c>
      <c r="Y31" t="str">
        <f t="shared" si="4"/>
        <v/>
      </c>
      <c r="Z31" t="str">
        <f t="shared" si="5"/>
        <v/>
      </c>
      <c r="AA31" t="str">
        <f t="shared" si="6"/>
        <v/>
      </c>
      <c r="AB31" t="str">
        <f t="shared" si="7"/>
        <v/>
      </c>
      <c r="AC31" t="str">
        <f t="shared" si="8"/>
        <v>(SCV_MINERAL,O),</v>
      </c>
      <c r="AE31" t="str">
        <f t="shared" si="9"/>
        <v>Event('Build Engineering Bay',125,0,0,0,35,add,(ENGINEERING_BAY,),((SCV_MINERAL,O),)),</v>
      </c>
    </row>
    <row r="32" spans="1:31" x14ac:dyDescent="0.3">
      <c r="A32">
        <v>30</v>
      </c>
      <c r="B32" t="s">
        <v>74</v>
      </c>
      <c r="C32" t="str">
        <f t="shared" si="10"/>
        <v>BUNKER</v>
      </c>
      <c r="D32" t="s">
        <v>377</v>
      </c>
      <c r="E32" t="str">
        <f t="shared" si="0"/>
        <v>BUILD_BUNKER</v>
      </c>
      <c r="F32" t="str">
        <f t="shared" si="1"/>
        <v>BUILD_BUNKER = 30</v>
      </c>
      <c r="G32">
        <v>100</v>
      </c>
      <c r="H32">
        <v>0</v>
      </c>
      <c r="I32">
        <v>0</v>
      </c>
      <c r="J32">
        <v>0</v>
      </c>
      <c r="K32">
        <v>40</v>
      </c>
      <c r="L32" t="s">
        <v>407</v>
      </c>
      <c r="M32" t="str">
        <f t="shared" si="11"/>
        <v>BUNKER</v>
      </c>
      <c r="N32" t="str">
        <f t="shared" si="28"/>
        <v>SCV_MINERAL</v>
      </c>
      <c r="O32" t="s">
        <v>209</v>
      </c>
      <c r="P32" t="str">
        <f>$C$30</f>
        <v>BARRACKS</v>
      </c>
      <c r="Q32" t="s">
        <v>218</v>
      </c>
      <c r="V32" t="str">
        <f t="shared" si="2"/>
        <v>(SCV_MINERAL,O)</v>
      </c>
      <c r="W32" t="s">
        <v>425</v>
      </c>
      <c r="X32" t="str">
        <f t="shared" si="3"/>
        <v>(BARRACKS,A)</v>
      </c>
      <c r="Y32" t="str">
        <f t="shared" si="4"/>
        <v/>
      </c>
      <c r="Z32" t="str">
        <f t="shared" si="5"/>
        <v/>
      </c>
      <c r="AA32" t="str">
        <f t="shared" si="6"/>
        <v/>
      </c>
      <c r="AB32" t="str">
        <f t="shared" si="7"/>
        <v/>
      </c>
      <c r="AC32" t="str">
        <f t="shared" si="8"/>
        <v>(SCV_MINERAL,O),(BARRACKS,A)</v>
      </c>
      <c r="AE32" t="str">
        <f t="shared" si="9"/>
        <v>Event('Build Bunker',100,0,0,0,40,add,(BUNKER,),((SCV_MINERAL,O),(BARRACKS,A))),</v>
      </c>
    </row>
    <row r="33" spans="1:31" x14ac:dyDescent="0.3">
      <c r="A33">
        <v>31</v>
      </c>
      <c r="D33" t="s">
        <v>419</v>
      </c>
      <c r="E33" t="str">
        <f t="shared" si="0"/>
        <v>SALVAGE_BUNKER</v>
      </c>
      <c r="F33" t="str">
        <f t="shared" si="1"/>
        <v>SALVAGE_BUNKER = 31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420</v>
      </c>
      <c r="M33">
        <v>75</v>
      </c>
      <c r="N33" t="str">
        <f>$C$32</f>
        <v>BUNKER</v>
      </c>
      <c r="O33" t="s">
        <v>193</v>
      </c>
      <c r="V33" t="str">
        <f t="shared" si="2"/>
        <v>(BUNKER,C)</v>
      </c>
      <c r="W33" t="s">
        <v>425</v>
      </c>
      <c r="X33" t="str">
        <f t="shared" si="3"/>
        <v/>
      </c>
      <c r="Y33" t="str">
        <f t="shared" si="4"/>
        <v/>
      </c>
      <c r="Z33" t="str">
        <f t="shared" si="5"/>
        <v/>
      </c>
      <c r="AA33" t="str">
        <f t="shared" si="6"/>
        <v/>
      </c>
      <c r="AB33" t="str">
        <f t="shared" si="7"/>
        <v/>
      </c>
      <c r="AC33" t="str">
        <f t="shared" si="8"/>
        <v>(BUNKER,C),</v>
      </c>
      <c r="AE33" t="str">
        <f t="shared" si="9"/>
        <v>Event('Salvage Bunker',0,0,0,0,0,salvage,(75,),((BUNKER,C),)),</v>
      </c>
    </row>
    <row r="34" spans="1:31" x14ac:dyDescent="0.3">
      <c r="A34">
        <v>32</v>
      </c>
      <c r="B34" t="s">
        <v>76</v>
      </c>
      <c r="C34" t="str">
        <f t="shared" si="10"/>
        <v>MISSILE_TURRET</v>
      </c>
      <c r="D34" t="s">
        <v>378</v>
      </c>
      <c r="E34" t="str">
        <f t="shared" si="0"/>
        <v>BUILD_MISSILE_TURRET</v>
      </c>
      <c r="F34" t="str">
        <f t="shared" si="1"/>
        <v>BUILD_MISSILE_TURRET = 32</v>
      </c>
      <c r="G34">
        <v>100</v>
      </c>
      <c r="H34">
        <v>0</v>
      </c>
      <c r="I34">
        <v>0</v>
      </c>
      <c r="J34">
        <v>0</v>
      </c>
      <c r="K34">
        <v>25</v>
      </c>
      <c r="L34" t="s">
        <v>407</v>
      </c>
      <c r="M34" t="str">
        <f t="shared" si="11"/>
        <v>MISSILE_TURRET</v>
      </c>
      <c r="N34" t="str">
        <f t="shared" si="28"/>
        <v>SCV_MINERAL</v>
      </c>
      <c r="O34" t="s">
        <v>209</v>
      </c>
      <c r="P34" t="str">
        <f>$C$31</f>
        <v>ENGINEERING_BAY</v>
      </c>
      <c r="Q34" t="s">
        <v>218</v>
      </c>
      <c r="V34" t="str">
        <f t="shared" si="2"/>
        <v>(SCV_MINERAL,O)</v>
      </c>
      <c r="W34" t="s">
        <v>425</v>
      </c>
      <c r="X34" t="str">
        <f t="shared" si="3"/>
        <v>(ENGINEERING_BAY,A)</v>
      </c>
      <c r="Y34" t="str">
        <f t="shared" si="4"/>
        <v/>
      </c>
      <c r="Z34" t="str">
        <f t="shared" si="5"/>
        <v/>
      </c>
      <c r="AA34" t="str">
        <f t="shared" si="6"/>
        <v/>
      </c>
      <c r="AB34" t="str">
        <f t="shared" si="7"/>
        <v/>
      </c>
      <c r="AC34" t="str">
        <f t="shared" si="8"/>
        <v>(SCV_MINERAL,O),(ENGINEERING_BAY,A)</v>
      </c>
      <c r="AE34" t="str">
        <f t="shared" si="9"/>
        <v>Event('Build Missile Turret',100,0,0,0,25,add,(MISSILE_TURRET,),((SCV_MINERAL,O),(ENGINEERING_BAY,A))),</v>
      </c>
    </row>
    <row r="35" spans="1:31" x14ac:dyDescent="0.3">
      <c r="A35">
        <v>33</v>
      </c>
      <c r="B35" t="s">
        <v>75</v>
      </c>
      <c r="C35" t="str">
        <f t="shared" si="10"/>
        <v>SENSOR_TOWER</v>
      </c>
      <c r="D35" t="s">
        <v>379</v>
      </c>
      <c r="E35" t="str">
        <f t="shared" si="0"/>
        <v>BUILD_SENSOR_TOWER</v>
      </c>
      <c r="F35" t="str">
        <f t="shared" si="1"/>
        <v>BUILD_SENSOR_TOWER = 33</v>
      </c>
      <c r="G35">
        <v>125</v>
      </c>
      <c r="H35">
        <v>100</v>
      </c>
      <c r="I35">
        <v>0</v>
      </c>
      <c r="J35">
        <v>0</v>
      </c>
      <c r="K35">
        <v>25</v>
      </c>
      <c r="L35" t="s">
        <v>407</v>
      </c>
      <c r="M35" t="str">
        <f t="shared" si="11"/>
        <v>SENSOR_TOWER</v>
      </c>
      <c r="N35" t="str">
        <f t="shared" si="28"/>
        <v>SCV_MINERAL</v>
      </c>
      <c r="O35" t="s">
        <v>209</v>
      </c>
      <c r="P35" t="str">
        <f>$C$31</f>
        <v>ENGINEERING_BAY</v>
      </c>
      <c r="Q35" t="s">
        <v>218</v>
      </c>
      <c r="V35" t="str">
        <f t="shared" si="2"/>
        <v>(SCV_MINERAL,O)</v>
      </c>
      <c r="W35" t="s">
        <v>425</v>
      </c>
      <c r="X35" t="str">
        <f t="shared" si="3"/>
        <v>(ENGINEERING_BAY,A)</v>
      </c>
      <c r="Y35" t="str">
        <f t="shared" si="4"/>
        <v/>
      </c>
      <c r="Z35" t="str">
        <f t="shared" si="5"/>
        <v/>
      </c>
      <c r="AA35" t="str">
        <f t="shared" si="6"/>
        <v/>
      </c>
      <c r="AB35" t="str">
        <f t="shared" si="7"/>
        <v/>
      </c>
      <c r="AC35" t="str">
        <f t="shared" si="8"/>
        <v>(SCV_MINERAL,O),(ENGINEERING_BAY,A)</v>
      </c>
      <c r="AE35" t="str">
        <f t="shared" si="9"/>
        <v>Event('Build Sensor Tower',125,100,0,0,25,add,(SENSOR_TOWER,),((SCV_MINERAL,O),(ENGINEERING_BAY,A))),</v>
      </c>
    </row>
    <row r="36" spans="1:31" x14ac:dyDescent="0.3">
      <c r="A36">
        <v>34</v>
      </c>
      <c r="B36" t="s">
        <v>77</v>
      </c>
      <c r="C36" t="str">
        <f t="shared" si="10"/>
        <v>FACTORY</v>
      </c>
      <c r="D36" t="s">
        <v>380</v>
      </c>
      <c r="E36" t="str">
        <f t="shared" si="0"/>
        <v>BUILD_FACTORY</v>
      </c>
      <c r="F36" t="str">
        <f t="shared" si="1"/>
        <v>BUILD_FACTORY = 34</v>
      </c>
      <c r="G36">
        <v>150</v>
      </c>
      <c r="H36">
        <v>100</v>
      </c>
      <c r="I36">
        <v>0</v>
      </c>
      <c r="J36">
        <v>0</v>
      </c>
      <c r="K36">
        <v>60</v>
      </c>
      <c r="L36" t="s">
        <v>407</v>
      </c>
      <c r="M36" t="str">
        <f t="shared" si="11"/>
        <v>FACTORY</v>
      </c>
      <c r="N36" t="str">
        <f t="shared" si="28"/>
        <v>SCV_MINERAL</v>
      </c>
      <c r="O36" t="s">
        <v>209</v>
      </c>
      <c r="P36" t="str">
        <f>$C$30</f>
        <v>BARRACKS</v>
      </c>
      <c r="Q36" t="s">
        <v>218</v>
      </c>
      <c r="V36" t="str">
        <f t="shared" si="2"/>
        <v>(SCV_MINERAL,O)</v>
      </c>
      <c r="W36" t="s">
        <v>425</v>
      </c>
      <c r="X36" t="str">
        <f t="shared" si="3"/>
        <v>(BARRACKS,A)</v>
      </c>
      <c r="Y36" t="str">
        <f t="shared" si="4"/>
        <v/>
      </c>
      <c r="Z36" t="str">
        <f t="shared" si="5"/>
        <v/>
      </c>
      <c r="AA36" t="str">
        <f t="shared" si="6"/>
        <v/>
      </c>
      <c r="AB36" t="str">
        <f t="shared" si="7"/>
        <v/>
      </c>
      <c r="AC36" t="str">
        <f t="shared" si="8"/>
        <v>(SCV_MINERAL,O),(BARRACKS,A)</v>
      </c>
      <c r="AE36" t="str">
        <f t="shared" si="9"/>
        <v>Event('Build Factory',150,100,0,0,60,add,(FACTORY,),((SCV_MINERAL,O),(BARRACKS,A))),</v>
      </c>
    </row>
    <row r="37" spans="1:31" x14ac:dyDescent="0.3">
      <c r="A37">
        <v>35</v>
      </c>
      <c r="B37" t="s">
        <v>78</v>
      </c>
      <c r="C37" t="str">
        <f t="shared" si="10"/>
        <v>GHOST_ACADEMY</v>
      </c>
      <c r="D37" t="s">
        <v>381</v>
      </c>
      <c r="E37" t="str">
        <f t="shared" si="0"/>
        <v>BUILD_GHOST_ACADEMY</v>
      </c>
      <c r="F37" t="str">
        <f t="shared" si="1"/>
        <v>BUILD_GHOST_ACADEMY = 35</v>
      </c>
      <c r="G37">
        <v>150</v>
      </c>
      <c r="H37">
        <v>50</v>
      </c>
      <c r="I37">
        <v>0</v>
      </c>
      <c r="J37">
        <v>0</v>
      </c>
      <c r="K37">
        <v>40</v>
      </c>
      <c r="L37" t="s">
        <v>407</v>
      </c>
      <c r="M37" t="str">
        <f t="shared" si="11"/>
        <v>GHOST_ACADEMY</v>
      </c>
      <c r="N37" t="str">
        <f t="shared" si="28"/>
        <v>SCV_MINERAL</v>
      </c>
      <c r="O37" t="s">
        <v>209</v>
      </c>
      <c r="P37" t="str">
        <f>$C$30</f>
        <v>BARRACKS</v>
      </c>
      <c r="Q37" t="s">
        <v>218</v>
      </c>
      <c r="V37" t="str">
        <f t="shared" si="2"/>
        <v>(SCV_MINERAL,O)</v>
      </c>
      <c r="W37" t="s">
        <v>425</v>
      </c>
      <c r="X37" t="str">
        <f t="shared" si="3"/>
        <v>(BARRACKS,A)</v>
      </c>
      <c r="Y37" t="str">
        <f t="shared" si="4"/>
        <v/>
      </c>
      <c r="Z37" t="str">
        <f t="shared" si="5"/>
        <v/>
      </c>
      <c r="AA37" t="str">
        <f t="shared" si="6"/>
        <v/>
      </c>
      <c r="AB37" t="str">
        <f t="shared" si="7"/>
        <v/>
      </c>
      <c r="AC37" t="str">
        <f t="shared" si="8"/>
        <v>(SCV_MINERAL,O),(BARRACKS,A)</v>
      </c>
      <c r="AE37" t="str">
        <f t="shared" si="9"/>
        <v>Event('Build Ghost Academy',150,50,0,0,40,add,(GHOST_ACADEMY,),((SCV_MINERAL,O),(BARRACKS,A))),</v>
      </c>
    </row>
    <row r="38" spans="1:31" x14ac:dyDescent="0.3">
      <c r="A38">
        <v>36</v>
      </c>
      <c r="B38" t="s">
        <v>450</v>
      </c>
      <c r="C38" t="str">
        <f t="shared" si="10"/>
        <v>GHOST_ACADEMY_ARMED</v>
      </c>
      <c r="D38" t="s">
        <v>382</v>
      </c>
      <c r="E38" t="str">
        <f t="shared" si="0"/>
        <v>ARM_SILO_WITH_NUKE</v>
      </c>
      <c r="F38" t="str">
        <f t="shared" si="1"/>
        <v>ARM_SILO_WITH_NUKE = 36</v>
      </c>
      <c r="G38">
        <v>100</v>
      </c>
      <c r="H38">
        <v>100</v>
      </c>
      <c r="I38">
        <v>0</v>
      </c>
      <c r="J38">
        <v>0</v>
      </c>
      <c r="K38">
        <v>60</v>
      </c>
      <c r="L38" t="s">
        <v>407</v>
      </c>
      <c r="M38" t="str">
        <f t="shared" si="11"/>
        <v>GHOST_ACADEMY_ARMED</v>
      </c>
      <c r="N38" t="str">
        <f>$C$37</f>
        <v>GHOST_ACADEMY</v>
      </c>
      <c r="O38" t="s">
        <v>209</v>
      </c>
      <c r="V38" t="str">
        <f t="shared" si="2"/>
        <v>(GHOST_ACADEMY,O)</v>
      </c>
      <c r="W38" t="s">
        <v>425</v>
      </c>
      <c r="X38" t="str">
        <f t="shared" si="3"/>
        <v/>
      </c>
      <c r="Y38" t="str">
        <f t="shared" si="4"/>
        <v/>
      </c>
      <c r="Z38" t="str">
        <f t="shared" si="5"/>
        <v/>
      </c>
      <c r="AA38" t="str">
        <f t="shared" si="6"/>
        <v/>
      </c>
      <c r="AB38" t="str">
        <f t="shared" si="7"/>
        <v/>
      </c>
      <c r="AC38" t="str">
        <f t="shared" si="8"/>
        <v>(GHOST_ACADEMY,O),</v>
      </c>
      <c r="AE38" t="str">
        <f t="shared" si="9"/>
        <v>Event('Arm Silo with Nuke',100,100,0,0,60,add,(GHOST_ACADEMY_ARMED,),((GHOST_ACADEMY,O),)),</v>
      </c>
    </row>
    <row r="39" spans="1:31" x14ac:dyDescent="0.3">
      <c r="A39">
        <v>37</v>
      </c>
      <c r="D39" t="s">
        <v>383</v>
      </c>
      <c r="E39" t="str">
        <f t="shared" si="0"/>
        <v>FIRE_NUKE</v>
      </c>
      <c r="F39" t="str">
        <f t="shared" si="1"/>
        <v>FIRE_NUKE = 37</v>
      </c>
      <c r="G39">
        <v>0</v>
      </c>
      <c r="H39">
        <v>0</v>
      </c>
      <c r="I39">
        <v>0</v>
      </c>
      <c r="J39">
        <v>0</v>
      </c>
      <c r="K39">
        <v>1</v>
      </c>
      <c r="L39" t="s">
        <v>407</v>
      </c>
      <c r="M39" t="str">
        <f>C37</f>
        <v>GHOST_ACADEMY</v>
      </c>
      <c r="N39" t="str">
        <f>$C$38</f>
        <v>GHOST_ACADEMY_ARMED</v>
      </c>
      <c r="O39" t="s">
        <v>193</v>
      </c>
      <c r="V39" t="str">
        <f t="shared" si="2"/>
        <v>(GHOST_ACADEMY_ARMED,C)</v>
      </c>
      <c r="W39" t="s">
        <v>425</v>
      </c>
      <c r="X39" t="str">
        <f t="shared" si="3"/>
        <v/>
      </c>
      <c r="Y39" t="str">
        <f t="shared" si="4"/>
        <v/>
      </c>
      <c r="Z39" t="str">
        <f t="shared" si="5"/>
        <v/>
      </c>
      <c r="AA39" t="str">
        <f t="shared" si="6"/>
        <v/>
      </c>
      <c r="AB39" t="str">
        <f t="shared" si="7"/>
        <v/>
      </c>
      <c r="AC39" t="str">
        <f t="shared" si="8"/>
        <v>(GHOST_ACADEMY_ARMED,C),</v>
      </c>
      <c r="AE39" t="str">
        <f t="shared" si="9"/>
        <v>Event('Fire Nuke',0,0,0,0,1,add,(GHOST_ACADEMY,),((GHOST_ACADEMY_ARMED,C),)),</v>
      </c>
    </row>
    <row r="40" spans="1:31" x14ac:dyDescent="0.3">
      <c r="A40">
        <v>38</v>
      </c>
      <c r="B40" t="s">
        <v>80</v>
      </c>
      <c r="C40" t="str">
        <f t="shared" si="10"/>
        <v>ARMORY</v>
      </c>
      <c r="D40" t="s">
        <v>384</v>
      </c>
      <c r="E40" t="str">
        <f t="shared" si="0"/>
        <v>BUILD_ARMORY</v>
      </c>
      <c r="F40" t="str">
        <f t="shared" si="1"/>
        <v>BUILD_ARMORY = 38</v>
      </c>
      <c r="G40">
        <v>150</v>
      </c>
      <c r="H40">
        <v>100</v>
      </c>
      <c r="I40">
        <v>0</v>
      </c>
      <c r="J40">
        <v>0</v>
      </c>
      <c r="K40">
        <v>65</v>
      </c>
      <c r="L40" t="s">
        <v>407</v>
      </c>
      <c r="M40" t="str">
        <f t="shared" si="11"/>
        <v>ARMORY</v>
      </c>
      <c r="N40" t="str">
        <f t="shared" si="28"/>
        <v>SCV_MINERAL</v>
      </c>
      <c r="O40" t="s">
        <v>209</v>
      </c>
      <c r="P40" t="str">
        <f>$C$36</f>
        <v>FACTORY</v>
      </c>
      <c r="Q40" t="s">
        <v>218</v>
      </c>
      <c r="V40" t="str">
        <f t="shared" si="2"/>
        <v>(SCV_MINERAL,O)</v>
      </c>
      <c r="W40" t="s">
        <v>425</v>
      </c>
      <c r="X40" t="str">
        <f t="shared" si="3"/>
        <v>(FACTORY,A)</v>
      </c>
      <c r="Y40" t="str">
        <f t="shared" si="4"/>
        <v/>
      </c>
      <c r="Z40" t="str">
        <f t="shared" si="5"/>
        <v/>
      </c>
      <c r="AA40" t="str">
        <f t="shared" si="6"/>
        <v/>
      </c>
      <c r="AB40" t="str">
        <f t="shared" si="7"/>
        <v/>
      </c>
      <c r="AC40" t="str">
        <f t="shared" si="8"/>
        <v>(SCV_MINERAL,O),(FACTORY,A)</v>
      </c>
      <c r="AE40" t="str">
        <f t="shared" si="9"/>
        <v>Event('Build Armory',150,100,0,0,65,add,(ARMORY,),((SCV_MINERAL,O),(FACTORY,A))),</v>
      </c>
    </row>
    <row r="41" spans="1:31" x14ac:dyDescent="0.3">
      <c r="A41">
        <v>39</v>
      </c>
      <c r="B41" t="s">
        <v>79</v>
      </c>
      <c r="C41" t="str">
        <f t="shared" si="10"/>
        <v>STARPORT</v>
      </c>
      <c r="D41" t="s">
        <v>385</v>
      </c>
      <c r="E41" t="str">
        <f t="shared" si="0"/>
        <v>BUILD_STARPORT</v>
      </c>
      <c r="F41" t="str">
        <f t="shared" si="1"/>
        <v>BUILD_STARPORT = 39</v>
      </c>
      <c r="G41">
        <v>150</v>
      </c>
      <c r="H41">
        <v>100</v>
      </c>
      <c r="I41">
        <v>0</v>
      </c>
      <c r="J41">
        <v>0</v>
      </c>
      <c r="K41">
        <v>50</v>
      </c>
      <c r="L41" t="s">
        <v>407</v>
      </c>
      <c r="M41" t="str">
        <f t="shared" si="11"/>
        <v>STARPORT</v>
      </c>
      <c r="N41" t="str">
        <f t="shared" si="28"/>
        <v>SCV_MINERAL</v>
      </c>
      <c r="O41" t="s">
        <v>209</v>
      </c>
      <c r="P41" t="str">
        <f>$C$36</f>
        <v>FACTORY</v>
      </c>
      <c r="Q41" t="s">
        <v>218</v>
      </c>
      <c r="V41" t="str">
        <f t="shared" si="2"/>
        <v>(SCV_MINERAL,O)</v>
      </c>
      <c r="W41" t="s">
        <v>425</v>
      </c>
      <c r="X41" t="str">
        <f t="shared" si="3"/>
        <v>(FACTORY,A)</v>
      </c>
      <c r="Y41" t="str">
        <f t="shared" si="4"/>
        <v/>
      </c>
      <c r="Z41" t="str">
        <f t="shared" si="5"/>
        <v/>
      </c>
      <c r="AA41" t="str">
        <f t="shared" si="6"/>
        <v/>
      </c>
      <c r="AB41" t="str">
        <f t="shared" si="7"/>
        <v/>
      </c>
      <c r="AC41" t="str">
        <f t="shared" si="8"/>
        <v>(SCV_MINERAL,O),(FACTORY,A)</v>
      </c>
      <c r="AE41" t="str">
        <f t="shared" si="9"/>
        <v>Event('Build Starport',150,100,0,0,50,add,(STARPORT,),((SCV_MINERAL,O),(FACTORY,A))),</v>
      </c>
    </row>
    <row r="42" spans="1:31" x14ac:dyDescent="0.3">
      <c r="A42">
        <v>40</v>
      </c>
      <c r="B42" t="s">
        <v>81</v>
      </c>
      <c r="C42" t="str">
        <f t="shared" si="10"/>
        <v>FUSION_CORE</v>
      </c>
      <c r="D42" t="s">
        <v>386</v>
      </c>
      <c r="E42" t="str">
        <f t="shared" si="0"/>
        <v>BUILD_FUSION_CORE</v>
      </c>
      <c r="F42" t="str">
        <f t="shared" si="1"/>
        <v>BUILD_FUSION_CORE = 40</v>
      </c>
      <c r="G42">
        <v>150</v>
      </c>
      <c r="H42">
        <v>150</v>
      </c>
      <c r="I42">
        <v>0</v>
      </c>
      <c r="J42">
        <v>0</v>
      </c>
      <c r="K42">
        <v>65</v>
      </c>
      <c r="L42" t="s">
        <v>407</v>
      </c>
      <c r="M42" t="str">
        <f t="shared" si="11"/>
        <v>FUSION_CORE</v>
      </c>
      <c r="N42" t="str">
        <f t="shared" si="28"/>
        <v>SCV_MINERAL</v>
      </c>
      <c r="O42" t="s">
        <v>209</v>
      </c>
      <c r="P42" t="str">
        <f>$C$41</f>
        <v>STARPORT</v>
      </c>
      <c r="Q42" t="s">
        <v>218</v>
      </c>
      <c r="V42" t="str">
        <f t="shared" si="2"/>
        <v>(SCV_MINERAL,O)</v>
      </c>
      <c r="W42" t="s">
        <v>425</v>
      </c>
      <c r="X42" t="str">
        <f t="shared" si="3"/>
        <v>(STARPORT,A)</v>
      </c>
      <c r="Y42" t="str">
        <f t="shared" si="4"/>
        <v/>
      </c>
      <c r="Z42" t="str">
        <f t="shared" si="5"/>
        <v/>
      </c>
      <c r="AA42" t="str">
        <f t="shared" si="6"/>
        <v/>
      </c>
      <c r="AB42" t="str">
        <f t="shared" si="7"/>
        <v/>
      </c>
      <c r="AC42" t="str">
        <f t="shared" si="8"/>
        <v>(SCV_MINERAL,O),(STARPORT,A)</v>
      </c>
      <c r="AE42" t="str">
        <f t="shared" si="9"/>
        <v>Event('Build Fusion Core',150,150,0,0,65,add,(FUSION_CORE,),((SCV_MINERAL,O),(STARPORT,A))),</v>
      </c>
    </row>
    <row r="43" spans="1:31" x14ac:dyDescent="0.3">
      <c r="A43">
        <v>41</v>
      </c>
      <c r="B43" t="s">
        <v>451</v>
      </c>
      <c r="C43" t="str">
        <f t="shared" si="10"/>
        <v>BARRACKS_REACTOR</v>
      </c>
      <c r="D43" t="s">
        <v>389</v>
      </c>
      <c r="E43" t="str">
        <f t="shared" si="0"/>
        <v>BUILD_REACTOR_ONTO_BARRACKS</v>
      </c>
      <c r="F43" t="str">
        <f t="shared" si="1"/>
        <v>BUILD_REACTOR_ONTO_BARRACKS = 41</v>
      </c>
      <c r="G43">
        <v>50</v>
      </c>
      <c r="H43">
        <v>50</v>
      </c>
      <c r="I43">
        <v>0</v>
      </c>
      <c r="J43">
        <v>0</v>
      </c>
      <c r="K43">
        <v>25</v>
      </c>
      <c r="L43" t="s">
        <v>407</v>
      </c>
      <c r="M43" t="str">
        <f>CONCATENATE(C43,",",C49)</f>
        <v>BARRACKS_REACTOR,REACTOR_BARRACKS</v>
      </c>
      <c r="N43" t="str">
        <f>$C$30</f>
        <v>BARRACKS</v>
      </c>
      <c r="O43" t="s">
        <v>193</v>
      </c>
      <c r="V43" t="str">
        <f t="shared" si="2"/>
        <v>(BARRACKS,C)</v>
      </c>
      <c r="W43" t="s">
        <v>425</v>
      </c>
      <c r="X43" t="str">
        <f t="shared" si="3"/>
        <v/>
      </c>
      <c r="Y43" t="str">
        <f t="shared" si="4"/>
        <v/>
      </c>
      <c r="Z43" t="str">
        <f t="shared" si="5"/>
        <v/>
      </c>
      <c r="AA43" t="str">
        <f t="shared" si="6"/>
        <v/>
      </c>
      <c r="AB43" t="str">
        <f t="shared" si="7"/>
        <v/>
      </c>
      <c r="AC43" t="str">
        <f t="shared" si="8"/>
        <v>(BARRACKS,C),</v>
      </c>
      <c r="AE43" t="str">
        <f t="shared" si="9"/>
        <v>Event('Build Reactor onto Barracks',50,50,0,0,25,add,(BARRACKS_REACTOR,REACTOR_BARRACKS,),((BARRACKS,C),)),</v>
      </c>
    </row>
    <row r="44" spans="1:31" x14ac:dyDescent="0.3">
      <c r="A44">
        <v>42</v>
      </c>
      <c r="B44" t="s">
        <v>452</v>
      </c>
      <c r="C44" t="str">
        <f t="shared" si="10"/>
        <v>BARRACKS_TECH_LAB</v>
      </c>
      <c r="D44" t="s">
        <v>388</v>
      </c>
      <c r="E44" t="str">
        <f t="shared" si="0"/>
        <v>BUILD_TECH_LAB_ONTO_BARRACKS</v>
      </c>
      <c r="F44" t="str">
        <f t="shared" si="1"/>
        <v>BUILD_TECH_LAB_ONTO_BARRACKS = 42</v>
      </c>
      <c r="G44">
        <v>50</v>
      </c>
      <c r="H44">
        <v>25</v>
      </c>
      <c r="I44">
        <v>0</v>
      </c>
      <c r="J44">
        <v>0</v>
      </c>
      <c r="K44">
        <v>25</v>
      </c>
      <c r="L44" t="s">
        <v>407</v>
      </c>
      <c r="M44" t="str">
        <f>CONCATENATE(C44,",",C51)</f>
        <v>BARRACKS_TECH_LAB,TECH_LAB_BARRACKS</v>
      </c>
      <c r="N44" t="str">
        <f t="shared" ref="N44" si="29">$C$30</f>
        <v>BARRACKS</v>
      </c>
      <c r="O44" t="s">
        <v>193</v>
      </c>
      <c r="V44" t="str">
        <f t="shared" si="2"/>
        <v>(BARRACKS,C)</v>
      </c>
      <c r="W44" t="s">
        <v>425</v>
      </c>
      <c r="X44" t="str">
        <f t="shared" si="3"/>
        <v/>
      </c>
      <c r="Y44" t="str">
        <f t="shared" si="4"/>
        <v/>
      </c>
      <c r="Z44" t="str">
        <f t="shared" si="5"/>
        <v/>
      </c>
      <c r="AA44" t="str">
        <f t="shared" si="6"/>
        <v/>
      </c>
      <c r="AB44" t="str">
        <f t="shared" si="7"/>
        <v/>
      </c>
      <c r="AC44" t="str">
        <f t="shared" si="8"/>
        <v>(BARRACKS,C),</v>
      </c>
      <c r="AE44" t="str">
        <f t="shared" si="9"/>
        <v>Event('Build Tech Lab onto Barracks',50,25,0,0,25,add,(BARRACKS_TECH_LAB,TECH_LAB_BARRACKS,),((BARRACKS,C),)),</v>
      </c>
    </row>
    <row r="45" spans="1:31" x14ac:dyDescent="0.3">
      <c r="A45">
        <v>43</v>
      </c>
      <c r="B45" t="s">
        <v>453</v>
      </c>
      <c r="C45" t="str">
        <f t="shared" si="10"/>
        <v>FACTORY_REACTOR</v>
      </c>
      <c r="D45" t="s">
        <v>392</v>
      </c>
      <c r="E45" t="str">
        <f t="shared" si="0"/>
        <v>BUILD_REACTOR_ONTO_FACTORY</v>
      </c>
      <c r="F45" t="str">
        <f t="shared" si="1"/>
        <v>BUILD_REACTOR_ONTO_FACTORY = 43</v>
      </c>
      <c r="G45">
        <v>50</v>
      </c>
      <c r="H45">
        <v>50</v>
      </c>
      <c r="I45">
        <v>0</v>
      </c>
      <c r="J45">
        <v>0</v>
      </c>
      <c r="K45">
        <v>25</v>
      </c>
      <c r="L45" t="s">
        <v>407</v>
      </c>
      <c r="M45" t="str">
        <f>CONCATENATE(C45,",",C53)</f>
        <v>FACTORY_REACTOR,REACTOR_FACTORY</v>
      </c>
      <c r="N45" t="str">
        <f>$C$36</f>
        <v>FACTORY</v>
      </c>
      <c r="O45" t="s">
        <v>193</v>
      </c>
      <c r="V45" t="str">
        <f t="shared" si="2"/>
        <v>(FACTORY,C)</v>
      </c>
      <c r="W45" t="s">
        <v>425</v>
      </c>
      <c r="X45" t="str">
        <f t="shared" si="3"/>
        <v/>
      </c>
      <c r="Y45" t="str">
        <f t="shared" si="4"/>
        <v/>
      </c>
      <c r="Z45" t="str">
        <f t="shared" si="5"/>
        <v/>
      </c>
      <c r="AA45" t="str">
        <f t="shared" si="6"/>
        <v/>
      </c>
      <c r="AB45" t="str">
        <f t="shared" si="7"/>
        <v/>
      </c>
      <c r="AC45" t="str">
        <f t="shared" si="8"/>
        <v>(FACTORY,C),</v>
      </c>
      <c r="AE45" t="str">
        <f t="shared" si="9"/>
        <v>Event('Build Reactor onto Factory',50,50,0,0,25,add,(FACTORY_REACTOR,REACTOR_FACTORY,),((FACTORY,C),)),</v>
      </c>
    </row>
    <row r="46" spans="1:31" x14ac:dyDescent="0.3">
      <c r="A46">
        <v>44</v>
      </c>
      <c r="B46" t="s">
        <v>454</v>
      </c>
      <c r="C46" t="str">
        <f t="shared" si="10"/>
        <v>FACTORY_TECH_LAB</v>
      </c>
      <c r="D46" t="s">
        <v>390</v>
      </c>
      <c r="E46" t="str">
        <f t="shared" si="0"/>
        <v>BUILD_TECH_LAB_ONTO_FACTORY</v>
      </c>
      <c r="F46" t="str">
        <f t="shared" si="1"/>
        <v>BUILD_TECH_LAB_ONTO_FACTORY = 44</v>
      </c>
      <c r="G46">
        <v>50</v>
      </c>
      <c r="H46">
        <v>25</v>
      </c>
      <c r="I46">
        <v>0</v>
      </c>
      <c r="J46">
        <v>0</v>
      </c>
      <c r="K46">
        <v>25</v>
      </c>
      <c r="L46" t="s">
        <v>407</v>
      </c>
      <c r="M46" t="str">
        <f>CONCATENATE(C46,",",C55)</f>
        <v>FACTORY_TECH_LAB,TECH_LAB_FACTORY</v>
      </c>
      <c r="N46" t="str">
        <f>$C$36</f>
        <v>FACTORY</v>
      </c>
      <c r="O46" t="s">
        <v>193</v>
      </c>
      <c r="V46" t="str">
        <f t="shared" si="2"/>
        <v>(FACTORY,C)</v>
      </c>
      <c r="W46" t="s">
        <v>425</v>
      </c>
      <c r="X46" t="str">
        <f t="shared" si="3"/>
        <v/>
      </c>
      <c r="Y46" t="str">
        <f t="shared" si="4"/>
        <v/>
      </c>
      <c r="Z46" t="str">
        <f t="shared" si="5"/>
        <v/>
      </c>
      <c r="AA46" t="str">
        <f t="shared" si="6"/>
        <v/>
      </c>
      <c r="AB46" t="str">
        <f t="shared" si="7"/>
        <v/>
      </c>
      <c r="AC46" t="str">
        <f t="shared" si="8"/>
        <v>(FACTORY,C),</v>
      </c>
      <c r="AE46" t="str">
        <f t="shared" si="9"/>
        <v>Event('Build Tech Lab onto Factory',50,25,0,0,25,add,(FACTORY_TECH_LAB,TECH_LAB_FACTORY,),((FACTORY,C),)),</v>
      </c>
    </row>
    <row r="47" spans="1:31" x14ac:dyDescent="0.3">
      <c r="A47">
        <v>45</v>
      </c>
      <c r="B47" t="s">
        <v>455</v>
      </c>
      <c r="C47" t="str">
        <f t="shared" si="10"/>
        <v>STARPORT_REACTOR</v>
      </c>
      <c r="D47" t="s">
        <v>393</v>
      </c>
      <c r="E47" t="str">
        <f t="shared" si="0"/>
        <v>BUILD_REACTOR_ONTO_STARPORT</v>
      </c>
      <c r="F47" t="str">
        <f t="shared" si="1"/>
        <v>BUILD_REACTOR_ONTO_STARPORT = 45</v>
      </c>
      <c r="G47">
        <v>50</v>
      </c>
      <c r="H47">
        <v>50</v>
      </c>
      <c r="I47">
        <v>0</v>
      </c>
      <c r="J47">
        <v>0</v>
      </c>
      <c r="K47">
        <v>25</v>
      </c>
      <c r="L47" t="s">
        <v>407</v>
      </c>
      <c r="M47" t="str">
        <f>CONCATENATE(C47,",",C57)</f>
        <v>STARPORT_REACTOR,REACTOR_STARPORT</v>
      </c>
      <c r="N47" t="str">
        <f>$C$41</f>
        <v>STARPORT</v>
      </c>
      <c r="O47" t="s">
        <v>193</v>
      </c>
      <c r="V47" t="str">
        <f t="shared" si="2"/>
        <v>(STARPORT,C)</v>
      </c>
      <c r="W47" t="s">
        <v>425</v>
      </c>
      <c r="X47" t="str">
        <f t="shared" si="3"/>
        <v/>
      </c>
      <c r="Y47" t="str">
        <f t="shared" si="4"/>
        <v/>
      </c>
      <c r="Z47" t="str">
        <f t="shared" si="5"/>
        <v/>
      </c>
      <c r="AA47" t="str">
        <f t="shared" si="6"/>
        <v/>
      </c>
      <c r="AB47" t="str">
        <f t="shared" si="7"/>
        <v/>
      </c>
      <c r="AC47" t="str">
        <f t="shared" si="8"/>
        <v>(STARPORT,C),</v>
      </c>
      <c r="AE47" t="str">
        <f t="shared" si="9"/>
        <v>Event('Build Reactor onto Starport',50,50,0,0,25,add,(STARPORT_REACTOR,REACTOR_STARPORT,),((STARPORT,C),)),</v>
      </c>
    </row>
    <row r="48" spans="1:31" x14ac:dyDescent="0.3">
      <c r="A48">
        <v>46</v>
      </c>
      <c r="B48" t="s">
        <v>456</v>
      </c>
      <c r="C48" t="str">
        <f t="shared" si="10"/>
        <v>STARPORT_TECH_LAB</v>
      </c>
      <c r="D48" t="s">
        <v>391</v>
      </c>
      <c r="E48" t="str">
        <f t="shared" si="0"/>
        <v>BUILD_TECH_LAB_ONTO_STARPORT</v>
      </c>
      <c r="F48" t="str">
        <f t="shared" si="1"/>
        <v>BUILD_TECH_LAB_ONTO_STARPORT = 46</v>
      </c>
      <c r="G48">
        <v>50</v>
      </c>
      <c r="H48">
        <v>25</v>
      </c>
      <c r="I48">
        <v>0</v>
      </c>
      <c r="J48">
        <v>0</v>
      </c>
      <c r="K48">
        <v>25</v>
      </c>
      <c r="L48" t="s">
        <v>407</v>
      </c>
      <c r="M48" t="str">
        <f>CONCATENATE(C48,",",C59)</f>
        <v>STARPORT_TECH_LAB,TECH_LAB_STARPORT</v>
      </c>
      <c r="N48" t="str">
        <f>$C$41</f>
        <v>STARPORT</v>
      </c>
      <c r="O48" t="s">
        <v>193</v>
      </c>
      <c r="V48" t="str">
        <f t="shared" si="2"/>
        <v>(STARPORT,C)</v>
      </c>
      <c r="W48" t="s">
        <v>425</v>
      </c>
      <c r="X48" t="str">
        <f t="shared" si="3"/>
        <v/>
      </c>
      <c r="Y48" t="str">
        <f t="shared" si="4"/>
        <v/>
      </c>
      <c r="Z48" t="str">
        <f t="shared" si="5"/>
        <v/>
      </c>
      <c r="AA48" t="str">
        <f t="shared" si="6"/>
        <v/>
      </c>
      <c r="AB48" t="str">
        <f t="shared" si="7"/>
        <v/>
      </c>
      <c r="AC48" t="str">
        <f t="shared" si="8"/>
        <v>(STARPORT,C),</v>
      </c>
      <c r="AE48" t="str">
        <f t="shared" si="9"/>
        <v>Event('Build Tech Lab onto Starport',50,25,0,0,25,add,(STARPORT_TECH_LAB,TECH_LAB_STARPORT,),((STARPORT,C),)),</v>
      </c>
    </row>
    <row r="49" spans="1:31" x14ac:dyDescent="0.3">
      <c r="A49">
        <v>47</v>
      </c>
      <c r="B49" t="s">
        <v>457</v>
      </c>
      <c r="C49" t="str">
        <f t="shared" si="10"/>
        <v>REACTOR_BARRACKS</v>
      </c>
      <c r="D49" t="s">
        <v>394</v>
      </c>
      <c r="E49" t="str">
        <f t="shared" si="0"/>
        <v>SEPARATE_REACTOR_FROM_BARRACKS</v>
      </c>
      <c r="F49" t="str">
        <f t="shared" si="1"/>
        <v>SEPARATE_REACTOR_FROM_BARRACKS = 47</v>
      </c>
      <c r="G49">
        <v>0</v>
      </c>
      <c r="H49">
        <v>0</v>
      </c>
      <c r="I49">
        <v>0</v>
      </c>
      <c r="J49">
        <v>0</v>
      </c>
      <c r="K49">
        <v>2</v>
      </c>
      <c r="L49" t="s">
        <v>407</v>
      </c>
      <c r="M49" t="str">
        <f>CONCATENATE(N50,",",P50)</f>
        <v>BARRACKS,REACTOR</v>
      </c>
      <c r="N49" t="str">
        <f>$C$43</f>
        <v>BARRACKS_REACTOR</v>
      </c>
      <c r="O49" t="s">
        <v>193</v>
      </c>
      <c r="P49" t="str">
        <f>$C$49</f>
        <v>REACTOR_BARRACKS</v>
      </c>
      <c r="Q49" t="s">
        <v>193</v>
      </c>
      <c r="V49" t="str">
        <f t="shared" si="2"/>
        <v>(BARRACKS_REACTOR,C)</v>
      </c>
      <c r="W49" t="s">
        <v>425</v>
      </c>
      <c r="X49" t="str">
        <f t="shared" si="3"/>
        <v>(REACTOR_BARRACKS,C)</v>
      </c>
      <c r="Y49" t="str">
        <f t="shared" si="4"/>
        <v/>
      </c>
      <c r="Z49" t="str">
        <f t="shared" si="5"/>
        <v/>
      </c>
      <c r="AA49" t="str">
        <f t="shared" si="6"/>
        <v/>
      </c>
      <c r="AB49" t="str">
        <f t="shared" si="7"/>
        <v/>
      </c>
      <c r="AC49" t="str">
        <f t="shared" si="8"/>
        <v>(BARRACKS_REACTOR,C),(REACTOR_BARRACKS,C)</v>
      </c>
      <c r="AE49" t="str">
        <f t="shared" si="9"/>
        <v>Event('Separate Reactor from Barracks',0,0,0,0,2,add,(BARRACKS,REACTOR,),((BARRACKS_REACTOR,C),(REACTOR_BARRACKS,C))),</v>
      </c>
    </row>
    <row r="50" spans="1:31" x14ac:dyDescent="0.3">
      <c r="A50">
        <v>48</v>
      </c>
      <c r="D50" t="s">
        <v>387</v>
      </c>
      <c r="E50" t="str">
        <f t="shared" si="0"/>
        <v>ATTACH_REACTOR_TO_BARRACKS</v>
      </c>
      <c r="F50" t="str">
        <f t="shared" si="1"/>
        <v>ATTACH_REACTOR_TO_BARRACKS = 48</v>
      </c>
      <c r="G50">
        <v>0</v>
      </c>
      <c r="H50">
        <v>0</v>
      </c>
      <c r="I50">
        <v>0</v>
      </c>
      <c r="J50">
        <v>0</v>
      </c>
      <c r="K50">
        <v>2</v>
      </c>
      <c r="L50" t="s">
        <v>407</v>
      </c>
      <c r="M50" t="str">
        <f>CONCATENATE(N49,",",P49)</f>
        <v>BARRACKS_REACTOR,REACTOR_BARRACKS</v>
      </c>
      <c r="N50" t="str">
        <f>$C$30</f>
        <v>BARRACKS</v>
      </c>
      <c r="O50" t="s">
        <v>193</v>
      </c>
      <c r="P50" t="str">
        <f>$C$240</f>
        <v>REACTOR</v>
      </c>
      <c r="Q50" t="s">
        <v>193</v>
      </c>
      <c r="V50" t="str">
        <f t="shared" si="2"/>
        <v>(BARRACKS,C)</v>
      </c>
      <c r="W50" t="s">
        <v>425</v>
      </c>
      <c r="X50" t="str">
        <f t="shared" si="3"/>
        <v>(REACTOR,C)</v>
      </c>
      <c r="Y50" t="str">
        <f t="shared" si="4"/>
        <v/>
      </c>
      <c r="Z50" t="str">
        <f t="shared" si="5"/>
        <v/>
      </c>
      <c r="AA50" t="str">
        <f t="shared" si="6"/>
        <v/>
      </c>
      <c r="AB50" t="str">
        <f t="shared" si="7"/>
        <v/>
      </c>
      <c r="AC50" t="str">
        <f t="shared" si="8"/>
        <v>(BARRACKS,C),(REACTOR,C)</v>
      </c>
      <c r="AE50" t="str">
        <f t="shared" si="9"/>
        <v>Event('Attach Reactor to Barracks',0,0,0,0,2,add,(BARRACKS_REACTOR,REACTOR_BARRACKS,),((BARRACKS,C),(REACTOR,C))),</v>
      </c>
    </row>
    <row r="51" spans="1:31" x14ac:dyDescent="0.3">
      <c r="A51">
        <v>49</v>
      </c>
      <c r="B51" t="s">
        <v>460</v>
      </c>
      <c r="C51" t="str">
        <f>UPPER(SUBSTITUTE(B51," ","_"))</f>
        <v>TECH_LAB_BARRACKS</v>
      </c>
      <c r="D51" t="s">
        <v>399</v>
      </c>
      <c r="E51" t="str">
        <f>UPPER(SUBSTITUTE(D51," ","_"))</f>
        <v>SEPARATE_TECH_LAB_FROM_FACTORY</v>
      </c>
      <c r="F51" t="str">
        <f>CONCATENATE(E51,$F$1,A51)</f>
        <v>SEPARATE_TECH_LAB_FROM_FACTORY = 49</v>
      </c>
      <c r="G51">
        <v>0</v>
      </c>
      <c r="H51">
        <v>0</v>
      </c>
      <c r="I51">
        <v>0</v>
      </c>
      <c r="J51">
        <v>0</v>
      </c>
      <c r="K51">
        <v>2</v>
      </c>
      <c r="L51" t="s">
        <v>407</v>
      </c>
      <c r="M51" t="str">
        <f t="shared" ref="M51" si="30">CONCATENATE(N52,",",P52)</f>
        <v>FACTORY,TECH_LAB</v>
      </c>
      <c r="N51" t="str">
        <f>$C$46</f>
        <v>FACTORY_TECH_LAB</v>
      </c>
      <c r="O51" t="s">
        <v>193</v>
      </c>
      <c r="P51" t="str">
        <f>$C$55</f>
        <v>TECH_LAB_FACTORY</v>
      </c>
      <c r="Q51" t="s">
        <v>193</v>
      </c>
      <c r="V51" t="str">
        <f>CONCATENATE($V$1,N51,$W$1,O51,$X$1)</f>
        <v>(FACTORY_TECH_LAB,C)</v>
      </c>
      <c r="W51" t="s">
        <v>425</v>
      </c>
      <c r="X51" t="str">
        <f>IF(P51="","",CONCATENATE($V$1,P51,$W$1,Q51,$X$1))</f>
        <v>(TECH_LAB_FACTORY,C)</v>
      </c>
      <c r="Y51" t="str">
        <f>IF(R51="","",$W$1)</f>
        <v/>
      </c>
      <c r="Z51" t="str">
        <f>IF(R51="","",CONCATENATE($V$1,R51,$W$1,S51,$X$1))</f>
        <v/>
      </c>
      <c r="AA51" t="str">
        <f>IF(T51="","",$W$1)</f>
        <v/>
      </c>
      <c r="AB51" t="str">
        <f>IF(T51="","",CONCATENATE($V$1,T51,$W$1,U51,$X$1))</f>
        <v/>
      </c>
      <c r="AC51" t="str">
        <f>CONCATENATE(V51,W51,X51,Y51,Z51,AA51,AB51)</f>
        <v>(FACTORY_TECH_LAB,C),(TECH_LAB_FACTORY,C)</v>
      </c>
      <c r="AE51" t="str">
        <f>CONCATENATE($AG$1,D51,$AH$1,G51,$AI$1,H51,$AI$1,I51,$AI$1,J51,$AI$1,K51,$AI$1,L51,$AJ$1,M51,$AK$1,AC51,$AL$1,",")</f>
        <v>Event('Separate Tech Lab from Factory',0,0,0,0,2,add,(FACTORY,TECH_LAB,),((FACTORY_TECH_LAB,C),(TECH_LAB_FACTORY,C))),</v>
      </c>
    </row>
    <row r="52" spans="1:31" x14ac:dyDescent="0.3">
      <c r="A52">
        <v>50</v>
      </c>
      <c r="D52" t="s">
        <v>400</v>
      </c>
      <c r="E52" t="str">
        <f>UPPER(SUBSTITUTE(D52," ","_"))</f>
        <v>ATTACH_TECH_LAB_TO_FACTORY</v>
      </c>
      <c r="F52" t="str">
        <f>CONCATENATE(E52,$F$1,A52)</f>
        <v>ATTACH_TECH_LAB_TO_FACTORY = 50</v>
      </c>
      <c r="G52">
        <v>0</v>
      </c>
      <c r="H52">
        <v>0</v>
      </c>
      <c r="I52">
        <v>0</v>
      </c>
      <c r="J52">
        <v>0</v>
      </c>
      <c r="K52">
        <v>2</v>
      </c>
      <c r="L52" t="s">
        <v>407</v>
      </c>
      <c r="M52" t="str">
        <f t="shared" ref="M52" si="31">CONCATENATE(N51,",",P51)</f>
        <v>FACTORY_TECH_LAB,TECH_LAB_FACTORY</v>
      </c>
      <c r="N52" t="str">
        <f>$C$36</f>
        <v>FACTORY</v>
      </c>
      <c r="O52" t="s">
        <v>193</v>
      </c>
      <c r="P52" t="str">
        <f>$C$239</f>
        <v>TECH_LAB</v>
      </c>
      <c r="Q52" t="s">
        <v>193</v>
      </c>
      <c r="V52" t="str">
        <f>CONCATENATE($V$1,N52,$W$1,O52,$X$1)</f>
        <v>(FACTORY,C)</v>
      </c>
      <c r="W52" t="s">
        <v>425</v>
      </c>
      <c r="X52" t="str">
        <f>IF(P52="","",CONCATENATE($V$1,P52,$W$1,Q52,$X$1))</f>
        <v>(TECH_LAB,C)</v>
      </c>
      <c r="Y52" t="str">
        <f>IF(R52="","",$W$1)</f>
        <v/>
      </c>
      <c r="Z52" t="str">
        <f>IF(R52="","",CONCATENATE($V$1,R52,$W$1,S52,$X$1))</f>
        <v/>
      </c>
      <c r="AA52" t="str">
        <f>IF(T52="","",$W$1)</f>
        <v/>
      </c>
      <c r="AB52" t="str">
        <f>IF(T52="","",CONCATENATE($V$1,T52,$W$1,U52,$X$1))</f>
        <v/>
      </c>
      <c r="AC52" t="str">
        <f>CONCATENATE(V52,W52,X52,Y52,Z52,AA52,AB52)</f>
        <v>(FACTORY,C),(TECH_LAB,C)</v>
      </c>
      <c r="AE52" t="str">
        <f>CONCATENATE($AG$1,D52,$AH$1,G52,$AI$1,H52,$AI$1,I52,$AI$1,J52,$AI$1,K52,$AI$1,L52,$AJ$1,M52,$AK$1,AC52,$AL$1,",")</f>
        <v>Event('Attach Tech Lab to Factory',0,0,0,0,2,add,(FACTORY_TECH_LAB,TECH_LAB_FACTORY,),((FACTORY,C),(TECH_LAB,C))),</v>
      </c>
    </row>
    <row r="53" spans="1:31" x14ac:dyDescent="0.3">
      <c r="A53">
        <v>51</v>
      </c>
      <c r="B53" t="s">
        <v>458</v>
      </c>
      <c r="C53" t="str">
        <f t="shared" si="10"/>
        <v>REACTOR_FACTORY</v>
      </c>
      <c r="D53" t="s">
        <v>395</v>
      </c>
      <c r="E53" t="str">
        <f t="shared" si="0"/>
        <v>SEPARATE_TECH_LAB_FROM_BARRACKS</v>
      </c>
      <c r="F53" t="str">
        <f t="shared" si="1"/>
        <v>SEPARATE_TECH_LAB_FROM_BARRACKS = 51</v>
      </c>
      <c r="G53">
        <v>0</v>
      </c>
      <c r="H53">
        <v>0</v>
      </c>
      <c r="I53">
        <v>0</v>
      </c>
      <c r="J53">
        <v>0</v>
      </c>
      <c r="K53">
        <v>2</v>
      </c>
      <c r="L53" t="s">
        <v>407</v>
      </c>
      <c r="M53" t="str">
        <f t="shared" ref="M53" si="32">CONCATENATE(N54,",",P54)</f>
        <v>BARRACKS,TECH_LAB</v>
      </c>
      <c r="N53" t="str">
        <f>$C$44</f>
        <v>BARRACKS_TECH_LAB</v>
      </c>
      <c r="O53" t="s">
        <v>193</v>
      </c>
      <c r="P53" t="str">
        <f>$C$51</f>
        <v>TECH_LAB_BARRACKS</v>
      </c>
      <c r="Q53" t="s">
        <v>193</v>
      </c>
      <c r="V53" t="str">
        <f t="shared" si="2"/>
        <v>(BARRACKS_TECH_LAB,C)</v>
      </c>
      <c r="W53" t="s">
        <v>425</v>
      </c>
      <c r="X53" t="str">
        <f t="shared" si="3"/>
        <v>(TECH_LAB_BARRACKS,C)</v>
      </c>
      <c r="Y53" t="str">
        <f t="shared" si="4"/>
        <v/>
      </c>
      <c r="Z53" t="str">
        <f t="shared" si="5"/>
        <v/>
      </c>
      <c r="AA53" t="str">
        <f t="shared" si="6"/>
        <v/>
      </c>
      <c r="AB53" t="str">
        <f t="shared" si="7"/>
        <v/>
      </c>
      <c r="AC53" t="str">
        <f t="shared" si="8"/>
        <v>(BARRACKS_TECH_LAB,C),(TECH_LAB_BARRACKS,C)</v>
      </c>
      <c r="AE53" t="str">
        <f t="shared" si="9"/>
        <v>Event('Separate Tech Lab from Barracks',0,0,0,0,2,add,(BARRACKS,TECH_LAB,),((BARRACKS_TECH_LAB,C),(TECH_LAB_BARRACKS,C))),</v>
      </c>
    </row>
    <row r="54" spans="1:31" x14ac:dyDescent="0.3">
      <c r="A54">
        <v>52</v>
      </c>
      <c r="D54" t="s">
        <v>396</v>
      </c>
      <c r="E54" t="str">
        <f t="shared" si="0"/>
        <v>ATTACH_TECH_LAB_TO_BARRACKS</v>
      </c>
      <c r="F54" t="str">
        <f t="shared" si="1"/>
        <v>ATTACH_TECH_LAB_TO_BARRACKS = 52</v>
      </c>
      <c r="G54">
        <v>0</v>
      </c>
      <c r="H54">
        <v>0</v>
      </c>
      <c r="I54">
        <v>0</v>
      </c>
      <c r="J54">
        <v>0</v>
      </c>
      <c r="K54">
        <v>2</v>
      </c>
      <c r="L54" t="s">
        <v>407</v>
      </c>
      <c r="M54" t="str">
        <f t="shared" ref="M54" si="33">CONCATENATE(N53,",",P53)</f>
        <v>BARRACKS_TECH_LAB,TECH_LAB_BARRACKS</v>
      </c>
      <c r="N54" t="str">
        <f>$C$30</f>
        <v>BARRACKS</v>
      </c>
      <c r="O54" t="s">
        <v>193</v>
      </c>
      <c r="P54" t="str">
        <f>$C$239</f>
        <v>TECH_LAB</v>
      </c>
      <c r="Q54" t="s">
        <v>193</v>
      </c>
      <c r="V54" t="str">
        <f t="shared" si="2"/>
        <v>(BARRACKS,C)</v>
      </c>
      <c r="W54" t="s">
        <v>425</v>
      </c>
      <c r="X54" t="str">
        <f t="shared" si="3"/>
        <v>(TECH_LAB,C)</v>
      </c>
      <c r="Y54" t="str">
        <f t="shared" si="4"/>
        <v/>
      </c>
      <c r="Z54" t="str">
        <f t="shared" si="5"/>
        <v/>
      </c>
      <c r="AA54" t="str">
        <f t="shared" si="6"/>
        <v/>
      </c>
      <c r="AB54" t="str">
        <f t="shared" si="7"/>
        <v/>
      </c>
      <c r="AC54" t="str">
        <f t="shared" si="8"/>
        <v>(BARRACKS,C),(TECH_LAB,C)</v>
      </c>
      <c r="AE54" t="str">
        <f t="shared" si="9"/>
        <v>Event('Attach Tech Lab to Barracks',0,0,0,0,2,add,(BARRACKS_TECH_LAB,TECH_LAB_BARRACKS,),((BARRACKS,C),(TECH_LAB,C))),</v>
      </c>
    </row>
    <row r="55" spans="1:31" x14ac:dyDescent="0.3">
      <c r="A55">
        <v>53</v>
      </c>
      <c r="B55" t="s">
        <v>461</v>
      </c>
      <c r="C55" t="str">
        <f>UPPER(SUBSTITUTE(B55," ","_"))</f>
        <v>TECH_LAB_FACTORY</v>
      </c>
      <c r="D55" t="s">
        <v>401</v>
      </c>
      <c r="E55" t="str">
        <f>UPPER(SUBSTITUTE(D55," ","_"))</f>
        <v>SEPARATE_REACTOR_FROM_STARPORT</v>
      </c>
      <c r="F55" t="str">
        <f>CONCATENATE(E55,$F$1,A55)</f>
        <v>SEPARATE_REACTOR_FROM_STARPORT = 53</v>
      </c>
      <c r="G55">
        <v>0</v>
      </c>
      <c r="H55">
        <v>0</v>
      </c>
      <c r="I55">
        <v>0</v>
      </c>
      <c r="J55">
        <v>0</v>
      </c>
      <c r="K55">
        <v>2</v>
      </c>
      <c r="L55" t="s">
        <v>407</v>
      </c>
      <c r="M55" t="str">
        <f t="shared" ref="M55" si="34">CONCATENATE(N56,",",P56)</f>
        <v>STARPORT,REACTOR</v>
      </c>
      <c r="N55" t="str">
        <f>$C$47</f>
        <v>STARPORT_REACTOR</v>
      </c>
      <c r="O55" t="s">
        <v>193</v>
      </c>
      <c r="P55" t="str">
        <f>$C$57</f>
        <v>REACTOR_STARPORT</v>
      </c>
      <c r="Q55" t="s">
        <v>193</v>
      </c>
      <c r="V55" t="str">
        <f>CONCATENATE($V$1,N55,$W$1,O55,$X$1)</f>
        <v>(STARPORT_REACTOR,C)</v>
      </c>
      <c r="W55" t="s">
        <v>425</v>
      </c>
      <c r="X55" t="str">
        <f>IF(P55="","",CONCATENATE($V$1,P55,$W$1,Q55,$X$1))</f>
        <v>(REACTOR_STARPORT,C)</v>
      </c>
      <c r="Y55" t="str">
        <f>IF(R55="","",$W$1)</f>
        <v/>
      </c>
      <c r="Z55" t="str">
        <f>IF(R55="","",CONCATENATE($V$1,R55,$W$1,S55,$X$1))</f>
        <v/>
      </c>
      <c r="AA55" t="str">
        <f>IF(T55="","",$W$1)</f>
        <v/>
      </c>
      <c r="AB55" t="str">
        <f>IF(T55="","",CONCATENATE($V$1,T55,$W$1,U55,$X$1))</f>
        <v/>
      </c>
      <c r="AC55" t="str">
        <f>CONCATENATE(V55,W55,X55,Y55,Z55,AA55,AB55)</f>
        <v>(STARPORT_REACTOR,C),(REACTOR_STARPORT,C)</v>
      </c>
      <c r="AE55" t="str">
        <f>CONCATENATE($AG$1,D55,$AH$1,G55,$AI$1,H55,$AI$1,I55,$AI$1,J55,$AI$1,K55,$AI$1,L55,$AJ$1,M55,$AK$1,AC55,$AL$1,",")</f>
        <v>Event('Separate Reactor from Starport',0,0,0,0,2,add,(STARPORT,REACTOR,),((STARPORT_REACTOR,C),(REACTOR_STARPORT,C))),</v>
      </c>
    </row>
    <row r="56" spans="1:31" x14ac:dyDescent="0.3">
      <c r="A56">
        <v>54</v>
      </c>
      <c r="D56" t="s">
        <v>402</v>
      </c>
      <c r="E56" t="str">
        <f>UPPER(SUBSTITUTE(D56," ","_"))</f>
        <v>ATTACH_REACTOR_TO_STARPORT</v>
      </c>
      <c r="F56" t="str">
        <f>CONCATENATE(E56,$F$1,A56)</f>
        <v>ATTACH_REACTOR_TO_STARPORT = 54</v>
      </c>
      <c r="G56">
        <v>0</v>
      </c>
      <c r="H56">
        <v>0</v>
      </c>
      <c r="I56">
        <v>0</v>
      </c>
      <c r="J56">
        <v>0</v>
      </c>
      <c r="K56">
        <v>2</v>
      </c>
      <c r="L56" t="s">
        <v>407</v>
      </c>
      <c r="M56" t="str">
        <f t="shared" ref="M56" si="35">CONCATENATE(N55,",",P55)</f>
        <v>STARPORT_REACTOR,REACTOR_STARPORT</v>
      </c>
      <c r="N56" t="str">
        <f>$C$41</f>
        <v>STARPORT</v>
      </c>
      <c r="O56" t="s">
        <v>193</v>
      </c>
      <c r="P56" t="str">
        <f>$C$240</f>
        <v>REACTOR</v>
      </c>
      <c r="Q56" t="s">
        <v>193</v>
      </c>
      <c r="V56" t="str">
        <f>CONCATENATE($V$1,N56,$W$1,O56,$X$1)</f>
        <v>(STARPORT,C)</v>
      </c>
      <c r="W56" t="s">
        <v>425</v>
      </c>
      <c r="X56" t="str">
        <f>IF(P56="","",CONCATENATE($V$1,P56,$W$1,Q56,$X$1))</f>
        <v>(REACTOR,C)</v>
      </c>
      <c r="Y56" t="str">
        <f>IF(R56="","",$W$1)</f>
        <v/>
      </c>
      <c r="Z56" t="str">
        <f>IF(R56="","",CONCATENATE($V$1,R56,$W$1,S56,$X$1))</f>
        <v/>
      </c>
      <c r="AA56" t="str">
        <f>IF(T56="","",$W$1)</f>
        <v/>
      </c>
      <c r="AB56" t="str">
        <f>IF(T56="","",CONCATENATE($V$1,T56,$W$1,U56,$X$1))</f>
        <v/>
      </c>
      <c r="AC56" t="str">
        <f>CONCATENATE(V56,W56,X56,Y56,Z56,AA56,AB56)</f>
        <v>(STARPORT,C),(REACTOR,C)</v>
      </c>
      <c r="AE56" t="str">
        <f>CONCATENATE($AG$1,D56,$AH$1,G56,$AI$1,H56,$AI$1,I56,$AI$1,J56,$AI$1,K56,$AI$1,L56,$AJ$1,M56,$AK$1,AC56,$AL$1,",")</f>
        <v>Event('Attach Reactor to Starport',0,0,0,0,2,add,(STARPORT_REACTOR,REACTOR_STARPORT,),((STARPORT,C),(REACTOR,C))),</v>
      </c>
    </row>
    <row r="57" spans="1:31" x14ac:dyDescent="0.3">
      <c r="A57">
        <v>55</v>
      </c>
      <c r="B57" t="s">
        <v>459</v>
      </c>
      <c r="C57" t="str">
        <f t="shared" si="10"/>
        <v>REACTOR_STARPORT</v>
      </c>
      <c r="D57" t="s">
        <v>397</v>
      </c>
      <c r="E57" t="str">
        <f t="shared" si="0"/>
        <v>SEPARATE_REACTOR_FROM_FACTORY</v>
      </c>
      <c r="F57" t="str">
        <f t="shared" si="1"/>
        <v>SEPARATE_REACTOR_FROM_FACTORY = 55</v>
      </c>
      <c r="G57">
        <v>0</v>
      </c>
      <c r="H57">
        <v>0</v>
      </c>
      <c r="I57">
        <v>0</v>
      </c>
      <c r="J57">
        <v>0</v>
      </c>
      <c r="K57">
        <v>2</v>
      </c>
      <c r="L57" t="s">
        <v>407</v>
      </c>
      <c r="M57" t="str">
        <f t="shared" ref="M57" si="36">CONCATENATE(N58,",",P58)</f>
        <v>FACTORY,REACTOR</v>
      </c>
      <c r="N57" t="str">
        <f>$C$45</f>
        <v>FACTORY_REACTOR</v>
      </c>
      <c r="O57" t="s">
        <v>193</v>
      </c>
      <c r="P57" t="str">
        <f>$C$53</f>
        <v>REACTOR_FACTORY</v>
      </c>
      <c r="Q57" t="s">
        <v>193</v>
      </c>
      <c r="V57" t="str">
        <f t="shared" si="2"/>
        <v>(FACTORY_REACTOR,C)</v>
      </c>
      <c r="W57" t="s">
        <v>425</v>
      </c>
      <c r="X57" t="str">
        <f t="shared" si="3"/>
        <v>(REACTOR_FACTORY,C)</v>
      </c>
      <c r="Y57" t="str">
        <f t="shared" si="4"/>
        <v/>
      </c>
      <c r="Z57" t="str">
        <f t="shared" si="5"/>
        <v/>
      </c>
      <c r="AA57" t="str">
        <f t="shared" si="6"/>
        <v/>
      </c>
      <c r="AB57" t="str">
        <f t="shared" si="7"/>
        <v/>
      </c>
      <c r="AC57" t="str">
        <f t="shared" si="8"/>
        <v>(FACTORY_REACTOR,C),(REACTOR_FACTORY,C)</v>
      </c>
      <c r="AE57" t="str">
        <f t="shared" si="9"/>
        <v>Event('Separate Reactor from Factory',0,0,0,0,2,add,(FACTORY,REACTOR,),((FACTORY_REACTOR,C),(REACTOR_FACTORY,C))),</v>
      </c>
    </row>
    <row r="58" spans="1:31" x14ac:dyDescent="0.3">
      <c r="A58">
        <v>56</v>
      </c>
      <c r="D58" t="s">
        <v>398</v>
      </c>
      <c r="E58" t="str">
        <f t="shared" si="0"/>
        <v>ATTACH_REACTOR_TO_FACTORY</v>
      </c>
      <c r="F58" t="str">
        <f t="shared" si="1"/>
        <v>ATTACH_REACTOR_TO_FACTORY = 56</v>
      </c>
      <c r="G58">
        <v>0</v>
      </c>
      <c r="H58">
        <v>0</v>
      </c>
      <c r="I58">
        <v>0</v>
      </c>
      <c r="J58">
        <v>0</v>
      </c>
      <c r="K58">
        <v>2</v>
      </c>
      <c r="L58" t="s">
        <v>407</v>
      </c>
      <c r="M58" t="str">
        <f t="shared" ref="M58" si="37">CONCATENATE(N57,",",P57)</f>
        <v>FACTORY_REACTOR,REACTOR_FACTORY</v>
      </c>
      <c r="N58" t="str">
        <f>$C$36</f>
        <v>FACTORY</v>
      </c>
      <c r="O58" t="s">
        <v>193</v>
      </c>
      <c r="P58" t="str">
        <f>$C$240</f>
        <v>REACTOR</v>
      </c>
      <c r="Q58" t="s">
        <v>193</v>
      </c>
      <c r="V58" t="str">
        <f t="shared" si="2"/>
        <v>(FACTORY,C)</v>
      </c>
      <c r="W58" t="s">
        <v>425</v>
      </c>
      <c r="X58" t="str">
        <f t="shared" si="3"/>
        <v>(REACTOR,C)</v>
      </c>
      <c r="Y58" t="str">
        <f t="shared" si="4"/>
        <v/>
      </c>
      <c r="Z58" t="str">
        <f t="shared" si="5"/>
        <v/>
      </c>
      <c r="AA58" t="str">
        <f t="shared" si="6"/>
        <v/>
      </c>
      <c r="AB58" t="str">
        <f t="shared" si="7"/>
        <v/>
      </c>
      <c r="AC58" t="str">
        <f t="shared" si="8"/>
        <v>(FACTORY,C),(REACTOR,C)</v>
      </c>
      <c r="AE58" t="str">
        <f t="shared" si="9"/>
        <v>Event('Attach Reactor to Factory',0,0,0,0,2,add,(FACTORY_REACTOR,REACTOR_FACTORY,),((FACTORY,C),(REACTOR,C))),</v>
      </c>
    </row>
    <row r="59" spans="1:31" x14ac:dyDescent="0.3">
      <c r="A59">
        <v>57</v>
      </c>
      <c r="B59" t="s">
        <v>462</v>
      </c>
      <c r="C59" t="str">
        <f t="shared" si="10"/>
        <v>TECH_LAB_STARPORT</v>
      </c>
      <c r="D59" t="s">
        <v>403</v>
      </c>
      <c r="E59" t="str">
        <f t="shared" si="0"/>
        <v>SEPARATE_TECH_LAB_FROM_STARPORT</v>
      </c>
      <c r="F59" t="str">
        <f t="shared" si="1"/>
        <v>SEPARATE_TECH_LAB_FROM_STARPORT = 57</v>
      </c>
      <c r="G59">
        <v>0</v>
      </c>
      <c r="H59">
        <v>0</v>
      </c>
      <c r="I59">
        <v>0</v>
      </c>
      <c r="J59">
        <v>0</v>
      </c>
      <c r="K59">
        <v>2</v>
      </c>
      <c r="L59" t="s">
        <v>407</v>
      </c>
      <c r="M59" t="str">
        <f t="shared" ref="M59" si="38">CONCATENATE(N60,",",P60)</f>
        <v>STARPORT,TECH_LAB</v>
      </c>
      <c r="N59" t="str">
        <f>$C$48</f>
        <v>STARPORT_TECH_LAB</v>
      </c>
      <c r="O59" t="s">
        <v>193</v>
      </c>
      <c r="P59" t="str">
        <f>$C$59</f>
        <v>TECH_LAB_STARPORT</v>
      </c>
      <c r="Q59" t="s">
        <v>193</v>
      </c>
      <c r="V59" t="str">
        <f t="shared" si="2"/>
        <v>(STARPORT_TECH_LAB,C)</v>
      </c>
      <c r="W59" t="s">
        <v>425</v>
      </c>
      <c r="X59" t="str">
        <f t="shared" si="3"/>
        <v>(TECH_LAB_STARPORT,C)</v>
      </c>
      <c r="Y59" t="str">
        <f t="shared" si="4"/>
        <v/>
      </c>
      <c r="Z59" t="str">
        <f t="shared" si="5"/>
        <v/>
      </c>
      <c r="AA59" t="str">
        <f t="shared" si="6"/>
        <v/>
      </c>
      <c r="AB59" t="str">
        <f t="shared" si="7"/>
        <v/>
      </c>
      <c r="AC59" t="str">
        <f t="shared" si="8"/>
        <v>(STARPORT_TECH_LAB,C),(TECH_LAB_STARPORT,C)</v>
      </c>
      <c r="AE59" t="str">
        <f t="shared" si="9"/>
        <v>Event('Separate Tech Lab from Starport',0,0,0,0,2,add,(STARPORT,TECH_LAB,),((STARPORT_TECH_LAB,C),(TECH_LAB_STARPORT,C))),</v>
      </c>
    </row>
    <row r="60" spans="1:31" x14ac:dyDescent="0.3">
      <c r="A60">
        <v>58</v>
      </c>
      <c r="D60" t="s">
        <v>404</v>
      </c>
      <c r="E60" t="str">
        <f t="shared" si="0"/>
        <v>ATTACH_TECH_LAB_TO_STARPORT</v>
      </c>
      <c r="F60" t="str">
        <f t="shared" si="1"/>
        <v>ATTACH_TECH_LAB_TO_STARPORT = 58</v>
      </c>
      <c r="G60">
        <v>0</v>
      </c>
      <c r="H60">
        <v>0</v>
      </c>
      <c r="I60">
        <v>0</v>
      </c>
      <c r="J60">
        <v>0</v>
      </c>
      <c r="K60">
        <v>2</v>
      </c>
      <c r="L60" t="s">
        <v>407</v>
      </c>
      <c r="M60" t="str">
        <f t="shared" ref="M60" si="39">CONCATENATE(N59,",",P59)</f>
        <v>STARPORT_TECH_LAB,TECH_LAB_STARPORT</v>
      </c>
      <c r="N60" t="str">
        <f>$C$41</f>
        <v>STARPORT</v>
      </c>
      <c r="O60" t="s">
        <v>193</v>
      </c>
      <c r="P60" t="str">
        <f>$C$239</f>
        <v>TECH_LAB</v>
      </c>
      <c r="Q60" t="s">
        <v>193</v>
      </c>
      <c r="V60" t="str">
        <f t="shared" si="2"/>
        <v>(STARPORT,C)</v>
      </c>
      <c r="W60" t="s">
        <v>425</v>
      </c>
      <c r="X60" t="str">
        <f t="shared" si="3"/>
        <v>(TECH_LAB,C)</v>
      </c>
      <c r="Y60" t="str">
        <f t="shared" si="4"/>
        <v/>
      </c>
      <c r="Z60" t="str">
        <f t="shared" si="5"/>
        <v/>
      </c>
      <c r="AA60" t="str">
        <f t="shared" si="6"/>
        <v/>
      </c>
      <c r="AB60" t="str">
        <f t="shared" si="7"/>
        <v/>
      </c>
      <c r="AC60" t="str">
        <f t="shared" si="8"/>
        <v>(STARPORT,C),(TECH_LAB,C)</v>
      </c>
      <c r="AE60" t="str">
        <f t="shared" si="9"/>
        <v>Event('Attach Tech Lab to Starport',0,0,0,0,2,add,(STARPORT_TECH_LAB,TECH_LAB_STARPORT,),((STARPORT,C),(TECH_LAB,C))),</v>
      </c>
    </row>
    <row r="61" spans="1:31" x14ac:dyDescent="0.3">
      <c r="A61">
        <v>59</v>
      </c>
      <c r="B61" t="s">
        <v>153</v>
      </c>
      <c r="C61" t="str">
        <f t="shared" si="10"/>
        <v>INFANTRY_WEAPONS_LEVEL_1</v>
      </c>
      <c r="D61" t="str">
        <f>CONCATENATE("Research ",B61)</f>
        <v>Research Infantry Weapons Level 1</v>
      </c>
      <c r="E61" t="str">
        <f t="shared" si="0"/>
        <v>RESEARCH_INFANTRY_WEAPONS_LEVEL_1</v>
      </c>
      <c r="F61" t="str">
        <f t="shared" si="1"/>
        <v>RESEARCH_INFANTRY_WEAPONS_LEVEL_1 = 59</v>
      </c>
      <c r="G61">
        <v>100</v>
      </c>
      <c r="H61">
        <v>100</v>
      </c>
      <c r="I61">
        <v>0</v>
      </c>
      <c r="J61">
        <v>0</v>
      </c>
      <c r="K61">
        <v>160</v>
      </c>
      <c r="L61" t="s">
        <v>267</v>
      </c>
      <c r="M61" t="str">
        <f>C61</f>
        <v>INFANTRY_WEAPONS_LEVEL_1</v>
      </c>
      <c r="N61" t="str">
        <f>$C$31</f>
        <v>ENGINEERING_BAY</v>
      </c>
      <c r="O61" t="s">
        <v>209</v>
      </c>
      <c r="P61" t="str">
        <f>M61</f>
        <v>INFANTRY_WEAPONS_LEVEL_1</v>
      </c>
      <c r="Q61" t="s">
        <v>266</v>
      </c>
      <c r="V61" t="str">
        <f t="shared" si="2"/>
        <v>(ENGINEERING_BAY,O)</v>
      </c>
      <c r="W61" t="s">
        <v>425</v>
      </c>
      <c r="X61" t="str">
        <f t="shared" si="3"/>
        <v>(INFANTRY_WEAPONS_LEVEL_1,N)</v>
      </c>
      <c r="Y61" t="str">
        <f t="shared" si="4"/>
        <v/>
      </c>
      <c r="Z61" t="str">
        <f t="shared" si="5"/>
        <v/>
      </c>
      <c r="AA61" t="str">
        <f t="shared" si="6"/>
        <v/>
      </c>
      <c r="AB61" t="str">
        <f t="shared" si="7"/>
        <v/>
      </c>
      <c r="AC61" t="str">
        <f t="shared" si="8"/>
        <v>(ENGINEERING_BAY,O),(INFANTRY_WEAPONS_LEVEL_1,N)</v>
      </c>
      <c r="AE61" t="str">
        <f t="shared" si="9"/>
        <v>Event('Research Infantry Weapons Level 1',100,100,0,0,160,research,(INFANTRY_WEAPONS_LEVEL_1,),((ENGINEERING_BAY,O),(INFANTRY_WEAPONS_LEVEL_1,N))),</v>
      </c>
    </row>
    <row r="62" spans="1:31" x14ac:dyDescent="0.3">
      <c r="A62">
        <v>60</v>
      </c>
      <c r="B62" t="s">
        <v>154</v>
      </c>
      <c r="C62" t="str">
        <f t="shared" si="10"/>
        <v>INFANTRY_WEAPONS_LEVEL_2</v>
      </c>
      <c r="D62" t="str">
        <f t="shared" ref="D62:D96" si="40">CONCATENATE("Research ",B62)</f>
        <v>Research Infantry Weapons Level 2</v>
      </c>
      <c r="E62" t="str">
        <f t="shared" si="0"/>
        <v>RESEARCH_INFANTRY_WEAPONS_LEVEL_2</v>
      </c>
      <c r="F62" t="str">
        <f t="shared" si="1"/>
        <v>RESEARCH_INFANTRY_WEAPONS_LEVEL_2 = 60</v>
      </c>
      <c r="G62">
        <v>175</v>
      </c>
      <c r="H62">
        <v>175</v>
      </c>
      <c r="I62">
        <v>0</v>
      </c>
      <c r="J62">
        <v>0</v>
      </c>
      <c r="K62">
        <v>190</v>
      </c>
      <c r="L62" t="s">
        <v>267</v>
      </c>
      <c r="M62" t="str">
        <f t="shared" ref="M62:M96" si="41">C62</f>
        <v>INFANTRY_WEAPONS_LEVEL_2</v>
      </c>
      <c r="N62" t="str">
        <f t="shared" ref="N62:N63" si="42">$C$31</f>
        <v>ENGINEERING_BAY</v>
      </c>
      <c r="O62" t="s">
        <v>209</v>
      </c>
      <c r="P62" t="str">
        <f t="shared" ref="P62:P96" si="43">M62</f>
        <v>INFANTRY_WEAPONS_LEVEL_2</v>
      </c>
      <c r="Q62" t="s">
        <v>266</v>
      </c>
      <c r="R62" t="str">
        <f>P61</f>
        <v>INFANTRY_WEAPONS_LEVEL_1</v>
      </c>
      <c r="S62" t="s">
        <v>218</v>
      </c>
      <c r="T62" t="str">
        <f>$C$40</f>
        <v>ARMORY</v>
      </c>
      <c r="U62" t="s">
        <v>218</v>
      </c>
      <c r="V62" t="str">
        <f t="shared" si="2"/>
        <v>(ENGINEERING_BAY,O)</v>
      </c>
      <c r="W62" t="s">
        <v>425</v>
      </c>
      <c r="X62" t="str">
        <f t="shared" si="3"/>
        <v>(INFANTRY_WEAPONS_LEVEL_2,N)</v>
      </c>
      <c r="Y62" t="str">
        <f t="shared" si="4"/>
        <v>,</v>
      </c>
      <c r="Z62" t="str">
        <f t="shared" si="5"/>
        <v>(INFANTRY_WEAPONS_LEVEL_1,A)</v>
      </c>
      <c r="AA62" t="str">
        <f t="shared" si="6"/>
        <v>,</v>
      </c>
      <c r="AB62" t="str">
        <f t="shared" si="7"/>
        <v>(ARMORY,A)</v>
      </c>
      <c r="AC62" t="str">
        <f t="shared" si="8"/>
        <v>(ENGINEERING_BAY,O),(INFANTRY_WEAPONS_LEVEL_2,N),(INFANTRY_WEAPONS_LEVEL_1,A),(ARMORY,A)</v>
      </c>
      <c r="AE62" t="str">
        <f t="shared" si="9"/>
        <v>Event('Research Infantry Weapons Level 2',175,175,0,0,190,research,(INFANTRY_WEAPONS_LEVEL_2,),((ENGINEERING_BAY,O),(INFANTRY_WEAPONS_LEVEL_2,N),(INFANTRY_WEAPONS_LEVEL_1,A),(ARMORY,A))),</v>
      </c>
    </row>
    <row r="63" spans="1:31" x14ac:dyDescent="0.3">
      <c r="A63">
        <v>61</v>
      </c>
      <c r="B63" t="s">
        <v>155</v>
      </c>
      <c r="C63" t="str">
        <f t="shared" si="10"/>
        <v>INFANTRY_WEAPONS_LEVEL_3</v>
      </c>
      <c r="D63" t="str">
        <f t="shared" si="40"/>
        <v>Research Infantry Weapons Level 3</v>
      </c>
      <c r="E63" t="str">
        <f t="shared" si="0"/>
        <v>RESEARCH_INFANTRY_WEAPONS_LEVEL_3</v>
      </c>
      <c r="F63" t="str">
        <f t="shared" si="1"/>
        <v>RESEARCH_INFANTRY_WEAPONS_LEVEL_3 = 61</v>
      </c>
      <c r="G63">
        <v>250</v>
      </c>
      <c r="H63">
        <v>250</v>
      </c>
      <c r="I63">
        <v>0</v>
      </c>
      <c r="J63">
        <v>0</v>
      </c>
      <c r="K63">
        <v>220</v>
      </c>
      <c r="L63" t="s">
        <v>267</v>
      </c>
      <c r="M63" t="str">
        <f t="shared" si="41"/>
        <v>INFANTRY_WEAPONS_LEVEL_3</v>
      </c>
      <c r="N63" t="str">
        <f t="shared" si="42"/>
        <v>ENGINEERING_BAY</v>
      </c>
      <c r="O63" t="s">
        <v>209</v>
      </c>
      <c r="P63" t="str">
        <f t="shared" si="43"/>
        <v>INFANTRY_WEAPONS_LEVEL_3</v>
      </c>
      <c r="Q63" t="s">
        <v>266</v>
      </c>
      <c r="R63" t="str">
        <f>P62</f>
        <v>INFANTRY_WEAPONS_LEVEL_2</v>
      </c>
      <c r="S63" t="s">
        <v>218</v>
      </c>
      <c r="T63" t="str">
        <f>$C$40</f>
        <v>ARMORY</v>
      </c>
      <c r="U63" t="s">
        <v>218</v>
      </c>
      <c r="V63" t="str">
        <f t="shared" si="2"/>
        <v>(ENGINEERING_BAY,O)</v>
      </c>
      <c r="W63" t="s">
        <v>425</v>
      </c>
      <c r="X63" t="str">
        <f t="shared" si="3"/>
        <v>(INFANTRY_WEAPONS_LEVEL_3,N)</v>
      </c>
      <c r="Y63" t="str">
        <f t="shared" si="4"/>
        <v>,</v>
      </c>
      <c r="Z63" t="str">
        <f t="shared" si="5"/>
        <v>(INFANTRY_WEAPONS_LEVEL_2,A)</v>
      </c>
      <c r="AA63" t="str">
        <f t="shared" si="6"/>
        <v>,</v>
      </c>
      <c r="AB63" t="str">
        <f t="shared" si="7"/>
        <v>(ARMORY,A)</v>
      </c>
      <c r="AC63" t="str">
        <f t="shared" si="8"/>
        <v>(ENGINEERING_BAY,O),(INFANTRY_WEAPONS_LEVEL_3,N),(INFANTRY_WEAPONS_LEVEL_2,A),(ARMORY,A)</v>
      </c>
      <c r="AE63" t="str">
        <f t="shared" si="9"/>
        <v>Event('Research Infantry Weapons Level 3',250,250,0,0,220,research,(INFANTRY_WEAPONS_LEVEL_3,),((ENGINEERING_BAY,O),(INFANTRY_WEAPONS_LEVEL_3,N),(INFANTRY_WEAPONS_LEVEL_2,A),(ARMORY,A))),</v>
      </c>
    </row>
    <row r="64" spans="1:31" x14ac:dyDescent="0.3">
      <c r="A64">
        <v>62</v>
      </c>
      <c r="B64" t="s">
        <v>156</v>
      </c>
      <c r="C64" t="str">
        <f t="shared" si="10"/>
        <v>VEHICLE_WEAPONS_LEVEL_1</v>
      </c>
      <c r="D64" t="str">
        <f t="shared" si="40"/>
        <v>Research Vehicle Weapons Level 1</v>
      </c>
      <c r="E64" t="str">
        <f t="shared" si="0"/>
        <v>RESEARCH_VEHICLE_WEAPONS_LEVEL_1</v>
      </c>
      <c r="F64" t="str">
        <f t="shared" si="1"/>
        <v>RESEARCH_VEHICLE_WEAPONS_LEVEL_1 = 62</v>
      </c>
      <c r="G64">
        <v>100</v>
      </c>
      <c r="H64">
        <v>100</v>
      </c>
      <c r="I64">
        <v>0</v>
      </c>
      <c r="J64">
        <v>0</v>
      </c>
      <c r="K64">
        <v>160</v>
      </c>
      <c r="L64" t="s">
        <v>267</v>
      </c>
      <c r="M64" t="str">
        <f t="shared" si="41"/>
        <v>VEHICLE_WEAPONS_LEVEL_1</v>
      </c>
      <c r="N64" t="str">
        <f>$C$40</f>
        <v>ARMORY</v>
      </c>
      <c r="O64" t="s">
        <v>209</v>
      </c>
      <c r="P64" t="str">
        <f t="shared" si="43"/>
        <v>VEHICLE_WEAPONS_LEVEL_1</v>
      </c>
      <c r="Q64" t="s">
        <v>266</v>
      </c>
      <c r="V64" t="str">
        <f t="shared" si="2"/>
        <v>(ARMORY,O)</v>
      </c>
      <c r="W64" t="s">
        <v>425</v>
      </c>
      <c r="X64" t="str">
        <f t="shared" si="3"/>
        <v>(VEHICLE_WEAPONS_LEVEL_1,N)</v>
      </c>
      <c r="Y64" t="str">
        <f t="shared" si="4"/>
        <v/>
      </c>
      <c r="Z64" t="str">
        <f t="shared" si="5"/>
        <v/>
      </c>
      <c r="AA64" t="str">
        <f t="shared" si="6"/>
        <v/>
      </c>
      <c r="AB64" t="str">
        <f t="shared" si="7"/>
        <v/>
      </c>
      <c r="AC64" t="str">
        <f t="shared" si="8"/>
        <v>(ARMORY,O),(VEHICLE_WEAPONS_LEVEL_1,N)</v>
      </c>
      <c r="AE64" t="str">
        <f t="shared" si="9"/>
        <v>Event('Research Vehicle Weapons Level 1',100,100,0,0,160,research,(VEHICLE_WEAPONS_LEVEL_1,),((ARMORY,O),(VEHICLE_WEAPONS_LEVEL_1,N))),</v>
      </c>
    </row>
    <row r="65" spans="1:31" x14ac:dyDescent="0.3">
      <c r="A65">
        <v>63</v>
      </c>
      <c r="B65" t="s">
        <v>157</v>
      </c>
      <c r="C65" t="str">
        <f t="shared" si="10"/>
        <v>VEHICLE_WEAPONS_LEVEL_2</v>
      </c>
      <c r="D65" t="str">
        <f t="shared" si="40"/>
        <v>Research Vehicle Weapons Level 2</v>
      </c>
      <c r="E65" t="str">
        <f t="shared" si="0"/>
        <v>RESEARCH_VEHICLE_WEAPONS_LEVEL_2</v>
      </c>
      <c r="F65" t="str">
        <f t="shared" si="1"/>
        <v>RESEARCH_VEHICLE_WEAPONS_LEVEL_2 = 63</v>
      </c>
      <c r="G65">
        <v>175</v>
      </c>
      <c r="H65">
        <v>175</v>
      </c>
      <c r="I65">
        <v>0</v>
      </c>
      <c r="J65">
        <v>0</v>
      </c>
      <c r="K65">
        <v>190</v>
      </c>
      <c r="L65" t="s">
        <v>267</v>
      </c>
      <c r="M65" t="str">
        <f t="shared" si="41"/>
        <v>VEHICLE_WEAPONS_LEVEL_2</v>
      </c>
      <c r="N65" t="str">
        <f t="shared" ref="N65:N69" si="44">$C$40</f>
        <v>ARMORY</v>
      </c>
      <c r="O65" t="s">
        <v>209</v>
      </c>
      <c r="P65" t="str">
        <f t="shared" si="43"/>
        <v>VEHICLE_WEAPONS_LEVEL_2</v>
      </c>
      <c r="Q65" t="s">
        <v>266</v>
      </c>
      <c r="R65" t="str">
        <f t="shared" ref="R65:R66" si="45">P64</f>
        <v>VEHICLE_WEAPONS_LEVEL_1</v>
      </c>
      <c r="S65" t="s">
        <v>218</v>
      </c>
      <c r="V65" t="str">
        <f t="shared" si="2"/>
        <v>(ARMORY,O)</v>
      </c>
      <c r="W65" t="s">
        <v>425</v>
      </c>
      <c r="X65" t="str">
        <f t="shared" si="3"/>
        <v>(VEHICLE_WEAPONS_LEVEL_2,N)</v>
      </c>
      <c r="Y65" t="str">
        <f t="shared" si="4"/>
        <v>,</v>
      </c>
      <c r="Z65" t="str">
        <f t="shared" si="5"/>
        <v>(VEHICLE_WEAPONS_LEVEL_1,A)</v>
      </c>
      <c r="AA65" t="str">
        <f t="shared" si="6"/>
        <v/>
      </c>
      <c r="AB65" t="str">
        <f t="shared" si="7"/>
        <v/>
      </c>
      <c r="AC65" t="str">
        <f t="shared" si="8"/>
        <v>(ARMORY,O),(VEHICLE_WEAPONS_LEVEL_2,N),(VEHICLE_WEAPONS_LEVEL_1,A)</v>
      </c>
      <c r="AE65" t="str">
        <f t="shared" si="9"/>
        <v>Event('Research Vehicle Weapons Level 2',175,175,0,0,190,research,(VEHICLE_WEAPONS_LEVEL_2,),((ARMORY,O),(VEHICLE_WEAPONS_LEVEL_2,N),(VEHICLE_WEAPONS_LEVEL_1,A))),</v>
      </c>
    </row>
    <row r="66" spans="1:31" x14ac:dyDescent="0.3">
      <c r="A66">
        <v>64</v>
      </c>
      <c r="B66" t="s">
        <v>158</v>
      </c>
      <c r="C66" t="str">
        <f t="shared" si="10"/>
        <v>VEHICLE_WEAPONS_LEVEL_3</v>
      </c>
      <c r="D66" t="str">
        <f t="shared" si="40"/>
        <v>Research Vehicle Weapons Level 3</v>
      </c>
      <c r="E66" t="str">
        <f t="shared" si="0"/>
        <v>RESEARCH_VEHICLE_WEAPONS_LEVEL_3</v>
      </c>
      <c r="F66" t="str">
        <f t="shared" si="1"/>
        <v>RESEARCH_VEHICLE_WEAPONS_LEVEL_3 = 64</v>
      </c>
      <c r="G66">
        <v>250</v>
      </c>
      <c r="H66">
        <v>250</v>
      </c>
      <c r="I66">
        <v>0</v>
      </c>
      <c r="J66">
        <v>0</v>
      </c>
      <c r="K66">
        <v>220</v>
      </c>
      <c r="L66" t="s">
        <v>267</v>
      </c>
      <c r="M66" t="str">
        <f t="shared" si="41"/>
        <v>VEHICLE_WEAPONS_LEVEL_3</v>
      </c>
      <c r="N66" t="str">
        <f t="shared" si="44"/>
        <v>ARMORY</v>
      </c>
      <c r="O66" t="s">
        <v>209</v>
      </c>
      <c r="P66" t="str">
        <f t="shared" si="43"/>
        <v>VEHICLE_WEAPONS_LEVEL_3</v>
      </c>
      <c r="Q66" t="s">
        <v>266</v>
      </c>
      <c r="R66" t="str">
        <f t="shared" si="45"/>
        <v>VEHICLE_WEAPONS_LEVEL_2</v>
      </c>
      <c r="S66" t="s">
        <v>218</v>
      </c>
      <c r="V66" t="str">
        <f t="shared" si="2"/>
        <v>(ARMORY,O)</v>
      </c>
      <c r="W66" t="s">
        <v>425</v>
      </c>
      <c r="X66" t="str">
        <f t="shared" si="3"/>
        <v>(VEHICLE_WEAPONS_LEVEL_3,N)</v>
      </c>
      <c r="Y66" t="str">
        <f t="shared" si="4"/>
        <v>,</v>
      </c>
      <c r="Z66" t="str">
        <f t="shared" si="5"/>
        <v>(VEHICLE_WEAPONS_LEVEL_2,A)</v>
      </c>
      <c r="AA66" t="str">
        <f t="shared" si="6"/>
        <v/>
      </c>
      <c r="AB66" t="str">
        <f t="shared" si="7"/>
        <v/>
      </c>
      <c r="AC66" t="str">
        <f t="shared" si="8"/>
        <v>(ARMORY,O),(VEHICLE_WEAPONS_LEVEL_3,N),(VEHICLE_WEAPONS_LEVEL_2,A)</v>
      </c>
      <c r="AE66" t="str">
        <f t="shared" ref="AE66:AE129" si="46">CONCATENATE($AG$1,D66,$AH$1,G66,$AI$1,H66,$AI$1,I66,$AI$1,J66,$AI$1,K66,$AI$1,L66,$AJ$1,M66,$AK$1,AC66,$AL$1,",")</f>
        <v>Event('Research Vehicle Weapons Level 3',250,250,0,0,220,research,(VEHICLE_WEAPONS_LEVEL_3,),((ARMORY,O),(VEHICLE_WEAPONS_LEVEL_3,N),(VEHICLE_WEAPONS_LEVEL_2,A))),</v>
      </c>
    </row>
    <row r="67" spans="1:31" x14ac:dyDescent="0.3">
      <c r="A67">
        <v>65</v>
      </c>
      <c r="B67" t="s">
        <v>159</v>
      </c>
      <c r="C67" t="str">
        <f t="shared" si="10"/>
        <v>SHIP_WEAPONS_LEVEL_1</v>
      </c>
      <c r="D67" t="str">
        <f t="shared" si="40"/>
        <v>Research Ship Weapons Level 1</v>
      </c>
      <c r="E67" t="str">
        <f t="shared" ref="E67:E130" si="47">UPPER(SUBSTITUTE(D67," ","_"))</f>
        <v>RESEARCH_SHIP_WEAPONS_LEVEL_1</v>
      </c>
      <c r="F67" t="str">
        <f t="shared" si="1"/>
        <v>RESEARCH_SHIP_WEAPONS_LEVEL_1 = 65</v>
      </c>
      <c r="G67">
        <v>100</v>
      </c>
      <c r="H67">
        <v>100</v>
      </c>
      <c r="I67">
        <v>0</v>
      </c>
      <c r="J67">
        <v>0</v>
      </c>
      <c r="K67">
        <v>160</v>
      </c>
      <c r="L67" t="s">
        <v>267</v>
      </c>
      <c r="M67" t="str">
        <f t="shared" si="41"/>
        <v>SHIP_WEAPONS_LEVEL_1</v>
      </c>
      <c r="N67" t="str">
        <f t="shared" si="44"/>
        <v>ARMORY</v>
      </c>
      <c r="O67" t="s">
        <v>209</v>
      </c>
      <c r="P67" t="str">
        <f t="shared" si="43"/>
        <v>SHIP_WEAPONS_LEVEL_1</v>
      </c>
      <c r="Q67" t="s">
        <v>266</v>
      </c>
      <c r="V67" t="str">
        <f t="shared" si="2"/>
        <v>(ARMORY,O)</v>
      </c>
      <c r="W67" t="s">
        <v>425</v>
      </c>
      <c r="X67" t="str">
        <f t="shared" si="3"/>
        <v>(SHIP_WEAPONS_LEVEL_1,N)</v>
      </c>
      <c r="Y67" t="str">
        <f t="shared" si="4"/>
        <v/>
      </c>
      <c r="Z67" t="str">
        <f t="shared" si="5"/>
        <v/>
      </c>
      <c r="AA67" t="str">
        <f t="shared" si="6"/>
        <v/>
      </c>
      <c r="AB67" t="str">
        <f t="shared" si="7"/>
        <v/>
      </c>
      <c r="AC67" t="str">
        <f t="shared" si="8"/>
        <v>(ARMORY,O),(SHIP_WEAPONS_LEVEL_1,N)</v>
      </c>
      <c r="AE67" t="str">
        <f t="shared" si="46"/>
        <v>Event('Research Ship Weapons Level 1',100,100,0,0,160,research,(SHIP_WEAPONS_LEVEL_1,),((ARMORY,O),(SHIP_WEAPONS_LEVEL_1,N))),</v>
      </c>
    </row>
    <row r="68" spans="1:31" x14ac:dyDescent="0.3">
      <c r="A68">
        <v>66</v>
      </c>
      <c r="B68" t="s">
        <v>160</v>
      </c>
      <c r="C68" t="str">
        <f t="shared" si="10"/>
        <v>SHIP_WEAPONS_LEVEL_2</v>
      </c>
      <c r="D68" t="str">
        <f t="shared" si="40"/>
        <v>Research Ship Weapons Level 2</v>
      </c>
      <c r="E68" t="str">
        <f t="shared" si="47"/>
        <v>RESEARCH_SHIP_WEAPONS_LEVEL_2</v>
      </c>
      <c r="F68" t="str">
        <f t="shared" ref="F68:F131" si="48">CONCATENATE(E68,$F$1,A68)</f>
        <v>RESEARCH_SHIP_WEAPONS_LEVEL_2 = 66</v>
      </c>
      <c r="G68">
        <v>175</v>
      </c>
      <c r="H68">
        <v>175</v>
      </c>
      <c r="I68">
        <v>0</v>
      </c>
      <c r="J68">
        <v>0</v>
      </c>
      <c r="K68">
        <v>190</v>
      </c>
      <c r="L68" t="s">
        <v>267</v>
      </c>
      <c r="M68" t="str">
        <f t="shared" si="41"/>
        <v>SHIP_WEAPONS_LEVEL_2</v>
      </c>
      <c r="N68" t="str">
        <f t="shared" si="44"/>
        <v>ARMORY</v>
      </c>
      <c r="O68" t="s">
        <v>209</v>
      </c>
      <c r="P68" t="str">
        <f t="shared" si="43"/>
        <v>SHIP_WEAPONS_LEVEL_2</v>
      </c>
      <c r="Q68" t="s">
        <v>266</v>
      </c>
      <c r="R68" t="str">
        <f t="shared" ref="R68:R69" si="49">P67</f>
        <v>SHIP_WEAPONS_LEVEL_1</v>
      </c>
      <c r="S68" t="s">
        <v>218</v>
      </c>
      <c r="V68" t="str">
        <f t="shared" ref="V68:V131" si="50">CONCATENATE($V$1,N68,$W$1,O68,$X$1)</f>
        <v>(ARMORY,O)</v>
      </c>
      <c r="W68" t="s">
        <v>425</v>
      </c>
      <c r="X68" t="str">
        <f t="shared" ref="X68:X131" si="51">IF(P68="","",CONCATENATE($V$1,P68,$W$1,Q68,$X$1))</f>
        <v>(SHIP_WEAPONS_LEVEL_2,N)</v>
      </c>
      <c r="Y68" t="str">
        <f t="shared" ref="Y68:Y131" si="52">IF(R68="","",$W$1)</f>
        <v>,</v>
      </c>
      <c r="Z68" t="str">
        <f t="shared" ref="Z68:Z131" si="53">IF(R68="","",CONCATENATE($V$1,R68,$W$1,S68,$X$1))</f>
        <v>(SHIP_WEAPONS_LEVEL_1,A)</v>
      </c>
      <c r="AA68" t="str">
        <f t="shared" ref="AA68:AA131" si="54">IF(T68="","",$W$1)</f>
        <v/>
      </c>
      <c r="AB68" t="str">
        <f t="shared" ref="AB68:AB131" si="55">IF(T68="","",CONCATENATE($V$1,T68,$W$1,U68,$X$1))</f>
        <v/>
      </c>
      <c r="AC68" t="str">
        <f t="shared" ref="AC68:AC131" si="56">CONCATENATE(V68,W68,X68,Y68,Z68,AA68,AB68)</f>
        <v>(ARMORY,O),(SHIP_WEAPONS_LEVEL_2,N),(SHIP_WEAPONS_LEVEL_1,A)</v>
      </c>
      <c r="AE68" t="str">
        <f t="shared" si="46"/>
        <v>Event('Research Ship Weapons Level 2',175,175,0,0,190,research,(SHIP_WEAPONS_LEVEL_2,),((ARMORY,O),(SHIP_WEAPONS_LEVEL_2,N),(SHIP_WEAPONS_LEVEL_1,A))),</v>
      </c>
    </row>
    <row r="69" spans="1:31" x14ac:dyDescent="0.3">
      <c r="A69">
        <v>67</v>
      </c>
      <c r="B69" t="s">
        <v>161</v>
      </c>
      <c r="C69" t="str">
        <f t="shared" si="10"/>
        <v>SHIP_WEAPONS_LEVEL_3</v>
      </c>
      <c r="D69" t="str">
        <f t="shared" si="40"/>
        <v>Research Ship Weapons Level 3</v>
      </c>
      <c r="E69" t="str">
        <f t="shared" si="47"/>
        <v>RESEARCH_SHIP_WEAPONS_LEVEL_3</v>
      </c>
      <c r="F69" t="str">
        <f t="shared" si="48"/>
        <v>RESEARCH_SHIP_WEAPONS_LEVEL_3 = 67</v>
      </c>
      <c r="G69">
        <v>250</v>
      </c>
      <c r="H69">
        <v>250</v>
      </c>
      <c r="I69">
        <v>0</v>
      </c>
      <c r="J69">
        <v>0</v>
      </c>
      <c r="K69">
        <v>220</v>
      </c>
      <c r="L69" t="s">
        <v>267</v>
      </c>
      <c r="M69" t="str">
        <f t="shared" si="41"/>
        <v>SHIP_WEAPONS_LEVEL_3</v>
      </c>
      <c r="N69" t="str">
        <f t="shared" si="44"/>
        <v>ARMORY</v>
      </c>
      <c r="O69" t="s">
        <v>209</v>
      </c>
      <c r="P69" t="str">
        <f t="shared" si="43"/>
        <v>SHIP_WEAPONS_LEVEL_3</v>
      </c>
      <c r="Q69" t="s">
        <v>266</v>
      </c>
      <c r="R69" t="str">
        <f t="shared" si="49"/>
        <v>SHIP_WEAPONS_LEVEL_2</v>
      </c>
      <c r="S69" t="s">
        <v>218</v>
      </c>
      <c r="V69" t="str">
        <f t="shared" si="50"/>
        <v>(ARMORY,O)</v>
      </c>
      <c r="W69" t="s">
        <v>425</v>
      </c>
      <c r="X69" t="str">
        <f t="shared" si="51"/>
        <v>(SHIP_WEAPONS_LEVEL_3,N)</v>
      </c>
      <c r="Y69" t="str">
        <f t="shared" si="52"/>
        <v>,</v>
      </c>
      <c r="Z69" t="str">
        <f t="shared" si="53"/>
        <v>(SHIP_WEAPONS_LEVEL_2,A)</v>
      </c>
      <c r="AA69" t="str">
        <f t="shared" si="54"/>
        <v/>
      </c>
      <c r="AB69" t="str">
        <f t="shared" si="55"/>
        <v/>
      </c>
      <c r="AC69" t="str">
        <f t="shared" si="56"/>
        <v>(ARMORY,O),(SHIP_WEAPONS_LEVEL_3,N),(SHIP_WEAPONS_LEVEL_2,A)</v>
      </c>
      <c r="AE69" t="str">
        <f t="shared" si="46"/>
        <v>Event('Research Ship Weapons Level 3',250,250,0,0,220,research,(SHIP_WEAPONS_LEVEL_3,),((ARMORY,O),(SHIP_WEAPONS_LEVEL_3,N),(SHIP_WEAPONS_LEVEL_2,A))),</v>
      </c>
    </row>
    <row r="70" spans="1:31" x14ac:dyDescent="0.3">
      <c r="A70">
        <v>68</v>
      </c>
      <c r="B70" t="s">
        <v>162</v>
      </c>
      <c r="C70" t="str">
        <f t="shared" si="10"/>
        <v>INFANTRY_ARMOR_LEVEL_1</v>
      </c>
      <c r="D70" t="str">
        <f t="shared" si="40"/>
        <v>Research Infantry Armor Level 1</v>
      </c>
      <c r="E70" t="str">
        <f t="shared" si="47"/>
        <v>RESEARCH_INFANTRY_ARMOR_LEVEL_1</v>
      </c>
      <c r="F70" t="str">
        <f t="shared" si="48"/>
        <v>RESEARCH_INFANTRY_ARMOR_LEVEL_1 = 68</v>
      </c>
      <c r="G70">
        <v>100</v>
      </c>
      <c r="H70">
        <v>100</v>
      </c>
      <c r="I70">
        <v>0</v>
      </c>
      <c r="J70">
        <v>0</v>
      </c>
      <c r="K70">
        <v>160</v>
      </c>
      <c r="L70" t="s">
        <v>267</v>
      </c>
      <c r="M70" t="str">
        <f t="shared" si="41"/>
        <v>INFANTRY_ARMOR_LEVEL_1</v>
      </c>
      <c r="N70" t="str">
        <f>$C$31</f>
        <v>ENGINEERING_BAY</v>
      </c>
      <c r="O70" t="s">
        <v>209</v>
      </c>
      <c r="P70" t="str">
        <f t="shared" si="43"/>
        <v>INFANTRY_ARMOR_LEVEL_1</v>
      </c>
      <c r="Q70" t="s">
        <v>266</v>
      </c>
      <c r="V70" t="str">
        <f t="shared" si="50"/>
        <v>(ENGINEERING_BAY,O)</v>
      </c>
      <c r="W70" t="s">
        <v>425</v>
      </c>
      <c r="X70" t="str">
        <f t="shared" si="51"/>
        <v>(INFANTRY_ARMOR_LEVEL_1,N)</v>
      </c>
      <c r="Y70" t="str">
        <f t="shared" si="52"/>
        <v/>
      </c>
      <c r="Z70" t="str">
        <f t="shared" si="53"/>
        <v/>
      </c>
      <c r="AA70" t="str">
        <f t="shared" si="54"/>
        <v/>
      </c>
      <c r="AB70" t="str">
        <f t="shared" si="55"/>
        <v/>
      </c>
      <c r="AC70" t="str">
        <f t="shared" si="56"/>
        <v>(ENGINEERING_BAY,O),(INFANTRY_ARMOR_LEVEL_1,N)</v>
      </c>
      <c r="AE70" t="str">
        <f t="shared" si="46"/>
        <v>Event('Research Infantry Armor Level 1',100,100,0,0,160,research,(INFANTRY_ARMOR_LEVEL_1,),((ENGINEERING_BAY,O),(INFANTRY_ARMOR_LEVEL_1,N))),</v>
      </c>
    </row>
    <row r="71" spans="1:31" x14ac:dyDescent="0.3">
      <c r="A71">
        <v>69</v>
      </c>
      <c r="B71" t="s">
        <v>163</v>
      </c>
      <c r="C71" t="str">
        <f t="shared" si="10"/>
        <v>INFANTRY_ARMOR_LEVEL_2</v>
      </c>
      <c r="D71" t="str">
        <f t="shared" si="40"/>
        <v>Research Infantry Armor Level 2</v>
      </c>
      <c r="E71" t="str">
        <f t="shared" si="47"/>
        <v>RESEARCH_INFANTRY_ARMOR_LEVEL_2</v>
      </c>
      <c r="F71" t="str">
        <f t="shared" si="48"/>
        <v>RESEARCH_INFANTRY_ARMOR_LEVEL_2 = 69</v>
      </c>
      <c r="G71">
        <v>175</v>
      </c>
      <c r="H71">
        <v>175</v>
      </c>
      <c r="I71">
        <v>0</v>
      </c>
      <c r="J71">
        <v>0</v>
      </c>
      <c r="K71">
        <v>190</v>
      </c>
      <c r="L71" t="s">
        <v>267</v>
      </c>
      <c r="M71" t="str">
        <f t="shared" si="41"/>
        <v>INFANTRY_ARMOR_LEVEL_2</v>
      </c>
      <c r="N71" t="str">
        <f t="shared" ref="N71:N72" si="57">$C$31</f>
        <v>ENGINEERING_BAY</v>
      </c>
      <c r="O71" t="s">
        <v>209</v>
      </c>
      <c r="P71" t="str">
        <f t="shared" si="43"/>
        <v>INFANTRY_ARMOR_LEVEL_2</v>
      </c>
      <c r="Q71" t="s">
        <v>266</v>
      </c>
      <c r="R71" t="str">
        <f t="shared" ref="R71:R72" si="58">P70</f>
        <v>INFANTRY_ARMOR_LEVEL_1</v>
      </c>
      <c r="S71" t="s">
        <v>218</v>
      </c>
      <c r="T71" t="str">
        <f>$C$40</f>
        <v>ARMORY</v>
      </c>
      <c r="U71" t="s">
        <v>218</v>
      </c>
      <c r="V71" t="str">
        <f t="shared" si="50"/>
        <v>(ENGINEERING_BAY,O)</v>
      </c>
      <c r="W71" t="s">
        <v>425</v>
      </c>
      <c r="X71" t="str">
        <f t="shared" si="51"/>
        <v>(INFANTRY_ARMOR_LEVEL_2,N)</v>
      </c>
      <c r="Y71" t="str">
        <f t="shared" si="52"/>
        <v>,</v>
      </c>
      <c r="Z71" t="str">
        <f t="shared" si="53"/>
        <v>(INFANTRY_ARMOR_LEVEL_1,A)</v>
      </c>
      <c r="AA71" t="str">
        <f t="shared" si="54"/>
        <v>,</v>
      </c>
      <c r="AB71" t="str">
        <f t="shared" si="55"/>
        <v>(ARMORY,A)</v>
      </c>
      <c r="AC71" t="str">
        <f t="shared" si="56"/>
        <v>(ENGINEERING_BAY,O),(INFANTRY_ARMOR_LEVEL_2,N),(INFANTRY_ARMOR_LEVEL_1,A),(ARMORY,A)</v>
      </c>
      <c r="AE71" t="str">
        <f t="shared" si="46"/>
        <v>Event('Research Infantry Armor Level 2',175,175,0,0,190,research,(INFANTRY_ARMOR_LEVEL_2,),((ENGINEERING_BAY,O),(INFANTRY_ARMOR_LEVEL_2,N),(INFANTRY_ARMOR_LEVEL_1,A),(ARMORY,A))),</v>
      </c>
    </row>
    <row r="72" spans="1:31" x14ac:dyDescent="0.3">
      <c r="A72">
        <v>70</v>
      </c>
      <c r="B72" t="s">
        <v>164</v>
      </c>
      <c r="C72" t="str">
        <f t="shared" si="10"/>
        <v>INFANTRY_ARMOR_LEVEL_3</v>
      </c>
      <c r="D72" t="str">
        <f t="shared" si="40"/>
        <v>Research Infantry Armor Level 3</v>
      </c>
      <c r="E72" t="str">
        <f t="shared" si="47"/>
        <v>RESEARCH_INFANTRY_ARMOR_LEVEL_3</v>
      </c>
      <c r="F72" t="str">
        <f t="shared" si="48"/>
        <v>RESEARCH_INFANTRY_ARMOR_LEVEL_3 = 70</v>
      </c>
      <c r="G72">
        <v>250</v>
      </c>
      <c r="H72">
        <v>250</v>
      </c>
      <c r="I72">
        <v>0</v>
      </c>
      <c r="J72">
        <v>0</v>
      </c>
      <c r="K72">
        <v>220</v>
      </c>
      <c r="L72" t="s">
        <v>267</v>
      </c>
      <c r="M72" t="str">
        <f t="shared" si="41"/>
        <v>INFANTRY_ARMOR_LEVEL_3</v>
      </c>
      <c r="N72" t="str">
        <f t="shared" si="57"/>
        <v>ENGINEERING_BAY</v>
      </c>
      <c r="O72" t="s">
        <v>209</v>
      </c>
      <c r="P72" t="str">
        <f t="shared" si="43"/>
        <v>INFANTRY_ARMOR_LEVEL_3</v>
      </c>
      <c r="Q72" t="s">
        <v>266</v>
      </c>
      <c r="R72" t="str">
        <f t="shared" si="58"/>
        <v>INFANTRY_ARMOR_LEVEL_2</v>
      </c>
      <c r="S72" t="s">
        <v>218</v>
      </c>
      <c r="T72" t="str">
        <f>$C$40</f>
        <v>ARMORY</v>
      </c>
      <c r="U72" t="s">
        <v>218</v>
      </c>
      <c r="V72" t="str">
        <f t="shared" si="50"/>
        <v>(ENGINEERING_BAY,O)</v>
      </c>
      <c r="W72" t="s">
        <v>425</v>
      </c>
      <c r="X72" t="str">
        <f t="shared" si="51"/>
        <v>(INFANTRY_ARMOR_LEVEL_3,N)</v>
      </c>
      <c r="Y72" t="str">
        <f t="shared" si="52"/>
        <v>,</v>
      </c>
      <c r="Z72" t="str">
        <f t="shared" si="53"/>
        <v>(INFANTRY_ARMOR_LEVEL_2,A)</v>
      </c>
      <c r="AA72" t="str">
        <f t="shared" si="54"/>
        <v>,</v>
      </c>
      <c r="AB72" t="str">
        <f t="shared" si="55"/>
        <v>(ARMORY,A)</v>
      </c>
      <c r="AC72" t="str">
        <f t="shared" si="56"/>
        <v>(ENGINEERING_BAY,O),(INFANTRY_ARMOR_LEVEL_3,N),(INFANTRY_ARMOR_LEVEL_2,A),(ARMORY,A)</v>
      </c>
      <c r="AE72" t="str">
        <f t="shared" si="46"/>
        <v>Event('Research Infantry Armor Level 3',250,250,0,0,220,research,(INFANTRY_ARMOR_LEVEL_3,),((ENGINEERING_BAY,O),(INFANTRY_ARMOR_LEVEL_3,N),(INFANTRY_ARMOR_LEVEL_2,A),(ARMORY,A))),</v>
      </c>
    </row>
    <row r="73" spans="1:31" x14ac:dyDescent="0.3">
      <c r="A73">
        <v>71</v>
      </c>
      <c r="B73" t="s">
        <v>165</v>
      </c>
      <c r="C73" t="str">
        <f t="shared" si="10"/>
        <v>VEHICLE_PLATING_LEVEL_1</v>
      </c>
      <c r="D73" t="str">
        <f t="shared" si="40"/>
        <v>Research Vehicle Plating Level 1</v>
      </c>
      <c r="E73" t="str">
        <f t="shared" si="47"/>
        <v>RESEARCH_VEHICLE_PLATING_LEVEL_1</v>
      </c>
      <c r="F73" t="str">
        <f t="shared" si="48"/>
        <v>RESEARCH_VEHICLE_PLATING_LEVEL_1 = 71</v>
      </c>
      <c r="G73">
        <v>100</v>
      </c>
      <c r="H73">
        <v>100</v>
      </c>
      <c r="I73">
        <v>0</v>
      </c>
      <c r="J73">
        <v>0</v>
      </c>
      <c r="K73">
        <v>160</v>
      </c>
      <c r="L73" t="s">
        <v>267</v>
      </c>
      <c r="M73" t="str">
        <f t="shared" si="41"/>
        <v>VEHICLE_PLATING_LEVEL_1</v>
      </c>
      <c r="N73" t="str">
        <f t="shared" ref="N73:N78" si="59">$C$40</f>
        <v>ARMORY</v>
      </c>
      <c r="O73" t="s">
        <v>209</v>
      </c>
      <c r="P73" t="str">
        <f t="shared" si="43"/>
        <v>VEHICLE_PLATING_LEVEL_1</v>
      </c>
      <c r="Q73" t="s">
        <v>266</v>
      </c>
      <c r="V73" t="str">
        <f t="shared" si="50"/>
        <v>(ARMORY,O)</v>
      </c>
      <c r="W73" t="s">
        <v>425</v>
      </c>
      <c r="X73" t="str">
        <f t="shared" si="51"/>
        <v>(VEHICLE_PLATING_LEVEL_1,N)</v>
      </c>
      <c r="Y73" t="str">
        <f t="shared" si="52"/>
        <v/>
      </c>
      <c r="Z73" t="str">
        <f t="shared" si="53"/>
        <v/>
      </c>
      <c r="AA73" t="str">
        <f t="shared" si="54"/>
        <v/>
      </c>
      <c r="AB73" t="str">
        <f t="shared" si="55"/>
        <v/>
      </c>
      <c r="AC73" t="str">
        <f t="shared" si="56"/>
        <v>(ARMORY,O),(VEHICLE_PLATING_LEVEL_1,N)</v>
      </c>
      <c r="AE73" t="str">
        <f t="shared" si="46"/>
        <v>Event('Research Vehicle Plating Level 1',100,100,0,0,160,research,(VEHICLE_PLATING_LEVEL_1,),((ARMORY,O),(VEHICLE_PLATING_LEVEL_1,N))),</v>
      </c>
    </row>
    <row r="74" spans="1:31" x14ac:dyDescent="0.3">
      <c r="A74">
        <v>72</v>
      </c>
      <c r="B74" t="s">
        <v>166</v>
      </c>
      <c r="C74" t="str">
        <f t="shared" si="10"/>
        <v>VEHICLE_PLATING_LEVEL_2</v>
      </c>
      <c r="D74" t="str">
        <f t="shared" si="40"/>
        <v>Research Vehicle Plating Level 2</v>
      </c>
      <c r="E74" t="str">
        <f t="shared" si="47"/>
        <v>RESEARCH_VEHICLE_PLATING_LEVEL_2</v>
      </c>
      <c r="F74" t="str">
        <f t="shared" si="48"/>
        <v>RESEARCH_VEHICLE_PLATING_LEVEL_2 = 72</v>
      </c>
      <c r="G74">
        <v>175</v>
      </c>
      <c r="H74">
        <v>175</v>
      </c>
      <c r="I74">
        <v>0</v>
      </c>
      <c r="J74">
        <v>0</v>
      </c>
      <c r="K74">
        <v>190</v>
      </c>
      <c r="L74" t="s">
        <v>267</v>
      </c>
      <c r="M74" t="str">
        <f t="shared" si="41"/>
        <v>VEHICLE_PLATING_LEVEL_2</v>
      </c>
      <c r="N74" t="str">
        <f t="shared" si="59"/>
        <v>ARMORY</v>
      </c>
      <c r="O74" t="s">
        <v>209</v>
      </c>
      <c r="P74" t="str">
        <f t="shared" si="43"/>
        <v>VEHICLE_PLATING_LEVEL_2</v>
      </c>
      <c r="Q74" t="s">
        <v>266</v>
      </c>
      <c r="R74" t="str">
        <f t="shared" ref="R74:R75" si="60">P73</f>
        <v>VEHICLE_PLATING_LEVEL_1</v>
      </c>
      <c r="S74" t="s">
        <v>218</v>
      </c>
      <c r="V74" t="str">
        <f t="shared" si="50"/>
        <v>(ARMORY,O)</v>
      </c>
      <c r="W74" t="s">
        <v>425</v>
      </c>
      <c r="X74" t="str">
        <f t="shared" si="51"/>
        <v>(VEHICLE_PLATING_LEVEL_2,N)</v>
      </c>
      <c r="Y74" t="str">
        <f t="shared" si="52"/>
        <v>,</v>
      </c>
      <c r="Z74" t="str">
        <f t="shared" si="53"/>
        <v>(VEHICLE_PLATING_LEVEL_1,A)</v>
      </c>
      <c r="AA74" t="str">
        <f t="shared" si="54"/>
        <v/>
      </c>
      <c r="AB74" t="str">
        <f t="shared" si="55"/>
        <v/>
      </c>
      <c r="AC74" t="str">
        <f t="shared" si="56"/>
        <v>(ARMORY,O),(VEHICLE_PLATING_LEVEL_2,N),(VEHICLE_PLATING_LEVEL_1,A)</v>
      </c>
      <c r="AE74" t="str">
        <f t="shared" si="46"/>
        <v>Event('Research Vehicle Plating Level 2',175,175,0,0,190,research,(VEHICLE_PLATING_LEVEL_2,),((ARMORY,O),(VEHICLE_PLATING_LEVEL_2,N),(VEHICLE_PLATING_LEVEL_1,A))),</v>
      </c>
    </row>
    <row r="75" spans="1:31" x14ac:dyDescent="0.3">
      <c r="A75">
        <v>73</v>
      </c>
      <c r="B75" t="s">
        <v>167</v>
      </c>
      <c r="C75" t="str">
        <f t="shared" si="10"/>
        <v>VEHICLE_PLATING_LEVEL_3</v>
      </c>
      <c r="D75" t="str">
        <f t="shared" si="40"/>
        <v>Research Vehicle Plating Level 3</v>
      </c>
      <c r="E75" t="str">
        <f t="shared" si="47"/>
        <v>RESEARCH_VEHICLE_PLATING_LEVEL_3</v>
      </c>
      <c r="F75" t="str">
        <f t="shared" si="48"/>
        <v>RESEARCH_VEHICLE_PLATING_LEVEL_3 = 73</v>
      </c>
      <c r="G75">
        <v>250</v>
      </c>
      <c r="H75">
        <v>250</v>
      </c>
      <c r="I75">
        <v>0</v>
      </c>
      <c r="J75">
        <v>0</v>
      </c>
      <c r="K75">
        <v>220</v>
      </c>
      <c r="L75" t="s">
        <v>267</v>
      </c>
      <c r="M75" t="str">
        <f t="shared" si="41"/>
        <v>VEHICLE_PLATING_LEVEL_3</v>
      </c>
      <c r="N75" t="str">
        <f t="shared" si="59"/>
        <v>ARMORY</v>
      </c>
      <c r="O75" t="s">
        <v>209</v>
      </c>
      <c r="P75" t="str">
        <f t="shared" si="43"/>
        <v>VEHICLE_PLATING_LEVEL_3</v>
      </c>
      <c r="Q75" t="s">
        <v>266</v>
      </c>
      <c r="R75" t="str">
        <f t="shared" si="60"/>
        <v>VEHICLE_PLATING_LEVEL_2</v>
      </c>
      <c r="S75" t="s">
        <v>218</v>
      </c>
      <c r="V75" t="str">
        <f t="shared" si="50"/>
        <v>(ARMORY,O)</v>
      </c>
      <c r="W75" t="s">
        <v>425</v>
      </c>
      <c r="X75" t="str">
        <f t="shared" si="51"/>
        <v>(VEHICLE_PLATING_LEVEL_3,N)</v>
      </c>
      <c r="Y75" t="str">
        <f t="shared" si="52"/>
        <v>,</v>
      </c>
      <c r="Z75" t="str">
        <f t="shared" si="53"/>
        <v>(VEHICLE_PLATING_LEVEL_2,A)</v>
      </c>
      <c r="AA75" t="str">
        <f t="shared" si="54"/>
        <v/>
      </c>
      <c r="AB75" t="str">
        <f t="shared" si="55"/>
        <v/>
      </c>
      <c r="AC75" t="str">
        <f t="shared" si="56"/>
        <v>(ARMORY,O),(VEHICLE_PLATING_LEVEL_3,N),(VEHICLE_PLATING_LEVEL_2,A)</v>
      </c>
      <c r="AE75" t="str">
        <f t="shared" si="46"/>
        <v>Event('Research Vehicle Plating Level 3',250,250,0,0,220,research,(VEHICLE_PLATING_LEVEL_3,),((ARMORY,O),(VEHICLE_PLATING_LEVEL_3,N),(VEHICLE_PLATING_LEVEL_2,A))),</v>
      </c>
    </row>
    <row r="76" spans="1:31" x14ac:dyDescent="0.3">
      <c r="A76">
        <v>74</v>
      </c>
      <c r="B76" t="s">
        <v>168</v>
      </c>
      <c r="C76" t="str">
        <f t="shared" si="10"/>
        <v>SHIP_PLATING_LEVEL_1</v>
      </c>
      <c r="D76" t="str">
        <f t="shared" si="40"/>
        <v>Research Ship Plating Level 1</v>
      </c>
      <c r="E76" t="str">
        <f t="shared" si="47"/>
        <v>RESEARCH_SHIP_PLATING_LEVEL_1</v>
      </c>
      <c r="F76" t="str">
        <f t="shared" si="48"/>
        <v>RESEARCH_SHIP_PLATING_LEVEL_1 = 74</v>
      </c>
      <c r="G76">
        <v>150</v>
      </c>
      <c r="H76">
        <v>150</v>
      </c>
      <c r="I76">
        <v>0</v>
      </c>
      <c r="J76">
        <v>0</v>
      </c>
      <c r="K76">
        <v>160</v>
      </c>
      <c r="L76" t="s">
        <v>267</v>
      </c>
      <c r="M76" t="str">
        <f t="shared" si="41"/>
        <v>SHIP_PLATING_LEVEL_1</v>
      </c>
      <c r="N76" t="str">
        <f t="shared" si="59"/>
        <v>ARMORY</v>
      </c>
      <c r="O76" t="s">
        <v>209</v>
      </c>
      <c r="P76" t="str">
        <f t="shared" si="43"/>
        <v>SHIP_PLATING_LEVEL_1</v>
      </c>
      <c r="Q76" t="s">
        <v>266</v>
      </c>
      <c r="V76" t="str">
        <f t="shared" si="50"/>
        <v>(ARMORY,O)</v>
      </c>
      <c r="W76" t="s">
        <v>425</v>
      </c>
      <c r="X76" t="str">
        <f t="shared" si="51"/>
        <v>(SHIP_PLATING_LEVEL_1,N)</v>
      </c>
      <c r="Y76" t="str">
        <f t="shared" si="52"/>
        <v/>
      </c>
      <c r="Z76" t="str">
        <f t="shared" si="53"/>
        <v/>
      </c>
      <c r="AA76" t="str">
        <f t="shared" si="54"/>
        <v/>
      </c>
      <c r="AB76" t="str">
        <f t="shared" si="55"/>
        <v/>
      </c>
      <c r="AC76" t="str">
        <f t="shared" si="56"/>
        <v>(ARMORY,O),(SHIP_PLATING_LEVEL_1,N)</v>
      </c>
      <c r="AE76" t="str">
        <f t="shared" si="46"/>
        <v>Event('Research Ship Plating Level 1',150,150,0,0,160,research,(SHIP_PLATING_LEVEL_1,),((ARMORY,O),(SHIP_PLATING_LEVEL_1,N))),</v>
      </c>
    </row>
    <row r="77" spans="1:31" x14ac:dyDescent="0.3">
      <c r="A77">
        <v>75</v>
      </c>
      <c r="B77" t="s">
        <v>169</v>
      </c>
      <c r="C77" t="str">
        <f t="shared" si="10"/>
        <v>SHIP_PLATING_LEVEL_2</v>
      </c>
      <c r="D77" t="str">
        <f t="shared" si="40"/>
        <v>Research Ship Plating Level 2</v>
      </c>
      <c r="E77" t="str">
        <f t="shared" si="47"/>
        <v>RESEARCH_SHIP_PLATING_LEVEL_2</v>
      </c>
      <c r="F77" t="str">
        <f t="shared" si="48"/>
        <v>RESEARCH_SHIP_PLATING_LEVEL_2 = 75</v>
      </c>
      <c r="G77">
        <v>225</v>
      </c>
      <c r="H77">
        <v>225</v>
      </c>
      <c r="I77">
        <v>0</v>
      </c>
      <c r="J77">
        <v>0</v>
      </c>
      <c r="K77">
        <v>190</v>
      </c>
      <c r="L77" t="s">
        <v>267</v>
      </c>
      <c r="M77" t="str">
        <f t="shared" si="41"/>
        <v>SHIP_PLATING_LEVEL_2</v>
      </c>
      <c r="N77" t="str">
        <f t="shared" si="59"/>
        <v>ARMORY</v>
      </c>
      <c r="O77" t="s">
        <v>209</v>
      </c>
      <c r="P77" t="str">
        <f t="shared" si="43"/>
        <v>SHIP_PLATING_LEVEL_2</v>
      </c>
      <c r="Q77" t="s">
        <v>266</v>
      </c>
      <c r="R77" t="str">
        <f t="shared" ref="R77:R78" si="61">P76</f>
        <v>SHIP_PLATING_LEVEL_1</v>
      </c>
      <c r="S77" t="s">
        <v>218</v>
      </c>
      <c r="V77" t="str">
        <f t="shared" si="50"/>
        <v>(ARMORY,O)</v>
      </c>
      <c r="W77" t="s">
        <v>425</v>
      </c>
      <c r="X77" t="str">
        <f t="shared" si="51"/>
        <v>(SHIP_PLATING_LEVEL_2,N)</v>
      </c>
      <c r="Y77" t="str">
        <f t="shared" si="52"/>
        <v>,</v>
      </c>
      <c r="Z77" t="str">
        <f t="shared" si="53"/>
        <v>(SHIP_PLATING_LEVEL_1,A)</v>
      </c>
      <c r="AA77" t="str">
        <f t="shared" si="54"/>
        <v/>
      </c>
      <c r="AB77" t="str">
        <f t="shared" si="55"/>
        <v/>
      </c>
      <c r="AC77" t="str">
        <f t="shared" si="56"/>
        <v>(ARMORY,O),(SHIP_PLATING_LEVEL_2,N),(SHIP_PLATING_LEVEL_1,A)</v>
      </c>
      <c r="AE77" t="str">
        <f t="shared" si="46"/>
        <v>Event('Research Ship Plating Level 2',225,225,0,0,190,research,(SHIP_PLATING_LEVEL_2,),((ARMORY,O),(SHIP_PLATING_LEVEL_2,N),(SHIP_PLATING_LEVEL_1,A))),</v>
      </c>
    </row>
    <row r="78" spans="1:31" x14ac:dyDescent="0.3">
      <c r="A78">
        <v>76</v>
      </c>
      <c r="B78" t="s">
        <v>170</v>
      </c>
      <c r="C78" t="str">
        <f t="shared" si="10"/>
        <v>SHIP_PLATING_LEVEL_3</v>
      </c>
      <c r="D78" t="str">
        <f t="shared" si="40"/>
        <v>Research Ship Plating Level 3</v>
      </c>
      <c r="E78" t="str">
        <f t="shared" si="47"/>
        <v>RESEARCH_SHIP_PLATING_LEVEL_3</v>
      </c>
      <c r="F78" t="str">
        <f t="shared" si="48"/>
        <v>RESEARCH_SHIP_PLATING_LEVEL_3 = 76</v>
      </c>
      <c r="G78">
        <v>300</v>
      </c>
      <c r="H78">
        <v>300</v>
      </c>
      <c r="I78">
        <v>0</v>
      </c>
      <c r="J78">
        <v>0</v>
      </c>
      <c r="K78">
        <v>220</v>
      </c>
      <c r="L78" t="s">
        <v>267</v>
      </c>
      <c r="M78" t="str">
        <f t="shared" si="41"/>
        <v>SHIP_PLATING_LEVEL_3</v>
      </c>
      <c r="N78" t="str">
        <f t="shared" si="59"/>
        <v>ARMORY</v>
      </c>
      <c r="O78" t="s">
        <v>209</v>
      </c>
      <c r="P78" t="str">
        <f t="shared" si="43"/>
        <v>SHIP_PLATING_LEVEL_3</v>
      </c>
      <c r="Q78" t="s">
        <v>266</v>
      </c>
      <c r="R78" t="str">
        <f t="shared" si="61"/>
        <v>SHIP_PLATING_LEVEL_2</v>
      </c>
      <c r="S78" t="s">
        <v>218</v>
      </c>
      <c r="V78" t="str">
        <f t="shared" si="50"/>
        <v>(ARMORY,O)</v>
      </c>
      <c r="W78" t="s">
        <v>425</v>
      </c>
      <c r="X78" t="str">
        <f t="shared" si="51"/>
        <v>(SHIP_PLATING_LEVEL_3,N)</v>
      </c>
      <c r="Y78" t="str">
        <f t="shared" si="52"/>
        <v>,</v>
      </c>
      <c r="Z78" t="str">
        <f t="shared" si="53"/>
        <v>(SHIP_PLATING_LEVEL_2,A)</v>
      </c>
      <c r="AA78" t="str">
        <f t="shared" si="54"/>
        <v/>
      </c>
      <c r="AB78" t="str">
        <f t="shared" si="55"/>
        <v/>
      </c>
      <c r="AC78" t="str">
        <f t="shared" si="56"/>
        <v>(ARMORY,O),(SHIP_PLATING_LEVEL_3,N),(SHIP_PLATING_LEVEL_2,A)</v>
      </c>
      <c r="AE78" t="str">
        <f t="shared" si="46"/>
        <v>Event('Research Ship Plating Level 3',300,300,0,0,220,research,(SHIP_PLATING_LEVEL_3,),((ARMORY,O),(SHIP_PLATING_LEVEL_3,N),(SHIP_PLATING_LEVEL_2,A))),</v>
      </c>
    </row>
    <row r="79" spans="1:31" x14ac:dyDescent="0.3">
      <c r="A79">
        <v>77</v>
      </c>
      <c r="B79" t="s">
        <v>171</v>
      </c>
      <c r="C79" t="str">
        <f t="shared" si="10"/>
        <v>NITRO_PACKS</v>
      </c>
      <c r="D79" t="str">
        <f t="shared" si="40"/>
        <v>Research Nitro Packs</v>
      </c>
      <c r="E79" t="str">
        <f t="shared" si="47"/>
        <v>RESEARCH_NITRO_PACKS</v>
      </c>
      <c r="F79" t="str">
        <f t="shared" si="48"/>
        <v>RESEARCH_NITRO_PACKS = 77</v>
      </c>
      <c r="G79">
        <v>50</v>
      </c>
      <c r="H79">
        <v>50</v>
      </c>
      <c r="I79">
        <v>0</v>
      </c>
      <c r="J79">
        <v>0</v>
      </c>
      <c r="K79">
        <v>100</v>
      </c>
      <c r="L79" t="s">
        <v>267</v>
      </c>
      <c r="M79" t="str">
        <f t="shared" si="41"/>
        <v>NITRO_PACKS</v>
      </c>
      <c r="N79" t="str">
        <f>$C$51</f>
        <v>TECH_LAB_BARRACKS</v>
      </c>
      <c r="O79" t="s">
        <v>209</v>
      </c>
      <c r="P79" t="str">
        <f t="shared" si="43"/>
        <v>NITRO_PACKS</v>
      </c>
      <c r="Q79" t="s">
        <v>266</v>
      </c>
      <c r="R79" t="str">
        <f t="shared" ref="R79" si="62">$C$40</f>
        <v>ARMORY</v>
      </c>
      <c r="S79" t="s">
        <v>218</v>
      </c>
      <c r="V79" t="str">
        <f t="shared" si="50"/>
        <v>(TECH_LAB_BARRACKS,O)</v>
      </c>
      <c r="W79" t="s">
        <v>425</v>
      </c>
      <c r="X79" t="str">
        <f t="shared" si="51"/>
        <v>(NITRO_PACKS,N)</v>
      </c>
      <c r="Y79" t="str">
        <f t="shared" si="52"/>
        <v>,</v>
      </c>
      <c r="Z79" t="str">
        <f t="shared" si="53"/>
        <v>(ARMORY,A)</v>
      </c>
      <c r="AA79" t="str">
        <f t="shared" si="54"/>
        <v/>
      </c>
      <c r="AB79" t="str">
        <f t="shared" si="55"/>
        <v/>
      </c>
      <c r="AC79" t="str">
        <f t="shared" si="56"/>
        <v>(TECH_LAB_BARRACKS,O),(NITRO_PACKS,N),(ARMORY,A)</v>
      </c>
      <c r="AE79" t="str">
        <f t="shared" si="46"/>
        <v>Event('Research Nitro Packs',50,50,0,0,100,research,(NITRO_PACKS,),((TECH_LAB_BARRACKS,O),(NITRO_PACKS,N),(ARMORY,A))),</v>
      </c>
    </row>
    <row r="80" spans="1:31" x14ac:dyDescent="0.3">
      <c r="A80">
        <v>78</v>
      </c>
      <c r="B80" t="s">
        <v>463</v>
      </c>
      <c r="C80" t="str">
        <f t="shared" ref="C80:C150" si="63">UPPER(SUBSTITUTE(B80," ","_"))</f>
        <v>HI_SEC_AUTO_TRACKING</v>
      </c>
      <c r="D80" t="str">
        <f t="shared" si="40"/>
        <v>Research Hi_Sec Auto Tracking</v>
      </c>
      <c r="E80" t="str">
        <f t="shared" si="47"/>
        <v>RESEARCH_HI_SEC_AUTO_TRACKING</v>
      </c>
      <c r="F80" t="str">
        <f t="shared" si="48"/>
        <v>RESEARCH_HI_SEC_AUTO_TRACKING = 78</v>
      </c>
      <c r="G80">
        <v>100</v>
      </c>
      <c r="H80">
        <v>100</v>
      </c>
      <c r="I80">
        <v>0</v>
      </c>
      <c r="J80">
        <v>0</v>
      </c>
      <c r="K80">
        <v>80</v>
      </c>
      <c r="L80" t="s">
        <v>267</v>
      </c>
      <c r="M80" t="str">
        <f t="shared" si="41"/>
        <v>HI_SEC_AUTO_TRACKING</v>
      </c>
      <c r="N80" t="str">
        <f t="shared" ref="N80" si="64">$C$31</f>
        <v>ENGINEERING_BAY</v>
      </c>
      <c r="O80" t="s">
        <v>209</v>
      </c>
      <c r="P80" t="str">
        <f t="shared" si="43"/>
        <v>HI_SEC_AUTO_TRACKING</v>
      </c>
      <c r="Q80" t="s">
        <v>266</v>
      </c>
      <c r="V80" t="str">
        <f t="shared" si="50"/>
        <v>(ENGINEERING_BAY,O)</v>
      </c>
      <c r="W80" t="s">
        <v>425</v>
      </c>
      <c r="X80" t="str">
        <f t="shared" si="51"/>
        <v>(HI_SEC_AUTO_TRACKING,N)</v>
      </c>
      <c r="Y80" t="str">
        <f t="shared" si="52"/>
        <v/>
      </c>
      <c r="Z80" t="str">
        <f t="shared" si="53"/>
        <v/>
      </c>
      <c r="AA80" t="str">
        <f t="shared" si="54"/>
        <v/>
      </c>
      <c r="AB80" t="str">
        <f t="shared" si="55"/>
        <v/>
      </c>
      <c r="AC80" t="str">
        <f t="shared" si="56"/>
        <v>(ENGINEERING_BAY,O),(HI_SEC_AUTO_TRACKING,N)</v>
      </c>
      <c r="AE80" t="str">
        <f t="shared" si="46"/>
        <v>Event('Research Hi_Sec Auto Tracking',100,100,0,0,80,research,(HI_SEC_AUTO_TRACKING,),((ENGINEERING_BAY,O),(HI_SEC_AUTO_TRACKING,N))),</v>
      </c>
    </row>
    <row r="81" spans="1:31" x14ac:dyDescent="0.3">
      <c r="A81">
        <v>79</v>
      </c>
      <c r="B81" t="s">
        <v>173</v>
      </c>
      <c r="C81" t="str">
        <f t="shared" si="63"/>
        <v>CLOAKING_FIELD</v>
      </c>
      <c r="D81" t="str">
        <f t="shared" si="40"/>
        <v>Research Cloaking Field</v>
      </c>
      <c r="E81" t="str">
        <f t="shared" si="47"/>
        <v>RESEARCH_CLOAKING_FIELD</v>
      </c>
      <c r="F81" t="str">
        <f t="shared" si="48"/>
        <v>RESEARCH_CLOAKING_FIELD = 79</v>
      </c>
      <c r="G81">
        <v>200</v>
      </c>
      <c r="H81">
        <v>200</v>
      </c>
      <c r="I81">
        <v>0</v>
      </c>
      <c r="J81">
        <v>0</v>
      </c>
      <c r="K81">
        <v>110</v>
      </c>
      <c r="L81" t="s">
        <v>267</v>
      </c>
      <c r="M81" t="str">
        <f t="shared" si="41"/>
        <v>CLOAKING_FIELD</v>
      </c>
      <c r="N81" t="str">
        <f>$C$59</f>
        <v>TECH_LAB_STARPORT</v>
      </c>
      <c r="O81" t="s">
        <v>209</v>
      </c>
      <c r="P81" t="str">
        <f t="shared" si="43"/>
        <v>CLOAKING_FIELD</v>
      </c>
      <c r="Q81" t="s">
        <v>266</v>
      </c>
      <c r="V81" t="str">
        <f t="shared" si="50"/>
        <v>(TECH_LAB_STARPORT,O)</v>
      </c>
      <c r="W81" t="s">
        <v>425</v>
      </c>
      <c r="X81" t="str">
        <f t="shared" si="51"/>
        <v>(CLOAKING_FIELD,N)</v>
      </c>
      <c r="Y81" t="str">
        <f t="shared" si="52"/>
        <v/>
      </c>
      <c r="Z81" t="str">
        <f t="shared" si="53"/>
        <v/>
      </c>
      <c r="AA81" t="str">
        <f t="shared" si="54"/>
        <v/>
      </c>
      <c r="AB81" t="str">
        <f t="shared" si="55"/>
        <v/>
      </c>
      <c r="AC81" t="str">
        <f t="shared" si="56"/>
        <v>(TECH_LAB_STARPORT,O),(CLOAKING_FIELD,N)</v>
      </c>
      <c r="AE81" t="str">
        <f t="shared" si="46"/>
        <v>Event('Research Cloaking Field',200,200,0,0,110,research,(CLOAKING_FIELD,),((TECH_LAB_STARPORT,O),(CLOAKING_FIELD,N))),</v>
      </c>
    </row>
    <row r="82" spans="1:31" x14ac:dyDescent="0.3">
      <c r="A82">
        <v>80</v>
      </c>
      <c r="B82" t="s">
        <v>174</v>
      </c>
      <c r="C82" t="str">
        <f t="shared" si="63"/>
        <v>CONCUSSIVE_SHELLS</v>
      </c>
      <c r="D82" t="str">
        <f t="shared" si="40"/>
        <v>Research Concussive Shells</v>
      </c>
      <c r="E82" t="str">
        <f t="shared" si="47"/>
        <v>RESEARCH_CONCUSSIVE_SHELLS</v>
      </c>
      <c r="F82" t="str">
        <f t="shared" si="48"/>
        <v>RESEARCH_CONCUSSIVE_SHELLS = 80</v>
      </c>
      <c r="G82">
        <v>50</v>
      </c>
      <c r="H82">
        <v>50</v>
      </c>
      <c r="I82">
        <v>0</v>
      </c>
      <c r="J82">
        <v>0</v>
      </c>
      <c r="K82">
        <v>60</v>
      </c>
      <c r="L82" t="s">
        <v>267</v>
      </c>
      <c r="M82" t="str">
        <f t="shared" si="41"/>
        <v>CONCUSSIVE_SHELLS</v>
      </c>
      <c r="N82" t="str">
        <f>$C$51</f>
        <v>TECH_LAB_BARRACKS</v>
      </c>
      <c r="O82" t="s">
        <v>209</v>
      </c>
      <c r="P82" t="str">
        <f t="shared" si="43"/>
        <v>CONCUSSIVE_SHELLS</v>
      </c>
      <c r="Q82" t="s">
        <v>266</v>
      </c>
      <c r="V82" t="str">
        <f t="shared" si="50"/>
        <v>(TECH_LAB_BARRACKS,O)</v>
      </c>
      <c r="W82" t="s">
        <v>425</v>
      </c>
      <c r="X82" t="str">
        <f t="shared" si="51"/>
        <v>(CONCUSSIVE_SHELLS,N)</v>
      </c>
      <c r="Y82" t="str">
        <f t="shared" si="52"/>
        <v/>
      </c>
      <c r="Z82" t="str">
        <f t="shared" si="53"/>
        <v/>
      </c>
      <c r="AA82" t="str">
        <f t="shared" si="54"/>
        <v/>
      </c>
      <c r="AB82" t="str">
        <f t="shared" si="55"/>
        <v/>
      </c>
      <c r="AC82" t="str">
        <f t="shared" si="56"/>
        <v>(TECH_LAB_BARRACKS,O),(CONCUSSIVE_SHELLS,N)</v>
      </c>
      <c r="AE82" t="str">
        <f t="shared" si="46"/>
        <v>Event('Research Concussive Shells',50,50,0,0,60,research,(CONCUSSIVE_SHELLS,),((TECH_LAB_BARRACKS,O),(CONCUSSIVE_SHELLS,N))),</v>
      </c>
    </row>
    <row r="83" spans="1:31" x14ac:dyDescent="0.3">
      <c r="A83">
        <v>81</v>
      </c>
      <c r="B83" t="s">
        <v>175</v>
      </c>
      <c r="C83" t="str">
        <f t="shared" si="63"/>
        <v>PERSONAL_CLOAKING</v>
      </c>
      <c r="D83" t="str">
        <f t="shared" si="40"/>
        <v>Research Personal Cloaking</v>
      </c>
      <c r="E83" t="str">
        <f t="shared" si="47"/>
        <v>RESEARCH_PERSONAL_CLOAKING</v>
      </c>
      <c r="F83" t="str">
        <f t="shared" si="48"/>
        <v>RESEARCH_PERSONAL_CLOAKING = 81</v>
      </c>
      <c r="G83">
        <v>150</v>
      </c>
      <c r="H83">
        <v>150</v>
      </c>
      <c r="I83">
        <v>0</v>
      </c>
      <c r="J83">
        <v>0</v>
      </c>
      <c r="K83">
        <v>120</v>
      </c>
      <c r="L83" t="s">
        <v>267</v>
      </c>
      <c r="M83" t="str">
        <f t="shared" si="41"/>
        <v>PERSONAL_CLOAKING</v>
      </c>
      <c r="N83" t="str">
        <f>$C$37</f>
        <v>GHOST_ACADEMY</v>
      </c>
      <c r="O83" t="s">
        <v>209</v>
      </c>
      <c r="P83" t="str">
        <f t="shared" si="43"/>
        <v>PERSONAL_CLOAKING</v>
      </c>
      <c r="Q83" t="s">
        <v>266</v>
      </c>
      <c r="V83" t="str">
        <f t="shared" si="50"/>
        <v>(GHOST_ACADEMY,O)</v>
      </c>
      <c r="W83" t="s">
        <v>425</v>
      </c>
      <c r="X83" t="str">
        <f t="shared" si="51"/>
        <v>(PERSONAL_CLOAKING,N)</v>
      </c>
      <c r="Y83" t="str">
        <f t="shared" si="52"/>
        <v/>
      </c>
      <c r="Z83" t="str">
        <f t="shared" si="53"/>
        <v/>
      </c>
      <c r="AA83" t="str">
        <f t="shared" si="54"/>
        <v/>
      </c>
      <c r="AB83" t="str">
        <f t="shared" si="55"/>
        <v/>
      </c>
      <c r="AC83" t="str">
        <f t="shared" si="56"/>
        <v>(GHOST_ACADEMY,O),(PERSONAL_CLOAKING,N)</v>
      </c>
      <c r="AE83" t="str">
        <f t="shared" si="46"/>
        <v>Event('Research Personal Cloaking',150,150,0,0,120,research,(PERSONAL_CLOAKING,),((GHOST_ACADEMY,O),(PERSONAL_CLOAKING,N))),</v>
      </c>
    </row>
    <row r="84" spans="1:31" x14ac:dyDescent="0.3">
      <c r="A84">
        <v>82</v>
      </c>
      <c r="B84" t="s">
        <v>176</v>
      </c>
      <c r="C84" t="str">
        <f t="shared" si="63"/>
        <v>STIMPACK</v>
      </c>
      <c r="D84" t="str">
        <f t="shared" si="40"/>
        <v>Research Stimpack</v>
      </c>
      <c r="E84" t="str">
        <f t="shared" si="47"/>
        <v>RESEARCH_STIMPACK</v>
      </c>
      <c r="F84" t="str">
        <f t="shared" si="48"/>
        <v>RESEARCH_STIMPACK = 82</v>
      </c>
      <c r="G84">
        <v>100</v>
      </c>
      <c r="H84">
        <v>100</v>
      </c>
      <c r="I84">
        <v>0</v>
      </c>
      <c r="J84">
        <v>0</v>
      </c>
      <c r="K84">
        <v>170</v>
      </c>
      <c r="L84" t="s">
        <v>267</v>
      </c>
      <c r="M84" t="str">
        <f t="shared" si="41"/>
        <v>STIMPACK</v>
      </c>
      <c r="N84" t="str">
        <f>$C$51</f>
        <v>TECH_LAB_BARRACKS</v>
      </c>
      <c r="O84" t="s">
        <v>209</v>
      </c>
      <c r="P84" t="str">
        <f t="shared" si="43"/>
        <v>STIMPACK</v>
      </c>
      <c r="Q84" t="s">
        <v>266</v>
      </c>
      <c r="V84" t="str">
        <f t="shared" si="50"/>
        <v>(TECH_LAB_BARRACKS,O)</v>
      </c>
      <c r="W84" t="s">
        <v>425</v>
      </c>
      <c r="X84" t="str">
        <f t="shared" si="51"/>
        <v>(STIMPACK,N)</v>
      </c>
      <c r="Y84" t="str">
        <f t="shared" si="52"/>
        <v/>
      </c>
      <c r="Z84" t="str">
        <f t="shared" si="53"/>
        <v/>
      </c>
      <c r="AA84" t="str">
        <f t="shared" si="54"/>
        <v/>
      </c>
      <c r="AB84" t="str">
        <f t="shared" si="55"/>
        <v/>
      </c>
      <c r="AC84" t="str">
        <f t="shared" si="56"/>
        <v>(TECH_LAB_BARRACKS,O),(STIMPACK,N)</v>
      </c>
      <c r="AE84" t="str">
        <f t="shared" si="46"/>
        <v>Event('Research Stimpack',100,100,0,0,170,research,(STIMPACK,),((TECH_LAB_BARRACKS,O),(STIMPACK,N))),</v>
      </c>
    </row>
    <row r="85" spans="1:31" x14ac:dyDescent="0.3">
      <c r="A85">
        <v>83</v>
      </c>
      <c r="B85" t="s">
        <v>177</v>
      </c>
      <c r="C85" t="str">
        <f t="shared" si="63"/>
        <v>WEAPON_REFIT</v>
      </c>
      <c r="D85" t="str">
        <f t="shared" si="40"/>
        <v>Research Weapon Refit</v>
      </c>
      <c r="E85" t="str">
        <f t="shared" si="47"/>
        <v>RESEARCH_WEAPON_REFIT</v>
      </c>
      <c r="F85" t="str">
        <f t="shared" si="48"/>
        <v>RESEARCH_WEAPON_REFIT = 83</v>
      </c>
      <c r="G85">
        <v>150</v>
      </c>
      <c r="H85">
        <v>150</v>
      </c>
      <c r="I85">
        <v>0</v>
      </c>
      <c r="J85">
        <v>0</v>
      </c>
      <c r="K85">
        <v>60</v>
      </c>
      <c r="L85" t="s">
        <v>267</v>
      </c>
      <c r="M85" t="str">
        <f t="shared" si="41"/>
        <v>WEAPON_REFIT</v>
      </c>
      <c r="N85" t="str">
        <f>$C$42</f>
        <v>FUSION_CORE</v>
      </c>
      <c r="O85" t="s">
        <v>209</v>
      </c>
      <c r="P85" t="str">
        <f t="shared" si="43"/>
        <v>WEAPON_REFIT</v>
      </c>
      <c r="Q85" t="s">
        <v>266</v>
      </c>
      <c r="V85" t="str">
        <f t="shared" si="50"/>
        <v>(FUSION_CORE,O)</v>
      </c>
      <c r="W85" t="s">
        <v>425</v>
      </c>
      <c r="X85" t="str">
        <f t="shared" si="51"/>
        <v>(WEAPON_REFIT,N)</v>
      </c>
      <c r="Y85" t="str">
        <f t="shared" si="52"/>
        <v/>
      </c>
      <c r="Z85" t="str">
        <f t="shared" si="53"/>
        <v/>
      </c>
      <c r="AA85" t="str">
        <f t="shared" si="54"/>
        <v/>
      </c>
      <c r="AB85" t="str">
        <f t="shared" si="55"/>
        <v/>
      </c>
      <c r="AC85" t="str">
        <f t="shared" si="56"/>
        <v>(FUSION_CORE,O),(WEAPON_REFIT,N)</v>
      </c>
      <c r="AE85" t="str">
        <f t="shared" si="46"/>
        <v>Event('Research Weapon Refit',150,150,0,0,60,research,(WEAPON_REFIT,),((FUSION_CORE,O),(WEAPON_REFIT,N))),</v>
      </c>
    </row>
    <row r="86" spans="1:31" x14ac:dyDescent="0.3">
      <c r="A86">
        <v>84</v>
      </c>
      <c r="B86" t="s">
        <v>178</v>
      </c>
      <c r="C86" t="str">
        <f t="shared" si="63"/>
        <v>BEHEMOTH_REACTOR</v>
      </c>
      <c r="D86" t="str">
        <f t="shared" si="40"/>
        <v>Research Behemoth Reactor</v>
      </c>
      <c r="E86" t="str">
        <f t="shared" si="47"/>
        <v>RESEARCH_BEHEMOTH_REACTOR</v>
      </c>
      <c r="F86" t="str">
        <f t="shared" si="48"/>
        <v>RESEARCH_BEHEMOTH_REACTOR = 84</v>
      </c>
      <c r="G86">
        <v>150</v>
      </c>
      <c r="H86">
        <v>150</v>
      </c>
      <c r="I86">
        <v>0</v>
      </c>
      <c r="J86">
        <v>0</v>
      </c>
      <c r="K86">
        <v>80</v>
      </c>
      <c r="L86" t="s">
        <v>267</v>
      </c>
      <c r="M86" t="str">
        <f t="shared" si="41"/>
        <v>BEHEMOTH_REACTOR</v>
      </c>
      <c r="N86" t="str">
        <f>$C$42</f>
        <v>FUSION_CORE</v>
      </c>
      <c r="O86" t="s">
        <v>209</v>
      </c>
      <c r="P86" t="str">
        <f t="shared" si="43"/>
        <v>BEHEMOTH_REACTOR</v>
      </c>
      <c r="Q86" t="s">
        <v>266</v>
      </c>
      <c r="V86" t="str">
        <f t="shared" si="50"/>
        <v>(FUSION_CORE,O)</v>
      </c>
      <c r="W86" t="s">
        <v>425</v>
      </c>
      <c r="X86" t="str">
        <f t="shared" si="51"/>
        <v>(BEHEMOTH_REACTOR,N)</v>
      </c>
      <c r="Y86" t="str">
        <f t="shared" si="52"/>
        <v/>
      </c>
      <c r="Z86" t="str">
        <f t="shared" si="53"/>
        <v/>
      </c>
      <c r="AA86" t="str">
        <f t="shared" si="54"/>
        <v/>
      </c>
      <c r="AB86" t="str">
        <f t="shared" si="55"/>
        <v/>
      </c>
      <c r="AC86" t="str">
        <f t="shared" si="56"/>
        <v>(FUSION_CORE,O),(BEHEMOTH_REACTOR,N)</v>
      </c>
      <c r="AE86" t="str">
        <f t="shared" si="46"/>
        <v>Event('Research Behemoth Reactor',150,150,0,0,80,research,(BEHEMOTH_REACTOR,),((FUSION_CORE,O),(BEHEMOTH_REACTOR,N))),</v>
      </c>
    </row>
    <row r="87" spans="1:31" x14ac:dyDescent="0.3">
      <c r="A87">
        <v>85</v>
      </c>
      <c r="B87" t="s">
        <v>179</v>
      </c>
      <c r="C87" t="str">
        <f t="shared" si="63"/>
        <v>CADUCEUS_REACTOR</v>
      </c>
      <c r="D87" t="str">
        <f t="shared" si="40"/>
        <v>Research Caduceus Reactor</v>
      </c>
      <c r="E87" t="str">
        <f t="shared" si="47"/>
        <v>RESEARCH_CADUCEUS_REACTOR</v>
      </c>
      <c r="F87" t="str">
        <f t="shared" si="48"/>
        <v>RESEARCH_CADUCEUS_REACTOR = 85</v>
      </c>
      <c r="G87">
        <v>100</v>
      </c>
      <c r="H87">
        <v>100</v>
      </c>
      <c r="I87">
        <v>0</v>
      </c>
      <c r="J87">
        <v>0</v>
      </c>
      <c r="K87">
        <v>80</v>
      </c>
      <c r="L87" t="s">
        <v>267</v>
      </c>
      <c r="M87" t="str">
        <f t="shared" si="41"/>
        <v>CADUCEUS_REACTOR</v>
      </c>
      <c r="N87" t="str">
        <f>$C$59</f>
        <v>TECH_LAB_STARPORT</v>
      </c>
      <c r="O87" t="s">
        <v>209</v>
      </c>
      <c r="P87" t="str">
        <f t="shared" si="43"/>
        <v>CADUCEUS_REACTOR</v>
      </c>
      <c r="Q87" t="s">
        <v>266</v>
      </c>
      <c r="V87" t="str">
        <f t="shared" si="50"/>
        <v>(TECH_LAB_STARPORT,O)</v>
      </c>
      <c r="W87" t="s">
        <v>425</v>
      </c>
      <c r="X87" t="str">
        <f t="shared" si="51"/>
        <v>(CADUCEUS_REACTOR,N)</v>
      </c>
      <c r="Y87" t="str">
        <f t="shared" si="52"/>
        <v/>
      </c>
      <c r="Z87" t="str">
        <f t="shared" si="53"/>
        <v/>
      </c>
      <c r="AA87" t="str">
        <f t="shared" si="54"/>
        <v/>
      </c>
      <c r="AB87" t="str">
        <f t="shared" si="55"/>
        <v/>
      </c>
      <c r="AC87" t="str">
        <f t="shared" si="56"/>
        <v>(TECH_LAB_STARPORT,O),(CADUCEUS_REACTOR,N)</v>
      </c>
      <c r="AE87" t="str">
        <f t="shared" si="46"/>
        <v>Event('Research Caduceus Reactor',100,100,0,0,80,research,(CADUCEUS_REACTOR,),((TECH_LAB_STARPORT,O),(CADUCEUS_REACTOR,N))),</v>
      </c>
    </row>
    <row r="88" spans="1:31" x14ac:dyDescent="0.3">
      <c r="A88">
        <v>86</v>
      </c>
      <c r="B88" t="s">
        <v>180</v>
      </c>
      <c r="C88" t="str">
        <f t="shared" si="63"/>
        <v>CORVID_REACTOR</v>
      </c>
      <c r="D88" t="str">
        <f t="shared" si="40"/>
        <v>Research Corvid Reactor</v>
      </c>
      <c r="E88" t="str">
        <f t="shared" si="47"/>
        <v>RESEARCH_CORVID_REACTOR</v>
      </c>
      <c r="F88" t="str">
        <f t="shared" si="48"/>
        <v>RESEARCH_CORVID_REACTOR = 86</v>
      </c>
      <c r="G88">
        <v>150</v>
      </c>
      <c r="H88">
        <v>150</v>
      </c>
      <c r="I88">
        <v>0</v>
      </c>
      <c r="J88">
        <v>0</v>
      </c>
      <c r="K88">
        <v>110</v>
      </c>
      <c r="L88" t="s">
        <v>267</v>
      </c>
      <c r="M88" t="str">
        <f t="shared" si="41"/>
        <v>CORVID_REACTOR</v>
      </c>
      <c r="N88" t="str">
        <f>$C$59</f>
        <v>TECH_LAB_STARPORT</v>
      </c>
      <c r="O88" t="s">
        <v>209</v>
      </c>
      <c r="P88" t="str">
        <f t="shared" si="43"/>
        <v>CORVID_REACTOR</v>
      </c>
      <c r="Q88" t="s">
        <v>266</v>
      </c>
      <c r="V88" t="str">
        <f t="shared" si="50"/>
        <v>(TECH_LAB_STARPORT,O)</v>
      </c>
      <c r="W88" t="s">
        <v>425</v>
      </c>
      <c r="X88" t="str">
        <f t="shared" si="51"/>
        <v>(CORVID_REACTOR,N)</v>
      </c>
      <c r="Y88" t="str">
        <f t="shared" si="52"/>
        <v/>
      </c>
      <c r="Z88" t="str">
        <f t="shared" si="53"/>
        <v/>
      </c>
      <c r="AA88" t="str">
        <f t="shared" si="54"/>
        <v/>
      </c>
      <c r="AB88" t="str">
        <f t="shared" si="55"/>
        <v/>
      </c>
      <c r="AC88" t="str">
        <f t="shared" si="56"/>
        <v>(TECH_LAB_STARPORT,O),(CORVID_REACTOR,N)</v>
      </c>
      <c r="AE88" t="str">
        <f t="shared" si="46"/>
        <v>Event('Research Corvid Reactor',150,150,0,0,110,research,(CORVID_REACTOR,),((TECH_LAB_STARPORT,O),(CORVID_REACTOR,N))),</v>
      </c>
    </row>
    <row r="89" spans="1:31" x14ac:dyDescent="0.3">
      <c r="A89">
        <v>87</v>
      </c>
      <c r="B89" t="s">
        <v>181</v>
      </c>
      <c r="C89" t="str">
        <f t="shared" si="63"/>
        <v>MOEBIUS_REACTOR</v>
      </c>
      <c r="D89" t="str">
        <f t="shared" si="40"/>
        <v>Research Moebius Reactor</v>
      </c>
      <c r="E89" t="str">
        <f t="shared" si="47"/>
        <v>RESEARCH_MOEBIUS_REACTOR</v>
      </c>
      <c r="F89" t="str">
        <f t="shared" si="48"/>
        <v>RESEARCH_MOEBIUS_REACTOR = 87</v>
      </c>
      <c r="G89">
        <v>100</v>
      </c>
      <c r="H89">
        <v>100</v>
      </c>
      <c r="I89">
        <v>0</v>
      </c>
      <c r="J89">
        <v>0</v>
      </c>
      <c r="K89">
        <v>80</v>
      </c>
      <c r="L89" t="s">
        <v>267</v>
      </c>
      <c r="M89" t="str">
        <f t="shared" si="41"/>
        <v>MOEBIUS_REACTOR</v>
      </c>
      <c r="N89" t="str">
        <f>$C$37</f>
        <v>GHOST_ACADEMY</v>
      </c>
      <c r="O89" t="s">
        <v>209</v>
      </c>
      <c r="P89" t="str">
        <f t="shared" si="43"/>
        <v>MOEBIUS_REACTOR</v>
      </c>
      <c r="Q89" t="s">
        <v>266</v>
      </c>
      <c r="V89" t="str">
        <f t="shared" si="50"/>
        <v>(GHOST_ACADEMY,O)</v>
      </c>
      <c r="W89" t="s">
        <v>425</v>
      </c>
      <c r="X89" t="str">
        <f t="shared" si="51"/>
        <v>(MOEBIUS_REACTOR,N)</v>
      </c>
      <c r="Y89" t="str">
        <f t="shared" si="52"/>
        <v/>
      </c>
      <c r="Z89" t="str">
        <f t="shared" si="53"/>
        <v/>
      </c>
      <c r="AA89" t="str">
        <f t="shared" si="54"/>
        <v/>
      </c>
      <c r="AB89" t="str">
        <f t="shared" si="55"/>
        <v/>
      </c>
      <c r="AC89" t="str">
        <f t="shared" si="56"/>
        <v>(GHOST_ACADEMY,O),(MOEBIUS_REACTOR,N)</v>
      </c>
      <c r="AE89" t="str">
        <f t="shared" si="46"/>
        <v>Event('Research Moebius Reactor',100,100,0,0,80,research,(MOEBIUS_REACTOR,),((GHOST_ACADEMY,O),(MOEBIUS_REACTOR,N))),</v>
      </c>
    </row>
    <row r="90" spans="1:31" x14ac:dyDescent="0.3">
      <c r="A90">
        <v>88</v>
      </c>
      <c r="B90" t="s">
        <v>182</v>
      </c>
      <c r="C90" t="str">
        <f t="shared" si="63"/>
        <v>BUILDING_ARMOR</v>
      </c>
      <c r="D90" t="str">
        <f t="shared" si="40"/>
        <v>Research Building Armor</v>
      </c>
      <c r="E90" t="str">
        <f t="shared" si="47"/>
        <v>RESEARCH_BUILDING_ARMOR</v>
      </c>
      <c r="F90" t="str">
        <f t="shared" si="48"/>
        <v>RESEARCH_BUILDING_ARMOR = 88</v>
      </c>
      <c r="G90">
        <v>150</v>
      </c>
      <c r="H90">
        <v>150</v>
      </c>
      <c r="I90">
        <v>0</v>
      </c>
      <c r="J90">
        <v>0</v>
      </c>
      <c r="K90">
        <v>140</v>
      </c>
      <c r="L90" t="s">
        <v>267</v>
      </c>
      <c r="M90" t="str">
        <f t="shared" si="41"/>
        <v>BUILDING_ARMOR</v>
      </c>
      <c r="N90" t="str">
        <f t="shared" ref="N90" si="65">$C$31</f>
        <v>ENGINEERING_BAY</v>
      </c>
      <c r="O90" t="s">
        <v>209</v>
      </c>
      <c r="P90" t="str">
        <f t="shared" si="43"/>
        <v>BUILDING_ARMOR</v>
      </c>
      <c r="Q90" t="s">
        <v>266</v>
      </c>
      <c r="V90" t="str">
        <f t="shared" si="50"/>
        <v>(ENGINEERING_BAY,O)</v>
      </c>
      <c r="W90" t="s">
        <v>425</v>
      </c>
      <c r="X90" t="str">
        <f t="shared" si="51"/>
        <v>(BUILDING_ARMOR,N)</v>
      </c>
      <c r="Y90" t="str">
        <f t="shared" si="52"/>
        <v/>
      </c>
      <c r="Z90" t="str">
        <f t="shared" si="53"/>
        <v/>
      </c>
      <c r="AA90" t="str">
        <f t="shared" si="54"/>
        <v/>
      </c>
      <c r="AB90" t="str">
        <f t="shared" si="55"/>
        <v/>
      </c>
      <c r="AC90" t="str">
        <f t="shared" si="56"/>
        <v>(ENGINEERING_BAY,O),(BUILDING_ARMOR,N)</v>
      </c>
      <c r="AE90" t="str">
        <f t="shared" si="46"/>
        <v>Event('Research Building Armor',150,150,0,0,140,research,(BUILDING_ARMOR,),((ENGINEERING_BAY,O),(BUILDING_ARMOR,N))),</v>
      </c>
    </row>
    <row r="91" spans="1:31" x14ac:dyDescent="0.3">
      <c r="A91">
        <v>89</v>
      </c>
      <c r="B91" t="s">
        <v>183</v>
      </c>
      <c r="C91" t="str">
        <f t="shared" si="63"/>
        <v>COMBAT_SHIELD</v>
      </c>
      <c r="D91" t="str">
        <f t="shared" si="40"/>
        <v>Research Combat Shield</v>
      </c>
      <c r="E91" t="str">
        <f t="shared" si="47"/>
        <v>RESEARCH_COMBAT_SHIELD</v>
      </c>
      <c r="F91" t="str">
        <f t="shared" si="48"/>
        <v>RESEARCH_COMBAT_SHIELD = 89</v>
      </c>
      <c r="G91">
        <v>100</v>
      </c>
      <c r="H91">
        <v>100</v>
      </c>
      <c r="I91">
        <v>0</v>
      </c>
      <c r="J91">
        <v>0</v>
      </c>
      <c r="K91">
        <v>110</v>
      </c>
      <c r="L91" t="s">
        <v>267</v>
      </c>
      <c r="M91" t="str">
        <f t="shared" si="41"/>
        <v>COMBAT_SHIELD</v>
      </c>
      <c r="N91" t="str">
        <f>$C$51</f>
        <v>TECH_LAB_BARRACKS</v>
      </c>
      <c r="O91" t="s">
        <v>209</v>
      </c>
      <c r="P91" t="str">
        <f t="shared" si="43"/>
        <v>COMBAT_SHIELD</v>
      </c>
      <c r="Q91" t="s">
        <v>266</v>
      </c>
      <c r="V91" t="str">
        <f t="shared" si="50"/>
        <v>(TECH_LAB_BARRACKS,O)</v>
      </c>
      <c r="W91" t="s">
        <v>425</v>
      </c>
      <c r="X91" t="str">
        <f t="shared" si="51"/>
        <v>(COMBAT_SHIELD,N)</v>
      </c>
      <c r="Y91" t="str">
        <f t="shared" si="52"/>
        <v/>
      </c>
      <c r="Z91" t="str">
        <f t="shared" si="53"/>
        <v/>
      </c>
      <c r="AA91" t="str">
        <f t="shared" si="54"/>
        <v/>
      </c>
      <c r="AB91" t="str">
        <f t="shared" si="55"/>
        <v/>
      </c>
      <c r="AC91" t="str">
        <f t="shared" si="56"/>
        <v>(TECH_LAB_BARRACKS,O),(COMBAT_SHIELD,N)</v>
      </c>
      <c r="AE91" t="str">
        <f t="shared" si="46"/>
        <v>Event('Research Combat Shield',100,100,0,0,110,research,(COMBAT_SHIELD,),((TECH_LAB_BARRACKS,O),(COMBAT_SHIELD,N))),</v>
      </c>
    </row>
    <row r="92" spans="1:31" x14ac:dyDescent="0.3">
      <c r="A92">
        <v>90</v>
      </c>
      <c r="B92" t="s">
        <v>184</v>
      </c>
      <c r="C92" t="str">
        <f t="shared" si="63"/>
        <v>DURABLE_MATERIALS</v>
      </c>
      <c r="D92" t="str">
        <f t="shared" si="40"/>
        <v>Research Durable Materials</v>
      </c>
      <c r="E92" t="str">
        <f t="shared" si="47"/>
        <v>RESEARCH_DURABLE_MATERIALS</v>
      </c>
      <c r="F92" t="str">
        <f t="shared" si="48"/>
        <v>RESEARCH_DURABLE_MATERIALS = 90</v>
      </c>
      <c r="G92">
        <v>150</v>
      </c>
      <c r="H92">
        <v>150</v>
      </c>
      <c r="I92">
        <v>0</v>
      </c>
      <c r="J92">
        <v>0</v>
      </c>
      <c r="K92">
        <v>110</v>
      </c>
      <c r="L92" t="s">
        <v>267</v>
      </c>
      <c r="M92" t="str">
        <f t="shared" si="41"/>
        <v>DURABLE_MATERIALS</v>
      </c>
      <c r="N92" t="str">
        <f>$C$59</f>
        <v>TECH_LAB_STARPORT</v>
      </c>
      <c r="O92" t="s">
        <v>209</v>
      </c>
      <c r="P92" t="str">
        <f t="shared" si="43"/>
        <v>DURABLE_MATERIALS</v>
      </c>
      <c r="Q92" t="s">
        <v>266</v>
      </c>
      <c r="V92" t="str">
        <f t="shared" si="50"/>
        <v>(TECH_LAB_STARPORT,O)</v>
      </c>
      <c r="W92" t="s">
        <v>425</v>
      </c>
      <c r="X92" t="str">
        <f t="shared" si="51"/>
        <v>(DURABLE_MATERIALS,N)</v>
      </c>
      <c r="Y92" t="str">
        <f t="shared" si="52"/>
        <v/>
      </c>
      <c r="Z92" t="str">
        <f t="shared" si="53"/>
        <v/>
      </c>
      <c r="AA92" t="str">
        <f t="shared" si="54"/>
        <v/>
      </c>
      <c r="AB92" t="str">
        <f t="shared" si="55"/>
        <v/>
      </c>
      <c r="AC92" t="str">
        <f t="shared" si="56"/>
        <v>(TECH_LAB_STARPORT,O),(DURABLE_MATERIALS,N)</v>
      </c>
      <c r="AE92" t="str">
        <f t="shared" si="46"/>
        <v>Event('Research Durable Materials',150,150,0,0,110,research,(DURABLE_MATERIALS,),((TECH_LAB_STARPORT,O),(DURABLE_MATERIALS,N))),</v>
      </c>
    </row>
    <row r="93" spans="1:31" x14ac:dyDescent="0.3">
      <c r="A93">
        <v>91</v>
      </c>
      <c r="B93" t="s">
        <v>464</v>
      </c>
      <c r="C93" t="str">
        <f t="shared" si="63"/>
        <v>INFERNAL_PRE_IGNITER</v>
      </c>
      <c r="D93" t="str">
        <f t="shared" si="40"/>
        <v>Research Infernal Pre_Igniter</v>
      </c>
      <c r="E93" t="str">
        <f t="shared" si="47"/>
        <v>RESEARCH_INFERNAL_PRE_IGNITER</v>
      </c>
      <c r="F93" t="str">
        <f t="shared" si="48"/>
        <v>RESEARCH_INFERNAL_PRE_IGNITER = 91</v>
      </c>
      <c r="G93">
        <v>150</v>
      </c>
      <c r="H93">
        <v>150</v>
      </c>
      <c r="I93">
        <v>0</v>
      </c>
      <c r="J93">
        <v>0</v>
      </c>
      <c r="K93">
        <v>110</v>
      </c>
      <c r="L93" t="s">
        <v>267</v>
      </c>
      <c r="M93" t="str">
        <f t="shared" si="41"/>
        <v>INFERNAL_PRE_IGNITER</v>
      </c>
      <c r="N93" t="str">
        <f>$C$55</f>
        <v>TECH_LAB_FACTORY</v>
      </c>
      <c r="O93" t="s">
        <v>209</v>
      </c>
      <c r="P93" t="str">
        <f t="shared" si="43"/>
        <v>INFERNAL_PRE_IGNITER</v>
      </c>
      <c r="Q93" t="s">
        <v>266</v>
      </c>
      <c r="V93" t="str">
        <f t="shared" si="50"/>
        <v>(TECH_LAB_FACTORY,O)</v>
      </c>
      <c r="W93" t="s">
        <v>425</v>
      </c>
      <c r="X93" t="str">
        <f t="shared" si="51"/>
        <v>(INFERNAL_PRE_IGNITER,N)</v>
      </c>
      <c r="Y93" t="str">
        <f t="shared" si="52"/>
        <v/>
      </c>
      <c r="Z93" t="str">
        <f t="shared" si="53"/>
        <v/>
      </c>
      <c r="AA93" t="str">
        <f t="shared" si="54"/>
        <v/>
      </c>
      <c r="AB93" t="str">
        <f t="shared" si="55"/>
        <v/>
      </c>
      <c r="AC93" t="str">
        <f t="shared" si="56"/>
        <v>(TECH_LAB_FACTORY,O),(INFERNAL_PRE_IGNITER,N)</v>
      </c>
      <c r="AE93" t="str">
        <f t="shared" si="46"/>
        <v>Event('Research Infernal Pre_Igniter',150,150,0,0,110,research,(INFERNAL_PRE_IGNITER,),((TECH_LAB_FACTORY,O),(INFERNAL_PRE_IGNITER,N))),</v>
      </c>
    </row>
    <row r="94" spans="1:31" x14ac:dyDescent="0.3">
      <c r="A94">
        <v>92</v>
      </c>
      <c r="B94" t="s">
        <v>186</v>
      </c>
      <c r="C94" t="str">
        <f t="shared" si="63"/>
        <v>NEOSTEEL_FRAME</v>
      </c>
      <c r="D94" t="str">
        <f t="shared" si="40"/>
        <v>Research Neosteel Frame</v>
      </c>
      <c r="E94" t="str">
        <f t="shared" si="47"/>
        <v>RESEARCH_NEOSTEEL_FRAME</v>
      </c>
      <c r="F94" t="str">
        <f t="shared" si="48"/>
        <v>RESEARCH_NEOSTEEL_FRAME = 92</v>
      </c>
      <c r="G94">
        <v>100</v>
      </c>
      <c r="H94">
        <v>100</v>
      </c>
      <c r="I94">
        <v>0</v>
      </c>
      <c r="J94">
        <v>0</v>
      </c>
      <c r="K94">
        <v>110</v>
      </c>
      <c r="L94" t="s">
        <v>267</v>
      </c>
      <c r="M94" t="str">
        <f t="shared" si="41"/>
        <v>NEOSTEEL_FRAME</v>
      </c>
      <c r="N94" t="str">
        <f t="shared" ref="N94" si="66">$C$31</f>
        <v>ENGINEERING_BAY</v>
      </c>
      <c r="O94" t="s">
        <v>209</v>
      </c>
      <c r="P94" t="str">
        <f t="shared" si="43"/>
        <v>NEOSTEEL_FRAME</v>
      </c>
      <c r="Q94" t="s">
        <v>266</v>
      </c>
      <c r="V94" t="str">
        <f t="shared" si="50"/>
        <v>(ENGINEERING_BAY,O)</v>
      </c>
      <c r="W94" t="s">
        <v>425</v>
      </c>
      <c r="X94" t="str">
        <f t="shared" si="51"/>
        <v>(NEOSTEEL_FRAME,N)</v>
      </c>
      <c r="Y94" t="str">
        <f t="shared" si="52"/>
        <v/>
      </c>
      <c r="Z94" t="str">
        <f t="shared" si="53"/>
        <v/>
      </c>
      <c r="AA94" t="str">
        <f t="shared" si="54"/>
        <v/>
      </c>
      <c r="AB94" t="str">
        <f t="shared" si="55"/>
        <v/>
      </c>
      <c r="AC94" t="str">
        <f t="shared" si="56"/>
        <v>(ENGINEERING_BAY,O),(NEOSTEEL_FRAME,N)</v>
      </c>
      <c r="AE94" t="str">
        <f t="shared" si="46"/>
        <v>Event('Research Neosteel Frame',100,100,0,0,110,research,(NEOSTEEL_FRAME,),((ENGINEERING_BAY,O),(NEOSTEEL_FRAME,N))),</v>
      </c>
    </row>
    <row r="95" spans="1:31" x14ac:dyDescent="0.3">
      <c r="A95">
        <v>93</v>
      </c>
      <c r="B95" t="s">
        <v>329</v>
      </c>
      <c r="C95" t="str">
        <f t="shared" si="63"/>
        <v>TRANSFORMATION_SERVOS</v>
      </c>
      <c r="D95" t="str">
        <f t="shared" si="40"/>
        <v>Research Transformation Servos</v>
      </c>
      <c r="E95" t="str">
        <f t="shared" si="47"/>
        <v>RESEARCH_TRANSFORMATION_SERVOS</v>
      </c>
      <c r="F95" t="str">
        <f t="shared" si="48"/>
        <v>RESEARCH_TRANSFORMATION_SERVOS = 93</v>
      </c>
      <c r="G95">
        <v>100</v>
      </c>
      <c r="H95">
        <v>100</v>
      </c>
      <c r="I95">
        <v>0</v>
      </c>
      <c r="J95">
        <v>0</v>
      </c>
      <c r="K95">
        <v>110</v>
      </c>
      <c r="L95" t="s">
        <v>267</v>
      </c>
      <c r="M95" t="str">
        <f t="shared" si="41"/>
        <v>TRANSFORMATION_SERVOS</v>
      </c>
      <c r="N95" t="str">
        <f>$C$55</f>
        <v>TECH_LAB_FACTORY</v>
      </c>
      <c r="O95" t="s">
        <v>209</v>
      </c>
      <c r="P95" t="str">
        <f t="shared" si="43"/>
        <v>TRANSFORMATION_SERVOS</v>
      </c>
      <c r="Q95" t="s">
        <v>266</v>
      </c>
      <c r="R95" t="str">
        <f t="shared" ref="R95:R96" si="67">$C$40</f>
        <v>ARMORY</v>
      </c>
      <c r="S95" t="s">
        <v>218</v>
      </c>
      <c r="V95" t="str">
        <f t="shared" si="50"/>
        <v>(TECH_LAB_FACTORY,O)</v>
      </c>
      <c r="W95" t="s">
        <v>425</v>
      </c>
      <c r="X95" t="str">
        <f t="shared" si="51"/>
        <v>(TRANSFORMATION_SERVOS,N)</v>
      </c>
      <c r="Y95" t="str">
        <f t="shared" si="52"/>
        <v>,</v>
      </c>
      <c r="Z95" t="str">
        <f t="shared" si="53"/>
        <v>(ARMORY,A)</v>
      </c>
      <c r="AA95" t="str">
        <f t="shared" si="54"/>
        <v/>
      </c>
      <c r="AB95" t="str">
        <f t="shared" si="55"/>
        <v/>
      </c>
      <c r="AC95" t="str">
        <f t="shared" si="56"/>
        <v>(TECH_LAB_FACTORY,O),(TRANSFORMATION_SERVOS,N),(ARMORY,A)</v>
      </c>
      <c r="AE95" t="str">
        <f t="shared" si="46"/>
        <v>Event('Research Transformation Servos',100,100,0,0,110,research,(TRANSFORMATION_SERVOS,),((TECH_LAB_FACTORY,O),(TRANSFORMATION_SERVOS,N),(ARMORY,A))),</v>
      </c>
    </row>
    <row r="96" spans="1:31" x14ac:dyDescent="0.3">
      <c r="A96">
        <v>94</v>
      </c>
      <c r="B96" t="s">
        <v>330</v>
      </c>
      <c r="C96" t="str">
        <f t="shared" si="63"/>
        <v>DRILLING_CLAWS</v>
      </c>
      <c r="D96" t="str">
        <f t="shared" si="40"/>
        <v>Research Drilling Claws</v>
      </c>
      <c r="E96" t="str">
        <f t="shared" si="47"/>
        <v>RESEARCH_DRILLING_CLAWS</v>
      </c>
      <c r="F96" t="str">
        <f t="shared" si="48"/>
        <v>RESEARCH_DRILLING_CLAWS = 94</v>
      </c>
      <c r="G96">
        <v>150</v>
      </c>
      <c r="H96">
        <v>150</v>
      </c>
      <c r="I96">
        <v>0</v>
      </c>
      <c r="J96">
        <v>0</v>
      </c>
      <c r="K96">
        <v>110</v>
      </c>
      <c r="L96" t="s">
        <v>267</v>
      </c>
      <c r="M96" t="str">
        <f t="shared" si="41"/>
        <v>DRILLING_CLAWS</v>
      </c>
      <c r="N96" t="str">
        <f>$C$55</f>
        <v>TECH_LAB_FACTORY</v>
      </c>
      <c r="O96" t="s">
        <v>209</v>
      </c>
      <c r="P96" t="str">
        <f t="shared" si="43"/>
        <v>DRILLING_CLAWS</v>
      </c>
      <c r="Q96" t="s">
        <v>266</v>
      </c>
      <c r="R96" t="str">
        <f t="shared" si="67"/>
        <v>ARMORY</v>
      </c>
      <c r="S96" t="s">
        <v>218</v>
      </c>
      <c r="V96" t="str">
        <f t="shared" si="50"/>
        <v>(TECH_LAB_FACTORY,O)</v>
      </c>
      <c r="W96" t="s">
        <v>425</v>
      </c>
      <c r="X96" t="str">
        <f t="shared" si="51"/>
        <v>(DRILLING_CLAWS,N)</v>
      </c>
      <c r="Y96" t="str">
        <f t="shared" si="52"/>
        <v>,</v>
      </c>
      <c r="Z96" t="str">
        <f t="shared" si="53"/>
        <v>(ARMORY,A)</v>
      </c>
      <c r="AA96" t="str">
        <f t="shared" si="54"/>
        <v/>
      </c>
      <c r="AB96" t="str">
        <f t="shared" si="55"/>
        <v/>
      </c>
      <c r="AC96" t="str">
        <f t="shared" si="56"/>
        <v>(TECH_LAB_FACTORY,O),(DRILLING_CLAWS,N),(ARMORY,A)</v>
      </c>
      <c r="AE96" t="str">
        <f t="shared" si="46"/>
        <v>Event('Research Drilling Claws',150,150,0,0,110,research,(DRILLING_CLAWS,),((TECH_LAB_FACTORY,O),(DRILLING_CLAWS,N),(ARMORY,A))),</v>
      </c>
    </row>
    <row r="97" spans="1:31" x14ac:dyDescent="0.3">
      <c r="A97">
        <v>95</v>
      </c>
      <c r="B97" t="s">
        <v>128</v>
      </c>
      <c r="C97" t="str">
        <f t="shared" si="63"/>
        <v>LARVA</v>
      </c>
      <c r="D97" t="s">
        <v>448</v>
      </c>
      <c r="E97" t="str">
        <f t="shared" si="47"/>
        <v>AUTO_SPAWN_LARVA</v>
      </c>
      <c r="F97" t="str">
        <f t="shared" si="48"/>
        <v>AUTO_SPAWN_LARVA = 95</v>
      </c>
      <c r="G97">
        <v>0</v>
      </c>
      <c r="H97">
        <v>0</v>
      </c>
      <c r="I97">
        <v>0</v>
      </c>
      <c r="J97">
        <v>0</v>
      </c>
      <c r="K97">
        <v>15</v>
      </c>
      <c r="L97" t="s">
        <v>447</v>
      </c>
      <c r="M97" t="str">
        <f>"True"</f>
        <v>True</v>
      </c>
      <c r="N97" t="str">
        <f>$C$120</f>
        <v>HATCHERY</v>
      </c>
      <c r="O97" t="s">
        <v>218</v>
      </c>
      <c r="P97" t="str">
        <f>N97</f>
        <v>HATCHERY</v>
      </c>
      <c r="Q97" t="s">
        <v>266</v>
      </c>
      <c r="V97" t="str">
        <f t="shared" si="50"/>
        <v>(HATCHERY,A)</v>
      </c>
      <c r="W97" t="s">
        <v>425</v>
      </c>
      <c r="X97" t="str">
        <f t="shared" si="51"/>
        <v>(HATCHERY,N)</v>
      </c>
      <c r="Y97" t="str">
        <f t="shared" si="52"/>
        <v/>
      </c>
      <c r="Z97" t="str">
        <f t="shared" si="53"/>
        <v/>
      </c>
      <c r="AA97" t="str">
        <f t="shared" si="54"/>
        <v/>
      </c>
      <c r="AB97" t="str">
        <f t="shared" si="55"/>
        <v/>
      </c>
      <c r="AC97" t="str">
        <f t="shared" si="56"/>
        <v>(HATCHERY,A),(HATCHERY,N)</v>
      </c>
      <c r="AE97" t="str">
        <f t="shared" si="46"/>
        <v>Event('Auto Spawn Larva',0,0,0,0,15,spawn_larva,(True,),((HATCHERY,A),(HATCHERY,N))),</v>
      </c>
    </row>
    <row r="98" spans="1:31" x14ac:dyDescent="0.3">
      <c r="A98">
        <v>96</v>
      </c>
      <c r="D98" t="s">
        <v>405</v>
      </c>
      <c r="E98" t="str">
        <f t="shared" si="47"/>
        <v>SPAWN_LARVA</v>
      </c>
      <c r="F98" t="str">
        <f t="shared" si="48"/>
        <v>SPAWN_LARVA = 96</v>
      </c>
      <c r="G98">
        <v>0</v>
      </c>
      <c r="H98">
        <v>0</v>
      </c>
      <c r="I98">
        <v>0</v>
      </c>
      <c r="J98">
        <v>0</v>
      </c>
      <c r="K98">
        <v>40</v>
      </c>
      <c r="L98" t="s">
        <v>447</v>
      </c>
      <c r="M98" t="str">
        <f>"False"</f>
        <v>False</v>
      </c>
      <c r="N98" t="str">
        <f>$C$107</f>
        <v>QUEEN</v>
      </c>
      <c r="O98">
        <v>25</v>
      </c>
      <c r="P98" t="str">
        <f>$C$120</f>
        <v>HATCHERY</v>
      </c>
      <c r="Q98" t="s">
        <v>218</v>
      </c>
      <c r="V98" t="str">
        <f t="shared" si="50"/>
        <v>(QUEEN,25)</v>
      </c>
      <c r="W98" t="s">
        <v>425</v>
      </c>
      <c r="X98" t="str">
        <f t="shared" si="51"/>
        <v>(HATCHERY,A)</v>
      </c>
      <c r="Y98" t="str">
        <f t="shared" si="52"/>
        <v/>
      </c>
      <c r="Z98" t="str">
        <f t="shared" si="53"/>
        <v/>
      </c>
      <c r="AA98" t="str">
        <f t="shared" si="54"/>
        <v/>
      </c>
      <c r="AB98" t="str">
        <f t="shared" si="55"/>
        <v/>
      </c>
      <c r="AC98" t="str">
        <f t="shared" si="56"/>
        <v>(QUEEN,25),(HATCHERY,A)</v>
      </c>
      <c r="AE98" t="str">
        <f t="shared" si="46"/>
        <v>Event('Spawn Larva',0,0,0,0,40,spawn_larva,(False,),((QUEEN,25),(HATCHERY,A))),</v>
      </c>
    </row>
    <row r="99" spans="1:31" x14ac:dyDescent="0.3">
      <c r="A99">
        <v>97</v>
      </c>
      <c r="B99" t="s">
        <v>6</v>
      </c>
      <c r="C99" t="s">
        <v>412</v>
      </c>
      <c r="D99" t="s">
        <v>188</v>
      </c>
      <c r="E99" t="str">
        <f t="shared" si="47"/>
        <v>SPAWN_DRONE</v>
      </c>
      <c r="F99" t="str">
        <f t="shared" si="48"/>
        <v>SPAWN_DRONE = 97</v>
      </c>
      <c r="G99">
        <v>50</v>
      </c>
      <c r="H99">
        <v>0</v>
      </c>
      <c r="I99">
        <v>1</v>
      </c>
      <c r="J99">
        <v>0</v>
      </c>
      <c r="K99">
        <v>17</v>
      </c>
      <c r="L99" t="s">
        <v>407</v>
      </c>
      <c r="M99" t="str">
        <f>C99</f>
        <v>DRONE_MINERAL</v>
      </c>
      <c r="N99" t="str">
        <f t="shared" ref="N99" si="68">$C$97</f>
        <v>LARVA</v>
      </c>
      <c r="O99" t="s">
        <v>193</v>
      </c>
      <c r="V99" t="str">
        <f t="shared" si="50"/>
        <v>(LARVA,C)</v>
      </c>
      <c r="W99" t="s">
        <v>425</v>
      </c>
      <c r="X99" t="str">
        <f t="shared" si="51"/>
        <v/>
      </c>
      <c r="Y99" t="str">
        <f t="shared" si="52"/>
        <v/>
      </c>
      <c r="Z99" t="str">
        <f t="shared" si="53"/>
        <v/>
      </c>
      <c r="AA99" t="str">
        <f t="shared" si="54"/>
        <v/>
      </c>
      <c r="AB99" t="str">
        <f t="shared" si="55"/>
        <v/>
      </c>
      <c r="AC99" t="str">
        <f t="shared" si="56"/>
        <v>(LARVA,C),</v>
      </c>
      <c r="AE99" t="str">
        <f t="shared" si="46"/>
        <v>Event('Spawn Drone',50,0,1,0,17,add,(DRONE_MINERAL,),((LARVA,C),)),</v>
      </c>
    </row>
    <row r="100" spans="1:31" x14ac:dyDescent="0.3">
      <c r="A100">
        <v>98</v>
      </c>
      <c r="C100" t="s">
        <v>413</v>
      </c>
      <c r="D100" t="str">
        <f>CONCATENATE("Switch ",B99," to Gas")</f>
        <v>Switch Drone to Gas</v>
      </c>
      <c r="E100" t="str">
        <f t="shared" si="47"/>
        <v>SWITCH_DRONE_TO_GAS</v>
      </c>
      <c r="F100" t="str">
        <f t="shared" si="48"/>
        <v>SWITCH_DRONE_TO_GAS = 98</v>
      </c>
      <c r="G100">
        <v>0</v>
      </c>
      <c r="H100">
        <v>0</v>
      </c>
      <c r="I100">
        <v>0</v>
      </c>
      <c r="J100">
        <v>0</v>
      </c>
      <c r="K100">
        <v>1</v>
      </c>
      <c r="L100" t="s">
        <v>407</v>
      </c>
      <c r="M100" t="str">
        <f>C100</f>
        <v>DRONE_GAS</v>
      </c>
      <c r="N100" t="str">
        <f>C99</f>
        <v>DRONE_MINERAL</v>
      </c>
      <c r="O100" t="s">
        <v>193</v>
      </c>
      <c r="P100" t="str">
        <f>$C$121</f>
        <v>EXTRACTOR</v>
      </c>
      <c r="Q100" t="s">
        <v>218</v>
      </c>
      <c r="V100" t="str">
        <f t="shared" si="50"/>
        <v>(DRONE_MINERAL,C)</v>
      </c>
      <c r="W100" t="s">
        <v>425</v>
      </c>
      <c r="X100" t="str">
        <f t="shared" si="51"/>
        <v>(EXTRACTOR,A)</v>
      </c>
      <c r="Y100" t="str">
        <f t="shared" si="52"/>
        <v/>
      </c>
      <c r="Z100" t="str">
        <f t="shared" si="53"/>
        <v/>
      </c>
      <c r="AA100" t="str">
        <f t="shared" si="54"/>
        <v/>
      </c>
      <c r="AB100" t="str">
        <f t="shared" si="55"/>
        <v/>
      </c>
      <c r="AC100" t="str">
        <f t="shared" si="56"/>
        <v>(DRONE_MINERAL,C),(EXTRACTOR,A)</v>
      </c>
      <c r="AE100" t="str">
        <f t="shared" si="46"/>
        <v>Event('Switch Drone to Gas',0,0,0,0,1,add,(DRONE_GAS,),((DRONE_MINERAL,C),(EXTRACTOR,A))),</v>
      </c>
    </row>
    <row r="101" spans="1:31" x14ac:dyDescent="0.3">
      <c r="A101">
        <v>99</v>
      </c>
      <c r="D101" t="str">
        <f>CONCATENATE("Switch ",B99," to Minerals")</f>
        <v>Switch Drone to Minerals</v>
      </c>
      <c r="E101" t="str">
        <f t="shared" si="47"/>
        <v>SWITCH_DRONE_TO_MINERALS</v>
      </c>
      <c r="F101" t="str">
        <f t="shared" si="48"/>
        <v>SWITCH_DRONE_TO_MINERALS = 99</v>
      </c>
      <c r="G101">
        <v>0</v>
      </c>
      <c r="H101">
        <v>0</v>
      </c>
      <c r="I101">
        <v>0</v>
      </c>
      <c r="J101">
        <v>0</v>
      </c>
      <c r="K101">
        <v>1</v>
      </c>
      <c r="L101" t="s">
        <v>407</v>
      </c>
      <c r="M101" t="str">
        <f>C99</f>
        <v>DRONE_MINERAL</v>
      </c>
      <c r="N101" t="str">
        <f>C100</f>
        <v>DRONE_GAS</v>
      </c>
      <c r="O101" t="s">
        <v>193</v>
      </c>
      <c r="V101" t="str">
        <f t="shared" si="50"/>
        <v>(DRONE_GAS,C)</v>
      </c>
      <c r="W101" t="s">
        <v>425</v>
      </c>
      <c r="X101" t="str">
        <f t="shared" si="51"/>
        <v/>
      </c>
      <c r="Y101" t="str">
        <f t="shared" si="52"/>
        <v/>
      </c>
      <c r="Z101" t="str">
        <f t="shared" si="53"/>
        <v/>
      </c>
      <c r="AA101" t="str">
        <f t="shared" si="54"/>
        <v/>
      </c>
      <c r="AB101" t="str">
        <f t="shared" si="55"/>
        <v/>
      </c>
      <c r="AC101" t="str">
        <f t="shared" si="56"/>
        <v>(DRONE_GAS,C),</v>
      </c>
      <c r="AE101" t="str">
        <f t="shared" si="46"/>
        <v>Event('Switch Drone to Minerals',0,0,0,0,1,add,(DRONE_MINERAL,),((DRONE_GAS,C),)),</v>
      </c>
    </row>
    <row r="102" spans="1:31" x14ac:dyDescent="0.3">
      <c r="A102">
        <v>100</v>
      </c>
      <c r="C102" t="s">
        <v>417</v>
      </c>
      <c r="D102" t="str">
        <f>CONCATENATE("Send ",B99," to Scout")</f>
        <v>Send Drone to Scout</v>
      </c>
      <c r="E102" t="str">
        <f t="shared" si="47"/>
        <v>SEND_DRONE_TO_SCOUT</v>
      </c>
      <c r="F102" t="str">
        <f t="shared" si="48"/>
        <v>SEND_DRONE_TO_SCOUT = 100</v>
      </c>
      <c r="G102">
        <v>0</v>
      </c>
      <c r="H102">
        <v>0</v>
      </c>
      <c r="I102">
        <v>0</v>
      </c>
      <c r="J102">
        <v>0</v>
      </c>
      <c r="K102">
        <v>1</v>
      </c>
      <c r="L102" t="s">
        <v>407</v>
      </c>
      <c r="M102" t="str">
        <f>C102</f>
        <v>DRONE_SCOUT</v>
      </c>
      <c r="N102" t="str">
        <f>C99</f>
        <v>DRONE_MINERAL</v>
      </c>
      <c r="O102" t="s">
        <v>193</v>
      </c>
      <c r="V102" t="str">
        <f t="shared" si="50"/>
        <v>(DRONE_MINERAL,C)</v>
      </c>
      <c r="W102" t="s">
        <v>425</v>
      </c>
      <c r="X102" t="str">
        <f t="shared" si="51"/>
        <v/>
      </c>
      <c r="Y102" t="str">
        <f t="shared" si="52"/>
        <v/>
      </c>
      <c r="Z102" t="str">
        <f t="shared" si="53"/>
        <v/>
      </c>
      <c r="AA102" t="str">
        <f t="shared" si="54"/>
        <v/>
      </c>
      <c r="AB102" t="str">
        <f t="shared" si="55"/>
        <v/>
      </c>
      <c r="AC102" t="str">
        <f t="shared" si="56"/>
        <v>(DRONE_MINERAL,C),</v>
      </c>
      <c r="AE102" t="str">
        <f t="shared" si="46"/>
        <v>Event('Send Drone to Scout',0,0,0,0,1,add,(DRONE_SCOUT,),((DRONE_MINERAL,C),)),</v>
      </c>
    </row>
    <row r="103" spans="1:31" x14ac:dyDescent="0.3">
      <c r="A103">
        <v>101</v>
      </c>
      <c r="D103" t="str">
        <f>CONCATENATE("Bring back ",B99," Scout")</f>
        <v>Bring back Drone Scout</v>
      </c>
      <c r="E103" t="str">
        <f t="shared" si="47"/>
        <v>BRING_BACK_DRONE_SCOUT</v>
      </c>
      <c r="F103" t="str">
        <f t="shared" si="48"/>
        <v>BRING_BACK_DRONE_SCOUT = 101</v>
      </c>
      <c r="G103">
        <v>0</v>
      </c>
      <c r="H103">
        <v>0</v>
      </c>
      <c r="I103">
        <v>0</v>
      </c>
      <c r="J103">
        <v>0</v>
      </c>
      <c r="K103">
        <v>1</v>
      </c>
      <c r="L103" t="s">
        <v>407</v>
      </c>
      <c r="M103" t="str">
        <f>N102</f>
        <v>DRONE_MINERAL</v>
      </c>
      <c r="N103" t="str">
        <f>M102</f>
        <v>DRONE_SCOUT</v>
      </c>
      <c r="O103" t="s">
        <v>193</v>
      </c>
      <c r="V103" t="str">
        <f t="shared" si="50"/>
        <v>(DRONE_SCOUT,C)</v>
      </c>
      <c r="W103" t="s">
        <v>425</v>
      </c>
      <c r="X103" t="str">
        <f t="shared" si="51"/>
        <v/>
      </c>
      <c r="Y103" t="str">
        <f t="shared" si="52"/>
        <v/>
      </c>
      <c r="Z103" t="str">
        <f t="shared" si="53"/>
        <v/>
      </c>
      <c r="AA103" t="str">
        <f t="shared" si="54"/>
        <v/>
      </c>
      <c r="AB103" t="str">
        <f t="shared" si="55"/>
        <v/>
      </c>
      <c r="AC103" t="str">
        <f t="shared" si="56"/>
        <v>(DRONE_SCOUT,C),</v>
      </c>
      <c r="AE103" t="str">
        <f t="shared" si="46"/>
        <v>Event('Bring back Drone Scout',0,0,0,0,1,add,(DRONE_MINERAL,),((DRONE_SCOUT,C),)),</v>
      </c>
    </row>
    <row r="104" spans="1:31" x14ac:dyDescent="0.3">
      <c r="A104">
        <v>102</v>
      </c>
      <c r="B104" t="s">
        <v>12</v>
      </c>
      <c r="C104" t="str">
        <f t="shared" si="63"/>
        <v>OVERLORD</v>
      </c>
      <c r="D104" t="str">
        <f t="shared" ref="D104:D119" si="69">CONCATENATE("Spawn ",B104)</f>
        <v>Spawn Overlord</v>
      </c>
      <c r="E104" t="str">
        <f t="shared" si="47"/>
        <v>SPAWN_OVERLORD</v>
      </c>
      <c r="F104" t="str">
        <f t="shared" si="48"/>
        <v>SPAWN_OVERLORD = 102</v>
      </c>
      <c r="G104">
        <v>100</v>
      </c>
      <c r="H104">
        <v>0</v>
      </c>
      <c r="I104">
        <v>0</v>
      </c>
      <c r="J104">
        <v>8</v>
      </c>
      <c r="K104">
        <v>25</v>
      </c>
      <c r="L104" t="s">
        <v>407</v>
      </c>
      <c r="M104" t="str">
        <f t="shared" ref="M104:M119" si="70">C104</f>
        <v>OVERLORD</v>
      </c>
      <c r="N104" t="str">
        <f t="shared" ref="N104:N119" si="71">$C$97</f>
        <v>LARVA</v>
      </c>
      <c r="O104" t="s">
        <v>193</v>
      </c>
      <c r="V104" t="str">
        <f t="shared" si="50"/>
        <v>(LARVA,C)</v>
      </c>
      <c r="W104" t="s">
        <v>425</v>
      </c>
      <c r="X104" t="str">
        <f t="shared" si="51"/>
        <v/>
      </c>
      <c r="Y104" t="str">
        <f t="shared" si="52"/>
        <v/>
      </c>
      <c r="Z104" t="str">
        <f t="shared" si="53"/>
        <v/>
      </c>
      <c r="AA104" t="str">
        <f t="shared" si="54"/>
        <v/>
      </c>
      <c r="AB104" t="str">
        <f t="shared" si="55"/>
        <v/>
      </c>
      <c r="AC104" t="str">
        <f t="shared" si="56"/>
        <v>(LARVA,C),</v>
      </c>
      <c r="AE104" t="str">
        <f t="shared" si="46"/>
        <v>Event('Spawn Overlord',100,0,0,8,25,add,(OVERLORD,),((LARVA,C),)),</v>
      </c>
    </row>
    <row r="105" spans="1:31" x14ac:dyDescent="0.3">
      <c r="A105">
        <v>103</v>
      </c>
      <c r="D105" t="s">
        <v>416</v>
      </c>
      <c r="E105" t="str">
        <f t="shared" si="47"/>
        <v>SACRIFICE_OVERLORD</v>
      </c>
      <c r="F105" t="str">
        <f t="shared" si="48"/>
        <v>SACRIFICE_OVERLORD = 103</v>
      </c>
      <c r="G105">
        <v>0</v>
      </c>
      <c r="H105">
        <v>0</v>
      </c>
      <c r="I105">
        <v>0</v>
      </c>
      <c r="J105">
        <v>-8</v>
      </c>
      <c r="K105">
        <v>1</v>
      </c>
      <c r="L105" t="s">
        <v>438</v>
      </c>
      <c r="M105" t="s">
        <v>428</v>
      </c>
      <c r="N105" t="str">
        <f>$C$104</f>
        <v>OVERLORD</v>
      </c>
      <c r="O105" t="s">
        <v>193</v>
      </c>
      <c r="V105" t="str">
        <f t="shared" si="50"/>
        <v>(OVERLORD,C)</v>
      </c>
      <c r="W105" t="s">
        <v>425</v>
      </c>
      <c r="X105" t="str">
        <f t="shared" si="51"/>
        <v/>
      </c>
      <c r="Y105" t="str">
        <f t="shared" si="52"/>
        <v/>
      </c>
      <c r="Z105" t="str">
        <f t="shared" si="53"/>
        <v/>
      </c>
      <c r="AA105" t="str">
        <f t="shared" si="54"/>
        <v/>
      </c>
      <c r="AB105" t="str">
        <f t="shared" si="55"/>
        <v/>
      </c>
      <c r="AC105" t="str">
        <f t="shared" si="56"/>
        <v>(OVERLORD,C),</v>
      </c>
      <c r="AE105" t="str">
        <f t="shared" si="46"/>
        <v>Event('Sacrifice Overlord',0,0,0,-8,1,idle,(None,),((OVERLORD,C),)),</v>
      </c>
    </row>
    <row r="106" spans="1:31" x14ac:dyDescent="0.3">
      <c r="A106">
        <v>104</v>
      </c>
      <c r="B106" t="s">
        <v>11</v>
      </c>
      <c r="C106" t="str">
        <f t="shared" si="63"/>
        <v>ZERGLING</v>
      </c>
      <c r="D106" t="str">
        <f t="shared" si="69"/>
        <v>Spawn Zergling</v>
      </c>
      <c r="E106" t="str">
        <f t="shared" si="47"/>
        <v>SPAWN_ZERGLING</v>
      </c>
      <c r="F106" t="str">
        <f t="shared" si="48"/>
        <v>SPAWN_ZERGLING = 104</v>
      </c>
      <c r="G106">
        <v>50</v>
      </c>
      <c r="H106">
        <v>0</v>
      </c>
      <c r="I106">
        <v>1</v>
      </c>
      <c r="J106">
        <v>0</v>
      </c>
      <c r="K106">
        <v>24</v>
      </c>
      <c r="L106" t="s">
        <v>407</v>
      </c>
      <c r="M106" t="str">
        <f>CONCATENATE(C106,", ",C106)</f>
        <v>ZERGLING, ZERGLING</v>
      </c>
      <c r="N106" t="str">
        <f t="shared" si="71"/>
        <v>LARVA</v>
      </c>
      <c r="O106" t="s">
        <v>193</v>
      </c>
      <c r="P106" t="str">
        <f>$C$122</f>
        <v>SPAWNING_POOL</v>
      </c>
      <c r="Q106" t="s">
        <v>218</v>
      </c>
      <c r="V106" t="str">
        <f t="shared" si="50"/>
        <v>(LARVA,C)</v>
      </c>
      <c r="W106" t="s">
        <v>425</v>
      </c>
      <c r="X106" t="str">
        <f t="shared" si="51"/>
        <v>(SPAWNING_POOL,A)</v>
      </c>
      <c r="Y106" t="str">
        <f t="shared" si="52"/>
        <v/>
      </c>
      <c r="Z106" t="str">
        <f t="shared" si="53"/>
        <v/>
      </c>
      <c r="AA106" t="str">
        <f t="shared" si="54"/>
        <v/>
      </c>
      <c r="AB106" t="str">
        <f t="shared" si="55"/>
        <v/>
      </c>
      <c r="AC106" t="str">
        <f t="shared" si="56"/>
        <v>(LARVA,C),(SPAWNING_POOL,A)</v>
      </c>
      <c r="AE106" t="str">
        <f t="shared" si="46"/>
        <v>Event('Spawn Zergling',50,0,1,0,24,add,(ZERGLING, ZERGLING,),((LARVA,C),(SPAWNING_POOL,A))),</v>
      </c>
    </row>
    <row r="107" spans="1:31" x14ac:dyDescent="0.3">
      <c r="A107">
        <v>105</v>
      </c>
      <c r="B107" t="s">
        <v>10</v>
      </c>
      <c r="C107" t="str">
        <f t="shared" si="63"/>
        <v>QUEEN</v>
      </c>
      <c r="D107" t="str">
        <f t="shared" si="69"/>
        <v>Spawn Queen</v>
      </c>
      <c r="E107" t="str">
        <f t="shared" si="47"/>
        <v>SPAWN_QUEEN</v>
      </c>
      <c r="F107" t="str">
        <f t="shared" si="48"/>
        <v>SPAWN_QUEEN = 105</v>
      </c>
      <c r="G107">
        <v>150</v>
      </c>
      <c r="H107">
        <v>0</v>
      </c>
      <c r="I107">
        <v>2</v>
      </c>
      <c r="J107">
        <v>0</v>
      </c>
      <c r="K107">
        <v>50</v>
      </c>
      <c r="L107" t="s">
        <v>407</v>
      </c>
      <c r="M107" t="str">
        <f t="shared" si="70"/>
        <v>QUEEN</v>
      </c>
      <c r="N107" t="str">
        <f>$C$120</f>
        <v>HATCHERY</v>
      </c>
      <c r="O107" t="s">
        <v>209</v>
      </c>
      <c r="P107" t="str">
        <f>$C$122</f>
        <v>SPAWNING_POOL</v>
      </c>
      <c r="Q107" t="s">
        <v>218</v>
      </c>
      <c r="V107" t="str">
        <f t="shared" si="50"/>
        <v>(HATCHERY,O)</v>
      </c>
      <c r="W107" t="s">
        <v>425</v>
      </c>
      <c r="X107" t="str">
        <f t="shared" si="51"/>
        <v>(SPAWNING_POOL,A)</v>
      </c>
      <c r="Y107" t="str">
        <f t="shared" si="52"/>
        <v/>
      </c>
      <c r="Z107" t="str">
        <f t="shared" si="53"/>
        <v/>
      </c>
      <c r="AA107" t="str">
        <f t="shared" si="54"/>
        <v/>
      </c>
      <c r="AB107" t="str">
        <f t="shared" si="55"/>
        <v/>
      </c>
      <c r="AC107" t="str">
        <f t="shared" si="56"/>
        <v>(HATCHERY,O),(SPAWNING_POOL,A)</v>
      </c>
      <c r="AE107" t="str">
        <f t="shared" si="46"/>
        <v>Event('Spawn Queen',150,0,2,0,50,add,(QUEEN,),((HATCHERY,O),(SPAWNING_POOL,A))),</v>
      </c>
    </row>
    <row r="108" spans="1:31" x14ac:dyDescent="0.3">
      <c r="A108">
        <v>106</v>
      </c>
      <c r="B108" t="s">
        <v>15</v>
      </c>
      <c r="C108" t="str">
        <f t="shared" si="63"/>
        <v>HYDRALISK</v>
      </c>
      <c r="D108" t="str">
        <f t="shared" si="69"/>
        <v>Spawn Hydralisk</v>
      </c>
      <c r="E108" t="str">
        <f t="shared" si="47"/>
        <v>SPAWN_HYDRALISK</v>
      </c>
      <c r="F108" t="str">
        <f t="shared" si="48"/>
        <v>SPAWN_HYDRALISK = 106</v>
      </c>
      <c r="G108">
        <v>100</v>
      </c>
      <c r="H108">
        <v>50</v>
      </c>
      <c r="I108">
        <v>2</v>
      </c>
      <c r="J108">
        <v>0</v>
      </c>
      <c r="K108">
        <v>33</v>
      </c>
      <c r="L108" t="s">
        <v>407</v>
      </c>
      <c r="M108" t="str">
        <f t="shared" si="70"/>
        <v>HYDRALISK</v>
      </c>
      <c r="N108" t="str">
        <f t="shared" si="71"/>
        <v>LARVA</v>
      </c>
      <c r="O108" t="s">
        <v>193</v>
      </c>
      <c r="P108" t="str">
        <f>$C$129</f>
        <v>HYDRALISK_DEN</v>
      </c>
      <c r="Q108" t="s">
        <v>218</v>
      </c>
      <c r="V108" t="str">
        <f t="shared" si="50"/>
        <v>(LARVA,C)</v>
      </c>
      <c r="W108" t="s">
        <v>425</v>
      </c>
      <c r="X108" t="str">
        <f t="shared" si="51"/>
        <v>(HYDRALISK_DEN,A)</v>
      </c>
      <c r="Y108" t="str">
        <f t="shared" si="52"/>
        <v/>
      </c>
      <c r="Z108" t="str">
        <f t="shared" si="53"/>
        <v/>
      </c>
      <c r="AA108" t="str">
        <f t="shared" si="54"/>
        <v/>
      </c>
      <c r="AB108" t="str">
        <f t="shared" si="55"/>
        <v/>
      </c>
      <c r="AC108" t="str">
        <f t="shared" si="56"/>
        <v>(LARVA,C),(HYDRALISK_DEN,A)</v>
      </c>
      <c r="AE108" t="str">
        <f t="shared" si="46"/>
        <v>Event('Spawn Hydralisk',100,50,2,0,33,add,(HYDRALISK,),((LARVA,C),(HYDRALISK_DEN,A))),</v>
      </c>
    </row>
    <row r="109" spans="1:31" x14ac:dyDescent="0.3">
      <c r="A109">
        <v>107</v>
      </c>
      <c r="B109" t="s">
        <v>14</v>
      </c>
      <c r="C109" t="str">
        <f t="shared" si="63"/>
        <v>BANELING</v>
      </c>
      <c r="D109" t="str">
        <f>CONCATENATE("Morph ",B109)</f>
        <v>Morph Baneling</v>
      </c>
      <c r="E109" t="str">
        <f t="shared" si="47"/>
        <v>MORPH_BANELING</v>
      </c>
      <c r="F109" t="str">
        <f t="shared" si="48"/>
        <v>MORPH_BANELING = 107</v>
      </c>
      <c r="G109">
        <v>25</v>
      </c>
      <c r="H109">
        <v>25</v>
      </c>
      <c r="I109">
        <v>0</v>
      </c>
      <c r="J109">
        <v>0</v>
      </c>
      <c r="K109">
        <v>20</v>
      </c>
      <c r="L109" t="s">
        <v>407</v>
      </c>
      <c r="M109" t="str">
        <f t="shared" si="70"/>
        <v>BANELING</v>
      </c>
      <c r="N109" t="str">
        <f>$C$106</f>
        <v>ZERGLING</v>
      </c>
      <c r="O109" t="s">
        <v>193</v>
      </c>
      <c r="P109" t="str">
        <f>$C$127</f>
        <v>BANELING_NEST</v>
      </c>
      <c r="Q109" t="s">
        <v>218</v>
      </c>
      <c r="V109" t="str">
        <f t="shared" si="50"/>
        <v>(ZERGLING,C)</v>
      </c>
      <c r="W109" t="s">
        <v>425</v>
      </c>
      <c r="X109" t="str">
        <f t="shared" si="51"/>
        <v>(BANELING_NEST,A)</v>
      </c>
      <c r="Y109" t="str">
        <f t="shared" si="52"/>
        <v/>
      </c>
      <c r="Z109" t="str">
        <f t="shared" si="53"/>
        <v/>
      </c>
      <c r="AA109" t="str">
        <f t="shared" si="54"/>
        <v/>
      </c>
      <c r="AB109" t="str">
        <f t="shared" si="55"/>
        <v/>
      </c>
      <c r="AC109" t="str">
        <f t="shared" si="56"/>
        <v>(ZERGLING,C),(BANELING_NEST,A)</v>
      </c>
      <c r="AE109" t="str">
        <f t="shared" si="46"/>
        <v>Event('Morph Baneling',25,25,0,0,20,add,(BANELING,),((ZERGLING,C),(BANELING_NEST,A))),</v>
      </c>
    </row>
    <row r="110" spans="1:31" x14ac:dyDescent="0.3">
      <c r="A110">
        <v>108</v>
      </c>
      <c r="B110" t="s">
        <v>332</v>
      </c>
      <c r="C110" t="str">
        <f t="shared" si="63"/>
        <v>OVERSEER</v>
      </c>
      <c r="D110" t="str">
        <f>CONCATENATE("Morph ",B110)</f>
        <v>Morph Overseer</v>
      </c>
      <c r="E110" t="str">
        <f t="shared" si="47"/>
        <v>MORPH_OVERSEER</v>
      </c>
      <c r="F110" t="str">
        <f t="shared" si="48"/>
        <v>MORPH_OVERSEER = 108</v>
      </c>
      <c r="G110">
        <v>50</v>
      </c>
      <c r="H110">
        <v>50</v>
      </c>
      <c r="I110">
        <v>0</v>
      </c>
      <c r="J110">
        <v>0</v>
      </c>
      <c r="K110">
        <v>17</v>
      </c>
      <c r="L110" t="s">
        <v>407</v>
      </c>
      <c r="M110" t="str">
        <f t="shared" si="70"/>
        <v>OVERSEER</v>
      </c>
      <c r="N110" t="str">
        <f t="shared" si="71"/>
        <v>LARVA</v>
      </c>
      <c r="O110" t="s">
        <v>193</v>
      </c>
      <c r="P110" t="str">
        <f>$C$128</f>
        <v>LAIR</v>
      </c>
      <c r="Q110" t="s">
        <v>218</v>
      </c>
      <c r="V110" t="str">
        <f t="shared" si="50"/>
        <v>(LARVA,C)</v>
      </c>
      <c r="W110" t="s">
        <v>425</v>
      </c>
      <c r="X110" t="str">
        <f t="shared" si="51"/>
        <v>(LAIR,A)</v>
      </c>
      <c r="Y110" t="str">
        <f t="shared" si="52"/>
        <v/>
      </c>
      <c r="Z110" t="str">
        <f t="shared" si="53"/>
        <v/>
      </c>
      <c r="AA110" t="str">
        <f t="shared" si="54"/>
        <v/>
      </c>
      <c r="AB110" t="str">
        <f t="shared" si="55"/>
        <v/>
      </c>
      <c r="AC110" t="str">
        <f t="shared" si="56"/>
        <v>(LARVA,C),(LAIR,A)</v>
      </c>
      <c r="AE110" t="str">
        <f t="shared" si="46"/>
        <v>Event('Morph Overseer',50,50,0,0,17,add,(OVERSEER,),((LARVA,C),(LAIR,A))),</v>
      </c>
    </row>
    <row r="111" spans="1:31" x14ac:dyDescent="0.3">
      <c r="A111">
        <v>109</v>
      </c>
      <c r="B111" t="s">
        <v>13</v>
      </c>
      <c r="C111" t="str">
        <f t="shared" si="63"/>
        <v>ROACH</v>
      </c>
      <c r="D111" t="str">
        <f t="shared" si="69"/>
        <v>Spawn Roach</v>
      </c>
      <c r="E111" t="str">
        <f t="shared" si="47"/>
        <v>SPAWN_ROACH</v>
      </c>
      <c r="F111" t="str">
        <f t="shared" si="48"/>
        <v>SPAWN_ROACH = 109</v>
      </c>
      <c r="G111">
        <v>75</v>
      </c>
      <c r="H111">
        <v>25</v>
      </c>
      <c r="I111">
        <v>2</v>
      </c>
      <c r="J111">
        <v>0</v>
      </c>
      <c r="K111">
        <v>27</v>
      </c>
      <c r="L111" t="s">
        <v>407</v>
      </c>
      <c r="M111" t="str">
        <f t="shared" si="70"/>
        <v>ROACH</v>
      </c>
      <c r="N111" t="str">
        <f t="shared" si="71"/>
        <v>LARVA</v>
      </c>
      <c r="O111" t="s">
        <v>193</v>
      </c>
      <c r="P111" t="str">
        <f>$C$126</f>
        <v>ROACH_WARREN</v>
      </c>
      <c r="Q111" t="s">
        <v>218</v>
      </c>
      <c r="V111" t="str">
        <f t="shared" si="50"/>
        <v>(LARVA,C)</v>
      </c>
      <c r="W111" t="s">
        <v>425</v>
      </c>
      <c r="X111" t="str">
        <f t="shared" si="51"/>
        <v>(ROACH_WARREN,A)</v>
      </c>
      <c r="Y111" t="str">
        <f t="shared" si="52"/>
        <v/>
      </c>
      <c r="Z111" t="str">
        <f t="shared" si="53"/>
        <v/>
      </c>
      <c r="AA111" t="str">
        <f t="shared" si="54"/>
        <v/>
      </c>
      <c r="AB111" t="str">
        <f t="shared" si="55"/>
        <v/>
      </c>
      <c r="AC111" t="str">
        <f t="shared" si="56"/>
        <v>(LARVA,C),(ROACH_WARREN,A)</v>
      </c>
      <c r="AE111" t="str">
        <f t="shared" si="46"/>
        <v>Event('Spawn Roach',75,25,2,0,27,add,(ROACH,),((LARVA,C),(ROACH_WARREN,A))),</v>
      </c>
    </row>
    <row r="112" spans="1:31" x14ac:dyDescent="0.3">
      <c r="A112">
        <v>110</v>
      </c>
      <c r="B112" t="s">
        <v>16</v>
      </c>
      <c r="C112" t="str">
        <f t="shared" si="63"/>
        <v>INFESTOR</v>
      </c>
      <c r="D112" t="str">
        <f t="shared" si="69"/>
        <v>Spawn Infestor</v>
      </c>
      <c r="E112" t="str">
        <f t="shared" si="47"/>
        <v>SPAWN_INFESTOR</v>
      </c>
      <c r="F112" t="str">
        <f t="shared" si="48"/>
        <v>SPAWN_INFESTOR = 110</v>
      </c>
      <c r="G112">
        <v>100</v>
      </c>
      <c r="H112">
        <v>150</v>
      </c>
      <c r="I112">
        <v>2</v>
      </c>
      <c r="J112">
        <v>0</v>
      </c>
      <c r="K112">
        <v>50</v>
      </c>
      <c r="L112" t="s">
        <v>407</v>
      </c>
      <c r="M112" t="str">
        <f t="shared" si="70"/>
        <v>INFESTOR</v>
      </c>
      <c r="N112" t="str">
        <f t="shared" si="71"/>
        <v>LARVA</v>
      </c>
      <c r="O112" t="s">
        <v>193</v>
      </c>
      <c r="P112" t="str">
        <f>$C$130</f>
        <v>INFESTATION_PIT</v>
      </c>
      <c r="Q112" t="s">
        <v>218</v>
      </c>
      <c r="V112" t="str">
        <f t="shared" si="50"/>
        <v>(LARVA,C)</v>
      </c>
      <c r="W112" t="s">
        <v>425</v>
      </c>
      <c r="X112" t="str">
        <f t="shared" si="51"/>
        <v>(INFESTATION_PIT,A)</v>
      </c>
      <c r="Y112" t="str">
        <f t="shared" si="52"/>
        <v/>
      </c>
      <c r="Z112" t="str">
        <f t="shared" si="53"/>
        <v/>
      </c>
      <c r="AA112" t="str">
        <f t="shared" si="54"/>
        <v/>
      </c>
      <c r="AB112" t="str">
        <f t="shared" si="55"/>
        <v/>
      </c>
      <c r="AC112" t="str">
        <f t="shared" si="56"/>
        <v>(LARVA,C),(INFESTATION_PIT,A)</v>
      </c>
      <c r="AE112" t="str">
        <f t="shared" si="46"/>
        <v>Event('Spawn Infestor',100,150,2,0,50,add,(INFESTOR,),((LARVA,C),(INFESTATION_PIT,A))),</v>
      </c>
    </row>
    <row r="113" spans="1:31" x14ac:dyDescent="0.3">
      <c r="A113">
        <v>111</v>
      </c>
      <c r="B113" t="s">
        <v>17</v>
      </c>
      <c r="C113" t="str">
        <f t="shared" si="63"/>
        <v>MUTALISK</v>
      </c>
      <c r="D113" t="str">
        <f t="shared" si="69"/>
        <v>Spawn Mutalisk</v>
      </c>
      <c r="E113" t="str">
        <f t="shared" si="47"/>
        <v>SPAWN_MUTALISK</v>
      </c>
      <c r="F113" t="str">
        <f t="shared" si="48"/>
        <v>SPAWN_MUTALISK = 111</v>
      </c>
      <c r="G113">
        <v>100</v>
      </c>
      <c r="H113">
        <v>100</v>
      </c>
      <c r="I113">
        <v>2</v>
      </c>
      <c r="J113">
        <v>0</v>
      </c>
      <c r="K113">
        <v>33</v>
      </c>
      <c r="L113" t="s">
        <v>407</v>
      </c>
      <c r="M113" t="str">
        <f t="shared" si="70"/>
        <v>MUTALISK</v>
      </c>
      <c r="N113" t="str">
        <f t="shared" si="71"/>
        <v>LARVA</v>
      </c>
      <c r="O113" t="s">
        <v>193</v>
      </c>
      <c r="P113" t="str">
        <f>$C$131</f>
        <v>SPIRE</v>
      </c>
      <c r="Q113" t="s">
        <v>218</v>
      </c>
      <c r="V113" t="str">
        <f t="shared" si="50"/>
        <v>(LARVA,C)</v>
      </c>
      <c r="W113" t="s">
        <v>425</v>
      </c>
      <c r="X113" t="str">
        <f t="shared" si="51"/>
        <v>(SPIRE,A)</v>
      </c>
      <c r="Y113" t="str">
        <f t="shared" si="52"/>
        <v/>
      </c>
      <c r="Z113" t="str">
        <f t="shared" si="53"/>
        <v/>
      </c>
      <c r="AA113" t="str">
        <f t="shared" si="54"/>
        <v/>
      </c>
      <c r="AB113" t="str">
        <f t="shared" si="55"/>
        <v/>
      </c>
      <c r="AC113" t="str">
        <f t="shared" si="56"/>
        <v>(LARVA,C),(SPIRE,A)</v>
      </c>
      <c r="AE113" t="str">
        <f t="shared" si="46"/>
        <v>Event('Spawn Mutalisk',100,100,2,0,33,add,(MUTALISK,),((LARVA,C),(SPIRE,A))),</v>
      </c>
    </row>
    <row r="114" spans="1:31" x14ac:dyDescent="0.3">
      <c r="A114">
        <v>112</v>
      </c>
      <c r="B114" t="s">
        <v>18</v>
      </c>
      <c r="C114" t="str">
        <f t="shared" si="63"/>
        <v>CORRUPTOR</v>
      </c>
      <c r="D114" t="str">
        <f t="shared" si="69"/>
        <v>Spawn Corruptor</v>
      </c>
      <c r="E114" t="str">
        <f t="shared" si="47"/>
        <v>SPAWN_CORRUPTOR</v>
      </c>
      <c r="F114" t="str">
        <f t="shared" si="48"/>
        <v>SPAWN_CORRUPTOR = 112</v>
      </c>
      <c r="G114">
        <v>150</v>
      </c>
      <c r="H114">
        <v>100</v>
      </c>
      <c r="I114">
        <v>2</v>
      </c>
      <c r="J114">
        <v>0</v>
      </c>
      <c r="K114">
        <v>40</v>
      </c>
      <c r="L114" t="s">
        <v>407</v>
      </c>
      <c r="M114" t="str">
        <f t="shared" si="70"/>
        <v>CORRUPTOR</v>
      </c>
      <c r="N114" t="str">
        <f t="shared" si="71"/>
        <v>LARVA</v>
      </c>
      <c r="O114" t="s">
        <v>193</v>
      </c>
      <c r="P114" t="str">
        <f>$C$131</f>
        <v>SPIRE</v>
      </c>
      <c r="Q114" t="s">
        <v>218</v>
      </c>
      <c r="V114" t="str">
        <f t="shared" si="50"/>
        <v>(LARVA,C)</v>
      </c>
      <c r="W114" t="s">
        <v>425</v>
      </c>
      <c r="X114" t="str">
        <f t="shared" si="51"/>
        <v>(SPIRE,A)</v>
      </c>
      <c r="Y114" t="str">
        <f t="shared" si="52"/>
        <v/>
      </c>
      <c r="Z114" t="str">
        <f t="shared" si="53"/>
        <v/>
      </c>
      <c r="AA114" t="str">
        <f t="shared" si="54"/>
        <v/>
      </c>
      <c r="AB114" t="str">
        <f t="shared" si="55"/>
        <v/>
      </c>
      <c r="AC114" t="str">
        <f t="shared" si="56"/>
        <v>(LARVA,C),(SPIRE,A)</v>
      </c>
      <c r="AE114" t="str">
        <f t="shared" si="46"/>
        <v>Event('Spawn Corruptor',150,100,2,0,40,add,(CORRUPTOR,),((LARVA,C),(SPIRE,A))),</v>
      </c>
    </row>
    <row r="115" spans="1:31" x14ac:dyDescent="0.3">
      <c r="A115">
        <v>113</v>
      </c>
      <c r="B115" t="s">
        <v>62</v>
      </c>
      <c r="C115" t="str">
        <f t="shared" si="63"/>
        <v>NYDUS_WORM</v>
      </c>
      <c r="D115" t="str">
        <f t="shared" si="69"/>
        <v>Spawn Nydus Worm</v>
      </c>
      <c r="E115" t="str">
        <f t="shared" si="47"/>
        <v>SPAWN_NYDUS_WORM</v>
      </c>
      <c r="F115" t="str">
        <f t="shared" si="48"/>
        <v>SPAWN_NYDUS_WORM = 113</v>
      </c>
      <c r="G115">
        <v>100</v>
      </c>
      <c r="H115">
        <v>100</v>
      </c>
      <c r="I115">
        <v>0</v>
      </c>
      <c r="J115">
        <v>0</v>
      </c>
      <c r="K115">
        <v>20</v>
      </c>
      <c r="L115" t="s">
        <v>407</v>
      </c>
      <c r="M115" t="str">
        <f t="shared" si="70"/>
        <v>NYDUS_WORM</v>
      </c>
      <c r="N115" t="str">
        <f>$C$132</f>
        <v>NYDUS_NETWORK</v>
      </c>
      <c r="O115" t="s">
        <v>218</v>
      </c>
      <c r="V115" t="str">
        <f t="shared" si="50"/>
        <v>(NYDUS_NETWORK,A)</v>
      </c>
      <c r="W115" t="s">
        <v>425</v>
      </c>
      <c r="X115" t="str">
        <f t="shared" si="51"/>
        <v/>
      </c>
      <c r="Y115" t="str">
        <f t="shared" si="52"/>
        <v/>
      </c>
      <c r="Z115" t="str">
        <f t="shared" si="53"/>
        <v/>
      </c>
      <c r="AA115" t="str">
        <f t="shared" si="54"/>
        <v/>
      </c>
      <c r="AB115" t="str">
        <f t="shared" si="55"/>
        <v/>
      </c>
      <c r="AC115" t="str">
        <f t="shared" si="56"/>
        <v>(NYDUS_NETWORK,A),</v>
      </c>
      <c r="AE115" t="str">
        <f t="shared" si="46"/>
        <v>Event('Spawn Nydus Worm',100,100,0,0,20,add,(NYDUS_WORM,),((NYDUS_NETWORK,A),)),</v>
      </c>
    </row>
    <row r="116" spans="1:31" x14ac:dyDescent="0.3">
      <c r="A116">
        <v>114</v>
      </c>
      <c r="B116" t="s">
        <v>19</v>
      </c>
      <c r="C116" t="str">
        <f t="shared" si="63"/>
        <v>ULTRALISK</v>
      </c>
      <c r="D116" t="str">
        <f t="shared" si="69"/>
        <v>Spawn Ultralisk</v>
      </c>
      <c r="E116" t="str">
        <f t="shared" si="47"/>
        <v>SPAWN_ULTRALISK</v>
      </c>
      <c r="F116" t="str">
        <f t="shared" si="48"/>
        <v>SPAWN_ULTRALISK = 114</v>
      </c>
      <c r="G116">
        <v>300</v>
      </c>
      <c r="H116">
        <v>200</v>
      </c>
      <c r="I116">
        <v>6</v>
      </c>
      <c r="J116">
        <v>0</v>
      </c>
      <c r="K116">
        <v>55</v>
      </c>
      <c r="L116" t="s">
        <v>407</v>
      </c>
      <c r="M116" t="str">
        <f t="shared" si="70"/>
        <v>ULTRALISK</v>
      </c>
      <c r="N116" t="str">
        <f t="shared" si="71"/>
        <v>LARVA</v>
      </c>
      <c r="O116" t="s">
        <v>193</v>
      </c>
      <c r="P116" t="str">
        <f>$C$134</f>
        <v>ULTRALISK_CAVERN</v>
      </c>
      <c r="Q116" t="s">
        <v>218</v>
      </c>
      <c r="V116" t="str">
        <f t="shared" si="50"/>
        <v>(LARVA,C)</v>
      </c>
      <c r="W116" t="s">
        <v>425</v>
      </c>
      <c r="X116" t="str">
        <f t="shared" si="51"/>
        <v>(ULTRALISK_CAVERN,A)</v>
      </c>
      <c r="Y116" t="str">
        <f t="shared" si="52"/>
        <v/>
      </c>
      <c r="Z116" t="str">
        <f t="shared" si="53"/>
        <v/>
      </c>
      <c r="AA116" t="str">
        <f t="shared" si="54"/>
        <v/>
      </c>
      <c r="AB116" t="str">
        <f t="shared" si="55"/>
        <v/>
      </c>
      <c r="AC116" t="str">
        <f t="shared" si="56"/>
        <v>(LARVA,C),(ULTRALISK_CAVERN,A)</v>
      </c>
      <c r="AE116" t="str">
        <f t="shared" si="46"/>
        <v>Event('Spawn Ultralisk',300,200,6,0,55,add,(ULTRALISK,),((LARVA,C),(ULTRALISK_CAVERN,A))),</v>
      </c>
    </row>
    <row r="117" spans="1:31" x14ac:dyDescent="0.3">
      <c r="A117">
        <v>115</v>
      </c>
      <c r="B117" t="s">
        <v>20</v>
      </c>
      <c r="C117" t="str">
        <f t="shared" si="63"/>
        <v>BROOD_LORD</v>
      </c>
      <c r="D117" t="str">
        <f>CONCATENATE("Morph ",B117)</f>
        <v>Morph Brood Lord</v>
      </c>
      <c r="E117" t="str">
        <f t="shared" si="47"/>
        <v>MORPH_BROOD_LORD</v>
      </c>
      <c r="F117" t="str">
        <f t="shared" si="48"/>
        <v>MORPH_BROOD_LORD = 115</v>
      </c>
      <c r="G117">
        <v>150</v>
      </c>
      <c r="H117">
        <v>150</v>
      </c>
      <c r="I117">
        <v>2</v>
      </c>
      <c r="J117">
        <v>0</v>
      </c>
      <c r="K117">
        <v>34</v>
      </c>
      <c r="L117" t="s">
        <v>407</v>
      </c>
      <c r="M117" t="str">
        <f t="shared" si="70"/>
        <v>BROOD_LORD</v>
      </c>
      <c r="N117" t="str">
        <f>$C$114</f>
        <v>CORRUPTOR</v>
      </c>
      <c r="O117" t="s">
        <v>193</v>
      </c>
      <c r="P117" t="str">
        <f>$C$135</f>
        <v>GREATER_SPIRE</v>
      </c>
      <c r="Q117" t="s">
        <v>218</v>
      </c>
      <c r="V117" t="str">
        <f t="shared" si="50"/>
        <v>(CORRUPTOR,C)</v>
      </c>
      <c r="W117" t="s">
        <v>425</v>
      </c>
      <c r="X117" t="str">
        <f t="shared" si="51"/>
        <v>(GREATER_SPIRE,A)</v>
      </c>
      <c r="Y117" t="str">
        <f t="shared" si="52"/>
        <v/>
      </c>
      <c r="Z117" t="str">
        <f t="shared" si="53"/>
        <v/>
      </c>
      <c r="AA117" t="str">
        <f t="shared" si="54"/>
        <v/>
      </c>
      <c r="AB117" t="str">
        <f t="shared" si="55"/>
        <v/>
      </c>
      <c r="AC117" t="str">
        <f t="shared" si="56"/>
        <v>(CORRUPTOR,C),(GREATER_SPIRE,A)</v>
      </c>
      <c r="AE117" t="str">
        <f t="shared" si="46"/>
        <v>Event('Morph Brood Lord',150,150,2,0,34,add,(BROOD_LORD,),((CORRUPTOR,C),(GREATER_SPIRE,A))),</v>
      </c>
    </row>
    <row r="118" spans="1:31" x14ac:dyDescent="0.3">
      <c r="A118">
        <v>116</v>
      </c>
      <c r="B118" t="s">
        <v>333</v>
      </c>
      <c r="C118" t="str">
        <f t="shared" si="63"/>
        <v>SWARM_HOST</v>
      </c>
      <c r="D118" t="str">
        <f t="shared" si="69"/>
        <v>Spawn Swarm Host</v>
      </c>
      <c r="E118" t="str">
        <f t="shared" si="47"/>
        <v>SPAWN_SWARM_HOST</v>
      </c>
      <c r="F118" t="str">
        <f t="shared" si="48"/>
        <v>SPAWN_SWARM_HOST = 116</v>
      </c>
      <c r="G118">
        <v>200</v>
      </c>
      <c r="H118">
        <v>100</v>
      </c>
      <c r="I118">
        <v>3</v>
      </c>
      <c r="J118">
        <v>0</v>
      </c>
      <c r="K118">
        <v>40</v>
      </c>
      <c r="L118" t="s">
        <v>407</v>
      </c>
      <c r="M118" t="str">
        <f t="shared" si="70"/>
        <v>SWARM_HOST</v>
      </c>
      <c r="N118" t="str">
        <f t="shared" si="71"/>
        <v>LARVA</v>
      </c>
      <c r="O118" t="s">
        <v>193</v>
      </c>
      <c r="P118" t="str">
        <f>$C$130</f>
        <v>INFESTATION_PIT</v>
      </c>
      <c r="Q118" t="s">
        <v>218</v>
      </c>
      <c r="V118" t="str">
        <f t="shared" si="50"/>
        <v>(LARVA,C)</v>
      </c>
      <c r="W118" t="s">
        <v>425</v>
      </c>
      <c r="X118" t="str">
        <f t="shared" si="51"/>
        <v>(INFESTATION_PIT,A)</v>
      </c>
      <c r="Y118" t="str">
        <f t="shared" si="52"/>
        <v/>
      </c>
      <c r="Z118" t="str">
        <f t="shared" si="53"/>
        <v/>
      </c>
      <c r="AA118" t="str">
        <f t="shared" si="54"/>
        <v/>
      </c>
      <c r="AB118" t="str">
        <f t="shared" si="55"/>
        <v/>
      </c>
      <c r="AC118" t="str">
        <f t="shared" si="56"/>
        <v>(LARVA,C),(INFESTATION_PIT,A)</v>
      </c>
      <c r="AE118" t="str">
        <f t="shared" si="46"/>
        <v>Event('Spawn Swarm Host',200,100,3,0,40,add,(SWARM_HOST,),((LARVA,C),(INFESTATION_PIT,A))),</v>
      </c>
    </row>
    <row r="119" spans="1:31" x14ac:dyDescent="0.3">
      <c r="A119">
        <v>117</v>
      </c>
      <c r="B119" t="s">
        <v>334</v>
      </c>
      <c r="C119" t="str">
        <f t="shared" si="63"/>
        <v>VIPER</v>
      </c>
      <c r="D119" t="str">
        <f t="shared" si="69"/>
        <v>Spawn Viper</v>
      </c>
      <c r="E119" t="str">
        <f t="shared" si="47"/>
        <v>SPAWN_VIPER</v>
      </c>
      <c r="F119" t="str">
        <f t="shared" si="48"/>
        <v>SPAWN_VIPER = 117</v>
      </c>
      <c r="G119">
        <v>100</v>
      </c>
      <c r="H119">
        <v>200</v>
      </c>
      <c r="I119">
        <v>3</v>
      </c>
      <c r="J119">
        <v>0</v>
      </c>
      <c r="K119">
        <v>40</v>
      </c>
      <c r="L119" t="s">
        <v>407</v>
      </c>
      <c r="M119" t="str">
        <f t="shared" si="70"/>
        <v>VIPER</v>
      </c>
      <c r="N119" t="str">
        <f t="shared" si="71"/>
        <v>LARVA</v>
      </c>
      <c r="O119" t="s">
        <v>193</v>
      </c>
      <c r="P119" t="str">
        <f>$C$131</f>
        <v>SPIRE</v>
      </c>
      <c r="Q119" t="s">
        <v>218</v>
      </c>
      <c r="V119" t="str">
        <f t="shared" si="50"/>
        <v>(LARVA,C)</v>
      </c>
      <c r="W119" t="s">
        <v>425</v>
      </c>
      <c r="X119" t="str">
        <f t="shared" si="51"/>
        <v>(SPIRE,A)</v>
      </c>
      <c r="Y119" t="str">
        <f t="shared" si="52"/>
        <v/>
      </c>
      <c r="Z119" t="str">
        <f t="shared" si="53"/>
        <v/>
      </c>
      <c r="AA119" t="str">
        <f t="shared" si="54"/>
        <v/>
      </c>
      <c r="AB119" t="str">
        <f t="shared" si="55"/>
        <v/>
      </c>
      <c r="AC119" t="str">
        <f t="shared" si="56"/>
        <v>(LARVA,C),(SPIRE,A)</v>
      </c>
      <c r="AE119" t="str">
        <f t="shared" si="46"/>
        <v>Event('Spawn Viper',100,200,3,0,40,add,(VIPER,),((LARVA,C),(SPIRE,A))),</v>
      </c>
    </row>
    <row r="120" spans="1:31" x14ac:dyDescent="0.3">
      <c r="A120">
        <v>118</v>
      </c>
      <c r="B120" t="s">
        <v>7</v>
      </c>
      <c r="C120" t="str">
        <f t="shared" si="63"/>
        <v>HATCHERY</v>
      </c>
      <c r="D120" t="str">
        <f>CONCATENATE("Morph ",B120)</f>
        <v>Morph Hatchery</v>
      </c>
      <c r="E120" t="str">
        <f t="shared" si="47"/>
        <v>MORPH_HATCHERY</v>
      </c>
      <c r="F120" t="str">
        <f t="shared" si="48"/>
        <v>MORPH_HATCHERY = 118</v>
      </c>
      <c r="G120">
        <v>300</v>
      </c>
      <c r="H120">
        <v>0</v>
      </c>
      <c r="I120">
        <v>-1</v>
      </c>
      <c r="J120">
        <v>2</v>
      </c>
      <c r="K120">
        <v>100</v>
      </c>
      <c r="L120" t="s">
        <v>407</v>
      </c>
      <c r="M120" t="str">
        <f>C120</f>
        <v>HATCHERY</v>
      </c>
      <c r="N120" t="str">
        <f>$C$99</f>
        <v>DRONE_MINERAL</v>
      </c>
      <c r="O120" t="s">
        <v>193</v>
      </c>
      <c r="V120" t="str">
        <f t="shared" si="50"/>
        <v>(DRONE_MINERAL,C)</v>
      </c>
      <c r="W120" t="s">
        <v>425</v>
      </c>
      <c r="X120" t="str">
        <f t="shared" si="51"/>
        <v/>
      </c>
      <c r="Y120" t="str">
        <f t="shared" si="52"/>
        <v/>
      </c>
      <c r="Z120" t="str">
        <f t="shared" si="53"/>
        <v/>
      </c>
      <c r="AA120" t="str">
        <f t="shared" si="54"/>
        <v/>
      </c>
      <c r="AB120" t="str">
        <f t="shared" si="55"/>
        <v/>
      </c>
      <c r="AC120" t="str">
        <f t="shared" si="56"/>
        <v>(DRONE_MINERAL,C),</v>
      </c>
      <c r="AE120" t="str">
        <f t="shared" si="46"/>
        <v>Event('Morph Hatchery',300,0,-1,2,100,add,(HATCHERY,),((DRONE_MINERAL,C),)),</v>
      </c>
    </row>
    <row r="121" spans="1:31" x14ac:dyDescent="0.3">
      <c r="A121">
        <v>119</v>
      </c>
      <c r="B121" t="s">
        <v>61</v>
      </c>
      <c r="C121" t="str">
        <f t="shared" si="63"/>
        <v>EXTRACTOR</v>
      </c>
      <c r="D121" t="str">
        <f t="shared" ref="D121:D135" si="72">CONCATENATE("Morph ",B121)</f>
        <v>Morph Extractor</v>
      </c>
      <c r="E121" t="str">
        <f t="shared" si="47"/>
        <v>MORPH_EXTRACTOR</v>
      </c>
      <c r="F121" t="str">
        <f t="shared" si="48"/>
        <v>MORPH_EXTRACTOR = 119</v>
      </c>
      <c r="G121">
        <v>25</v>
      </c>
      <c r="H121">
        <v>0</v>
      </c>
      <c r="I121">
        <v>-1</v>
      </c>
      <c r="J121">
        <v>0</v>
      </c>
      <c r="K121">
        <v>30</v>
      </c>
      <c r="L121" t="s">
        <v>407</v>
      </c>
      <c r="M121" t="str">
        <f t="shared" ref="M121:M135" si="73">C121</f>
        <v>EXTRACTOR</v>
      </c>
      <c r="N121" t="str">
        <f t="shared" ref="N121:N134" si="74">$C$99</f>
        <v>DRONE_MINERAL</v>
      </c>
      <c r="O121" t="s">
        <v>193</v>
      </c>
      <c r="V121" t="str">
        <f t="shared" si="50"/>
        <v>(DRONE_MINERAL,C)</v>
      </c>
      <c r="W121" t="s">
        <v>425</v>
      </c>
      <c r="X121" t="str">
        <f t="shared" si="51"/>
        <v/>
      </c>
      <c r="Y121" t="str">
        <f t="shared" si="52"/>
        <v/>
      </c>
      <c r="Z121" t="str">
        <f t="shared" si="53"/>
        <v/>
      </c>
      <c r="AA121" t="str">
        <f t="shared" si="54"/>
        <v/>
      </c>
      <c r="AB121" t="str">
        <f t="shared" si="55"/>
        <v/>
      </c>
      <c r="AC121" t="str">
        <f t="shared" si="56"/>
        <v>(DRONE_MINERAL,C),</v>
      </c>
      <c r="AE121" t="str">
        <f t="shared" si="46"/>
        <v>Event('Morph Extractor',25,0,-1,0,30,add,(EXTRACTOR,),((DRONE_MINERAL,C),)),</v>
      </c>
    </row>
    <row r="122" spans="1:31" x14ac:dyDescent="0.3">
      <c r="A122">
        <v>120</v>
      </c>
      <c r="B122" t="s">
        <v>9</v>
      </c>
      <c r="C122" t="str">
        <f t="shared" si="63"/>
        <v>SPAWNING_POOL</v>
      </c>
      <c r="D122" t="str">
        <f t="shared" si="72"/>
        <v>Morph Spawning Pool</v>
      </c>
      <c r="E122" t="str">
        <f t="shared" si="47"/>
        <v>MORPH_SPAWNING_POOL</v>
      </c>
      <c r="F122" t="str">
        <f t="shared" si="48"/>
        <v>MORPH_SPAWNING_POOL = 120</v>
      </c>
      <c r="G122">
        <v>200</v>
      </c>
      <c r="H122">
        <v>0</v>
      </c>
      <c r="I122">
        <v>-1</v>
      </c>
      <c r="J122">
        <v>0</v>
      </c>
      <c r="K122">
        <v>65</v>
      </c>
      <c r="L122" t="s">
        <v>407</v>
      </c>
      <c r="M122" t="str">
        <f t="shared" si="73"/>
        <v>SPAWNING_POOL</v>
      </c>
      <c r="N122" t="str">
        <f t="shared" si="74"/>
        <v>DRONE_MINERAL</v>
      </c>
      <c r="O122" t="s">
        <v>193</v>
      </c>
      <c r="P122" t="str">
        <f>$C$120</f>
        <v>HATCHERY</v>
      </c>
      <c r="Q122" t="s">
        <v>218</v>
      </c>
      <c r="V122" t="str">
        <f t="shared" si="50"/>
        <v>(DRONE_MINERAL,C)</v>
      </c>
      <c r="W122" t="s">
        <v>425</v>
      </c>
      <c r="X122" t="str">
        <f t="shared" si="51"/>
        <v>(HATCHERY,A)</v>
      </c>
      <c r="Y122" t="str">
        <f t="shared" si="52"/>
        <v/>
      </c>
      <c r="Z122" t="str">
        <f t="shared" si="53"/>
        <v/>
      </c>
      <c r="AA122" t="str">
        <f t="shared" si="54"/>
        <v/>
      </c>
      <c r="AB122" t="str">
        <f t="shared" si="55"/>
        <v/>
      </c>
      <c r="AC122" t="str">
        <f t="shared" si="56"/>
        <v>(DRONE_MINERAL,C),(HATCHERY,A)</v>
      </c>
      <c r="AE122" t="str">
        <f t="shared" si="46"/>
        <v>Event('Morph Spawning Pool',200,0,-1,0,65,add,(SPAWNING_POOL,),((DRONE_MINERAL,C),(HATCHERY,A))),</v>
      </c>
    </row>
    <row r="123" spans="1:31" x14ac:dyDescent="0.3">
      <c r="A123">
        <v>121</v>
      </c>
      <c r="B123" t="s">
        <v>22</v>
      </c>
      <c r="C123" t="str">
        <f t="shared" si="63"/>
        <v>EVOLUTION_CHAMBER</v>
      </c>
      <c r="D123" t="str">
        <f t="shared" si="72"/>
        <v>Morph Evolution Chamber</v>
      </c>
      <c r="E123" t="str">
        <f t="shared" si="47"/>
        <v>MORPH_EVOLUTION_CHAMBER</v>
      </c>
      <c r="F123" t="str">
        <f t="shared" si="48"/>
        <v>MORPH_EVOLUTION_CHAMBER = 121</v>
      </c>
      <c r="G123">
        <v>75</v>
      </c>
      <c r="H123">
        <v>0</v>
      </c>
      <c r="I123">
        <v>-1</v>
      </c>
      <c r="J123">
        <v>0</v>
      </c>
      <c r="K123">
        <v>30</v>
      </c>
      <c r="L123" t="s">
        <v>407</v>
      </c>
      <c r="M123" t="str">
        <f t="shared" si="73"/>
        <v>EVOLUTION_CHAMBER</v>
      </c>
      <c r="N123" t="str">
        <f t="shared" si="74"/>
        <v>DRONE_MINERAL</v>
      </c>
      <c r="O123" t="s">
        <v>193</v>
      </c>
      <c r="P123" t="str">
        <f>$C$120</f>
        <v>HATCHERY</v>
      </c>
      <c r="Q123" t="s">
        <v>218</v>
      </c>
      <c r="V123" t="str">
        <f t="shared" si="50"/>
        <v>(DRONE_MINERAL,C)</v>
      </c>
      <c r="W123" t="s">
        <v>425</v>
      </c>
      <c r="X123" t="str">
        <f t="shared" si="51"/>
        <v>(HATCHERY,A)</v>
      </c>
      <c r="Y123" t="str">
        <f t="shared" si="52"/>
        <v/>
      </c>
      <c r="Z123" t="str">
        <f t="shared" si="53"/>
        <v/>
      </c>
      <c r="AA123" t="str">
        <f t="shared" si="54"/>
        <v/>
      </c>
      <c r="AB123" t="str">
        <f t="shared" si="55"/>
        <v/>
      </c>
      <c r="AC123" t="str">
        <f t="shared" si="56"/>
        <v>(DRONE_MINERAL,C),(HATCHERY,A)</v>
      </c>
      <c r="AE123" t="str">
        <f t="shared" si="46"/>
        <v>Event('Morph Evolution Chamber',75,0,-1,0,30,add,(EVOLUTION_CHAMBER,),((DRONE_MINERAL,C),(HATCHERY,A))),</v>
      </c>
    </row>
    <row r="124" spans="1:31" x14ac:dyDescent="0.3">
      <c r="A124">
        <v>122</v>
      </c>
      <c r="B124" t="s">
        <v>24</v>
      </c>
      <c r="C124" t="str">
        <f t="shared" si="63"/>
        <v>SPINE_CRAWLER</v>
      </c>
      <c r="D124" t="str">
        <f t="shared" si="72"/>
        <v>Morph Spine Crawler</v>
      </c>
      <c r="E124" t="str">
        <f t="shared" si="47"/>
        <v>MORPH_SPINE_CRAWLER</v>
      </c>
      <c r="F124" t="str">
        <f t="shared" si="48"/>
        <v>MORPH_SPINE_CRAWLER = 122</v>
      </c>
      <c r="G124">
        <v>100</v>
      </c>
      <c r="H124">
        <v>0</v>
      </c>
      <c r="I124">
        <v>-1</v>
      </c>
      <c r="J124">
        <v>0</v>
      </c>
      <c r="K124">
        <v>50</v>
      </c>
      <c r="L124" t="s">
        <v>407</v>
      </c>
      <c r="M124" t="str">
        <f t="shared" si="73"/>
        <v>SPINE_CRAWLER</v>
      </c>
      <c r="N124" t="str">
        <f t="shared" si="74"/>
        <v>DRONE_MINERAL</v>
      </c>
      <c r="O124" t="s">
        <v>193</v>
      </c>
      <c r="P124" t="str">
        <f>$C$122</f>
        <v>SPAWNING_POOL</v>
      </c>
      <c r="Q124" t="s">
        <v>218</v>
      </c>
      <c r="V124" t="str">
        <f t="shared" si="50"/>
        <v>(DRONE_MINERAL,C)</v>
      </c>
      <c r="W124" t="s">
        <v>425</v>
      </c>
      <c r="X124" t="str">
        <f t="shared" si="51"/>
        <v>(SPAWNING_POOL,A)</v>
      </c>
      <c r="Y124" t="str">
        <f t="shared" si="52"/>
        <v/>
      </c>
      <c r="Z124" t="str">
        <f t="shared" si="53"/>
        <v/>
      </c>
      <c r="AA124" t="str">
        <f t="shared" si="54"/>
        <v/>
      </c>
      <c r="AB124" t="str">
        <f t="shared" si="55"/>
        <v/>
      </c>
      <c r="AC124" t="str">
        <f t="shared" si="56"/>
        <v>(DRONE_MINERAL,C),(SPAWNING_POOL,A)</v>
      </c>
      <c r="AE124" t="str">
        <f t="shared" si="46"/>
        <v>Event('Morph Spine Crawler',100,0,-1,0,50,add,(SPINE_CRAWLER,),((DRONE_MINERAL,C),(SPAWNING_POOL,A))),</v>
      </c>
    </row>
    <row r="125" spans="1:31" x14ac:dyDescent="0.3">
      <c r="A125">
        <v>123</v>
      </c>
      <c r="B125" t="s">
        <v>23</v>
      </c>
      <c r="C125" t="str">
        <f t="shared" si="63"/>
        <v>SPORE_CRAWLER</v>
      </c>
      <c r="D125" t="str">
        <f t="shared" si="72"/>
        <v>Morph Spore Crawler</v>
      </c>
      <c r="E125" t="str">
        <f t="shared" si="47"/>
        <v>MORPH_SPORE_CRAWLER</v>
      </c>
      <c r="F125" t="str">
        <f t="shared" si="48"/>
        <v>MORPH_SPORE_CRAWLER = 123</v>
      </c>
      <c r="G125">
        <v>75</v>
      </c>
      <c r="H125">
        <v>0</v>
      </c>
      <c r="I125">
        <v>-1</v>
      </c>
      <c r="J125">
        <v>0</v>
      </c>
      <c r="K125">
        <v>30</v>
      </c>
      <c r="L125" t="s">
        <v>407</v>
      </c>
      <c r="M125" t="str">
        <f t="shared" si="73"/>
        <v>SPORE_CRAWLER</v>
      </c>
      <c r="N125" t="str">
        <f t="shared" si="74"/>
        <v>DRONE_MINERAL</v>
      </c>
      <c r="O125" t="s">
        <v>193</v>
      </c>
      <c r="P125" t="str">
        <f>$C$122</f>
        <v>SPAWNING_POOL</v>
      </c>
      <c r="Q125" t="s">
        <v>218</v>
      </c>
      <c r="V125" t="str">
        <f t="shared" si="50"/>
        <v>(DRONE_MINERAL,C)</v>
      </c>
      <c r="W125" t="s">
        <v>425</v>
      </c>
      <c r="X125" t="str">
        <f t="shared" si="51"/>
        <v>(SPAWNING_POOL,A)</v>
      </c>
      <c r="Y125" t="str">
        <f t="shared" si="52"/>
        <v/>
      </c>
      <c r="Z125" t="str">
        <f t="shared" si="53"/>
        <v/>
      </c>
      <c r="AA125" t="str">
        <f t="shared" si="54"/>
        <v/>
      </c>
      <c r="AB125" t="str">
        <f t="shared" si="55"/>
        <v/>
      </c>
      <c r="AC125" t="str">
        <f t="shared" si="56"/>
        <v>(DRONE_MINERAL,C),(SPAWNING_POOL,A)</v>
      </c>
      <c r="AE125" t="str">
        <f t="shared" si="46"/>
        <v>Event('Morph Spore Crawler',75,0,-1,0,30,add,(SPORE_CRAWLER,),((DRONE_MINERAL,C),(SPAWNING_POOL,A))),</v>
      </c>
    </row>
    <row r="126" spans="1:31" x14ac:dyDescent="0.3">
      <c r="A126">
        <v>124</v>
      </c>
      <c r="B126" t="s">
        <v>21</v>
      </c>
      <c r="C126" t="str">
        <f t="shared" si="63"/>
        <v>ROACH_WARREN</v>
      </c>
      <c r="D126" t="str">
        <f t="shared" si="72"/>
        <v>Morph Roach Warren</v>
      </c>
      <c r="E126" t="str">
        <f t="shared" si="47"/>
        <v>MORPH_ROACH_WARREN</v>
      </c>
      <c r="F126" t="str">
        <f t="shared" si="48"/>
        <v>MORPH_ROACH_WARREN = 124</v>
      </c>
      <c r="G126">
        <v>150</v>
      </c>
      <c r="H126">
        <v>0</v>
      </c>
      <c r="I126">
        <v>-1</v>
      </c>
      <c r="J126">
        <v>0</v>
      </c>
      <c r="K126">
        <v>55</v>
      </c>
      <c r="L126" t="s">
        <v>407</v>
      </c>
      <c r="M126" t="str">
        <f t="shared" si="73"/>
        <v>ROACH_WARREN</v>
      </c>
      <c r="N126" t="str">
        <f t="shared" si="74"/>
        <v>DRONE_MINERAL</v>
      </c>
      <c r="O126" t="s">
        <v>193</v>
      </c>
      <c r="P126" t="str">
        <f>$C$122</f>
        <v>SPAWNING_POOL</v>
      </c>
      <c r="Q126" t="s">
        <v>218</v>
      </c>
      <c r="V126" t="str">
        <f t="shared" si="50"/>
        <v>(DRONE_MINERAL,C)</v>
      </c>
      <c r="W126" t="s">
        <v>425</v>
      </c>
      <c r="X126" t="str">
        <f t="shared" si="51"/>
        <v>(SPAWNING_POOL,A)</v>
      </c>
      <c r="Y126" t="str">
        <f t="shared" si="52"/>
        <v/>
      </c>
      <c r="Z126" t="str">
        <f t="shared" si="53"/>
        <v/>
      </c>
      <c r="AA126" t="str">
        <f t="shared" si="54"/>
        <v/>
      </c>
      <c r="AB126" t="str">
        <f t="shared" si="55"/>
        <v/>
      </c>
      <c r="AC126" t="str">
        <f t="shared" si="56"/>
        <v>(DRONE_MINERAL,C),(SPAWNING_POOL,A)</v>
      </c>
      <c r="AE126" t="str">
        <f t="shared" si="46"/>
        <v>Event('Morph Roach Warren',150,0,-1,0,55,add,(ROACH_WARREN,),((DRONE_MINERAL,C),(SPAWNING_POOL,A))),</v>
      </c>
    </row>
    <row r="127" spans="1:31" x14ac:dyDescent="0.3">
      <c r="A127">
        <v>125</v>
      </c>
      <c r="B127" t="s">
        <v>25</v>
      </c>
      <c r="C127" t="str">
        <f t="shared" si="63"/>
        <v>BANELING_NEST</v>
      </c>
      <c r="D127" t="str">
        <f t="shared" si="72"/>
        <v>Morph Baneling Nest</v>
      </c>
      <c r="E127" t="str">
        <f t="shared" si="47"/>
        <v>MORPH_BANELING_NEST</v>
      </c>
      <c r="F127" t="str">
        <f t="shared" si="48"/>
        <v>MORPH_BANELING_NEST = 125</v>
      </c>
      <c r="G127">
        <v>100</v>
      </c>
      <c r="H127">
        <v>50</v>
      </c>
      <c r="I127">
        <v>-1</v>
      </c>
      <c r="J127">
        <v>0</v>
      </c>
      <c r="K127">
        <v>60</v>
      </c>
      <c r="L127" t="s">
        <v>407</v>
      </c>
      <c r="M127" t="str">
        <f t="shared" si="73"/>
        <v>BANELING_NEST</v>
      </c>
      <c r="N127" t="str">
        <f t="shared" si="74"/>
        <v>DRONE_MINERAL</v>
      </c>
      <c r="O127" t="s">
        <v>193</v>
      </c>
      <c r="P127" t="str">
        <f>$C$122</f>
        <v>SPAWNING_POOL</v>
      </c>
      <c r="Q127" t="s">
        <v>218</v>
      </c>
      <c r="V127" t="str">
        <f t="shared" si="50"/>
        <v>(DRONE_MINERAL,C)</v>
      </c>
      <c r="W127" t="s">
        <v>425</v>
      </c>
      <c r="X127" t="str">
        <f t="shared" si="51"/>
        <v>(SPAWNING_POOL,A)</v>
      </c>
      <c r="Y127" t="str">
        <f t="shared" si="52"/>
        <v/>
      </c>
      <c r="Z127" t="str">
        <f t="shared" si="53"/>
        <v/>
      </c>
      <c r="AA127" t="str">
        <f t="shared" si="54"/>
        <v/>
      </c>
      <c r="AB127" t="str">
        <f t="shared" si="55"/>
        <v/>
      </c>
      <c r="AC127" t="str">
        <f t="shared" si="56"/>
        <v>(DRONE_MINERAL,C),(SPAWNING_POOL,A)</v>
      </c>
      <c r="AE127" t="str">
        <f t="shared" si="46"/>
        <v>Event('Morph Baneling Nest',100,50,-1,0,60,add,(BANELING_NEST,),((DRONE_MINERAL,C),(SPAWNING_POOL,A))),</v>
      </c>
    </row>
    <row r="128" spans="1:31" x14ac:dyDescent="0.3">
      <c r="A128">
        <v>126</v>
      </c>
      <c r="B128" t="s">
        <v>29</v>
      </c>
      <c r="C128" t="str">
        <f t="shared" si="63"/>
        <v>LAIR</v>
      </c>
      <c r="D128" t="str">
        <f t="shared" si="72"/>
        <v>Morph Lair</v>
      </c>
      <c r="E128" t="str">
        <f t="shared" si="47"/>
        <v>MORPH_LAIR</v>
      </c>
      <c r="F128" t="str">
        <f t="shared" si="48"/>
        <v>MORPH_LAIR = 126</v>
      </c>
      <c r="G128">
        <v>150</v>
      </c>
      <c r="H128">
        <v>100</v>
      </c>
      <c r="I128">
        <v>0</v>
      </c>
      <c r="J128">
        <v>0</v>
      </c>
      <c r="K128">
        <v>40</v>
      </c>
      <c r="L128" t="s">
        <v>407</v>
      </c>
      <c r="M128" t="str">
        <f t="shared" si="73"/>
        <v>LAIR</v>
      </c>
      <c r="N128" t="str">
        <f>$C$120</f>
        <v>HATCHERY</v>
      </c>
      <c r="O128" t="s">
        <v>193</v>
      </c>
      <c r="P128" t="str">
        <f>$C$122</f>
        <v>SPAWNING_POOL</v>
      </c>
      <c r="Q128" t="s">
        <v>218</v>
      </c>
      <c r="V128" t="str">
        <f t="shared" si="50"/>
        <v>(HATCHERY,C)</v>
      </c>
      <c r="W128" t="s">
        <v>425</v>
      </c>
      <c r="X128" t="str">
        <f t="shared" si="51"/>
        <v>(SPAWNING_POOL,A)</v>
      </c>
      <c r="Y128" t="str">
        <f t="shared" si="52"/>
        <v/>
      </c>
      <c r="Z128" t="str">
        <f t="shared" si="53"/>
        <v/>
      </c>
      <c r="AA128" t="str">
        <f t="shared" si="54"/>
        <v/>
      </c>
      <c r="AB128" t="str">
        <f t="shared" si="55"/>
        <v/>
      </c>
      <c r="AC128" t="str">
        <f t="shared" si="56"/>
        <v>(HATCHERY,C),(SPAWNING_POOL,A)</v>
      </c>
      <c r="AE128" t="str">
        <f t="shared" si="46"/>
        <v>Event('Morph Lair',150,100,0,0,40,add,(LAIR,),((HATCHERY,C),(SPAWNING_POOL,A))),</v>
      </c>
    </row>
    <row r="129" spans="1:31" x14ac:dyDescent="0.3">
      <c r="A129">
        <v>127</v>
      </c>
      <c r="B129" t="s">
        <v>63</v>
      </c>
      <c r="C129" t="str">
        <f t="shared" si="63"/>
        <v>HYDRALISK_DEN</v>
      </c>
      <c r="D129" t="str">
        <f t="shared" si="72"/>
        <v>Morph Hydralisk Den</v>
      </c>
      <c r="E129" t="str">
        <f t="shared" si="47"/>
        <v>MORPH_HYDRALISK_DEN</v>
      </c>
      <c r="F129" t="str">
        <f t="shared" si="48"/>
        <v>MORPH_HYDRALISK_DEN = 127</v>
      </c>
      <c r="G129">
        <v>100</v>
      </c>
      <c r="H129">
        <v>100</v>
      </c>
      <c r="I129">
        <v>-1</v>
      </c>
      <c r="J129">
        <v>0</v>
      </c>
      <c r="K129">
        <v>40</v>
      </c>
      <c r="L129" t="s">
        <v>407</v>
      </c>
      <c r="M129" t="str">
        <f t="shared" si="73"/>
        <v>HYDRALISK_DEN</v>
      </c>
      <c r="N129" t="str">
        <f t="shared" si="74"/>
        <v>DRONE_MINERAL</v>
      </c>
      <c r="O129" t="s">
        <v>193</v>
      </c>
      <c r="P129" t="str">
        <f>$C$128</f>
        <v>LAIR</v>
      </c>
      <c r="Q129" t="s">
        <v>218</v>
      </c>
      <c r="V129" t="str">
        <f t="shared" si="50"/>
        <v>(DRONE_MINERAL,C)</v>
      </c>
      <c r="W129" t="s">
        <v>425</v>
      </c>
      <c r="X129" t="str">
        <f t="shared" si="51"/>
        <v>(LAIR,A)</v>
      </c>
      <c r="Y129" t="str">
        <f t="shared" si="52"/>
        <v/>
      </c>
      <c r="Z129" t="str">
        <f t="shared" si="53"/>
        <v/>
      </c>
      <c r="AA129" t="str">
        <f t="shared" si="54"/>
        <v/>
      </c>
      <c r="AB129" t="str">
        <f t="shared" si="55"/>
        <v/>
      </c>
      <c r="AC129" t="str">
        <f t="shared" si="56"/>
        <v>(DRONE_MINERAL,C),(LAIR,A)</v>
      </c>
      <c r="AE129" t="str">
        <f t="shared" si="46"/>
        <v>Event('Morph Hydralisk Den',100,100,-1,0,40,add,(HYDRALISK_DEN,),((DRONE_MINERAL,C),(LAIR,A))),</v>
      </c>
    </row>
    <row r="130" spans="1:31" x14ac:dyDescent="0.3">
      <c r="A130">
        <v>128</v>
      </c>
      <c r="B130" t="s">
        <v>28</v>
      </c>
      <c r="C130" t="str">
        <f t="shared" si="63"/>
        <v>INFESTATION_PIT</v>
      </c>
      <c r="D130" t="str">
        <f t="shared" si="72"/>
        <v>Morph Infestation Pit</v>
      </c>
      <c r="E130" t="str">
        <f t="shared" si="47"/>
        <v>MORPH_INFESTATION_PIT</v>
      </c>
      <c r="F130" t="str">
        <f t="shared" si="48"/>
        <v>MORPH_INFESTATION_PIT = 128</v>
      </c>
      <c r="G130">
        <v>100</v>
      </c>
      <c r="H130">
        <v>100</v>
      </c>
      <c r="I130">
        <v>-1</v>
      </c>
      <c r="J130">
        <v>0</v>
      </c>
      <c r="K130">
        <v>50</v>
      </c>
      <c r="L130" t="s">
        <v>407</v>
      </c>
      <c r="M130" t="str">
        <f t="shared" si="73"/>
        <v>INFESTATION_PIT</v>
      </c>
      <c r="N130" t="str">
        <f t="shared" si="74"/>
        <v>DRONE_MINERAL</v>
      </c>
      <c r="O130" t="s">
        <v>193</v>
      </c>
      <c r="P130" t="str">
        <f>$C$128</f>
        <v>LAIR</v>
      </c>
      <c r="Q130" t="s">
        <v>218</v>
      </c>
      <c r="V130" t="str">
        <f t="shared" si="50"/>
        <v>(DRONE_MINERAL,C)</v>
      </c>
      <c r="W130" t="s">
        <v>425</v>
      </c>
      <c r="X130" t="str">
        <f t="shared" si="51"/>
        <v>(LAIR,A)</v>
      </c>
      <c r="Y130" t="str">
        <f t="shared" si="52"/>
        <v/>
      </c>
      <c r="Z130" t="str">
        <f t="shared" si="53"/>
        <v/>
      </c>
      <c r="AA130" t="str">
        <f t="shared" si="54"/>
        <v/>
      </c>
      <c r="AB130" t="str">
        <f t="shared" si="55"/>
        <v/>
      </c>
      <c r="AC130" t="str">
        <f t="shared" si="56"/>
        <v>(DRONE_MINERAL,C),(LAIR,A)</v>
      </c>
      <c r="AE130" t="str">
        <f t="shared" ref="AE130:AE194" si="75">CONCATENATE($AG$1,D130,$AH$1,G130,$AI$1,H130,$AI$1,I130,$AI$1,J130,$AI$1,K130,$AI$1,L130,$AJ$1,M130,$AK$1,AC130,$AL$1,",")</f>
        <v>Event('Morph Infestation Pit',100,100,-1,0,50,add,(INFESTATION_PIT,),((DRONE_MINERAL,C),(LAIR,A))),</v>
      </c>
    </row>
    <row r="131" spans="1:31" x14ac:dyDescent="0.3">
      <c r="A131">
        <v>129</v>
      </c>
      <c r="B131" t="s">
        <v>26</v>
      </c>
      <c r="C131" t="str">
        <f t="shared" si="63"/>
        <v>SPIRE</v>
      </c>
      <c r="D131" t="str">
        <f t="shared" si="72"/>
        <v>Morph Spire</v>
      </c>
      <c r="E131" t="str">
        <f t="shared" ref="E131:E195" si="76">UPPER(SUBSTITUTE(D131," ","_"))</f>
        <v>MORPH_SPIRE</v>
      </c>
      <c r="F131" t="str">
        <f t="shared" si="48"/>
        <v>MORPH_SPIRE = 129</v>
      </c>
      <c r="G131">
        <v>200</v>
      </c>
      <c r="H131">
        <v>200</v>
      </c>
      <c r="I131">
        <v>-1</v>
      </c>
      <c r="J131">
        <v>0</v>
      </c>
      <c r="K131">
        <v>100</v>
      </c>
      <c r="L131" t="s">
        <v>407</v>
      </c>
      <c r="M131" t="str">
        <f t="shared" si="73"/>
        <v>SPIRE</v>
      </c>
      <c r="N131" t="str">
        <f t="shared" si="74"/>
        <v>DRONE_MINERAL</v>
      </c>
      <c r="O131" t="s">
        <v>193</v>
      </c>
      <c r="P131" t="str">
        <f>$C$128</f>
        <v>LAIR</v>
      </c>
      <c r="Q131" t="s">
        <v>218</v>
      </c>
      <c r="V131" t="str">
        <f t="shared" si="50"/>
        <v>(DRONE_MINERAL,C)</v>
      </c>
      <c r="W131" t="s">
        <v>425</v>
      </c>
      <c r="X131" t="str">
        <f t="shared" si="51"/>
        <v>(LAIR,A)</v>
      </c>
      <c r="Y131" t="str">
        <f t="shared" si="52"/>
        <v/>
      </c>
      <c r="Z131" t="str">
        <f t="shared" si="53"/>
        <v/>
      </c>
      <c r="AA131" t="str">
        <f t="shared" si="54"/>
        <v/>
      </c>
      <c r="AB131" t="str">
        <f t="shared" si="55"/>
        <v/>
      </c>
      <c r="AC131" t="str">
        <f t="shared" si="56"/>
        <v>(DRONE_MINERAL,C),(LAIR,A)</v>
      </c>
      <c r="AE131" t="str">
        <f t="shared" si="75"/>
        <v>Event('Morph Spire',200,200,-1,0,100,add,(SPIRE,),((DRONE_MINERAL,C),(LAIR,A))),</v>
      </c>
    </row>
    <row r="132" spans="1:31" x14ac:dyDescent="0.3">
      <c r="A132">
        <v>130</v>
      </c>
      <c r="B132" t="s">
        <v>27</v>
      </c>
      <c r="C132" t="str">
        <f t="shared" si="63"/>
        <v>NYDUS_NETWORK</v>
      </c>
      <c r="D132" t="str">
        <f t="shared" si="72"/>
        <v>Morph Nydus Network</v>
      </c>
      <c r="E132" t="str">
        <f t="shared" si="76"/>
        <v>MORPH_NYDUS_NETWORK</v>
      </c>
      <c r="F132" t="str">
        <f t="shared" ref="F132:F196" si="77">CONCATENATE(E132,$F$1,A132)</f>
        <v>MORPH_NYDUS_NETWORK = 130</v>
      </c>
      <c r="G132">
        <v>150</v>
      </c>
      <c r="H132">
        <v>200</v>
      </c>
      <c r="I132">
        <v>-1</v>
      </c>
      <c r="J132">
        <v>0</v>
      </c>
      <c r="K132">
        <v>50</v>
      </c>
      <c r="L132" t="s">
        <v>407</v>
      </c>
      <c r="M132" t="str">
        <f t="shared" si="73"/>
        <v>NYDUS_NETWORK</v>
      </c>
      <c r="N132" t="str">
        <f t="shared" si="74"/>
        <v>DRONE_MINERAL</v>
      </c>
      <c r="O132" t="s">
        <v>193</v>
      </c>
      <c r="P132" t="str">
        <f>$C$128</f>
        <v>LAIR</v>
      </c>
      <c r="Q132" t="s">
        <v>218</v>
      </c>
      <c r="V132" t="str">
        <f t="shared" ref="V132:V196" si="78">CONCATENATE($V$1,N132,$W$1,O132,$X$1)</f>
        <v>(DRONE_MINERAL,C)</v>
      </c>
      <c r="W132" t="s">
        <v>425</v>
      </c>
      <c r="X132" t="str">
        <f t="shared" ref="X132:X196" si="79">IF(P132="","",CONCATENATE($V$1,P132,$W$1,Q132,$X$1))</f>
        <v>(LAIR,A)</v>
      </c>
      <c r="Y132" t="str">
        <f t="shared" ref="Y132:Y196" si="80">IF(R132="","",$W$1)</f>
        <v/>
      </c>
      <c r="Z132" t="str">
        <f t="shared" ref="Z132:Z196" si="81">IF(R132="","",CONCATENATE($V$1,R132,$W$1,S132,$X$1))</f>
        <v/>
      </c>
      <c r="AA132" t="str">
        <f t="shared" ref="AA132:AA196" si="82">IF(T132="","",$W$1)</f>
        <v/>
      </c>
      <c r="AB132" t="str">
        <f t="shared" ref="AB132:AB196" si="83">IF(T132="","",CONCATENATE($V$1,T132,$W$1,U132,$X$1))</f>
        <v/>
      </c>
      <c r="AC132" t="str">
        <f t="shared" ref="AC132:AC196" si="84">CONCATENATE(V132,W132,X132,Y132,Z132,AA132,AB132)</f>
        <v>(DRONE_MINERAL,C),(LAIR,A)</v>
      </c>
      <c r="AE132" t="str">
        <f t="shared" si="75"/>
        <v>Event('Morph Nydus Network',150,200,-1,0,50,add,(NYDUS_NETWORK,),((DRONE_MINERAL,C),(LAIR,A))),</v>
      </c>
    </row>
    <row r="133" spans="1:31" x14ac:dyDescent="0.3">
      <c r="A133">
        <v>131</v>
      </c>
      <c r="B133" t="s">
        <v>30</v>
      </c>
      <c r="C133" t="str">
        <f t="shared" si="63"/>
        <v>HIVE</v>
      </c>
      <c r="D133" t="str">
        <f t="shared" si="72"/>
        <v>Morph Hive</v>
      </c>
      <c r="E133" t="str">
        <f t="shared" si="76"/>
        <v>MORPH_HIVE</v>
      </c>
      <c r="F133" t="str">
        <f t="shared" si="77"/>
        <v>MORPH_HIVE = 131</v>
      </c>
      <c r="G133">
        <v>200</v>
      </c>
      <c r="H133">
        <v>150</v>
      </c>
      <c r="I133">
        <v>0</v>
      </c>
      <c r="J133">
        <v>0</v>
      </c>
      <c r="K133">
        <v>100</v>
      </c>
      <c r="L133" t="s">
        <v>407</v>
      </c>
      <c r="M133" t="str">
        <f t="shared" si="73"/>
        <v>HIVE</v>
      </c>
      <c r="N133" t="str">
        <f>$C$128</f>
        <v>LAIR</v>
      </c>
      <c r="O133" t="s">
        <v>193</v>
      </c>
      <c r="P133" t="str">
        <f>$C$130</f>
        <v>INFESTATION_PIT</v>
      </c>
      <c r="Q133" t="s">
        <v>218</v>
      </c>
      <c r="V133" t="str">
        <f t="shared" si="78"/>
        <v>(LAIR,C)</v>
      </c>
      <c r="W133" t="s">
        <v>425</v>
      </c>
      <c r="X133" t="str">
        <f t="shared" si="79"/>
        <v>(INFESTATION_PIT,A)</v>
      </c>
      <c r="Y133" t="str">
        <f t="shared" si="80"/>
        <v/>
      </c>
      <c r="Z133" t="str">
        <f t="shared" si="81"/>
        <v/>
      </c>
      <c r="AA133" t="str">
        <f t="shared" si="82"/>
        <v/>
      </c>
      <c r="AB133" t="str">
        <f t="shared" si="83"/>
        <v/>
      </c>
      <c r="AC133" t="str">
        <f t="shared" si="84"/>
        <v>(LAIR,C),(INFESTATION_PIT,A)</v>
      </c>
      <c r="AE133" t="str">
        <f t="shared" si="75"/>
        <v>Event('Morph Hive',200,150,0,0,100,add,(HIVE,),((LAIR,C),(INFESTATION_PIT,A))),</v>
      </c>
    </row>
    <row r="134" spans="1:31" x14ac:dyDescent="0.3">
      <c r="A134">
        <v>132</v>
      </c>
      <c r="B134" t="s">
        <v>64</v>
      </c>
      <c r="C134" t="str">
        <f t="shared" si="63"/>
        <v>ULTRALISK_CAVERN</v>
      </c>
      <c r="D134" t="str">
        <f t="shared" si="72"/>
        <v>Morph Ultralisk Cavern</v>
      </c>
      <c r="E134" t="str">
        <f t="shared" si="76"/>
        <v>MORPH_ULTRALISK_CAVERN</v>
      </c>
      <c r="F134" t="str">
        <f t="shared" si="77"/>
        <v>MORPH_ULTRALISK_CAVERN = 132</v>
      </c>
      <c r="G134">
        <v>150</v>
      </c>
      <c r="H134">
        <v>200</v>
      </c>
      <c r="I134">
        <v>-1</v>
      </c>
      <c r="J134">
        <v>0</v>
      </c>
      <c r="K134">
        <v>65</v>
      </c>
      <c r="L134" t="s">
        <v>407</v>
      </c>
      <c r="M134" t="str">
        <f t="shared" si="73"/>
        <v>ULTRALISK_CAVERN</v>
      </c>
      <c r="N134" t="str">
        <f t="shared" si="74"/>
        <v>DRONE_MINERAL</v>
      </c>
      <c r="O134" t="s">
        <v>193</v>
      </c>
      <c r="P134" t="str">
        <f>$C$133</f>
        <v>HIVE</v>
      </c>
      <c r="Q134" t="s">
        <v>218</v>
      </c>
      <c r="V134" t="str">
        <f t="shared" si="78"/>
        <v>(DRONE_MINERAL,C)</v>
      </c>
      <c r="W134" t="s">
        <v>425</v>
      </c>
      <c r="X134" t="str">
        <f t="shared" si="79"/>
        <v>(HIVE,A)</v>
      </c>
      <c r="Y134" t="str">
        <f t="shared" si="80"/>
        <v/>
      </c>
      <c r="Z134" t="str">
        <f t="shared" si="81"/>
        <v/>
      </c>
      <c r="AA134" t="str">
        <f t="shared" si="82"/>
        <v/>
      </c>
      <c r="AB134" t="str">
        <f t="shared" si="83"/>
        <v/>
      </c>
      <c r="AC134" t="str">
        <f t="shared" si="84"/>
        <v>(DRONE_MINERAL,C),(HIVE,A)</v>
      </c>
      <c r="AE134" t="str">
        <f t="shared" si="75"/>
        <v>Event('Morph Ultralisk Cavern',150,200,-1,0,65,add,(ULTRALISK_CAVERN,),((DRONE_MINERAL,C),(HIVE,A))),</v>
      </c>
    </row>
    <row r="135" spans="1:31" x14ac:dyDescent="0.3">
      <c r="A135">
        <v>133</v>
      </c>
      <c r="B135" t="s">
        <v>32</v>
      </c>
      <c r="C135" t="str">
        <f t="shared" si="63"/>
        <v>GREATER_SPIRE</v>
      </c>
      <c r="D135" t="str">
        <f t="shared" si="72"/>
        <v>Morph Greater Spire</v>
      </c>
      <c r="E135" t="str">
        <f t="shared" si="76"/>
        <v>MORPH_GREATER_SPIRE</v>
      </c>
      <c r="F135" t="str">
        <f t="shared" si="77"/>
        <v>MORPH_GREATER_SPIRE = 133</v>
      </c>
      <c r="G135">
        <v>100</v>
      </c>
      <c r="H135">
        <v>150</v>
      </c>
      <c r="I135">
        <v>0</v>
      </c>
      <c r="J135">
        <v>0</v>
      </c>
      <c r="K135">
        <v>100</v>
      </c>
      <c r="L135" t="s">
        <v>407</v>
      </c>
      <c r="M135" t="str">
        <f t="shared" si="73"/>
        <v>GREATER_SPIRE</v>
      </c>
      <c r="N135" t="str">
        <f>$C$131</f>
        <v>SPIRE</v>
      </c>
      <c r="O135" t="s">
        <v>193</v>
      </c>
      <c r="P135" t="str">
        <f>$C$133</f>
        <v>HIVE</v>
      </c>
      <c r="Q135" t="s">
        <v>218</v>
      </c>
      <c r="V135" t="str">
        <f t="shared" si="78"/>
        <v>(SPIRE,C)</v>
      </c>
      <c r="W135" t="s">
        <v>425</v>
      </c>
      <c r="X135" t="str">
        <f t="shared" si="79"/>
        <v>(HIVE,A)</v>
      </c>
      <c r="Y135" t="str">
        <f t="shared" si="80"/>
        <v/>
      </c>
      <c r="Z135" t="str">
        <f t="shared" si="81"/>
        <v/>
      </c>
      <c r="AA135" t="str">
        <f t="shared" si="82"/>
        <v/>
      </c>
      <c r="AB135" t="str">
        <f t="shared" si="83"/>
        <v/>
      </c>
      <c r="AC135" t="str">
        <f t="shared" si="84"/>
        <v>(SPIRE,C),(HIVE,A)</v>
      </c>
      <c r="AE135" t="str">
        <f t="shared" si="75"/>
        <v>Event('Morph Greater Spire',100,150,0,0,100,add,(GREATER_SPIRE,),((SPIRE,C),(HIVE,A))),</v>
      </c>
    </row>
    <row r="136" spans="1:31" x14ac:dyDescent="0.3">
      <c r="A136">
        <v>134</v>
      </c>
      <c r="B136" t="s">
        <v>65</v>
      </c>
      <c r="C136" t="str">
        <f t="shared" si="63"/>
        <v>CREEP_TUMOR</v>
      </c>
      <c r="D136" t="str">
        <f>CONCATENATE("Spawn ",B136)</f>
        <v>Spawn Creep Tumor</v>
      </c>
      <c r="E136" t="str">
        <f t="shared" si="76"/>
        <v>SPAWN_CREEP_TUMOR</v>
      </c>
      <c r="F136" t="str">
        <f t="shared" si="77"/>
        <v>SPAWN_CREEP_TUMOR = 134</v>
      </c>
      <c r="G136">
        <v>0</v>
      </c>
      <c r="H136">
        <v>0</v>
      </c>
      <c r="I136">
        <v>0</v>
      </c>
      <c r="J136">
        <v>0</v>
      </c>
      <c r="K136">
        <v>15</v>
      </c>
      <c r="L136" t="s">
        <v>407</v>
      </c>
      <c r="M136" t="str">
        <f>C136</f>
        <v>CREEP_TUMOR</v>
      </c>
      <c r="N136" t="str">
        <f>$C$107</f>
        <v>QUEEN</v>
      </c>
      <c r="O136">
        <v>25</v>
      </c>
      <c r="V136" t="str">
        <f t="shared" si="78"/>
        <v>(QUEEN,25)</v>
      </c>
      <c r="W136" t="s">
        <v>425</v>
      </c>
      <c r="X136" t="str">
        <f t="shared" si="79"/>
        <v/>
      </c>
      <c r="Y136" t="str">
        <f t="shared" si="80"/>
        <v/>
      </c>
      <c r="Z136" t="str">
        <f t="shared" si="81"/>
        <v/>
      </c>
      <c r="AA136" t="str">
        <f t="shared" si="82"/>
        <v/>
      </c>
      <c r="AB136" t="str">
        <f t="shared" si="83"/>
        <v/>
      </c>
      <c r="AC136" t="str">
        <f t="shared" si="84"/>
        <v>(QUEEN,25),</v>
      </c>
      <c r="AE136" t="str">
        <f t="shared" si="75"/>
        <v>Event('Spawn Creep Tumor',0,0,0,0,15,add,(CREEP_TUMOR,),((QUEEN,25),)),</v>
      </c>
    </row>
    <row r="137" spans="1:31" x14ac:dyDescent="0.3">
      <c r="A137">
        <v>135</v>
      </c>
      <c r="B137" t="s">
        <v>449</v>
      </c>
      <c r="C137" t="str">
        <f t="shared" si="63"/>
        <v>CREEP_TUMOR_USED</v>
      </c>
      <c r="D137" t="s">
        <v>469</v>
      </c>
      <c r="E137" t="str">
        <f t="shared" si="76"/>
        <v>RESPAWN_CREEP_TUMOR</v>
      </c>
      <c r="F137" t="str">
        <f t="shared" si="77"/>
        <v>RESPAWN_CREEP_TUMOR = 135</v>
      </c>
      <c r="G137">
        <v>0</v>
      </c>
      <c r="H137">
        <v>0</v>
      </c>
      <c r="I137">
        <v>0</v>
      </c>
      <c r="J137">
        <v>0</v>
      </c>
      <c r="K137">
        <v>15</v>
      </c>
      <c r="L137" t="s">
        <v>407</v>
      </c>
      <c r="M137" t="str">
        <f>C137</f>
        <v>CREEP_TUMOR_USED</v>
      </c>
      <c r="N137" t="str">
        <f>$C$136</f>
        <v>CREEP_TUMOR</v>
      </c>
      <c r="O137" t="s">
        <v>209</v>
      </c>
      <c r="V137" t="str">
        <f t="shared" si="78"/>
        <v>(CREEP_TUMOR,O)</v>
      </c>
      <c r="W137" t="s">
        <v>425</v>
      </c>
      <c r="X137" t="str">
        <f t="shared" si="79"/>
        <v/>
      </c>
      <c r="Y137" t="str">
        <f t="shared" si="80"/>
        <v/>
      </c>
      <c r="Z137" t="str">
        <f t="shared" si="81"/>
        <v/>
      </c>
      <c r="AA137" t="str">
        <f t="shared" si="82"/>
        <v/>
      </c>
      <c r="AB137" t="str">
        <f t="shared" si="83"/>
        <v/>
      </c>
      <c r="AC137" t="str">
        <f t="shared" si="84"/>
        <v>(CREEP_TUMOR,O),</v>
      </c>
      <c r="AE137" t="str">
        <f t="shared" si="75"/>
        <v>Event('Respawn Creep Tumor',0,0,0,0,15,add,(CREEP_TUMOR_USED,),((CREEP_TUMOR,O),)),</v>
      </c>
    </row>
    <row r="138" spans="1:31" x14ac:dyDescent="0.3">
      <c r="A138">
        <v>136</v>
      </c>
      <c r="B138" t="s">
        <v>34</v>
      </c>
      <c r="C138" t="str">
        <f t="shared" si="63"/>
        <v>MELEE_ATTACKS_LEVEL_1</v>
      </c>
      <c r="D138" t="str">
        <f>CONCATENATE("Research ",B138)</f>
        <v>Research Melee Attacks Level 1</v>
      </c>
      <c r="E138" t="str">
        <f t="shared" si="76"/>
        <v>RESEARCH_MELEE_ATTACKS_LEVEL_1</v>
      </c>
      <c r="F138" t="str">
        <f t="shared" si="77"/>
        <v>RESEARCH_MELEE_ATTACKS_LEVEL_1 = 136</v>
      </c>
      <c r="G138">
        <v>100</v>
      </c>
      <c r="H138">
        <v>100</v>
      </c>
      <c r="I138">
        <v>0</v>
      </c>
      <c r="J138">
        <v>0</v>
      </c>
      <c r="K138">
        <v>160</v>
      </c>
      <c r="L138" t="s">
        <v>267</v>
      </c>
      <c r="M138" t="str">
        <f>C138</f>
        <v>MELEE_ATTACKS_LEVEL_1</v>
      </c>
      <c r="N138" t="str">
        <f>$C$123</f>
        <v>EVOLUTION_CHAMBER</v>
      </c>
      <c r="O138" t="s">
        <v>209</v>
      </c>
      <c r="P138" t="str">
        <f>M138</f>
        <v>MELEE_ATTACKS_LEVEL_1</v>
      </c>
      <c r="Q138" t="s">
        <v>266</v>
      </c>
      <c r="V138" t="str">
        <f t="shared" si="78"/>
        <v>(EVOLUTION_CHAMBER,O)</v>
      </c>
      <c r="W138" t="s">
        <v>425</v>
      </c>
      <c r="X138" t="str">
        <f t="shared" si="79"/>
        <v>(MELEE_ATTACKS_LEVEL_1,N)</v>
      </c>
      <c r="Y138" t="str">
        <f t="shared" si="80"/>
        <v/>
      </c>
      <c r="Z138" t="str">
        <f t="shared" si="81"/>
        <v/>
      </c>
      <c r="AA138" t="str">
        <f t="shared" si="82"/>
        <v/>
      </c>
      <c r="AB138" t="str">
        <f t="shared" si="83"/>
        <v/>
      </c>
      <c r="AC138" t="str">
        <f t="shared" si="84"/>
        <v>(EVOLUTION_CHAMBER,O),(MELEE_ATTACKS_LEVEL_1,N)</v>
      </c>
      <c r="AE138" t="str">
        <f t="shared" si="75"/>
        <v>Event('Research Melee Attacks Level 1',100,100,0,0,160,research,(MELEE_ATTACKS_LEVEL_1,),((EVOLUTION_CHAMBER,O),(MELEE_ATTACKS_LEVEL_1,N))),</v>
      </c>
    </row>
    <row r="139" spans="1:31" x14ac:dyDescent="0.3">
      <c r="A139">
        <v>137</v>
      </c>
      <c r="B139" t="s">
        <v>35</v>
      </c>
      <c r="C139" t="str">
        <f t="shared" si="63"/>
        <v>MELEE_ATTACKS_LEVEL_2</v>
      </c>
      <c r="D139" t="str">
        <f t="shared" ref="D139:D167" si="85">CONCATENATE("Research ",B139)</f>
        <v>Research Melee Attacks Level 2</v>
      </c>
      <c r="E139" t="str">
        <f t="shared" si="76"/>
        <v>RESEARCH_MELEE_ATTACKS_LEVEL_2</v>
      </c>
      <c r="F139" t="str">
        <f t="shared" si="77"/>
        <v>RESEARCH_MELEE_ATTACKS_LEVEL_2 = 137</v>
      </c>
      <c r="G139">
        <v>150</v>
      </c>
      <c r="H139">
        <v>150</v>
      </c>
      <c r="I139">
        <v>0</v>
      </c>
      <c r="J139">
        <v>0</v>
      </c>
      <c r="K139">
        <v>190</v>
      </c>
      <c r="L139" t="s">
        <v>267</v>
      </c>
      <c r="M139" t="str">
        <f t="shared" ref="M139:M215" si="86">C139</f>
        <v>MELEE_ATTACKS_LEVEL_2</v>
      </c>
      <c r="N139" t="str">
        <f t="shared" ref="N139:N143" si="87">$C$123</f>
        <v>EVOLUTION_CHAMBER</v>
      </c>
      <c r="O139" t="s">
        <v>209</v>
      </c>
      <c r="P139" t="str">
        <f t="shared" ref="P139:P167" si="88">M139</f>
        <v>MELEE_ATTACKS_LEVEL_2</v>
      </c>
      <c r="Q139" t="s">
        <v>266</v>
      </c>
      <c r="R139" t="str">
        <f>P138</f>
        <v>MELEE_ATTACKS_LEVEL_1</v>
      </c>
      <c r="S139" t="s">
        <v>218</v>
      </c>
      <c r="T139" t="str">
        <f>$C$128</f>
        <v>LAIR</v>
      </c>
      <c r="U139" t="s">
        <v>218</v>
      </c>
      <c r="V139" t="str">
        <f t="shared" si="78"/>
        <v>(EVOLUTION_CHAMBER,O)</v>
      </c>
      <c r="W139" t="s">
        <v>425</v>
      </c>
      <c r="X139" t="str">
        <f t="shared" si="79"/>
        <v>(MELEE_ATTACKS_LEVEL_2,N)</v>
      </c>
      <c r="Y139" t="str">
        <f t="shared" si="80"/>
        <v>,</v>
      </c>
      <c r="Z139" t="str">
        <f t="shared" si="81"/>
        <v>(MELEE_ATTACKS_LEVEL_1,A)</v>
      </c>
      <c r="AA139" t="str">
        <f t="shared" si="82"/>
        <v>,</v>
      </c>
      <c r="AB139" t="str">
        <f t="shared" si="83"/>
        <v>(LAIR,A)</v>
      </c>
      <c r="AC139" t="str">
        <f t="shared" si="84"/>
        <v>(EVOLUTION_CHAMBER,O),(MELEE_ATTACKS_LEVEL_2,N),(MELEE_ATTACKS_LEVEL_1,A),(LAIR,A)</v>
      </c>
      <c r="AE139" t="str">
        <f t="shared" si="75"/>
        <v>Event('Research Melee Attacks Level 2',150,150,0,0,190,research,(MELEE_ATTACKS_LEVEL_2,),((EVOLUTION_CHAMBER,O),(MELEE_ATTACKS_LEVEL_2,N),(MELEE_ATTACKS_LEVEL_1,A),(LAIR,A))),</v>
      </c>
    </row>
    <row r="140" spans="1:31" x14ac:dyDescent="0.3">
      <c r="A140">
        <v>138</v>
      </c>
      <c r="B140" t="s">
        <v>36</v>
      </c>
      <c r="C140" t="str">
        <f t="shared" si="63"/>
        <v>MELEE_ATTACKS_LEVEL_3</v>
      </c>
      <c r="D140" t="str">
        <f t="shared" si="85"/>
        <v>Research Melee Attacks Level 3</v>
      </c>
      <c r="E140" t="str">
        <f t="shared" si="76"/>
        <v>RESEARCH_MELEE_ATTACKS_LEVEL_3</v>
      </c>
      <c r="F140" t="str">
        <f t="shared" si="77"/>
        <v>RESEARCH_MELEE_ATTACKS_LEVEL_3 = 138</v>
      </c>
      <c r="G140">
        <v>200</v>
      </c>
      <c r="H140">
        <v>200</v>
      </c>
      <c r="I140">
        <v>0</v>
      </c>
      <c r="J140">
        <v>0</v>
      </c>
      <c r="K140">
        <v>220</v>
      </c>
      <c r="L140" t="s">
        <v>267</v>
      </c>
      <c r="M140" t="str">
        <f t="shared" si="86"/>
        <v>MELEE_ATTACKS_LEVEL_3</v>
      </c>
      <c r="N140" t="str">
        <f t="shared" si="87"/>
        <v>EVOLUTION_CHAMBER</v>
      </c>
      <c r="O140" t="s">
        <v>209</v>
      </c>
      <c r="P140" t="str">
        <f t="shared" si="88"/>
        <v>MELEE_ATTACKS_LEVEL_3</v>
      </c>
      <c r="Q140" t="s">
        <v>266</v>
      </c>
      <c r="R140" t="str">
        <f>P139</f>
        <v>MELEE_ATTACKS_LEVEL_2</v>
      </c>
      <c r="S140" t="s">
        <v>218</v>
      </c>
      <c r="T140" t="str">
        <f>$C$133</f>
        <v>HIVE</v>
      </c>
      <c r="U140" t="s">
        <v>218</v>
      </c>
      <c r="V140" t="str">
        <f t="shared" si="78"/>
        <v>(EVOLUTION_CHAMBER,O)</v>
      </c>
      <c r="W140" t="s">
        <v>425</v>
      </c>
      <c r="X140" t="str">
        <f t="shared" si="79"/>
        <v>(MELEE_ATTACKS_LEVEL_3,N)</v>
      </c>
      <c r="Y140" t="str">
        <f t="shared" si="80"/>
        <v>,</v>
      </c>
      <c r="Z140" t="str">
        <f t="shared" si="81"/>
        <v>(MELEE_ATTACKS_LEVEL_2,A)</v>
      </c>
      <c r="AA140" t="str">
        <f t="shared" si="82"/>
        <v>,</v>
      </c>
      <c r="AB140" t="str">
        <f t="shared" si="83"/>
        <v>(HIVE,A)</v>
      </c>
      <c r="AC140" t="str">
        <f t="shared" si="84"/>
        <v>(EVOLUTION_CHAMBER,O),(MELEE_ATTACKS_LEVEL_3,N),(MELEE_ATTACKS_LEVEL_2,A),(HIVE,A)</v>
      </c>
      <c r="AE140" t="str">
        <f t="shared" si="75"/>
        <v>Event('Research Melee Attacks Level 3',200,200,0,0,220,research,(MELEE_ATTACKS_LEVEL_3,),((EVOLUTION_CHAMBER,O),(MELEE_ATTACKS_LEVEL_3,N),(MELEE_ATTACKS_LEVEL_2,A),(HIVE,A))),</v>
      </c>
    </row>
    <row r="141" spans="1:31" x14ac:dyDescent="0.3">
      <c r="A141">
        <v>139</v>
      </c>
      <c r="B141" t="s">
        <v>37</v>
      </c>
      <c r="C141" t="str">
        <f t="shared" si="63"/>
        <v>MISSILE_ATTACKS_LEVEL_1</v>
      </c>
      <c r="D141" t="str">
        <f t="shared" si="85"/>
        <v>Research Missile Attacks Level 1</v>
      </c>
      <c r="E141" t="str">
        <f t="shared" si="76"/>
        <v>RESEARCH_MISSILE_ATTACKS_LEVEL_1</v>
      </c>
      <c r="F141" t="str">
        <f t="shared" si="77"/>
        <v>RESEARCH_MISSILE_ATTACKS_LEVEL_1 = 139</v>
      </c>
      <c r="G141">
        <v>100</v>
      </c>
      <c r="H141">
        <v>100</v>
      </c>
      <c r="I141">
        <v>0</v>
      </c>
      <c r="J141">
        <v>0</v>
      </c>
      <c r="K141">
        <v>160</v>
      </c>
      <c r="L141" t="s">
        <v>267</v>
      </c>
      <c r="M141" t="str">
        <f t="shared" si="86"/>
        <v>MISSILE_ATTACKS_LEVEL_1</v>
      </c>
      <c r="N141" t="str">
        <f t="shared" si="87"/>
        <v>EVOLUTION_CHAMBER</v>
      </c>
      <c r="O141" t="s">
        <v>209</v>
      </c>
      <c r="P141" t="str">
        <f t="shared" si="88"/>
        <v>MISSILE_ATTACKS_LEVEL_1</v>
      </c>
      <c r="Q141" t="s">
        <v>266</v>
      </c>
      <c r="V141" t="str">
        <f t="shared" si="78"/>
        <v>(EVOLUTION_CHAMBER,O)</v>
      </c>
      <c r="W141" t="s">
        <v>425</v>
      </c>
      <c r="X141" t="str">
        <f t="shared" si="79"/>
        <v>(MISSILE_ATTACKS_LEVEL_1,N)</v>
      </c>
      <c r="Y141" t="str">
        <f t="shared" si="80"/>
        <v/>
      </c>
      <c r="Z141" t="str">
        <f t="shared" si="81"/>
        <v/>
      </c>
      <c r="AA141" t="str">
        <f t="shared" si="82"/>
        <v/>
      </c>
      <c r="AB141" t="str">
        <f t="shared" si="83"/>
        <v/>
      </c>
      <c r="AC141" t="str">
        <f t="shared" si="84"/>
        <v>(EVOLUTION_CHAMBER,O),(MISSILE_ATTACKS_LEVEL_1,N)</v>
      </c>
      <c r="AE141" t="str">
        <f t="shared" si="75"/>
        <v>Event('Research Missile Attacks Level 1',100,100,0,0,160,research,(MISSILE_ATTACKS_LEVEL_1,),((EVOLUTION_CHAMBER,O),(MISSILE_ATTACKS_LEVEL_1,N))),</v>
      </c>
    </row>
    <row r="142" spans="1:31" x14ac:dyDescent="0.3">
      <c r="A142">
        <v>140</v>
      </c>
      <c r="B142" t="s">
        <v>38</v>
      </c>
      <c r="C142" t="str">
        <f t="shared" si="63"/>
        <v>MISSILE_ATTACKS_LEVEL_2</v>
      </c>
      <c r="D142" t="str">
        <f t="shared" si="85"/>
        <v>Research Missile Attacks Level 2</v>
      </c>
      <c r="E142" t="str">
        <f t="shared" si="76"/>
        <v>RESEARCH_MISSILE_ATTACKS_LEVEL_2</v>
      </c>
      <c r="F142" t="str">
        <f t="shared" si="77"/>
        <v>RESEARCH_MISSILE_ATTACKS_LEVEL_2 = 140</v>
      </c>
      <c r="G142">
        <v>150</v>
      </c>
      <c r="H142">
        <v>150</v>
      </c>
      <c r="I142">
        <v>0</v>
      </c>
      <c r="J142">
        <v>0</v>
      </c>
      <c r="K142">
        <v>190</v>
      </c>
      <c r="L142" t="s">
        <v>267</v>
      </c>
      <c r="M142" t="str">
        <f t="shared" si="86"/>
        <v>MISSILE_ATTACKS_LEVEL_2</v>
      </c>
      <c r="N142" t="str">
        <f t="shared" si="87"/>
        <v>EVOLUTION_CHAMBER</v>
      </c>
      <c r="O142" t="s">
        <v>209</v>
      </c>
      <c r="P142" t="str">
        <f t="shared" si="88"/>
        <v>MISSILE_ATTACKS_LEVEL_2</v>
      </c>
      <c r="Q142" t="s">
        <v>266</v>
      </c>
      <c r="R142" t="str">
        <f>P141</f>
        <v>MISSILE_ATTACKS_LEVEL_1</v>
      </c>
      <c r="S142" t="s">
        <v>218</v>
      </c>
      <c r="T142" t="str">
        <f t="shared" ref="T142" si="89">$C$128</f>
        <v>LAIR</v>
      </c>
      <c r="U142" t="s">
        <v>218</v>
      </c>
      <c r="V142" t="str">
        <f t="shared" si="78"/>
        <v>(EVOLUTION_CHAMBER,O)</v>
      </c>
      <c r="W142" t="s">
        <v>425</v>
      </c>
      <c r="X142" t="str">
        <f t="shared" si="79"/>
        <v>(MISSILE_ATTACKS_LEVEL_2,N)</v>
      </c>
      <c r="Y142" t="str">
        <f t="shared" si="80"/>
        <v>,</v>
      </c>
      <c r="Z142" t="str">
        <f t="shared" si="81"/>
        <v>(MISSILE_ATTACKS_LEVEL_1,A)</v>
      </c>
      <c r="AA142" t="str">
        <f t="shared" si="82"/>
        <v>,</v>
      </c>
      <c r="AB142" t="str">
        <f t="shared" si="83"/>
        <v>(LAIR,A)</v>
      </c>
      <c r="AC142" t="str">
        <f t="shared" si="84"/>
        <v>(EVOLUTION_CHAMBER,O),(MISSILE_ATTACKS_LEVEL_2,N),(MISSILE_ATTACKS_LEVEL_1,A),(LAIR,A)</v>
      </c>
      <c r="AE142" t="str">
        <f t="shared" si="75"/>
        <v>Event('Research Missile Attacks Level 2',150,150,0,0,190,research,(MISSILE_ATTACKS_LEVEL_2,),((EVOLUTION_CHAMBER,O),(MISSILE_ATTACKS_LEVEL_2,N),(MISSILE_ATTACKS_LEVEL_1,A),(LAIR,A))),</v>
      </c>
    </row>
    <row r="143" spans="1:31" x14ac:dyDescent="0.3">
      <c r="A143">
        <v>141</v>
      </c>
      <c r="B143" t="s">
        <v>39</v>
      </c>
      <c r="C143" t="str">
        <f t="shared" si="63"/>
        <v>MISSILE_ATTACKS_LEVEL_3</v>
      </c>
      <c r="D143" t="str">
        <f t="shared" si="85"/>
        <v>Research Missile Attacks Level 3</v>
      </c>
      <c r="E143" t="str">
        <f t="shared" si="76"/>
        <v>RESEARCH_MISSILE_ATTACKS_LEVEL_3</v>
      </c>
      <c r="F143" t="str">
        <f t="shared" si="77"/>
        <v>RESEARCH_MISSILE_ATTACKS_LEVEL_3 = 141</v>
      </c>
      <c r="G143">
        <v>200</v>
      </c>
      <c r="H143">
        <v>200</v>
      </c>
      <c r="I143">
        <v>0</v>
      </c>
      <c r="J143">
        <v>0</v>
      </c>
      <c r="K143">
        <v>220</v>
      </c>
      <c r="L143" t="s">
        <v>267</v>
      </c>
      <c r="M143" t="str">
        <f t="shared" si="86"/>
        <v>MISSILE_ATTACKS_LEVEL_3</v>
      </c>
      <c r="N143" t="str">
        <f t="shared" si="87"/>
        <v>EVOLUTION_CHAMBER</v>
      </c>
      <c r="O143" t="s">
        <v>209</v>
      </c>
      <c r="P143" t="str">
        <f t="shared" si="88"/>
        <v>MISSILE_ATTACKS_LEVEL_3</v>
      </c>
      <c r="Q143" t="s">
        <v>266</v>
      </c>
      <c r="R143" t="str">
        <f>P142</f>
        <v>MISSILE_ATTACKS_LEVEL_2</v>
      </c>
      <c r="S143" t="s">
        <v>218</v>
      </c>
      <c r="T143" t="str">
        <f t="shared" ref="T143" si="90">$C$133</f>
        <v>HIVE</v>
      </c>
      <c r="U143" t="s">
        <v>218</v>
      </c>
      <c r="V143" t="str">
        <f t="shared" si="78"/>
        <v>(EVOLUTION_CHAMBER,O)</v>
      </c>
      <c r="W143" t="s">
        <v>425</v>
      </c>
      <c r="X143" t="str">
        <f t="shared" si="79"/>
        <v>(MISSILE_ATTACKS_LEVEL_3,N)</v>
      </c>
      <c r="Y143" t="str">
        <f t="shared" si="80"/>
        <v>,</v>
      </c>
      <c r="Z143" t="str">
        <f t="shared" si="81"/>
        <v>(MISSILE_ATTACKS_LEVEL_2,A)</v>
      </c>
      <c r="AA143" t="str">
        <f t="shared" si="82"/>
        <v>,</v>
      </c>
      <c r="AB143" t="str">
        <f t="shared" si="83"/>
        <v>(HIVE,A)</v>
      </c>
      <c r="AC143" t="str">
        <f t="shared" si="84"/>
        <v>(EVOLUTION_CHAMBER,O),(MISSILE_ATTACKS_LEVEL_3,N),(MISSILE_ATTACKS_LEVEL_2,A),(HIVE,A)</v>
      </c>
      <c r="AE143" t="str">
        <f t="shared" si="75"/>
        <v>Event('Research Missile Attacks Level 3',200,200,0,0,220,research,(MISSILE_ATTACKS_LEVEL_3,),((EVOLUTION_CHAMBER,O),(MISSILE_ATTACKS_LEVEL_3,N),(MISSILE_ATTACKS_LEVEL_2,A),(HIVE,A))),</v>
      </c>
    </row>
    <row r="144" spans="1:31" x14ac:dyDescent="0.3">
      <c r="A144">
        <v>142</v>
      </c>
      <c r="B144" t="s">
        <v>40</v>
      </c>
      <c r="C144" t="str">
        <f t="shared" si="63"/>
        <v>FLYER_ATTACKS_LEVEL_1</v>
      </c>
      <c r="D144" t="str">
        <f t="shared" si="85"/>
        <v>Research Flyer Attacks Level 1</v>
      </c>
      <c r="E144" t="str">
        <f t="shared" si="76"/>
        <v>RESEARCH_FLYER_ATTACKS_LEVEL_1</v>
      </c>
      <c r="F144" t="str">
        <f t="shared" si="77"/>
        <v>RESEARCH_FLYER_ATTACKS_LEVEL_1 = 142</v>
      </c>
      <c r="G144">
        <v>100</v>
      </c>
      <c r="H144">
        <v>100</v>
      </c>
      <c r="I144">
        <v>0</v>
      </c>
      <c r="J144">
        <v>0</v>
      </c>
      <c r="K144">
        <v>160</v>
      </c>
      <c r="L144" t="s">
        <v>267</v>
      </c>
      <c r="M144" t="str">
        <f t="shared" si="86"/>
        <v>FLYER_ATTACKS_LEVEL_1</v>
      </c>
      <c r="N144" t="str">
        <f>$C$131</f>
        <v>SPIRE</v>
      </c>
      <c r="O144" t="s">
        <v>209</v>
      </c>
      <c r="P144" t="str">
        <f t="shared" si="88"/>
        <v>FLYER_ATTACKS_LEVEL_1</v>
      </c>
      <c r="Q144" t="s">
        <v>266</v>
      </c>
      <c r="V144" t="str">
        <f t="shared" si="78"/>
        <v>(SPIRE,O)</v>
      </c>
      <c r="W144" t="s">
        <v>425</v>
      </c>
      <c r="X144" t="str">
        <f t="shared" si="79"/>
        <v>(FLYER_ATTACKS_LEVEL_1,N)</v>
      </c>
      <c r="Y144" t="str">
        <f t="shared" si="80"/>
        <v/>
      </c>
      <c r="Z144" t="str">
        <f t="shared" si="81"/>
        <v/>
      </c>
      <c r="AA144" t="str">
        <f t="shared" si="82"/>
        <v/>
      </c>
      <c r="AB144" t="str">
        <f t="shared" si="83"/>
        <v/>
      </c>
      <c r="AC144" t="str">
        <f t="shared" si="84"/>
        <v>(SPIRE,O),(FLYER_ATTACKS_LEVEL_1,N)</v>
      </c>
      <c r="AE144" t="str">
        <f t="shared" si="75"/>
        <v>Event('Research Flyer Attacks Level 1',100,100,0,0,160,research,(FLYER_ATTACKS_LEVEL_1,),((SPIRE,O),(FLYER_ATTACKS_LEVEL_1,N))),</v>
      </c>
    </row>
    <row r="145" spans="1:31" x14ac:dyDescent="0.3">
      <c r="A145">
        <v>143</v>
      </c>
      <c r="B145" t="s">
        <v>41</v>
      </c>
      <c r="C145" t="str">
        <f t="shared" si="63"/>
        <v>FLYER_ATTACKS_LEVEL_2</v>
      </c>
      <c r="D145" t="str">
        <f t="shared" si="85"/>
        <v>Research Flyer Attacks Level 2</v>
      </c>
      <c r="E145" t="str">
        <f t="shared" si="76"/>
        <v>RESEARCH_FLYER_ATTACKS_LEVEL_2</v>
      </c>
      <c r="F145" t="str">
        <f t="shared" si="77"/>
        <v>RESEARCH_FLYER_ATTACKS_LEVEL_2 = 143</v>
      </c>
      <c r="G145">
        <v>175</v>
      </c>
      <c r="H145">
        <v>175</v>
      </c>
      <c r="I145">
        <v>0</v>
      </c>
      <c r="J145">
        <v>0</v>
      </c>
      <c r="K145">
        <v>190</v>
      </c>
      <c r="L145" t="s">
        <v>267</v>
      </c>
      <c r="M145" t="str">
        <f t="shared" si="86"/>
        <v>FLYER_ATTACKS_LEVEL_2</v>
      </c>
      <c r="N145" t="str">
        <f t="shared" ref="N145:N146" si="91">$C$131</f>
        <v>SPIRE</v>
      </c>
      <c r="O145" t="s">
        <v>209</v>
      </c>
      <c r="P145" t="str">
        <f t="shared" si="88"/>
        <v>FLYER_ATTACKS_LEVEL_2</v>
      </c>
      <c r="Q145" t="s">
        <v>266</v>
      </c>
      <c r="R145" t="str">
        <f t="shared" ref="R145:R146" si="92">P144</f>
        <v>FLYER_ATTACKS_LEVEL_1</v>
      </c>
      <c r="S145" t="s">
        <v>218</v>
      </c>
      <c r="T145" t="str">
        <f t="shared" ref="T145" si="93">$C$128</f>
        <v>LAIR</v>
      </c>
      <c r="U145" t="s">
        <v>218</v>
      </c>
      <c r="V145" t="str">
        <f t="shared" si="78"/>
        <v>(SPIRE,O)</v>
      </c>
      <c r="W145" t="s">
        <v>425</v>
      </c>
      <c r="X145" t="str">
        <f t="shared" si="79"/>
        <v>(FLYER_ATTACKS_LEVEL_2,N)</v>
      </c>
      <c r="Y145" t="str">
        <f t="shared" si="80"/>
        <v>,</v>
      </c>
      <c r="Z145" t="str">
        <f t="shared" si="81"/>
        <v>(FLYER_ATTACKS_LEVEL_1,A)</v>
      </c>
      <c r="AA145" t="str">
        <f t="shared" si="82"/>
        <v>,</v>
      </c>
      <c r="AB145" t="str">
        <f t="shared" si="83"/>
        <v>(LAIR,A)</v>
      </c>
      <c r="AC145" t="str">
        <f t="shared" si="84"/>
        <v>(SPIRE,O),(FLYER_ATTACKS_LEVEL_2,N),(FLYER_ATTACKS_LEVEL_1,A),(LAIR,A)</v>
      </c>
      <c r="AE145" t="str">
        <f t="shared" si="75"/>
        <v>Event('Research Flyer Attacks Level 2',175,175,0,0,190,research,(FLYER_ATTACKS_LEVEL_2,),((SPIRE,O),(FLYER_ATTACKS_LEVEL_2,N),(FLYER_ATTACKS_LEVEL_1,A),(LAIR,A))),</v>
      </c>
    </row>
    <row r="146" spans="1:31" x14ac:dyDescent="0.3">
      <c r="A146">
        <v>144</v>
      </c>
      <c r="B146" t="s">
        <v>42</v>
      </c>
      <c r="C146" t="str">
        <f t="shared" si="63"/>
        <v>FLYER_ATTACKS_LEVEL_3</v>
      </c>
      <c r="D146" t="str">
        <f t="shared" si="85"/>
        <v>Research Flyer Attacks Level 3</v>
      </c>
      <c r="E146" t="str">
        <f t="shared" si="76"/>
        <v>RESEARCH_FLYER_ATTACKS_LEVEL_3</v>
      </c>
      <c r="F146" t="str">
        <f t="shared" si="77"/>
        <v>RESEARCH_FLYER_ATTACKS_LEVEL_3 = 144</v>
      </c>
      <c r="G146">
        <v>250</v>
      </c>
      <c r="H146">
        <v>250</v>
      </c>
      <c r="I146">
        <v>0</v>
      </c>
      <c r="J146">
        <v>0</v>
      </c>
      <c r="K146">
        <v>220</v>
      </c>
      <c r="L146" t="s">
        <v>267</v>
      </c>
      <c r="M146" t="str">
        <f t="shared" si="86"/>
        <v>FLYER_ATTACKS_LEVEL_3</v>
      </c>
      <c r="N146" t="str">
        <f t="shared" si="91"/>
        <v>SPIRE</v>
      </c>
      <c r="O146" t="s">
        <v>209</v>
      </c>
      <c r="P146" t="str">
        <f t="shared" si="88"/>
        <v>FLYER_ATTACKS_LEVEL_3</v>
      </c>
      <c r="Q146" t="s">
        <v>266</v>
      </c>
      <c r="R146" t="str">
        <f t="shared" si="92"/>
        <v>FLYER_ATTACKS_LEVEL_2</v>
      </c>
      <c r="S146" t="s">
        <v>218</v>
      </c>
      <c r="T146" t="str">
        <f t="shared" ref="T146" si="94">$C$133</f>
        <v>HIVE</v>
      </c>
      <c r="U146" t="s">
        <v>218</v>
      </c>
      <c r="V146" t="str">
        <f t="shared" si="78"/>
        <v>(SPIRE,O)</v>
      </c>
      <c r="W146" t="s">
        <v>425</v>
      </c>
      <c r="X146" t="str">
        <f t="shared" si="79"/>
        <v>(FLYER_ATTACKS_LEVEL_3,N)</v>
      </c>
      <c r="Y146" t="str">
        <f t="shared" si="80"/>
        <v>,</v>
      </c>
      <c r="Z146" t="str">
        <f t="shared" si="81"/>
        <v>(FLYER_ATTACKS_LEVEL_2,A)</v>
      </c>
      <c r="AA146" t="str">
        <f t="shared" si="82"/>
        <v>,</v>
      </c>
      <c r="AB146" t="str">
        <f t="shared" si="83"/>
        <v>(HIVE,A)</v>
      </c>
      <c r="AC146" t="str">
        <f t="shared" si="84"/>
        <v>(SPIRE,O),(FLYER_ATTACKS_LEVEL_3,N),(FLYER_ATTACKS_LEVEL_2,A),(HIVE,A)</v>
      </c>
      <c r="AE146" t="str">
        <f t="shared" si="75"/>
        <v>Event('Research Flyer Attacks Level 3',250,250,0,0,220,research,(FLYER_ATTACKS_LEVEL_3,),((SPIRE,O),(FLYER_ATTACKS_LEVEL_3,N),(FLYER_ATTACKS_LEVEL_2,A),(HIVE,A))),</v>
      </c>
    </row>
    <row r="147" spans="1:31" x14ac:dyDescent="0.3">
      <c r="A147">
        <v>145</v>
      </c>
      <c r="B147" t="s">
        <v>43</v>
      </c>
      <c r="C147" t="str">
        <f t="shared" si="63"/>
        <v>GROUND_CARAPACE_LEVEL_1</v>
      </c>
      <c r="D147" t="str">
        <f t="shared" si="85"/>
        <v>Research Ground Carapace Level 1</v>
      </c>
      <c r="E147" t="str">
        <f t="shared" si="76"/>
        <v>RESEARCH_GROUND_CARAPACE_LEVEL_1</v>
      </c>
      <c r="F147" t="str">
        <f t="shared" si="77"/>
        <v>RESEARCH_GROUND_CARAPACE_LEVEL_1 = 145</v>
      </c>
      <c r="G147">
        <v>150</v>
      </c>
      <c r="H147">
        <v>150</v>
      </c>
      <c r="I147">
        <v>0</v>
      </c>
      <c r="J147">
        <v>0</v>
      </c>
      <c r="K147">
        <v>160</v>
      </c>
      <c r="L147" t="s">
        <v>267</v>
      </c>
      <c r="M147" t="str">
        <f t="shared" si="86"/>
        <v>GROUND_CARAPACE_LEVEL_1</v>
      </c>
      <c r="N147" t="str">
        <f t="shared" ref="N147:N149" si="95">$C$123</f>
        <v>EVOLUTION_CHAMBER</v>
      </c>
      <c r="O147" t="s">
        <v>209</v>
      </c>
      <c r="P147" t="str">
        <f t="shared" si="88"/>
        <v>GROUND_CARAPACE_LEVEL_1</v>
      </c>
      <c r="Q147" t="s">
        <v>266</v>
      </c>
      <c r="V147" t="str">
        <f t="shared" si="78"/>
        <v>(EVOLUTION_CHAMBER,O)</v>
      </c>
      <c r="W147" t="s">
        <v>425</v>
      </c>
      <c r="X147" t="str">
        <f t="shared" si="79"/>
        <v>(GROUND_CARAPACE_LEVEL_1,N)</v>
      </c>
      <c r="Y147" t="str">
        <f t="shared" si="80"/>
        <v/>
      </c>
      <c r="Z147" t="str">
        <f t="shared" si="81"/>
        <v/>
      </c>
      <c r="AA147" t="str">
        <f t="shared" si="82"/>
        <v/>
      </c>
      <c r="AB147" t="str">
        <f t="shared" si="83"/>
        <v/>
      </c>
      <c r="AC147" t="str">
        <f t="shared" si="84"/>
        <v>(EVOLUTION_CHAMBER,O),(GROUND_CARAPACE_LEVEL_1,N)</v>
      </c>
      <c r="AE147" t="str">
        <f t="shared" si="75"/>
        <v>Event('Research Ground Carapace Level 1',150,150,0,0,160,research,(GROUND_CARAPACE_LEVEL_1,),((EVOLUTION_CHAMBER,O),(GROUND_CARAPACE_LEVEL_1,N))),</v>
      </c>
    </row>
    <row r="148" spans="1:31" x14ac:dyDescent="0.3">
      <c r="A148">
        <v>146</v>
      </c>
      <c r="B148" t="s">
        <v>44</v>
      </c>
      <c r="C148" t="str">
        <f t="shared" si="63"/>
        <v>GROUND_CARAPACE_LEVEL_2</v>
      </c>
      <c r="D148" t="str">
        <f t="shared" si="85"/>
        <v>Research Ground Carapace Level 2</v>
      </c>
      <c r="E148" t="str">
        <f t="shared" si="76"/>
        <v>RESEARCH_GROUND_CARAPACE_LEVEL_2</v>
      </c>
      <c r="F148" t="str">
        <f t="shared" si="77"/>
        <v>RESEARCH_GROUND_CARAPACE_LEVEL_2 = 146</v>
      </c>
      <c r="G148">
        <v>225</v>
      </c>
      <c r="H148">
        <v>225</v>
      </c>
      <c r="I148">
        <v>0</v>
      </c>
      <c r="J148">
        <v>0</v>
      </c>
      <c r="K148">
        <v>190</v>
      </c>
      <c r="L148" t="s">
        <v>267</v>
      </c>
      <c r="M148" t="str">
        <f t="shared" si="86"/>
        <v>GROUND_CARAPACE_LEVEL_2</v>
      </c>
      <c r="N148" t="str">
        <f t="shared" si="95"/>
        <v>EVOLUTION_CHAMBER</v>
      </c>
      <c r="O148" t="s">
        <v>209</v>
      </c>
      <c r="P148" t="str">
        <f t="shared" si="88"/>
        <v>GROUND_CARAPACE_LEVEL_2</v>
      </c>
      <c r="Q148" t="s">
        <v>266</v>
      </c>
      <c r="R148" t="str">
        <f t="shared" ref="R148:R149" si="96">P147</f>
        <v>GROUND_CARAPACE_LEVEL_1</v>
      </c>
      <c r="S148" t="s">
        <v>218</v>
      </c>
      <c r="T148" t="str">
        <f t="shared" ref="T148" si="97">$C$128</f>
        <v>LAIR</v>
      </c>
      <c r="U148" t="s">
        <v>218</v>
      </c>
      <c r="V148" t="str">
        <f t="shared" si="78"/>
        <v>(EVOLUTION_CHAMBER,O)</v>
      </c>
      <c r="W148" t="s">
        <v>425</v>
      </c>
      <c r="X148" t="str">
        <f t="shared" si="79"/>
        <v>(GROUND_CARAPACE_LEVEL_2,N)</v>
      </c>
      <c r="Y148" t="str">
        <f t="shared" si="80"/>
        <v>,</v>
      </c>
      <c r="Z148" t="str">
        <f t="shared" si="81"/>
        <v>(GROUND_CARAPACE_LEVEL_1,A)</v>
      </c>
      <c r="AA148" t="str">
        <f t="shared" si="82"/>
        <v>,</v>
      </c>
      <c r="AB148" t="str">
        <f t="shared" si="83"/>
        <v>(LAIR,A)</v>
      </c>
      <c r="AC148" t="str">
        <f t="shared" si="84"/>
        <v>(EVOLUTION_CHAMBER,O),(GROUND_CARAPACE_LEVEL_2,N),(GROUND_CARAPACE_LEVEL_1,A),(LAIR,A)</v>
      </c>
      <c r="AE148" t="str">
        <f t="shared" si="75"/>
        <v>Event('Research Ground Carapace Level 2',225,225,0,0,190,research,(GROUND_CARAPACE_LEVEL_2,),((EVOLUTION_CHAMBER,O),(GROUND_CARAPACE_LEVEL_2,N),(GROUND_CARAPACE_LEVEL_1,A),(LAIR,A))),</v>
      </c>
    </row>
    <row r="149" spans="1:31" x14ac:dyDescent="0.3">
      <c r="A149">
        <v>147</v>
      </c>
      <c r="B149" t="s">
        <v>45</v>
      </c>
      <c r="C149" t="str">
        <f t="shared" si="63"/>
        <v>GROUND_CARAPACE_LEVEL_3</v>
      </c>
      <c r="D149" t="str">
        <f t="shared" si="85"/>
        <v>Research Ground Carapace Level 3</v>
      </c>
      <c r="E149" t="str">
        <f t="shared" si="76"/>
        <v>RESEARCH_GROUND_CARAPACE_LEVEL_3</v>
      </c>
      <c r="F149" t="str">
        <f t="shared" si="77"/>
        <v>RESEARCH_GROUND_CARAPACE_LEVEL_3 = 147</v>
      </c>
      <c r="G149">
        <v>300</v>
      </c>
      <c r="H149">
        <v>300</v>
      </c>
      <c r="I149">
        <v>0</v>
      </c>
      <c r="J149">
        <v>0</v>
      </c>
      <c r="K149">
        <v>220</v>
      </c>
      <c r="L149" t="s">
        <v>267</v>
      </c>
      <c r="M149" t="str">
        <f t="shared" si="86"/>
        <v>GROUND_CARAPACE_LEVEL_3</v>
      </c>
      <c r="N149" t="str">
        <f t="shared" si="95"/>
        <v>EVOLUTION_CHAMBER</v>
      </c>
      <c r="O149" t="s">
        <v>209</v>
      </c>
      <c r="P149" t="str">
        <f t="shared" si="88"/>
        <v>GROUND_CARAPACE_LEVEL_3</v>
      </c>
      <c r="Q149" t="s">
        <v>266</v>
      </c>
      <c r="R149" t="str">
        <f t="shared" si="96"/>
        <v>GROUND_CARAPACE_LEVEL_2</v>
      </c>
      <c r="S149" t="s">
        <v>218</v>
      </c>
      <c r="T149" t="str">
        <f t="shared" ref="T149" si="98">$C$133</f>
        <v>HIVE</v>
      </c>
      <c r="U149" t="s">
        <v>218</v>
      </c>
      <c r="V149" t="str">
        <f t="shared" si="78"/>
        <v>(EVOLUTION_CHAMBER,O)</v>
      </c>
      <c r="W149" t="s">
        <v>425</v>
      </c>
      <c r="X149" t="str">
        <f t="shared" si="79"/>
        <v>(GROUND_CARAPACE_LEVEL_3,N)</v>
      </c>
      <c r="Y149" t="str">
        <f t="shared" si="80"/>
        <v>,</v>
      </c>
      <c r="Z149" t="str">
        <f t="shared" si="81"/>
        <v>(GROUND_CARAPACE_LEVEL_2,A)</v>
      </c>
      <c r="AA149" t="str">
        <f t="shared" si="82"/>
        <v>,</v>
      </c>
      <c r="AB149" t="str">
        <f t="shared" si="83"/>
        <v>(HIVE,A)</v>
      </c>
      <c r="AC149" t="str">
        <f t="shared" si="84"/>
        <v>(EVOLUTION_CHAMBER,O),(GROUND_CARAPACE_LEVEL_3,N),(GROUND_CARAPACE_LEVEL_2,A),(HIVE,A)</v>
      </c>
      <c r="AE149" t="str">
        <f t="shared" si="75"/>
        <v>Event('Research Ground Carapace Level 3',300,300,0,0,220,research,(GROUND_CARAPACE_LEVEL_3,),((EVOLUTION_CHAMBER,O),(GROUND_CARAPACE_LEVEL_3,N),(GROUND_CARAPACE_LEVEL_2,A),(HIVE,A))),</v>
      </c>
    </row>
    <row r="150" spans="1:31" x14ac:dyDescent="0.3">
      <c r="A150">
        <v>148</v>
      </c>
      <c r="B150" t="s">
        <v>46</v>
      </c>
      <c r="C150" t="str">
        <f t="shared" si="63"/>
        <v>FLYER_CARAPACE_LEVEL_1</v>
      </c>
      <c r="D150" t="str">
        <f t="shared" si="85"/>
        <v>Research Flyer Carapace Level 1</v>
      </c>
      <c r="E150" t="str">
        <f t="shared" si="76"/>
        <v>RESEARCH_FLYER_CARAPACE_LEVEL_1</v>
      </c>
      <c r="F150" t="str">
        <f t="shared" si="77"/>
        <v>RESEARCH_FLYER_CARAPACE_LEVEL_1 = 148</v>
      </c>
      <c r="G150">
        <v>150</v>
      </c>
      <c r="H150">
        <v>150</v>
      </c>
      <c r="I150">
        <v>0</v>
      </c>
      <c r="J150">
        <v>0</v>
      </c>
      <c r="K150">
        <v>160</v>
      </c>
      <c r="L150" t="s">
        <v>267</v>
      </c>
      <c r="M150" t="str">
        <f t="shared" si="86"/>
        <v>FLYER_CARAPACE_LEVEL_1</v>
      </c>
      <c r="N150" t="str">
        <f>$C$131</f>
        <v>SPIRE</v>
      </c>
      <c r="O150" t="s">
        <v>209</v>
      </c>
      <c r="P150" t="str">
        <f t="shared" si="88"/>
        <v>FLYER_CARAPACE_LEVEL_1</v>
      </c>
      <c r="Q150" t="s">
        <v>266</v>
      </c>
      <c r="V150" t="str">
        <f t="shared" si="78"/>
        <v>(SPIRE,O)</v>
      </c>
      <c r="W150" t="s">
        <v>425</v>
      </c>
      <c r="X150" t="str">
        <f t="shared" si="79"/>
        <v>(FLYER_CARAPACE_LEVEL_1,N)</v>
      </c>
      <c r="Y150" t="str">
        <f t="shared" si="80"/>
        <v/>
      </c>
      <c r="Z150" t="str">
        <f t="shared" si="81"/>
        <v/>
      </c>
      <c r="AA150" t="str">
        <f t="shared" si="82"/>
        <v/>
      </c>
      <c r="AB150" t="str">
        <f t="shared" si="83"/>
        <v/>
      </c>
      <c r="AC150" t="str">
        <f t="shared" si="84"/>
        <v>(SPIRE,O),(FLYER_CARAPACE_LEVEL_1,N)</v>
      </c>
      <c r="AE150" t="str">
        <f t="shared" si="75"/>
        <v>Event('Research Flyer Carapace Level 1',150,150,0,0,160,research,(FLYER_CARAPACE_LEVEL_1,),((SPIRE,O),(FLYER_CARAPACE_LEVEL_1,N))),</v>
      </c>
    </row>
    <row r="151" spans="1:31" x14ac:dyDescent="0.3">
      <c r="A151">
        <v>149</v>
      </c>
      <c r="B151" t="s">
        <v>47</v>
      </c>
      <c r="C151" t="str">
        <f t="shared" ref="C151:C229" si="99">UPPER(SUBSTITUTE(B151," ","_"))</f>
        <v>FLYER_CARAPACE_LEVEL_2</v>
      </c>
      <c r="D151" t="str">
        <f t="shared" si="85"/>
        <v>Research Flyer Carapace Level 2</v>
      </c>
      <c r="E151" t="str">
        <f t="shared" si="76"/>
        <v>RESEARCH_FLYER_CARAPACE_LEVEL_2</v>
      </c>
      <c r="F151" t="str">
        <f t="shared" si="77"/>
        <v>RESEARCH_FLYER_CARAPACE_LEVEL_2 = 149</v>
      </c>
      <c r="G151">
        <v>225</v>
      </c>
      <c r="H151">
        <v>225</v>
      </c>
      <c r="I151">
        <v>0</v>
      </c>
      <c r="J151">
        <v>0</v>
      </c>
      <c r="K151">
        <v>190</v>
      </c>
      <c r="L151" t="s">
        <v>267</v>
      </c>
      <c r="M151" t="str">
        <f t="shared" si="86"/>
        <v>FLYER_CARAPACE_LEVEL_2</v>
      </c>
      <c r="N151" t="str">
        <f t="shared" ref="N151:N152" si="100">$C$131</f>
        <v>SPIRE</v>
      </c>
      <c r="O151" t="s">
        <v>209</v>
      </c>
      <c r="P151" t="str">
        <f t="shared" si="88"/>
        <v>FLYER_CARAPACE_LEVEL_2</v>
      </c>
      <c r="Q151" t="s">
        <v>266</v>
      </c>
      <c r="R151" t="str">
        <f t="shared" ref="R151:R152" si="101">P150</f>
        <v>FLYER_CARAPACE_LEVEL_1</v>
      </c>
      <c r="S151" t="s">
        <v>218</v>
      </c>
      <c r="T151" t="str">
        <f t="shared" ref="T151" si="102">$C$128</f>
        <v>LAIR</v>
      </c>
      <c r="U151" t="s">
        <v>218</v>
      </c>
      <c r="V151" t="str">
        <f t="shared" si="78"/>
        <v>(SPIRE,O)</v>
      </c>
      <c r="W151" t="s">
        <v>425</v>
      </c>
      <c r="X151" t="str">
        <f t="shared" si="79"/>
        <v>(FLYER_CARAPACE_LEVEL_2,N)</v>
      </c>
      <c r="Y151" t="str">
        <f t="shared" si="80"/>
        <v>,</v>
      </c>
      <c r="Z151" t="str">
        <f t="shared" si="81"/>
        <v>(FLYER_CARAPACE_LEVEL_1,A)</v>
      </c>
      <c r="AA151" t="str">
        <f t="shared" si="82"/>
        <v>,</v>
      </c>
      <c r="AB151" t="str">
        <f t="shared" si="83"/>
        <v>(LAIR,A)</v>
      </c>
      <c r="AC151" t="str">
        <f t="shared" si="84"/>
        <v>(SPIRE,O),(FLYER_CARAPACE_LEVEL_2,N),(FLYER_CARAPACE_LEVEL_1,A),(LAIR,A)</v>
      </c>
      <c r="AE151" t="str">
        <f t="shared" si="75"/>
        <v>Event('Research Flyer Carapace Level 2',225,225,0,0,190,research,(FLYER_CARAPACE_LEVEL_2,),((SPIRE,O),(FLYER_CARAPACE_LEVEL_2,N),(FLYER_CARAPACE_LEVEL_1,A),(LAIR,A))),</v>
      </c>
    </row>
    <row r="152" spans="1:31" x14ac:dyDescent="0.3">
      <c r="A152">
        <v>150</v>
      </c>
      <c r="B152" t="s">
        <v>48</v>
      </c>
      <c r="C152" t="str">
        <f t="shared" si="99"/>
        <v>FLYER_CARAPACE_LEVEL_3</v>
      </c>
      <c r="D152" t="str">
        <f t="shared" si="85"/>
        <v>Research Flyer Carapace Level 3</v>
      </c>
      <c r="E152" t="str">
        <f t="shared" si="76"/>
        <v>RESEARCH_FLYER_CARAPACE_LEVEL_3</v>
      </c>
      <c r="F152" t="str">
        <f t="shared" si="77"/>
        <v>RESEARCH_FLYER_CARAPACE_LEVEL_3 = 150</v>
      </c>
      <c r="G152">
        <v>300</v>
      </c>
      <c r="H152">
        <v>300</v>
      </c>
      <c r="I152">
        <v>0</v>
      </c>
      <c r="J152">
        <v>0</v>
      </c>
      <c r="K152">
        <v>220</v>
      </c>
      <c r="L152" t="s">
        <v>267</v>
      </c>
      <c r="M152" t="str">
        <f t="shared" si="86"/>
        <v>FLYER_CARAPACE_LEVEL_3</v>
      </c>
      <c r="N152" t="str">
        <f t="shared" si="100"/>
        <v>SPIRE</v>
      </c>
      <c r="O152" t="s">
        <v>209</v>
      </c>
      <c r="P152" t="str">
        <f t="shared" si="88"/>
        <v>FLYER_CARAPACE_LEVEL_3</v>
      </c>
      <c r="Q152" t="s">
        <v>266</v>
      </c>
      <c r="R152" t="str">
        <f t="shared" si="101"/>
        <v>FLYER_CARAPACE_LEVEL_2</v>
      </c>
      <c r="S152" t="s">
        <v>218</v>
      </c>
      <c r="T152" t="str">
        <f t="shared" ref="T152" si="103">$C$133</f>
        <v>HIVE</v>
      </c>
      <c r="U152" t="s">
        <v>218</v>
      </c>
      <c r="V152" t="str">
        <f t="shared" si="78"/>
        <v>(SPIRE,O)</v>
      </c>
      <c r="W152" t="s">
        <v>425</v>
      </c>
      <c r="X152" t="str">
        <f t="shared" si="79"/>
        <v>(FLYER_CARAPACE_LEVEL_3,N)</v>
      </c>
      <c r="Y152" t="str">
        <f t="shared" si="80"/>
        <v>,</v>
      </c>
      <c r="Z152" t="str">
        <f t="shared" si="81"/>
        <v>(FLYER_CARAPACE_LEVEL_2,A)</v>
      </c>
      <c r="AA152" t="str">
        <f t="shared" si="82"/>
        <v>,</v>
      </c>
      <c r="AB152" t="str">
        <f t="shared" si="83"/>
        <v>(HIVE,A)</v>
      </c>
      <c r="AC152" t="str">
        <f t="shared" si="84"/>
        <v>(SPIRE,O),(FLYER_CARAPACE_LEVEL_3,N),(FLYER_CARAPACE_LEVEL_2,A),(HIVE,A)</v>
      </c>
      <c r="AE152" t="str">
        <f t="shared" si="75"/>
        <v>Event('Research Flyer Carapace Level 3',300,300,0,0,220,research,(FLYER_CARAPACE_LEVEL_3,),((SPIRE,O),(FLYER_CARAPACE_LEVEL_3,N),(FLYER_CARAPACE_LEVEL_2,A),(HIVE,A))),</v>
      </c>
    </row>
    <row r="153" spans="1:31" x14ac:dyDescent="0.3">
      <c r="A153">
        <v>151</v>
      </c>
      <c r="B153" t="s">
        <v>49</v>
      </c>
      <c r="C153" t="str">
        <f t="shared" si="99"/>
        <v>CHITINOUS_PLATING</v>
      </c>
      <c r="D153" t="str">
        <f t="shared" si="85"/>
        <v>Research Chitinous Plating</v>
      </c>
      <c r="E153" t="str">
        <f t="shared" si="76"/>
        <v>RESEARCH_CHITINOUS_PLATING</v>
      </c>
      <c r="F153" t="str">
        <f t="shared" si="77"/>
        <v>RESEARCH_CHITINOUS_PLATING = 151</v>
      </c>
      <c r="G153">
        <v>150</v>
      </c>
      <c r="H153">
        <v>150</v>
      </c>
      <c r="I153">
        <v>0</v>
      </c>
      <c r="J153">
        <v>0</v>
      </c>
      <c r="K153">
        <v>110</v>
      </c>
      <c r="L153" t="s">
        <v>267</v>
      </c>
      <c r="M153" t="str">
        <f t="shared" si="86"/>
        <v>CHITINOUS_PLATING</v>
      </c>
      <c r="N153" t="str">
        <f>$C$134</f>
        <v>ULTRALISK_CAVERN</v>
      </c>
      <c r="O153" t="s">
        <v>209</v>
      </c>
      <c r="P153" t="str">
        <f t="shared" si="88"/>
        <v>CHITINOUS_PLATING</v>
      </c>
      <c r="Q153" t="s">
        <v>266</v>
      </c>
      <c r="V153" t="str">
        <f t="shared" si="78"/>
        <v>(ULTRALISK_CAVERN,O)</v>
      </c>
      <c r="W153" t="s">
        <v>425</v>
      </c>
      <c r="X153" t="str">
        <f t="shared" si="79"/>
        <v>(CHITINOUS_PLATING,N)</v>
      </c>
      <c r="Y153" t="str">
        <f t="shared" si="80"/>
        <v/>
      </c>
      <c r="Z153" t="str">
        <f t="shared" si="81"/>
        <v/>
      </c>
      <c r="AA153" t="str">
        <f t="shared" si="82"/>
        <v/>
      </c>
      <c r="AB153" t="str">
        <f t="shared" si="83"/>
        <v/>
      </c>
      <c r="AC153" t="str">
        <f t="shared" si="84"/>
        <v>(ULTRALISK_CAVERN,O),(CHITINOUS_PLATING,N)</v>
      </c>
      <c r="AE153" t="str">
        <f t="shared" si="75"/>
        <v>Event('Research Chitinous Plating',150,150,0,0,110,research,(CHITINOUS_PLATING,),((ULTRALISK_CAVERN,O),(CHITINOUS_PLATING,N))),</v>
      </c>
    </row>
    <row r="154" spans="1:31" x14ac:dyDescent="0.3">
      <c r="A154">
        <v>152</v>
      </c>
      <c r="B154" t="s">
        <v>50</v>
      </c>
      <c r="C154" t="str">
        <f t="shared" si="99"/>
        <v>CENTRIFUGAL_HOOKS</v>
      </c>
      <c r="D154" t="str">
        <f t="shared" si="85"/>
        <v>Research Centrifugal Hooks</v>
      </c>
      <c r="E154" t="str">
        <f t="shared" si="76"/>
        <v>RESEARCH_CENTRIFUGAL_HOOKS</v>
      </c>
      <c r="F154" t="str">
        <f t="shared" si="77"/>
        <v>RESEARCH_CENTRIFUGAL_HOOKS = 152</v>
      </c>
      <c r="G154">
        <v>150</v>
      </c>
      <c r="H154">
        <v>150</v>
      </c>
      <c r="I154">
        <v>0</v>
      </c>
      <c r="J154">
        <v>0</v>
      </c>
      <c r="K154">
        <v>110</v>
      </c>
      <c r="L154" t="s">
        <v>267</v>
      </c>
      <c r="M154" t="str">
        <f t="shared" si="86"/>
        <v>CENTRIFUGAL_HOOKS</v>
      </c>
      <c r="N154" t="str">
        <f>$C$127</f>
        <v>BANELING_NEST</v>
      </c>
      <c r="O154" t="s">
        <v>209</v>
      </c>
      <c r="P154" t="str">
        <f t="shared" si="88"/>
        <v>CENTRIFUGAL_HOOKS</v>
      </c>
      <c r="Q154" t="s">
        <v>266</v>
      </c>
      <c r="R154" t="str">
        <f>$C$128</f>
        <v>LAIR</v>
      </c>
      <c r="S154" t="s">
        <v>218</v>
      </c>
      <c r="V154" t="str">
        <f t="shared" si="78"/>
        <v>(BANELING_NEST,O)</v>
      </c>
      <c r="W154" t="s">
        <v>425</v>
      </c>
      <c r="X154" t="str">
        <f t="shared" si="79"/>
        <v>(CENTRIFUGAL_HOOKS,N)</v>
      </c>
      <c r="Y154" t="str">
        <f t="shared" si="80"/>
        <v>,</v>
      </c>
      <c r="Z154" t="str">
        <f t="shared" si="81"/>
        <v>(LAIR,A)</v>
      </c>
      <c r="AA154" t="str">
        <f t="shared" si="82"/>
        <v/>
      </c>
      <c r="AB154" t="str">
        <f t="shared" si="83"/>
        <v/>
      </c>
      <c r="AC154" t="str">
        <f t="shared" si="84"/>
        <v>(BANELING_NEST,O),(CENTRIFUGAL_HOOKS,N),(LAIR,A)</v>
      </c>
      <c r="AE154" t="str">
        <f t="shared" si="75"/>
        <v>Event('Research Centrifugal Hooks',150,150,0,0,110,research,(CENTRIFUGAL_HOOKS,),((BANELING_NEST,O),(CENTRIFUGAL_HOOKS,N),(LAIR,A))),</v>
      </c>
    </row>
    <row r="155" spans="1:31" x14ac:dyDescent="0.3">
      <c r="A155">
        <v>153</v>
      </c>
      <c r="B155" t="s">
        <v>336</v>
      </c>
      <c r="C155" t="str">
        <f t="shared" si="99"/>
        <v>GLIAL_RECONSTRUCTION</v>
      </c>
      <c r="D155" t="str">
        <f t="shared" si="85"/>
        <v>Research Glial Reconstruction</v>
      </c>
      <c r="E155" t="str">
        <f t="shared" si="76"/>
        <v>RESEARCH_GLIAL_RECONSTRUCTION</v>
      </c>
      <c r="F155" t="str">
        <f t="shared" si="77"/>
        <v>RESEARCH_GLIAL_RECONSTRUCTION = 153</v>
      </c>
      <c r="G155">
        <v>100</v>
      </c>
      <c r="H155">
        <v>100</v>
      </c>
      <c r="I155">
        <v>0</v>
      </c>
      <c r="J155">
        <v>0</v>
      </c>
      <c r="K155">
        <v>110</v>
      </c>
      <c r="L155" t="s">
        <v>267</v>
      </c>
      <c r="M155" t="str">
        <f t="shared" si="86"/>
        <v>GLIAL_RECONSTRUCTION</v>
      </c>
      <c r="N155" t="str">
        <f>$C$126</f>
        <v>ROACH_WARREN</v>
      </c>
      <c r="O155" t="s">
        <v>209</v>
      </c>
      <c r="P155" t="str">
        <f t="shared" si="88"/>
        <v>GLIAL_RECONSTRUCTION</v>
      </c>
      <c r="Q155" t="s">
        <v>266</v>
      </c>
      <c r="R155" t="str">
        <f>$C$128</f>
        <v>LAIR</v>
      </c>
      <c r="S155" t="s">
        <v>218</v>
      </c>
      <c r="V155" t="str">
        <f t="shared" si="78"/>
        <v>(ROACH_WARREN,O)</v>
      </c>
      <c r="W155" t="s">
        <v>425</v>
      </c>
      <c r="X155" t="str">
        <f t="shared" si="79"/>
        <v>(GLIAL_RECONSTRUCTION,N)</v>
      </c>
      <c r="Y155" t="str">
        <f t="shared" si="80"/>
        <v>,</v>
      </c>
      <c r="Z155" t="str">
        <f t="shared" si="81"/>
        <v>(LAIR,A)</v>
      </c>
      <c r="AA155" t="str">
        <f t="shared" si="82"/>
        <v/>
      </c>
      <c r="AB155" t="str">
        <f t="shared" si="83"/>
        <v/>
      </c>
      <c r="AC155" t="str">
        <f t="shared" si="84"/>
        <v>(ROACH_WARREN,O),(GLIAL_RECONSTRUCTION,N),(LAIR,A)</v>
      </c>
      <c r="AE155" t="str">
        <f t="shared" si="75"/>
        <v>Event('Research Glial Reconstruction',100,100,0,0,110,research,(GLIAL_RECONSTRUCTION,),((ROACH_WARREN,O),(GLIAL_RECONSTRUCTION,N),(LAIR,A))),</v>
      </c>
    </row>
    <row r="156" spans="1:31" x14ac:dyDescent="0.3">
      <c r="A156">
        <v>154</v>
      </c>
      <c r="B156" t="s">
        <v>51</v>
      </c>
      <c r="C156" t="str">
        <f t="shared" si="99"/>
        <v>METABOLIC_BOOST</v>
      </c>
      <c r="D156" t="str">
        <f t="shared" si="85"/>
        <v>Research Metabolic Boost</v>
      </c>
      <c r="E156" t="str">
        <f t="shared" si="76"/>
        <v>RESEARCH_METABOLIC_BOOST</v>
      </c>
      <c r="F156" t="str">
        <f t="shared" si="77"/>
        <v>RESEARCH_METABOLIC_BOOST = 154</v>
      </c>
      <c r="G156">
        <v>100</v>
      </c>
      <c r="H156">
        <v>100</v>
      </c>
      <c r="I156">
        <v>0</v>
      </c>
      <c r="J156">
        <v>0</v>
      </c>
      <c r="K156">
        <v>110</v>
      </c>
      <c r="L156" t="s">
        <v>267</v>
      </c>
      <c r="M156" t="str">
        <f t="shared" si="86"/>
        <v>METABOLIC_BOOST</v>
      </c>
      <c r="N156" t="str">
        <f>$C$122</f>
        <v>SPAWNING_POOL</v>
      </c>
      <c r="O156" t="s">
        <v>209</v>
      </c>
      <c r="P156" t="str">
        <f t="shared" si="88"/>
        <v>METABOLIC_BOOST</v>
      </c>
      <c r="Q156" t="s">
        <v>266</v>
      </c>
      <c r="V156" t="str">
        <f t="shared" si="78"/>
        <v>(SPAWNING_POOL,O)</v>
      </c>
      <c r="W156" t="s">
        <v>425</v>
      </c>
      <c r="X156" t="str">
        <f t="shared" si="79"/>
        <v>(METABOLIC_BOOST,N)</v>
      </c>
      <c r="Y156" t="str">
        <f t="shared" si="80"/>
        <v/>
      </c>
      <c r="Z156" t="str">
        <f t="shared" si="81"/>
        <v/>
      </c>
      <c r="AA156" t="str">
        <f t="shared" si="82"/>
        <v/>
      </c>
      <c r="AB156" t="str">
        <f t="shared" si="83"/>
        <v/>
      </c>
      <c r="AC156" t="str">
        <f t="shared" si="84"/>
        <v>(SPAWNING_POOL,O),(METABOLIC_BOOST,N)</v>
      </c>
      <c r="AE156" t="str">
        <f t="shared" si="75"/>
        <v>Event('Research Metabolic Boost',100,100,0,0,110,research,(METABOLIC_BOOST,),((SPAWNING_POOL,O),(METABOLIC_BOOST,N))),</v>
      </c>
    </row>
    <row r="157" spans="1:31" x14ac:dyDescent="0.3">
      <c r="A157">
        <v>155</v>
      </c>
      <c r="B157" t="s">
        <v>52</v>
      </c>
      <c r="C157" t="str">
        <f t="shared" si="99"/>
        <v>PNEUMATIZED_CARAPACE</v>
      </c>
      <c r="D157" t="str">
        <f t="shared" si="85"/>
        <v>Research Pneumatized Carapace</v>
      </c>
      <c r="E157" t="str">
        <f t="shared" si="76"/>
        <v>RESEARCH_PNEUMATIZED_CARAPACE</v>
      </c>
      <c r="F157" t="str">
        <f t="shared" si="77"/>
        <v>RESEARCH_PNEUMATIZED_CARAPACE = 155</v>
      </c>
      <c r="G157">
        <v>100</v>
      </c>
      <c r="H157">
        <v>100</v>
      </c>
      <c r="I157">
        <v>0</v>
      </c>
      <c r="J157">
        <v>0</v>
      </c>
      <c r="K157">
        <v>60</v>
      </c>
      <c r="L157" t="s">
        <v>267</v>
      </c>
      <c r="M157" t="str">
        <f t="shared" si="86"/>
        <v>PNEUMATIZED_CARAPACE</v>
      </c>
      <c r="N157" t="str">
        <f>$C$120</f>
        <v>HATCHERY</v>
      </c>
      <c r="O157" t="s">
        <v>209</v>
      </c>
      <c r="P157" t="str">
        <f t="shared" si="88"/>
        <v>PNEUMATIZED_CARAPACE</v>
      </c>
      <c r="Q157" t="s">
        <v>266</v>
      </c>
      <c r="V157" t="str">
        <f t="shared" si="78"/>
        <v>(HATCHERY,O)</v>
      </c>
      <c r="W157" t="s">
        <v>425</v>
      </c>
      <c r="X157" t="str">
        <f t="shared" si="79"/>
        <v>(PNEUMATIZED_CARAPACE,N)</v>
      </c>
      <c r="Y157" t="str">
        <f t="shared" si="80"/>
        <v/>
      </c>
      <c r="Z157" t="str">
        <f t="shared" si="81"/>
        <v/>
      </c>
      <c r="AA157" t="str">
        <f t="shared" si="82"/>
        <v/>
      </c>
      <c r="AB157" t="str">
        <f t="shared" si="83"/>
        <v/>
      </c>
      <c r="AC157" t="str">
        <f t="shared" si="84"/>
        <v>(HATCHERY,O),(PNEUMATIZED_CARAPACE,N)</v>
      </c>
      <c r="AE157" t="str">
        <f t="shared" si="75"/>
        <v>Event('Research Pneumatized Carapace',100,100,0,0,60,research,(PNEUMATIZED_CARAPACE,),((HATCHERY,O),(PNEUMATIZED_CARAPACE,N))),</v>
      </c>
    </row>
    <row r="158" spans="1:31" x14ac:dyDescent="0.3">
      <c r="A158">
        <v>156</v>
      </c>
      <c r="B158" t="s">
        <v>337</v>
      </c>
      <c r="C158" t="str">
        <f t="shared" si="99"/>
        <v>MUSCULAR_AUGMENTS</v>
      </c>
      <c r="D158" t="str">
        <f t="shared" si="85"/>
        <v>Research Muscular Augments</v>
      </c>
      <c r="E158" t="str">
        <f t="shared" si="76"/>
        <v>RESEARCH_MUSCULAR_AUGMENTS</v>
      </c>
      <c r="F158" t="str">
        <f t="shared" si="77"/>
        <v>RESEARCH_MUSCULAR_AUGMENTS = 156</v>
      </c>
      <c r="G158">
        <v>150</v>
      </c>
      <c r="H158">
        <v>150</v>
      </c>
      <c r="I158">
        <v>0</v>
      </c>
      <c r="J158">
        <v>0</v>
      </c>
      <c r="K158">
        <v>100</v>
      </c>
      <c r="L158" t="s">
        <v>267</v>
      </c>
      <c r="M158" t="str">
        <f t="shared" si="86"/>
        <v>MUSCULAR_AUGMENTS</v>
      </c>
      <c r="N158" t="str">
        <f>$C$129</f>
        <v>HYDRALISK_DEN</v>
      </c>
      <c r="O158" t="s">
        <v>209</v>
      </c>
      <c r="P158" t="str">
        <f t="shared" si="88"/>
        <v>MUSCULAR_AUGMENTS</v>
      </c>
      <c r="Q158" t="s">
        <v>266</v>
      </c>
      <c r="V158" t="str">
        <f t="shared" ref="V158" si="104">CONCATENATE($V$1,N158,$W$1,O158,$X$1)</f>
        <v>(HYDRALISK_DEN,O)</v>
      </c>
      <c r="W158" t="s">
        <v>425</v>
      </c>
      <c r="X158" t="str">
        <f t="shared" ref="X158" si="105">IF(P158="","",CONCATENATE($V$1,P158,$W$1,Q158,$X$1))</f>
        <v>(MUSCULAR_AUGMENTS,N)</v>
      </c>
      <c r="Y158" t="str">
        <f t="shared" ref="Y158" si="106">IF(R158="","",$W$1)</f>
        <v/>
      </c>
      <c r="Z158" t="str">
        <f t="shared" ref="Z158" si="107">IF(R158="","",CONCATENATE($V$1,R158,$W$1,S158,$X$1))</f>
        <v/>
      </c>
      <c r="AA158" t="str">
        <f t="shared" ref="AA158" si="108">IF(T158="","",$W$1)</f>
        <v/>
      </c>
      <c r="AB158" t="str">
        <f t="shared" ref="AB158" si="109">IF(T158="","",CONCATENATE($V$1,T158,$W$1,U158,$X$1))</f>
        <v/>
      </c>
      <c r="AC158" t="str">
        <f t="shared" ref="AC158" si="110">CONCATENATE(V158,W158,X158,Y158,Z158,AA158,AB158)</f>
        <v>(HYDRALISK_DEN,O),(MUSCULAR_AUGMENTS,N)</v>
      </c>
      <c r="AE158" t="str">
        <f t="shared" si="75"/>
        <v>Event('Research Muscular Augments',150,150,0,0,100,research,(MUSCULAR_AUGMENTS,),((HYDRALISK_DEN,O),(MUSCULAR_AUGMENTS,N))),</v>
      </c>
    </row>
    <row r="159" spans="1:31" x14ac:dyDescent="0.3">
      <c r="A159">
        <v>157</v>
      </c>
      <c r="B159" t="s">
        <v>53</v>
      </c>
      <c r="C159" t="str">
        <f t="shared" si="99"/>
        <v>GROOVED_SPINES</v>
      </c>
      <c r="D159" t="str">
        <f t="shared" si="85"/>
        <v>Research Grooved Spines</v>
      </c>
      <c r="E159" t="str">
        <f t="shared" si="76"/>
        <v>RESEARCH_GROOVED_SPINES</v>
      </c>
      <c r="F159" t="str">
        <f t="shared" si="77"/>
        <v>RESEARCH_GROOVED_SPINES = 157</v>
      </c>
      <c r="G159">
        <v>150</v>
      </c>
      <c r="H159">
        <v>150</v>
      </c>
      <c r="I159">
        <v>0</v>
      </c>
      <c r="J159">
        <v>0</v>
      </c>
      <c r="K159">
        <v>80</v>
      </c>
      <c r="L159" t="s">
        <v>267</v>
      </c>
      <c r="M159" t="str">
        <f t="shared" si="86"/>
        <v>GROOVED_SPINES</v>
      </c>
      <c r="N159" t="str">
        <f>$C$129</f>
        <v>HYDRALISK_DEN</v>
      </c>
      <c r="O159" t="s">
        <v>209</v>
      </c>
      <c r="P159" t="str">
        <f t="shared" si="88"/>
        <v>GROOVED_SPINES</v>
      </c>
      <c r="Q159" t="s">
        <v>266</v>
      </c>
      <c r="V159" t="str">
        <f t="shared" si="78"/>
        <v>(HYDRALISK_DEN,O)</v>
      </c>
      <c r="W159" t="s">
        <v>425</v>
      </c>
      <c r="X159" t="str">
        <f t="shared" si="79"/>
        <v>(GROOVED_SPINES,N)</v>
      </c>
      <c r="Y159" t="str">
        <f t="shared" si="80"/>
        <v/>
      </c>
      <c r="Z159" t="str">
        <f t="shared" si="81"/>
        <v/>
      </c>
      <c r="AA159" t="str">
        <f t="shared" si="82"/>
        <v/>
      </c>
      <c r="AB159" t="str">
        <f t="shared" si="83"/>
        <v/>
      </c>
      <c r="AC159" t="str">
        <f t="shared" si="84"/>
        <v>(HYDRALISK_DEN,O),(GROOVED_SPINES,N)</v>
      </c>
      <c r="AE159" t="str">
        <f t="shared" si="75"/>
        <v>Event('Research Grooved Spines',150,150,0,0,80,research,(GROOVED_SPINES,),((HYDRALISK_DEN,O),(GROOVED_SPINES,N))),</v>
      </c>
    </row>
    <row r="160" spans="1:31" x14ac:dyDescent="0.3">
      <c r="A160">
        <v>158</v>
      </c>
      <c r="B160" t="s">
        <v>54</v>
      </c>
      <c r="C160" t="str">
        <f t="shared" si="99"/>
        <v>BURROW</v>
      </c>
      <c r="D160" t="str">
        <f t="shared" si="85"/>
        <v>Research Burrow</v>
      </c>
      <c r="E160" t="str">
        <f t="shared" si="76"/>
        <v>RESEARCH_BURROW</v>
      </c>
      <c r="F160" t="str">
        <f t="shared" si="77"/>
        <v>RESEARCH_BURROW = 158</v>
      </c>
      <c r="G160">
        <v>100</v>
      </c>
      <c r="H160">
        <v>100</v>
      </c>
      <c r="I160">
        <v>0</v>
      </c>
      <c r="J160">
        <v>0</v>
      </c>
      <c r="K160">
        <v>100</v>
      </c>
      <c r="L160" t="s">
        <v>267</v>
      </c>
      <c r="M160" t="str">
        <f t="shared" si="86"/>
        <v>BURROW</v>
      </c>
      <c r="N160" t="str">
        <f>$C$120</f>
        <v>HATCHERY</v>
      </c>
      <c r="O160" t="s">
        <v>209</v>
      </c>
      <c r="P160" t="str">
        <f t="shared" si="88"/>
        <v>BURROW</v>
      </c>
      <c r="Q160" t="s">
        <v>266</v>
      </c>
      <c r="V160" t="str">
        <f t="shared" si="78"/>
        <v>(HATCHERY,O)</v>
      </c>
      <c r="W160" t="s">
        <v>425</v>
      </c>
      <c r="X160" t="str">
        <f t="shared" si="79"/>
        <v>(BURROW,N)</v>
      </c>
      <c r="Y160" t="str">
        <f t="shared" si="80"/>
        <v/>
      </c>
      <c r="Z160" t="str">
        <f t="shared" si="81"/>
        <v/>
      </c>
      <c r="AA160" t="str">
        <f t="shared" si="82"/>
        <v/>
      </c>
      <c r="AB160" t="str">
        <f t="shared" si="83"/>
        <v/>
      </c>
      <c r="AC160" t="str">
        <f t="shared" si="84"/>
        <v>(HATCHERY,O),(BURROW,N)</v>
      </c>
      <c r="AE160" t="str">
        <f t="shared" si="75"/>
        <v>Event('Research Burrow',100,100,0,0,100,research,(BURROW,),((HATCHERY,O),(BURROW,N))),</v>
      </c>
    </row>
    <row r="161" spans="1:31" x14ac:dyDescent="0.3">
      <c r="A161">
        <v>159</v>
      </c>
      <c r="B161" t="s">
        <v>55</v>
      </c>
      <c r="C161" t="str">
        <f t="shared" si="99"/>
        <v>NEURAL_PARASITE</v>
      </c>
      <c r="D161" t="str">
        <f t="shared" si="85"/>
        <v>Research Neural Parasite</v>
      </c>
      <c r="E161" t="str">
        <f t="shared" si="76"/>
        <v>RESEARCH_NEURAL_PARASITE</v>
      </c>
      <c r="F161" t="str">
        <f t="shared" si="77"/>
        <v>RESEARCH_NEURAL_PARASITE = 159</v>
      </c>
      <c r="G161">
        <v>150</v>
      </c>
      <c r="H161">
        <v>150</v>
      </c>
      <c r="I161">
        <v>0</v>
      </c>
      <c r="J161">
        <v>0</v>
      </c>
      <c r="K161">
        <v>110</v>
      </c>
      <c r="L161" t="s">
        <v>267</v>
      </c>
      <c r="M161" t="str">
        <f t="shared" si="86"/>
        <v>NEURAL_PARASITE</v>
      </c>
      <c r="N161" t="str">
        <f>$C$130</f>
        <v>INFESTATION_PIT</v>
      </c>
      <c r="O161" t="s">
        <v>209</v>
      </c>
      <c r="P161" t="str">
        <f t="shared" si="88"/>
        <v>NEURAL_PARASITE</v>
      </c>
      <c r="Q161" t="s">
        <v>266</v>
      </c>
      <c r="V161" t="str">
        <f t="shared" si="78"/>
        <v>(INFESTATION_PIT,O)</v>
      </c>
      <c r="W161" t="s">
        <v>425</v>
      </c>
      <c r="X161" t="str">
        <f t="shared" si="79"/>
        <v>(NEURAL_PARASITE,N)</v>
      </c>
      <c r="Y161" t="str">
        <f t="shared" si="80"/>
        <v/>
      </c>
      <c r="Z161" t="str">
        <f t="shared" si="81"/>
        <v/>
      </c>
      <c r="AA161" t="str">
        <f t="shared" si="82"/>
        <v/>
      </c>
      <c r="AB161" t="str">
        <f t="shared" si="83"/>
        <v/>
      </c>
      <c r="AC161" t="str">
        <f t="shared" si="84"/>
        <v>(INFESTATION_PIT,O),(NEURAL_PARASITE,N)</v>
      </c>
      <c r="AE161" t="str">
        <f t="shared" si="75"/>
        <v>Event('Research Neural Parasite',150,150,0,0,110,research,(NEURAL_PARASITE,),((INFESTATION_PIT,O),(NEURAL_PARASITE,N))),</v>
      </c>
    </row>
    <row r="162" spans="1:31" x14ac:dyDescent="0.3">
      <c r="A162">
        <v>160</v>
      </c>
      <c r="B162" t="s">
        <v>56</v>
      </c>
      <c r="C162" t="str">
        <f t="shared" si="99"/>
        <v>PATHOGEN_GLANDS</v>
      </c>
      <c r="D162" t="str">
        <f t="shared" si="85"/>
        <v>Research Pathogen Glands</v>
      </c>
      <c r="E162" t="str">
        <f t="shared" si="76"/>
        <v>RESEARCH_PATHOGEN_GLANDS</v>
      </c>
      <c r="F162" t="str">
        <f t="shared" si="77"/>
        <v>RESEARCH_PATHOGEN_GLANDS = 160</v>
      </c>
      <c r="G162">
        <v>150</v>
      </c>
      <c r="H162">
        <v>150</v>
      </c>
      <c r="I162">
        <v>0</v>
      </c>
      <c r="J162">
        <v>0</v>
      </c>
      <c r="K162">
        <v>80</v>
      </c>
      <c r="L162" t="s">
        <v>267</v>
      </c>
      <c r="M162" t="str">
        <f t="shared" si="86"/>
        <v>PATHOGEN_GLANDS</v>
      </c>
      <c r="N162" t="str">
        <f>$C$130</f>
        <v>INFESTATION_PIT</v>
      </c>
      <c r="O162" t="s">
        <v>209</v>
      </c>
      <c r="P162" t="str">
        <f t="shared" si="88"/>
        <v>PATHOGEN_GLANDS</v>
      </c>
      <c r="Q162" t="s">
        <v>266</v>
      </c>
      <c r="V162" t="str">
        <f t="shared" si="78"/>
        <v>(INFESTATION_PIT,O)</v>
      </c>
      <c r="W162" t="s">
        <v>425</v>
      </c>
      <c r="X162" t="str">
        <f t="shared" si="79"/>
        <v>(PATHOGEN_GLANDS,N)</v>
      </c>
      <c r="Y162" t="str">
        <f t="shared" si="80"/>
        <v/>
      </c>
      <c r="Z162" t="str">
        <f t="shared" si="81"/>
        <v/>
      </c>
      <c r="AA162" t="str">
        <f t="shared" si="82"/>
        <v/>
      </c>
      <c r="AB162" t="str">
        <f t="shared" si="83"/>
        <v/>
      </c>
      <c r="AC162" t="str">
        <f t="shared" si="84"/>
        <v>(INFESTATION_PIT,O),(PATHOGEN_GLANDS,N)</v>
      </c>
      <c r="AE162" t="str">
        <f t="shared" si="75"/>
        <v>Event('Research Pathogen Glands',150,150,0,0,80,research,(PATHOGEN_GLANDS,),((INFESTATION_PIT,O),(PATHOGEN_GLANDS,N))),</v>
      </c>
    </row>
    <row r="163" spans="1:31" x14ac:dyDescent="0.3">
      <c r="A163">
        <v>161</v>
      </c>
      <c r="B163" t="s">
        <v>57</v>
      </c>
      <c r="C163" t="str">
        <f t="shared" si="99"/>
        <v>ADRENAL_GLANDS</v>
      </c>
      <c r="D163" t="str">
        <f t="shared" si="85"/>
        <v>Research Adrenal Glands</v>
      </c>
      <c r="E163" t="str">
        <f t="shared" si="76"/>
        <v>RESEARCH_ADRENAL_GLANDS</v>
      </c>
      <c r="F163" t="str">
        <f t="shared" si="77"/>
        <v>RESEARCH_ADRENAL_GLANDS = 161</v>
      </c>
      <c r="G163">
        <v>200</v>
      </c>
      <c r="H163">
        <v>200</v>
      </c>
      <c r="I163">
        <v>0</v>
      </c>
      <c r="J163">
        <v>0</v>
      </c>
      <c r="K163">
        <v>130</v>
      </c>
      <c r="L163" t="s">
        <v>267</v>
      </c>
      <c r="M163" t="str">
        <f t="shared" si="86"/>
        <v>ADRENAL_GLANDS</v>
      </c>
      <c r="N163" t="str">
        <f>$C$122</f>
        <v>SPAWNING_POOL</v>
      </c>
      <c r="O163" t="s">
        <v>209</v>
      </c>
      <c r="P163" t="str">
        <f t="shared" si="88"/>
        <v>ADRENAL_GLANDS</v>
      </c>
      <c r="Q163" t="s">
        <v>266</v>
      </c>
      <c r="V163" t="str">
        <f t="shared" si="78"/>
        <v>(SPAWNING_POOL,O)</v>
      </c>
      <c r="W163" t="s">
        <v>425</v>
      </c>
      <c r="X163" t="str">
        <f t="shared" si="79"/>
        <v>(ADRENAL_GLANDS,N)</v>
      </c>
      <c r="Y163" t="str">
        <f t="shared" si="80"/>
        <v/>
      </c>
      <c r="Z163" t="str">
        <f t="shared" si="81"/>
        <v/>
      </c>
      <c r="AA163" t="str">
        <f t="shared" si="82"/>
        <v/>
      </c>
      <c r="AB163" t="str">
        <f t="shared" si="83"/>
        <v/>
      </c>
      <c r="AC163" t="str">
        <f t="shared" si="84"/>
        <v>(SPAWNING_POOL,O),(ADRENAL_GLANDS,N)</v>
      </c>
      <c r="AE163" t="str">
        <f t="shared" si="75"/>
        <v>Event('Research Adrenal Glands',200,200,0,0,130,research,(ADRENAL_GLANDS,),((SPAWNING_POOL,O),(ADRENAL_GLANDS,N))),</v>
      </c>
    </row>
    <row r="164" spans="1:31" x14ac:dyDescent="0.3">
      <c r="A164">
        <v>162</v>
      </c>
      <c r="B164" t="s">
        <v>58</v>
      </c>
      <c r="C164" t="str">
        <f t="shared" si="99"/>
        <v>TUNNELING_CLAWS</v>
      </c>
      <c r="D164" t="str">
        <f t="shared" si="85"/>
        <v>Research Tunneling Claws</v>
      </c>
      <c r="E164" t="str">
        <f t="shared" si="76"/>
        <v>RESEARCH_TUNNELING_CLAWS</v>
      </c>
      <c r="F164" t="str">
        <f t="shared" si="77"/>
        <v>RESEARCH_TUNNELING_CLAWS = 162</v>
      </c>
      <c r="G164">
        <v>150</v>
      </c>
      <c r="H164">
        <v>150</v>
      </c>
      <c r="I164">
        <v>0</v>
      </c>
      <c r="J164">
        <v>0</v>
      </c>
      <c r="K164">
        <v>110</v>
      </c>
      <c r="L164" t="s">
        <v>267</v>
      </c>
      <c r="M164" t="str">
        <f t="shared" si="86"/>
        <v>TUNNELING_CLAWS</v>
      </c>
      <c r="N164" t="str">
        <f>$C$126</f>
        <v>ROACH_WARREN</v>
      </c>
      <c r="O164" t="s">
        <v>209</v>
      </c>
      <c r="P164" t="str">
        <f t="shared" si="88"/>
        <v>TUNNELING_CLAWS</v>
      </c>
      <c r="Q164" t="s">
        <v>266</v>
      </c>
      <c r="R164" t="str">
        <f>$C$128</f>
        <v>LAIR</v>
      </c>
      <c r="S164" t="s">
        <v>218</v>
      </c>
      <c r="V164" t="str">
        <f t="shared" si="78"/>
        <v>(ROACH_WARREN,O)</v>
      </c>
      <c r="W164" t="s">
        <v>425</v>
      </c>
      <c r="X164" t="str">
        <f t="shared" si="79"/>
        <v>(TUNNELING_CLAWS,N)</v>
      </c>
      <c r="Y164" t="str">
        <f t="shared" si="80"/>
        <v>,</v>
      </c>
      <c r="Z164" t="str">
        <f t="shared" si="81"/>
        <v>(LAIR,A)</v>
      </c>
      <c r="AA164" t="str">
        <f t="shared" si="82"/>
        <v/>
      </c>
      <c r="AB164" t="str">
        <f t="shared" si="83"/>
        <v/>
      </c>
      <c r="AC164" t="str">
        <f t="shared" si="84"/>
        <v>(ROACH_WARREN,O),(TUNNELING_CLAWS,N),(LAIR,A)</v>
      </c>
      <c r="AE164" t="str">
        <f t="shared" si="75"/>
        <v>Event('Research Tunneling Claws',150,150,0,0,110,research,(TUNNELING_CLAWS,),((ROACH_WARREN,O),(TUNNELING_CLAWS,N),(LAIR,A))),</v>
      </c>
    </row>
    <row r="165" spans="1:31" x14ac:dyDescent="0.3">
      <c r="A165">
        <v>163</v>
      </c>
      <c r="B165" t="s">
        <v>59</v>
      </c>
      <c r="C165" t="str">
        <f t="shared" si="99"/>
        <v>VENTRAL_SACS</v>
      </c>
      <c r="D165" t="str">
        <f t="shared" si="85"/>
        <v>Research Ventral Sacs</v>
      </c>
      <c r="E165" t="str">
        <f t="shared" si="76"/>
        <v>RESEARCH_VENTRAL_SACS</v>
      </c>
      <c r="F165" t="str">
        <f t="shared" si="77"/>
        <v>RESEARCH_VENTRAL_SACS = 163</v>
      </c>
      <c r="G165">
        <v>200</v>
      </c>
      <c r="H165">
        <v>200</v>
      </c>
      <c r="I165">
        <v>0</v>
      </c>
      <c r="J165">
        <v>0</v>
      </c>
      <c r="K165">
        <v>130</v>
      </c>
      <c r="L165" t="s">
        <v>267</v>
      </c>
      <c r="M165" t="str">
        <f t="shared" si="86"/>
        <v>VENTRAL_SACS</v>
      </c>
      <c r="N165" t="str">
        <f>$C$120</f>
        <v>HATCHERY</v>
      </c>
      <c r="O165" t="s">
        <v>209</v>
      </c>
      <c r="P165" t="str">
        <f t="shared" si="88"/>
        <v>VENTRAL_SACS</v>
      </c>
      <c r="Q165" t="s">
        <v>266</v>
      </c>
      <c r="R165" t="str">
        <f>$C$128</f>
        <v>LAIR</v>
      </c>
      <c r="S165" t="s">
        <v>218</v>
      </c>
      <c r="V165" t="str">
        <f t="shared" si="78"/>
        <v>(HATCHERY,O)</v>
      </c>
      <c r="W165" t="s">
        <v>425</v>
      </c>
      <c r="X165" t="str">
        <f t="shared" si="79"/>
        <v>(VENTRAL_SACS,N)</v>
      </c>
      <c r="Y165" t="str">
        <f t="shared" si="80"/>
        <v>,</v>
      </c>
      <c r="Z165" t="str">
        <f t="shared" si="81"/>
        <v>(LAIR,A)</v>
      </c>
      <c r="AA165" t="str">
        <f t="shared" si="82"/>
        <v/>
      </c>
      <c r="AB165" t="str">
        <f t="shared" si="83"/>
        <v/>
      </c>
      <c r="AC165" t="str">
        <f t="shared" si="84"/>
        <v>(HATCHERY,O),(VENTRAL_SACS,N),(LAIR,A)</v>
      </c>
      <c r="AE165" t="str">
        <f t="shared" si="75"/>
        <v>Event('Research Ventral Sacs',200,200,0,0,130,research,(VENTRAL_SACS,),((HATCHERY,O),(VENTRAL_SACS,N),(LAIR,A))),</v>
      </c>
    </row>
    <row r="166" spans="1:31" x14ac:dyDescent="0.3">
      <c r="A166">
        <v>164</v>
      </c>
      <c r="B166" t="s">
        <v>337</v>
      </c>
      <c r="C166" t="str">
        <f t="shared" si="99"/>
        <v>MUSCULAR_AUGMENTS</v>
      </c>
      <c r="D166" t="str">
        <f t="shared" si="85"/>
        <v>Research Muscular Augments</v>
      </c>
      <c r="E166" t="str">
        <f t="shared" si="76"/>
        <v>RESEARCH_MUSCULAR_AUGMENTS</v>
      </c>
      <c r="F166" t="str">
        <f t="shared" si="77"/>
        <v>RESEARCH_MUSCULAR_AUGMENTS = 164</v>
      </c>
      <c r="G166">
        <v>150</v>
      </c>
      <c r="H166">
        <v>150</v>
      </c>
      <c r="I166">
        <v>0</v>
      </c>
      <c r="J166">
        <v>0</v>
      </c>
      <c r="K166">
        <v>80</v>
      </c>
      <c r="L166" t="s">
        <v>267</v>
      </c>
      <c r="M166" t="str">
        <f t="shared" si="86"/>
        <v>MUSCULAR_AUGMENTS</v>
      </c>
      <c r="N166" t="str">
        <f>$C$129</f>
        <v>HYDRALISK_DEN</v>
      </c>
      <c r="O166" t="s">
        <v>209</v>
      </c>
      <c r="P166" t="str">
        <f t="shared" si="88"/>
        <v>MUSCULAR_AUGMENTS</v>
      </c>
      <c r="Q166" t="s">
        <v>266</v>
      </c>
      <c r="V166" t="str">
        <f t="shared" si="78"/>
        <v>(HYDRALISK_DEN,O)</v>
      </c>
      <c r="W166" t="s">
        <v>425</v>
      </c>
      <c r="X166" t="str">
        <f t="shared" si="79"/>
        <v>(MUSCULAR_AUGMENTS,N)</v>
      </c>
      <c r="Y166" t="str">
        <f t="shared" si="80"/>
        <v/>
      </c>
      <c r="Z166" t="str">
        <f t="shared" si="81"/>
        <v/>
      </c>
      <c r="AA166" t="str">
        <f t="shared" si="82"/>
        <v/>
      </c>
      <c r="AB166" t="str">
        <f t="shared" si="83"/>
        <v/>
      </c>
      <c r="AC166" t="str">
        <f t="shared" si="84"/>
        <v>(HYDRALISK_DEN,O),(MUSCULAR_AUGMENTS,N)</v>
      </c>
      <c r="AE166" t="str">
        <f t="shared" si="75"/>
        <v>Event('Research Muscular Augments',150,150,0,0,80,research,(MUSCULAR_AUGMENTS,),((HYDRALISK_DEN,O),(MUSCULAR_AUGMENTS,N))),</v>
      </c>
    </row>
    <row r="167" spans="1:31" x14ac:dyDescent="0.3">
      <c r="A167">
        <v>165</v>
      </c>
      <c r="B167" t="s">
        <v>338</v>
      </c>
      <c r="C167" t="str">
        <f t="shared" si="99"/>
        <v>INCREASED_LOCUST_LIFETIME</v>
      </c>
      <c r="D167" t="str">
        <f t="shared" si="85"/>
        <v>Research Increased Locust Lifetime</v>
      </c>
      <c r="E167" t="str">
        <f t="shared" si="76"/>
        <v>RESEARCH_INCREASED_LOCUST_LIFETIME</v>
      </c>
      <c r="F167" t="str">
        <f t="shared" si="77"/>
        <v>RESEARCH_INCREASED_LOCUST_LIFETIME = 165</v>
      </c>
      <c r="G167">
        <v>200</v>
      </c>
      <c r="H167">
        <v>200</v>
      </c>
      <c r="I167">
        <v>0</v>
      </c>
      <c r="J167">
        <v>0</v>
      </c>
      <c r="K167">
        <v>120</v>
      </c>
      <c r="L167" t="s">
        <v>267</v>
      </c>
      <c r="M167" t="str">
        <f t="shared" si="86"/>
        <v>INCREASED_LOCUST_LIFETIME</v>
      </c>
      <c r="N167" t="str">
        <f>$C$130</f>
        <v>INFESTATION_PIT</v>
      </c>
      <c r="O167" t="s">
        <v>209</v>
      </c>
      <c r="P167" t="str">
        <f t="shared" si="88"/>
        <v>INCREASED_LOCUST_LIFETIME</v>
      </c>
      <c r="Q167" t="s">
        <v>266</v>
      </c>
      <c r="V167" t="str">
        <f t="shared" si="78"/>
        <v>(INFESTATION_PIT,O)</v>
      </c>
      <c r="W167" t="s">
        <v>425</v>
      </c>
      <c r="X167" t="str">
        <f t="shared" si="79"/>
        <v>(INCREASED_LOCUST_LIFETIME,N)</v>
      </c>
      <c r="Y167" t="str">
        <f t="shared" si="80"/>
        <v/>
      </c>
      <c r="Z167" t="str">
        <f t="shared" si="81"/>
        <v/>
      </c>
      <c r="AA167" t="str">
        <f t="shared" si="82"/>
        <v/>
      </c>
      <c r="AB167" t="str">
        <f t="shared" si="83"/>
        <v/>
      </c>
      <c r="AC167" t="str">
        <f t="shared" si="84"/>
        <v>(INFESTATION_PIT,O),(INCREASED_LOCUST_LIFETIME,N)</v>
      </c>
      <c r="AE167" t="str">
        <f t="shared" si="75"/>
        <v>Event('Research Increased Locust Lifetime',200,200,0,0,120,research,(INCREASED_LOCUST_LIFETIME,),((INFESTATION_PIT,O),(INCREASED_LOCUST_LIFETIME,N))),</v>
      </c>
    </row>
    <row r="168" spans="1:31" x14ac:dyDescent="0.3">
      <c r="A168">
        <v>166</v>
      </c>
      <c r="B168" t="s">
        <v>111</v>
      </c>
      <c r="C168" t="s">
        <v>414</v>
      </c>
      <c r="D168" t="str">
        <f>CONCATENATE("Create ",B168)</f>
        <v>Create Probe</v>
      </c>
      <c r="E168" t="str">
        <f t="shared" si="76"/>
        <v>CREATE_PROBE</v>
      </c>
      <c r="F168" t="str">
        <f t="shared" si="77"/>
        <v>CREATE_PROBE = 166</v>
      </c>
      <c r="G168">
        <v>50</v>
      </c>
      <c r="H168">
        <v>0</v>
      </c>
      <c r="I168">
        <v>1</v>
      </c>
      <c r="J168">
        <v>0</v>
      </c>
      <c r="K168">
        <v>17</v>
      </c>
      <c r="L168" t="s">
        <v>407</v>
      </c>
      <c r="M168" t="str">
        <f t="shared" si="86"/>
        <v>PROBE_MINERAL</v>
      </c>
      <c r="N168" t="str">
        <f>$C$197</f>
        <v>NEXUS</v>
      </c>
      <c r="O168" t="s">
        <v>209</v>
      </c>
      <c r="V168" t="str">
        <f t="shared" si="78"/>
        <v>(NEXUS,O)</v>
      </c>
      <c r="W168" t="s">
        <v>425</v>
      </c>
      <c r="X168" t="str">
        <f t="shared" si="79"/>
        <v/>
      </c>
      <c r="Y168" t="str">
        <f t="shared" si="80"/>
        <v/>
      </c>
      <c r="Z168" t="str">
        <f t="shared" si="81"/>
        <v/>
      </c>
      <c r="AA168" t="str">
        <f t="shared" si="82"/>
        <v/>
      </c>
      <c r="AB168" t="str">
        <f t="shared" si="83"/>
        <v/>
      </c>
      <c r="AC168" t="str">
        <f t="shared" si="84"/>
        <v>(NEXUS,O),</v>
      </c>
      <c r="AE168" t="str">
        <f t="shared" si="75"/>
        <v>Event('Create Probe',50,0,1,0,17,add,(PROBE_MINERAL,),((NEXUS,O),)),</v>
      </c>
    </row>
    <row r="169" spans="1:31" x14ac:dyDescent="0.3">
      <c r="A169">
        <v>167</v>
      </c>
      <c r="C169" t="s">
        <v>415</v>
      </c>
      <c r="D169" t="str">
        <f>CONCATENATE("Switch ",B168," to Gas")</f>
        <v>Switch Probe to Gas</v>
      </c>
      <c r="E169" t="str">
        <f t="shared" si="76"/>
        <v>SWITCH_PROBE_TO_GAS</v>
      </c>
      <c r="F169" t="str">
        <f t="shared" si="77"/>
        <v>SWITCH_PROBE_TO_GAS = 167</v>
      </c>
      <c r="G169">
        <v>0</v>
      </c>
      <c r="H169">
        <v>0</v>
      </c>
      <c r="I169">
        <v>0</v>
      </c>
      <c r="J169">
        <v>0</v>
      </c>
      <c r="K169">
        <v>1</v>
      </c>
      <c r="L169" t="s">
        <v>407</v>
      </c>
      <c r="M169" t="str">
        <f>C169</f>
        <v>PROBE_GAS</v>
      </c>
      <c r="N169" t="str">
        <f>C168</f>
        <v>PROBE_MINERAL</v>
      </c>
      <c r="O169" t="s">
        <v>193</v>
      </c>
      <c r="P169" t="str">
        <f>$C$200</f>
        <v>ASSIMILATOR</v>
      </c>
      <c r="Q169" t="s">
        <v>218</v>
      </c>
      <c r="V169" t="str">
        <f t="shared" si="78"/>
        <v>(PROBE_MINERAL,C)</v>
      </c>
      <c r="W169" t="s">
        <v>425</v>
      </c>
      <c r="X169" t="str">
        <f t="shared" si="79"/>
        <v>(ASSIMILATOR,A)</v>
      </c>
      <c r="Y169" t="str">
        <f t="shared" si="80"/>
        <v/>
      </c>
      <c r="Z169" t="str">
        <f t="shared" si="81"/>
        <v/>
      </c>
      <c r="AA169" t="str">
        <f t="shared" si="82"/>
        <v/>
      </c>
      <c r="AB169" t="str">
        <f t="shared" si="83"/>
        <v/>
      </c>
      <c r="AC169" t="str">
        <f t="shared" si="84"/>
        <v>(PROBE_MINERAL,C),(ASSIMILATOR,A)</v>
      </c>
      <c r="AE169" t="str">
        <f t="shared" si="75"/>
        <v>Event('Switch Probe to Gas',0,0,0,0,1,add,(PROBE_GAS,),((PROBE_MINERAL,C),(ASSIMILATOR,A))),</v>
      </c>
    </row>
    <row r="170" spans="1:31" x14ac:dyDescent="0.3">
      <c r="A170">
        <v>168</v>
      </c>
      <c r="D170" t="str">
        <f>CONCATENATE("Switch ",B168," to Minerals")</f>
        <v>Switch Probe to Minerals</v>
      </c>
      <c r="E170" t="str">
        <f t="shared" si="76"/>
        <v>SWITCH_PROBE_TO_MINERALS</v>
      </c>
      <c r="F170" t="str">
        <f t="shared" si="77"/>
        <v>SWITCH_PROBE_TO_MINERALS = 168</v>
      </c>
      <c r="G170">
        <v>0</v>
      </c>
      <c r="H170">
        <v>0</v>
      </c>
      <c r="I170">
        <v>0</v>
      </c>
      <c r="J170">
        <v>0</v>
      </c>
      <c r="K170">
        <v>1</v>
      </c>
      <c r="L170" t="s">
        <v>407</v>
      </c>
      <c r="M170" t="str">
        <f>C168</f>
        <v>PROBE_MINERAL</v>
      </c>
      <c r="N170" t="str">
        <f>C169</f>
        <v>PROBE_GAS</v>
      </c>
      <c r="O170" t="s">
        <v>193</v>
      </c>
      <c r="V170" t="str">
        <f t="shared" si="78"/>
        <v>(PROBE_GAS,C)</v>
      </c>
      <c r="W170" t="s">
        <v>425</v>
      </c>
      <c r="X170" t="str">
        <f t="shared" si="79"/>
        <v/>
      </c>
      <c r="Y170" t="str">
        <f t="shared" si="80"/>
        <v/>
      </c>
      <c r="Z170" t="str">
        <f t="shared" si="81"/>
        <v/>
      </c>
      <c r="AA170" t="str">
        <f t="shared" si="82"/>
        <v/>
      </c>
      <c r="AB170" t="str">
        <f t="shared" si="83"/>
        <v/>
      </c>
      <c r="AC170" t="str">
        <f t="shared" si="84"/>
        <v>(PROBE_GAS,C),</v>
      </c>
      <c r="AE170" t="str">
        <f t="shared" si="75"/>
        <v>Event('Switch Probe to Minerals',0,0,0,0,1,add,(PROBE_MINERAL,),((PROBE_GAS,C),)),</v>
      </c>
    </row>
    <row r="171" spans="1:31" x14ac:dyDescent="0.3">
      <c r="A171">
        <v>169</v>
      </c>
      <c r="C171" t="s">
        <v>418</v>
      </c>
      <c r="D171" t="str">
        <f>CONCATENATE("Send ",B168," to Scout")</f>
        <v>Send Probe to Scout</v>
      </c>
      <c r="E171" t="str">
        <f t="shared" si="76"/>
        <v>SEND_PROBE_TO_SCOUT</v>
      </c>
      <c r="F171" t="str">
        <f t="shared" si="77"/>
        <v>SEND_PROBE_TO_SCOUT = 169</v>
      </c>
      <c r="G171">
        <v>0</v>
      </c>
      <c r="H171">
        <v>0</v>
      </c>
      <c r="I171">
        <v>0</v>
      </c>
      <c r="J171">
        <v>0</v>
      </c>
      <c r="K171">
        <v>1</v>
      </c>
      <c r="L171" t="s">
        <v>407</v>
      </c>
      <c r="M171" t="str">
        <f>C171</f>
        <v>PROBE_SCOUT</v>
      </c>
      <c r="N171" t="str">
        <f>C168</f>
        <v>PROBE_MINERAL</v>
      </c>
      <c r="O171" t="s">
        <v>193</v>
      </c>
      <c r="V171" t="str">
        <f t="shared" si="78"/>
        <v>(PROBE_MINERAL,C)</v>
      </c>
      <c r="W171" t="s">
        <v>425</v>
      </c>
      <c r="X171" t="str">
        <f t="shared" si="79"/>
        <v/>
      </c>
      <c r="Y171" t="str">
        <f t="shared" si="80"/>
        <v/>
      </c>
      <c r="Z171" t="str">
        <f t="shared" si="81"/>
        <v/>
      </c>
      <c r="AA171" t="str">
        <f t="shared" si="82"/>
        <v/>
      </c>
      <c r="AB171" t="str">
        <f t="shared" si="83"/>
        <v/>
      </c>
      <c r="AC171" t="str">
        <f t="shared" si="84"/>
        <v>(PROBE_MINERAL,C),</v>
      </c>
      <c r="AE171" t="str">
        <f t="shared" si="75"/>
        <v>Event('Send Probe to Scout',0,0,0,0,1,add,(PROBE_SCOUT,),((PROBE_MINERAL,C),)),</v>
      </c>
    </row>
    <row r="172" spans="1:31" x14ac:dyDescent="0.3">
      <c r="A172">
        <v>170</v>
      </c>
      <c r="D172" t="str">
        <f>CONCATENATE("Bring back ",B168," Scout")</f>
        <v>Bring back Probe Scout</v>
      </c>
      <c r="E172" t="str">
        <f t="shared" si="76"/>
        <v>BRING_BACK_PROBE_SCOUT</v>
      </c>
      <c r="F172" t="str">
        <f t="shared" si="77"/>
        <v>BRING_BACK_PROBE_SCOUT = 170</v>
      </c>
      <c r="G172">
        <v>0</v>
      </c>
      <c r="H172">
        <v>0</v>
      </c>
      <c r="I172">
        <v>0</v>
      </c>
      <c r="J172">
        <v>0</v>
      </c>
      <c r="K172">
        <v>1</v>
      </c>
      <c r="L172" t="s">
        <v>407</v>
      </c>
      <c r="M172" t="str">
        <f>N171</f>
        <v>PROBE_MINERAL</v>
      </c>
      <c r="N172" t="str">
        <f>M171</f>
        <v>PROBE_SCOUT</v>
      </c>
      <c r="O172" t="s">
        <v>193</v>
      </c>
      <c r="V172" t="str">
        <f t="shared" si="78"/>
        <v>(PROBE_SCOUT,C)</v>
      </c>
      <c r="W172" t="s">
        <v>425</v>
      </c>
      <c r="X172" t="str">
        <f t="shared" si="79"/>
        <v/>
      </c>
      <c r="Y172" t="str">
        <f t="shared" si="80"/>
        <v/>
      </c>
      <c r="Z172" t="str">
        <f t="shared" si="81"/>
        <v/>
      </c>
      <c r="AA172" t="str">
        <f t="shared" si="82"/>
        <v/>
      </c>
      <c r="AB172" t="str">
        <f t="shared" si="83"/>
        <v/>
      </c>
      <c r="AC172" t="str">
        <f t="shared" si="84"/>
        <v>(PROBE_SCOUT,C),</v>
      </c>
      <c r="AE172" t="str">
        <f t="shared" si="75"/>
        <v>Event('Bring back Probe Scout',0,0,0,0,1,add,(PROBE_MINERAL,),((PROBE_SCOUT,C),)),</v>
      </c>
    </row>
    <row r="173" spans="1:31" x14ac:dyDescent="0.3">
      <c r="A173">
        <v>171</v>
      </c>
      <c r="B173" t="s">
        <v>112</v>
      </c>
      <c r="C173" t="str">
        <f t="shared" si="99"/>
        <v>ZEALOT</v>
      </c>
      <c r="D173" t="str">
        <f t="shared" ref="D173:D196" si="111">CONCATENATE("Create ",B173)</f>
        <v>Create Zealot</v>
      </c>
      <c r="E173" t="str">
        <f t="shared" si="76"/>
        <v>CREATE_ZEALOT</v>
      </c>
      <c r="F173" t="str">
        <f t="shared" si="77"/>
        <v>CREATE_ZEALOT = 171</v>
      </c>
      <c r="G173">
        <v>100</v>
      </c>
      <c r="H173">
        <v>0</v>
      </c>
      <c r="I173">
        <v>2</v>
      </c>
      <c r="J173">
        <v>0</v>
      </c>
      <c r="K173">
        <v>38</v>
      </c>
      <c r="L173" t="s">
        <v>407</v>
      </c>
      <c r="M173" t="str">
        <f t="shared" si="86"/>
        <v>ZEALOT</v>
      </c>
      <c r="N173" t="str">
        <f>$C$201</f>
        <v>GATEWAY</v>
      </c>
      <c r="O173" t="s">
        <v>209</v>
      </c>
      <c r="V173" t="str">
        <f t="shared" si="78"/>
        <v>(GATEWAY,O)</v>
      </c>
      <c r="W173" t="s">
        <v>425</v>
      </c>
      <c r="X173" t="str">
        <f t="shared" si="79"/>
        <v/>
      </c>
      <c r="Y173" t="str">
        <f t="shared" si="80"/>
        <v/>
      </c>
      <c r="Z173" t="str">
        <f t="shared" si="81"/>
        <v/>
      </c>
      <c r="AA173" t="str">
        <f t="shared" si="82"/>
        <v/>
      </c>
      <c r="AB173" t="str">
        <f t="shared" si="83"/>
        <v/>
      </c>
      <c r="AC173" t="str">
        <f t="shared" si="84"/>
        <v>(GATEWAY,O),</v>
      </c>
      <c r="AE173" t="str">
        <f t="shared" si="75"/>
        <v>Event('Create Zealot',100,0,2,0,38,add,(ZEALOT,),((GATEWAY,O),)),</v>
      </c>
    </row>
    <row r="174" spans="1:31" x14ac:dyDescent="0.3">
      <c r="A174">
        <v>172</v>
      </c>
      <c r="D174" t="str">
        <f>CONCATENATE("Warp in ",B173)</f>
        <v>Warp in Zealot</v>
      </c>
      <c r="E174" t="str">
        <f t="shared" si="76"/>
        <v>WARP_IN_ZEALOT</v>
      </c>
      <c r="F174" t="str">
        <f t="shared" si="77"/>
        <v>WARP_IN_ZEALOT = 172</v>
      </c>
      <c r="G174">
        <f>G173</f>
        <v>100</v>
      </c>
      <c r="H174">
        <f t="shared" ref="H174:I174" si="112">H173</f>
        <v>0</v>
      </c>
      <c r="I174">
        <f t="shared" si="112"/>
        <v>2</v>
      </c>
      <c r="J174">
        <v>0</v>
      </c>
      <c r="K174">
        <v>5</v>
      </c>
      <c r="L174" t="s">
        <v>411</v>
      </c>
      <c r="M174" t="str">
        <f>CONCATENATE(M173,",",28)</f>
        <v>ZEALOT,28</v>
      </c>
      <c r="N174" t="str">
        <f>$C$204</f>
        <v>WARPGATE</v>
      </c>
      <c r="O174" t="s">
        <v>209</v>
      </c>
      <c r="V174" t="str">
        <f t="shared" si="78"/>
        <v>(WARPGATE,O)</v>
      </c>
      <c r="W174" t="s">
        <v>425</v>
      </c>
      <c r="X174" t="str">
        <f t="shared" si="79"/>
        <v/>
      </c>
      <c r="Y174" t="str">
        <f t="shared" si="80"/>
        <v/>
      </c>
      <c r="Z174" t="str">
        <f t="shared" si="81"/>
        <v/>
      </c>
      <c r="AA174" t="str">
        <f t="shared" si="82"/>
        <v/>
      </c>
      <c r="AB174" t="str">
        <f t="shared" si="83"/>
        <v/>
      </c>
      <c r="AC174" t="str">
        <f t="shared" si="84"/>
        <v>(WARPGATE,O),</v>
      </c>
      <c r="AE174" t="str">
        <f t="shared" si="75"/>
        <v>Event('Warp in Zealot',100,0,2,0,5,warp,(ZEALOT,28,),((WARPGATE,O),)),</v>
      </c>
    </row>
    <row r="175" spans="1:31" x14ac:dyDescent="0.3">
      <c r="A175">
        <v>173</v>
      </c>
      <c r="B175" t="s">
        <v>113</v>
      </c>
      <c r="C175" t="str">
        <f t="shared" si="99"/>
        <v>STALKER</v>
      </c>
      <c r="D175" t="str">
        <f t="shared" si="111"/>
        <v>Create Stalker</v>
      </c>
      <c r="E175" t="str">
        <f t="shared" si="76"/>
        <v>CREATE_STALKER</v>
      </c>
      <c r="F175" t="str">
        <f t="shared" si="77"/>
        <v>CREATE_STALKER = 173</v>
      </c>
      <c r="G175">
        <v>125</v>
      </c>
      <c r="H175">
        <v>50</v>
      </c>
      <c r="I175">
        <v>2</v>
      </c>
      <c r="J175">
        <v>0</v>
      </c>
      <c r="K175">
        <v>42</v>
      </c>
      <c r="L175" t="s">
        <v>407</v>
      </c>
      <c r="M175" t="str">
        <f t="shared" si="86"/>
        <v>STALKER</v>
      </c>
      <c r="N175" t="str">
        <f>$C$201</f>
        <v>GATEWAY</v>
      </c>
      <c r="O175" t="s">
        <v>209</v>
      </c>
      <c r="P175" t="str">
        <f>$C$207</f>
        <v>CYBERNETICS_CORE</v>
      </c>
      <c r="Q175" t="s">
        <v>218</v>
      </c>
      <c r="V175" t="str">
        <f t="shared" si="78"/>
        <v>(GATEWAY,O)</v>
      </c>
      <c r="W175" t="s">
        <v>425</v>
      </c>
      <c r="X175" t="str">
        <f t="shared" si="79"/>
        <v>(CYBERNETICS_CORE,A)</v>
      </c>
      <c r="Y175" t="str">
        <f t="shared" si="80"/>
        <v/>
      </c>
      <c r="Z175" t="str">
        <f t="shared" si="81"/>
        <v/>
      </c>
      <c r="AA175" t="str">
        <f t="shared" si="82"/>
        <v/>
      </c>
      <c r="AB175" t="str">
        <f t="shared" si="83"/>
        <v/>
      </c>
      <c r="AC175" t="str">
        <f t="shared" si="84"/>
        <v>(GATEWAY,O),(CYBERNETICS_CORE,A)</v>
      </c>
      <c r="AE175" t="str">
        <f t="shared" si="75"/>
        <v>Event('Create Stalker',125,50,2,0,42,add,(STALKER,),((GATEWAY,O),(CYBERNETICS_CORE,A))),</v>
      </c>
    </row>
    <row r="176" spans="1:31" x14ac:dyDescent="0.3">
      <c r="A176">
        <v>174</v>
      </c>
      <c r="D176" t="str">
        <f>CONCATENATE("Warp in ",B175)</f>
        <v>Warp in Stalker</v>
      </c>
      <c r="E176" t="str">
        <f t="shared" si="76"/>
        <v>WARP_IN_STALKER</v>
      </c>
      <c r="F176" t="str">
        <f t="shared" si="77"/>
        <v>WARP_IN_STALKER = 174</v>
      </c>
      <c r="G176">
        <f>G175</f>
        <v>125</v>
      </c>
      <c r="H176">
        <f t="shared" ref="H176" si="113">H175</f>
        <v>50</v>
      </c>
      <c r="I176">
        <f t="shared" ref="I176" si="114">I175</f>
        <v>2</v>
      </c>
      <c r="J176">
        <v>0</v>
      </c>
      <c r="K176">
        <v>5</v>
      </c>
      <c r="L176" t="s">
        <v>411</v>
      </c>
      <c r="M176" t="str">
        <f>CONCATENATE(M175,",",32)</f>
        <v>STALKER,32</v>
      </c>
      <c r="N176" t="str">
        <f>$C$204</f>
        <v>WARPGATE</v>
      </c>
      <c r="O176" t="s">
        <v>209</v>
      </c>
      <c r="V176" t="str">
        <f t="shared" si="78"/>
        <v>(WARPGATE,O)</v>
      </c>
      <c r="W176" t="s">
        <v>425</v>
      </c>
      <c r="X176" t="str">
        <f t="shared" si="79"/>
        <v/>
      </c>
      <c r="Y176" t="str">
        <f t="shared" si="80"/>
        <v/>
      </c>
      <c r="Z176" t="str">
        <f t="shared" si="81"/>
        <v/>
      </c>
      <c r="AA176" t="str">
        <f t="shared" si="82"/>
        <v/>
      </c>
      <c r="AB176" t="str">
        <f t="shared" si="83"/>
        <v/>
      </c>
      <c r="AC176" t="str">
        <f t="shared" si="84"/>
        <v>(WARPGATE,O),</v>
      </c>
      <c r="AE176" t="str">
        <f t="shared" si="75"/>
        <v>Event('Warp in Stalker',125,50,2,0,5,warp,(STALKER,32,),((WARPGATE,O),)),</v>
      </c>
    </row>
    <row r="177" spans="1:31" x14ac:dyDescent="0.3">
      <c r="A177">
        <v>175</v>
      </c>
      <c r="B177" t="s">
        <v>114</v>
      </c>
      <c r="C177" t="str">
        <f t="shared" si="99"/>
        <v>SENTRY</v>
      </c>
      <c r="D177" t="str">
        <f t="shared" si="111"/>
        <v>Create Sentry</v>
      </c>
      <c r="E177" t="str">
        <f t="shared" si="76"/>
        <v>CREATE_SENTRY</v>
      </c>
      <c r="F177" t="str">
        <f t="shared" si="77"/>
        <v>CREATE_SENTRY = 175</v>
      </c>
      <c r="G177">
        <v>50</v>
      </c>
      <c r="H177">
        <v>100</v>
      </c>
      <c r="I177">
        <v>2</v>
      </c>
      <c r="J177">
        <v>0</v>
      </c>
      <c r="K177">
        <v>37</v>
      </c>
      <c r="L177" t="s">
        <v>407</v>
      </c>
      <c r="M177" t="str">
        <f t="shared" si="86"/>
        <v>SENTRY</v>
      </c>
      <c r="N177" t="str">
        <f>$C$201</f>
        <v>GATEWAY</v>
      </c>
      <c r="O177" t="s">
        <v>209</v>
      </c>
      <c r="P177" t="str">
        <f>$C$207</f>
        <v>CYBERNETICS_CORE</v>
      </c>
      <c r="Q177" t="s">
        <v>218</v>
      </c>
      <c r="V177" t="str">
        <f t="shared" si="78"/>
        <v>(GATEWAY,O)</v>
      </c>
      <c r="W177" t="s">
        <v>425</v>
      </c>
      <c r="X177" t="str">
        <f t="shared" si="79"/>
        <v>(CYBERNETICS_CORE,A)</v>
      </c>
      <c r="Y177" t="str">
        <f t="shared" si="80"/>
        <v/>
      </c>
      <c r="Z177" t="str">
        <f t="shared" si="81"/>
        <v/>
      </c>
      <c r="AA177" t="str">
        <f t="shared" si="82"/>
        <v/>
      </c>
      <c r="AB177" t="str">
        <f t="shared" si="83"/>
        <v/>
      </c>
      <c r="AC177" t="str">
        <f t="shared" si="84"/>
        <v>(GATEWAY,O),(CYBERNETICS_CORE,A)</v>
      </c>
      <c r="AE177" t="str">
        <f t="shared" si="75"/>
        <v>Event('Create Sentry',50,100,2,0,37,add,(SENTRY,),((GATEWAY,O),(CYBERNETICS_CORE,A))),</v>
      </c>
    </row>
    <row r="178" spans="1:31" x14ac:dyDescent="0.3">
      <c r="A178">
        <v>176</v>
      </c>
      <c r="D178" t="str">
        <f>CONCATENATE("Warp in ",B177)</f>
        <v>Warp in Sentry</v>
      </c>
      <c r="E178" t="str">
        <f t="shared" si="76"/>
        <v>WARP_IN_SENTRY</v>
      </c>
      <c r="F178" t="str">
        <f t="shared" si="77"/>
        <v>WARP_IN_SENTRY = 176</v>
      </c>
      <c r="G178">
        <f>G177</f>
        <v>50</v>
      </c>
      <c r="H178">
        <f t="shared" ref="H178" si="115">H177</f>
        <v>100</v>
      </c>
      <c r="I178">
        <f t="shared" ref="I178" si="116">I177</f>
        <v>2</v>
      </c>
      <c r="J178">
        <v>0</v>
      </c>
      <c r="K178">
        <v>5</v>
      </c>
      <c r="L178" t="s">
        <v>411</v>
      </c>
      <c r="M178" t="str">
        <f>CONCATENATE(M177,",",32)</f>
        <v>SENTRY,32</v>
      </c>
      <c r="N178" t="str">
        <f>$C$204</f>
        <v>WARPGATE</v>
      </c>
      <c r="O178" t="s">
        <v>209</v>
      </c>
      <c r="V178" t="str">
        <f t="shared" si="78"/>
        <v>(WARPGATE,O)</v>
      </c>
      <c r="W178" t="s">
        <v>425</v>
      </c>
      <c r="X178" t="str">
        <f t="shared" si="79"/>
        <v/>
      </c>
      <c r="Y178" t="str">
        <f t="shared" si="80"/>
        <v/>
      </c>
      <c r="Z178" t="str">
        <f t="shared" si="81"/>
        <v/>
      </c>
      <c r="AA178" t="str">
        <f t="shared" si="82"/>
        <v/>
      </c>
      <c r="AB178" t="str">
        <f t="shared" si="83"/>
        <v/>
      </c>
      <c r="AC178" t="str">
        <f t="shared" si="84"/>
        <v>(WARPGATE,O),</v>
      </c>
      <c r="AE178" t="str">
        <f t="shared" si="75"/>
        <v>Event('Warp in Sentry',50,100,2,0,5,warp,(SENTRY,32,),((WARPGATE,O),)),</v>
      </c>
    </row>
    <row r="179" spans="1:31" x14ac:dyDescent="0.3">
      <c r="A179">
        <v>177</v>
      </c>
      <c r="B179" t="s">
        <v>120</v>
      </c>
      <c r="C179" t="str">
        <f t="shared" si="99"/>
        <v>OBSERVER</v>
      </c>
      <c r="D179" t="str">
        <f t="shared" si="111"/>
        <v>Create Observer</v>
      </c>
      <c r="E179" t="str">
        <f t="shared" si="76"/>
        <v>CREATE_OBSERVER</v>
      </c>
      <c r="F179" t="str">
        <f t="shared" si="77"/>
        <v>CREATE_OBSERVER = 177</v>
      </c>
      <c r="G179">
        <v>25</v>
      </c>
      <c r="H179">
        <v>75</v>
      </c>
      <c r="I179">
        <v>1</v>
      </c>
      <c r="J179">
        <v>0</v>
      </c>
      <c r="K179">
        <v>40</v>
      </c>
      <c r="L179" t="s">
        <v>407</v>
      </c>
      <c r="M179" t="str">
        <f t="shared" si="86"/>
        <v>OBSERVER</v>
      </c>
      <c r="N179" t="str">
        <f>$C$209</f>
        <v>ROBOTICS_FACILITY</v>
      </c>
      <c r="O179" t="s">
        <v>209</v>
      </c>
      <c r="V179" t="str">
        <f t="shared" si="78"/>
        <v>(ROBOTICS_FACILITY,O)</v>
      </c>
      <c r="W179" t="s">
        <v>425</v>
      </c>
      <c r="X179" t="str">
        <f t="shared" si="79"/>
        <v/>
      </c>
      <c r="Y179" t="str">
        <f t="shared" si="80"/>
        <v/>
      </c>
      <c r="Z179" t="str">
        <f t="shared" si="81"/>
        <v/>
      </c>
      <c r="AA179" t="str">
        <f t="shared" si="82"/>
        <v/>
      </c>
      <c r="AB179" t="str">
        <f t="shared" si="83"/>
        <v/>
      </c>
      <c r="AC179" t="str">
        <f t="shared" si="84"/>
        <v>(ROBOTICS_FACILITY,O),</v>
      </c>
      <c r="AE179" t="str">
        <f t="shared" si="75"/>
        <v>Event('Create Observer',25,75,1,0,40,add,(OBSERVER,),((ROBOTICS_FACILITY,O),)),</v>
      </c>
    </row>
    <row r="180" spans="1:31" x14ac:dyDescent="0.3">
      <c r="A180">
        <v>178</v>
      </c>
      <c r="B180" t="s">
        <v>117</v>
      </c>
      <c r="C180" t="str">
        <f t="shared" si="99"/>
        <v>IMMORTAL</v>
      </c>
      <c r="D180" t="str">
        <f t="shared" si="111"/>
        <v>Create Immortal</v>
      </c>
      <c r="E180" t="str">
        <f t="shared" si="76"/>
        <v>CREATE_IMMORTAL</v>
      </c>
      <c r="F180" t="str">
        <f t="shared" si="77"/>
        <v>CREATE_IMMORTAL = 178</v>
      </c>
      <c r="G180">
        <v>250</v>
      </c>
      <c r="H180">
        <v>100</v>
      </c>
      <c r="I180">
        <v>4</v>
      </c>
      <c r="J180">
        <v>0</v>
      </c>
      <c r="K180">
        <v>55</v>
      </c>
      <c r="L180" t="s">
        <v>407</v>
      </c>
      <c r="M180" t="str">
        <f t="shared" si="86"/>
        <v>IMMORTAL</v>
      </c>
      <c r="N180" t="str">
        <f>$C$209</f>
        <v>ROBOTICS_FACILITY</v>
      </c>
      <c r="O180" t="s">
        <v>209</v>
      </c>
      <c r="V180" t="str">
        <f t="shared" si="78"/>
        <v>(ROBOTICS_FACILITY,O)</v>
      </c>
      <c r="W180" t="s">
        <v>425</v>
      </c>
      <c r="X180" t="str">
        <f t="shared" si="79"/>
        <v/>
      </c>
      <c r="Y180" t="str">
        <f t="shared" si="80"/>
        <v/>
      </c>
      <c r="Z180" t="str">
        <f t="shared" si="81"/>
        <v/>
      </c>
      <c r="AA180" t="str">
        <f t="shared" si="82"/>
        <v/>
      </c>
      <c r="AB180" t="str">
        <f t="shared" si="83"/>
        <v/>
      </c>
      <c r="AC180" t="str">
        <f t="shared" si="84"/>
        <v>(ROBOTICS_FACILITY,O),</v>
      </c>
      <c r="AE180" t="str">
        <f t="shared" si="75"/>
        <v>Event('Create Immortal',250,100,4,0,55,add,(IMMORTAL,),((ROBOTICS_FACILITY,O),)),</v>
      </c>
    </row>
    <row r="181" spans="1:31" x14ac:dyDescent="0.3">
      <c r="A181">
        <v>179</v>
      </c>
      <c r="B181" t="s">
        <v>121</v>
      </c>
      <c r="C181" t="str">
        <f t="shared" si="99"/>
        <v>WARP_PRISM</v>
      </c>
      <c r="D181" t="str">
        <f t="shared" si="111"/>
        <v>Create Warp Prism</v>
      </c>
      <c r="E181" t="str">
        <f t="shared" si="76"/>
        <v>CREATE_WARP_PRISM</v>
      </c>
      <c r="F181" t="str">
        <f t="shared" si="77"/>
        <v>CREATE_WARP_PRISM = 179</v>
      </c>
      <c r="G181">
        <v>200</v>
      </c>
      <c r="H181">
        <v>0</v>
      </c>
      <c r="I181">
        <v>2</v>
      </c>
      <c r="J181">
        <v>0</v>
      </c>
      <c r="K181">
        <v>50</v>
      </c>
      <c r="L181" t="s">
        <v>407</v>
      </c>
      <c r="M181" t="str">
        <f t="shared" si="86"/>
        <v>WARP_PRISM</v>
      </c>
      <c r="N181" t="str">
        <f>$C$209</f>
        <v>ROBOTICS_FACILITY</v>
      </c>
      <c r="O181" t="s">
        <v>209</v>
      </c>
      <c r="V181" t="str">
        <f t="shared" si="78"/>
        <v>(ROBOTICS_FACILITY,O)</v>
      </c>
      <c r="W181" t="s">
        <v>425</v>
      </c>
      <c r="X181" t="str">
        <f t="shared" si="79"/>
        <v/>
      </c>
      <c r="Y181" t="str">
        <f t="shared" si="80"/>
        <v/>
      </c>
      <c r="Z181" t="str">
        <f t="shared" si="81"/>
        <v/>
      </c>
      <c r="AA181" t="str">
        <f t="shared" si="82"/>
        <v/>
      </c>
      <c r="AB181" t="str">
        <f t="shared" si="83"/>
        <v/>
      </c>
      <c r="AC181" t="str">
        <f t="shared" si="84"/>
        <v>(ROBOTICS_FACILITY,O),</v>
      </c>
      <c r="AE181" t="str">
        <f t="shared" si="75"/>
        <v>Event('Create Warp Prism',200,0,2,0,50,add,(WARP_PRISM,),((ROBOTICS_FACILITY,O),)),</v>
      </c>
    </row>
    <row r="182" spans="1:31" x14ac:dyDescent="0.3">
      <c r="A182">
        <v>180</v>
      </c>
      <c r="B182" t="s">
        <v>118</v>
      </c>
      <c r="C182" t="str">
        <f t="shared" si="99"/>
        <v>COLOSSUS</v>
      </c>
      <c r="D182" t="str">
        <f t="shared" si="111"/>
        <v>Create Colossus</v>
      </c>
      <c r="E182" t="str">
        <f t="shared" si="76"/>
        <v>CREATE_COLOSSUS</v>
      </c>
      <c r="F182" t="str">
        <f t="shared" si="77"/>
        <v>CREATE_COLOSSUS = 180</v>
      </c>
      <c r="G182">
        <v>300</v>
      </c>
      <c r="H182">
        <v>200</v>
      </c>
      <c r="I182">
        <v>6</v>
      </c>
      <c r="J182">
        <v>0</v>
      </c>
      <c r="K182">
        <v>75</v>
      </c>
      <c r="L182" t="s">
        <v>407</v>
      </c>
      <c r="M182" t="str">
        <f t="shared" si="86"/>
        <v>COLOSSUS</v>
      </c>
      <c r="N182" t="str">
        <f>$C$209</f>
        <v>ROBOTICS_FACILITY</v>
      </c>
      <c r="O182" t="s">
        <v>209</v>
      </c>
      <c r="P182" t="str">
        <f>$C$213</f>
        <v>ROBOTICS_BAY</v>
      </c>
      <c r="Q182" t="s">
        <v>218</v>
      </c>
      <c r="V182" t="str">
        <f t="shared" si="78"/>
        <v>(ROBOTICS_FACILITY,O)</v>
      </c>
      <c r="W182" t="s">
        <v>425</v>
      </c>
      <c r="X182" t="str">
        <f t="shared" si="79"/>
        <v>(ROBOTICS_BAY,A)</v>
      </c>
      <c r="Y182" t="str">
        <f t="shared" si="80"/>
        <v/>
      </c>
      <c r="Z182" t="str">
        <f t="shared" si="81"/>
        <v/>
      </c>
      <c r="AA182" t="str">
        <f t="shared" si="82"/>
        <v/>
      </c>
      <c r="AB182" t="str">
        <f t="shared" si="83"/>
        <v/>
      </c>
      <c r="AC182" t="str">
        <f t="shared" si="84"/>
        <v>(ROBOTICS_FACILITY,O),(ROBOTICS_BAY,A)</v>
      </c>
      <c r="AE182" t="str">
        <f t="shared" si="75"/>
        <v>Event('Create Colossus',300,200,6,0,75,add,(COLOSSUS,),((ROBOTICS_FACILITY,O),(ROBOTICS_BAY,A))),</v>
      </c>
    </row>
    <row r="183" spans="1:31" x14ac:dyDescent="0.3">
      <c r="A183">
        <v>181</v>
      </c>
      <c r="B183" t="s">
        <v>122</v>
      </c>
      <c r="C183" t="str">
        <f t="shared" si="99"/>
        <v>PHOENIX</v>
      </c>
      <c r="D183" t="str">
        <f t="shared" si="111"/>
        <v>Create Phoenix</v>
      </c>
      <c r="E183" t="str">
        <f t="shared" si="76"/>
        <v>CREATE_PHOENIX</v>
      </c>
      <c r="F183" t="str">
        <f t="shared" si="77"/>
        <v>CREATE_PHOENIX = 181</v>
      </c>
      <c r="G183">
        <v>150</v>
      </c>
      <c r="H183">
        <v>100</v>
      </c>
      <c r="I183">
        <v>2</v>
      </c>
      <c r="J183">
        <v>0</v>
      </c>
      <c r="K183">
        <v>35</v>
      </c>
      <c r="L183" t="s">
        <v>407</v>
      </c>
      <c r="M183" t="str">
        <f t="shared" si="86"/>
        <v>PHOENIX</v>
      </c>
      <c r="N183" t="str">
        <f>$C$210</f>
        <v>STARGATE</v>
      </c>
      <c r="O183" t="s">
        <v>209</v>
      </c>
      <c r="V183" t="str">
        <f t="shared" si="78"/>
        <v>(STARGATE,O)</v>
      </c>
      <c r="W183" t="s">
        <v>425</v>
      </c>
      <c r="X183" t="str">
        <f t="shared" si="79"/>
        <v/>
      </c>
      <c r="Y183" t="str">
        <f t="shared" si="80"/>
        <v/>
      </c>
      <c r="Z183" t="str">
        <f t="shared" si="81"/>
        <v/>
      </c>
      <c r="AA183" t="str">
        <f t="shared" si="82"/>
        <v/>
      </c>
      <c r="AB183" t="str">
        <f t="shared" si="83"/>
        <v/>
      </c>
      <c r="AC183" t="str">
        <f t="shared" si="84"/>
        <v>(STARGATE,O),</v>
      </c>
      <c r="AE183" t="str">
        <f t="shared" si="75"/>
        <v>Event('Create Phoenix',150,100,2,0,35,add,(PHOENIX,),((STARGATE,O),)),</v>
      </c>
    </row>
    <row r="184" spans="1:31" x14ac:dyDescent="0.3">
      <c r="A184">
        <v>182</v>
      </c>
      <c r="B184" t="s">
        <v>123</v>
      </c>
      <c r="C184" t="str">
        <f t="shared" si="99"/>
        <v>VOID_RAY</v>
      </c>
      <c r="D184" t="str">
        <f t="shared" si="111"/>
        <v>Create Void Ray</v>
      </c>
      <c r="E184" t="str">
        <f t="shared" si="76"/>
        <v>CREATE_VOID_RAY</v>
      </c>
      <c r="F184" t="str">
        <f t="shared" si="77"/>
        <v>CREATE_VOID_RAY = 182</v>
      </c>
      <c r="G184">
        <v>250</v>
      </c>
      <c r="H184">
        <v>150</v>
      </c>
      <c r="I184">
        <v>4</v>
      </c>
      <c r="J184">
        <v>0</v>
      </c>
      <c r="K184">
        <v>60</v>
      </c>
      <c r="L184" t="s">
        <v>407</v>
      </c>
      <c r="M184" t="str">
        <f t="shared" si="86"/>
        <v>VOID_RAY</v>
      </c>
      <c r="N184" t="str">
        <f>$C$210</f>
        <v>STARGATE</v>
      </c>
      <c r="O184" t="s">
        <v>209</v>
      </c>
      <c r="V184" t="str">
        <f t="shared" si="78"/>
        <v>(STARGATE,O)</v>
      </c>
      <c r="W184" t="s">
        <v>425</v>
      </c>
      <c r="X184" t="str">
        <f t="shared" si="79"/>
        <v/>
      </c>
      <c r="Y184" t="str">
        <f t="shared" si="80"/>
        <v/>
      </c>
      <c r="Z184" t="str">
        <f t="shared" si="81"/>
        <v/>
      </c>
      <c r="AA184" t="str">
        <f t="shared" si="82"/>
        <v/>
      </c>
      <c r="AB184" t="str">
        <f t="shared" si="83"/>
        <v/>
      </c>
      <c r="AC184" t="str">
        <f t="shared" si="84"/>
        <v>(STARGATE,O),</v>
      </c>
      <c r="AE184" t="str">
        <f t="shared" si="75"/>
        <v>Event('Create Void Ray',250,150,4,0,60,add,(VOID_RAY,),((STARGATE,O),)),</v>
      </c>
    </row>
    <row r="185" spans="1:31" x14ac:dyDescent="0.3">
      <c r="A185">
        <v>183</v>
      </c>
      <c r="B185" t="s">
        <v>115</v>
      </c>
      <c r="C185" t="str">
        <f t="shared" si="99"/>
        <v>HIGH_TEMPLAR</v>
      </c>
      <c r="D185" t="str">
        <f t="shared" si="111"/>
        <v>Create High Templar</v>
      </c>
      <c r="E185" t="str">
        <f t="shared" si="76"/>
        <v>CREATE_HIGH_TEMPLAR</v>
      </c>
      <c r="F185" t="str">
        <f t="shared" si="77"/>
        <v>CREATE_HIGH_TEMPLAR = 183</v>
      </c>
      <c r="G185">
        <v>50</v>
      </c>
      <c r="H185">
        <v>150</v>
      </c>
      <c r="I185">
        <v>2</v>
      </c>
      <c r="J185">
        <v>0</v>
      </c>
      <c r="K185">
        <v>55</v>
      </c>
      <c r="L185" t="s">
        <v>407</v>
      </c>
      <c r="M185" t="str">
        <f t="shared" si="86"/>
        <v>HIGH_TEMPLAR</v>
      </c>
      <c r="N185" t="str">
        <f>$C$201</f>
        <v>GATEWAY</v>
      </c>
      <c r="O185" t="s">
        <v>209</v>
      </c>
      <c r="P185" t="str">
        <f>$C$211</f>
        <v>TEMPLAR_ARCHIVES</v>
      </c>
      <c r="Q185" t="s">
        <v>218</v>
      </c>
      <c r="V185" t="str">
        <f t="shared" si="78"/>
        <v>(GATEWAY,O)</v>
      </c>
      <c r="W185" t="s">
        <v>425</v>
      </c>
      <c r="X185" t="str">
        <f>IF(P185="","",CONCATENATE($V$1,P185,$W$1,Q185,$X$1))</f>
        <v>(TEMPLAR_ARCHIVES,A)</v>
      </c>
      <c r="Y185" t="str">
        <f t="shared" si="80"/>
        <v/>
      </c>
      <c r="Z185" t="str">
        <f t="shared" si="81"/>
        <v/>
      </c>
      <c r="AA185" t="str">
        <f t="shared" si="82"/>
        <v/>
      </c>
      <c r="AB185" t="str">
        <f t="shared" si="83"/>
        <v/>
      </c>
      <c r="AC185" t="str">
        <f t="shared" si="84"/>
        <v>(GATEWAY,O),(TEMPLAR_ARCHIVES,A)</v>
      </c>
      <c r="AE185" t="str">
        <f t="shared" si="75"/>
        <v>Event('Create High Templar',50,150,2,0,55,add,(HIGH_TEMPLAR,),((GATEWAY,O),(TEMPLAR_ARCHIVES,A))),</v>
      </c>
    </row>
    <row r="186" spans="1:31" x14ac:dyDescent="0.3">
      <c r="A186">
        <v>184</v>
      </c>
      <c r="D186" t="str">
        <f>CONCATENATE("Warp in ",B185)</f>
        <v>Warp in High Templar</v>
      </c>
      <c r="E186" t="str">
        <f t="shared" si="76"/>
        <v>WARP_IN_HIGH_TEMPLAR</v>
      </c>
      <c r="F186" t="str">
        <f t="shared" si="77"/>
        <v>WARP_IN_HIGH_TEMPLAR = 184</v>
      </c>
      <c r="G186">
        <f>G185</f>
        <v>50</v>
      </c>
      <c r="H186">
        <f t="shared" ref="H186" si="117">H185</f>
        <v>150</v>
      </c>
      <c r="I186">
        <f t="shared" ref="I186" si="118">I185</f>
        <v>2</v>
      </c>
      <c r="J186">
        <v>0</v>
      </c>
      <c r="K186">
        <v>5</v>
      </c>
      <c r="L186" t="s">
        <v>411</v>
      </c>
      <c r="M186" t="str">
        <f>CONCATENATE(M185,",",45)</f>
        <v>HIGH_TEMPLAR,45</v>
      </c>
      <c r="N186" t="str">
        <f>$C$204</f>
        <v>WARPGATE</v>
      </c>
      <c r="O186" t="s">
        <v>209</v>
      </c>
      <c r="P186" t="str">
        <f>$C$211</f>
        <v>TEMPLAR_ARCHIVES</v>
      </c>
      <c r="Q186" t="s">
        <v>218</v>
      </c>
      <c r="V186" t="str">
        <f t="shared" si="78"/>
        <v>(WARPGATE,O)</v>
      </c>
      <c r="W186" t="s">
        <v>425</v>
      </c>
      <c r="X186" t="str">
        <f t="shared" si="79"/>
        <v>(TEMPLAR_ARCHIVES,A)</v>
      </c>
      <c r="Y186" t="str">
        <f t="shared" si="80"/>
        <v/>
      </c>
      <c r="Z186" t="str">
        <f t="shared" si="81"/>
        <v/>
      </c>
      <c r="AA186" t="str">
        <f t="shared" si="82"/>
        <v/>
      </c>
      <c r="AB186" t="str">
        <f t="shared" si="83"/>
        <v/>
      </c>
      <c r="AC186" t="str">
        <f t="shared" si="84"/>
        <v>(WARPGATE,O),(TEMPLAR_ARCHIVES,A)</v>
      </c>
      <c r="AE186" t="str">
        <f t="shared" si="75"/>
        <v>Event('Warp in High Templar',50,150,2,0,5,warp,(HIGH_TEMPLAR,45,),((WARPGATE,O),(TEMPLAR_ARCHIVES,A))),</v>
      </c>
    </row>
    <row r="187" spans="1:31" x14ac:dyDescent="0.3">
      <c r="A187">
        <v>185</v>
      </c>
      <c r="B187" t="s">
        <v>116</v>
      </c>
      <c r="C187" t="str">
        <f t="shared" si="99"/>
        <v>DARK_TEMPLAR</v>
      </c>
      <c r="D187" t="str">
        <f t="shared" si="111"/>
        <v>Create Dark Templar</v>
      </c>
      <c r="E187" t="str">
        <f t="shared" si="76"/>
        <v>CREATE_DARK_TEMPLAR</v>
      </c>
      <c r="F187" t="str">
        <f t="shared" si="77"/>
        <v>CREATE_DARK_TEMPLAR = 185</v>
      </c>
      <c r="G187">
        <v>125</v>
      </c>
      <c r="H187">
        <v>125</v>
      </c>
      <c r="I187">
        <v>2</v>
      </c>
      <c r="J187">
        <v>0</v>
      </c>
      <c r="K187">
        <v>55</v>
      </c>
      <c r="L187" t="s">
        <v>407</v>
      </c>
      <c r="M187" t="str">
        <f t="shared" si="86"/>
        <v>DARK_TEMPLAR</v>
      </c>
      <c r="N187" t="str">
        <f>$C$201</f>
        <v>GATEWAY</v>
      </c>
      <c r="O187" t="s">
        <v>209</v>
      </c>
      <c r="P187" t="str">
        <f>$C$212</f>
        <v>DARK_SHRINE</v>
      </c>
      <c r="Q187" t="s">
        <v>218</v>
      </c>
      <c r="V187" t="str">
        <f t="shared" si="78"/>
        <v>(GATEWAY,O)</v>
      </c>
      <c r="W187" t="s">
        <v>425</v>
      </c>
      <c r="X187" t="str">
        <f>IF(P187="","",CONCATENATE($V$1,P187,$W$1,Q187,$X$1))</f>
        <v>(DARK_SHRINE,A)</v>
      </c>
      <c r="Y187" t="str">
        <f t="shared" si="80"/>
        <v/>
      </c>
      <c r="Z187" t="str">
        <f t="shared" si="81"/>
        <v/>
      </c>
      <c r="AA187" t="str">
        <f t="shared" si="82"/>
        <v/>
      </c>
      <c r="AB187" t="str">
        <f t="shared" si="83"/>
        <v/>
      </c>
      <c r="AC187" t="str">
        <f t="shared" si="84"/>
        <v>(GATEWAY,O),(DARK_SHRINE,A)</v>
      </c>
      <c r="AE187" t="str">
        <f t="shared" si="75"/>
        <v>Event('Create Dark Templar',125,125,2,0,55,add,(DARK_TEMPLAR,),((GATEWAY,O),(DARK_SHRINE,A))),</v>
      </c>
    </row>
    <row r="188" spans="1:31" x14ac:dyDescent="0.3">
      <c r="A188">
        <v>186</v>
      </c>
      <c r="D188" t="str">
        <f>CONCATENATE("Warp in ",B187)</f>
        <v>Warp in Dark Templar</v>
      </c>
      <c r="E188" t="str">
        <f t="shared" si="76"/>
        <v>WARP_IN_DARK_TEMPLAR</v>
      </c>
      <c r="F188" t="str">
        <f t="shared" si="77"/>
        <v>WARP_IN_DARK_TEMPLAR = 186</v>
      </c>
      <c r="G188">
        <f>G187</f>
        <v>125</v>
      </c>
      <c r="H188">
        <f t="shared" ref="H188" si="119">H187</f>
        <v>125</v>
      </c>
      <c r="I188">
        <f t="shared" ref="I188" si="120">I187</f>
        <v>2</v>
      </c>
      <c r="J188">
        <v>0</v>
      </c>
      <c r="K188">
        <v>5</v>
      </c>
      <c r="L188" t="s">
        <v>411</v>
      </c>
      <c r="M188" t="str">
        <f>CONCATENATE(M187,",",45)</f>
        <v>DARK_TEMPLAR,45</v>
      </c>
      <c r="N188" t="str">
        <f>$C$204</f>
        <v>WARPGATE</v>
      </c>
      <c r="O188" t="s">
        <v>209</v>
      </c>
      <c r="P188" t="str">
        <f>$C$212</f>
        <v>DARK_SHRINE</v>
      </c>
      <c r="Q188" t="s">
        <v>218</v>
      </c>
      <c r="V188" t="str">
        <f t="shared" si="78"/>
        <v>(WARPGATE,O)</v>
      </c>
      <c r="W188" t="s">
        <v>425</v>
      </c>
      <c r="X188" t="str">
        <f t="shared" si="79"/>
        <v>(DARK_SHRINE,A)</v>
      </c>
      <c r="Y188" t="str">
        <f t="shared" si="80"/>
        <v/>
      </c>
      <c r="Z188" t="str">
        <f t="shared" si="81"/>
        <v/>
      </c>
      <c r="AA188" t="str">
        <f t="shared" si="82"/>
        <v/>
      </c>
      <c r="AB188" t="str">
        <f t="shared" si="83"/>
        <v/>
      </c>
      <c r="AC188" t="str">
        <f t="shared" si="84"/>
        <v>(WARPGATE,O),(DARK_SHRINE,A)</v>
      </c>
      <c r="AE188" t="str">
        <f t="shared" si="75"/>
        <v>Event('Warp in Dark Templar',125,125,2,0,5,warp,(DARK_TEMPLAR,45,),((WARPGATE,O),(DARK_SHRINE,A))),</v>
      </c>
    </row>
    <row r="189" spans="1:31" x14ac:dyDescent="0.3">
      <c r="A189">
        <v>187</v>
      </c>
      <c r="B189" t="s">
        <v>119</v>
      </c>
      <c r="C189" t="str">
        <f t="shared" si="99"/>
        <v>ARCHON</v>
      </c>
      <c r="D189" t="s">
        <v>466</v>
      </c>
      <c r="E189" t="str">
        <f t="shared" si="76"/>
        <v>FUSE_ARCHON_MIX</v>
      </c>
      <c r="F189" t="str">
        <f t="shared" si="77"/>
        <v>FUSE_ARCHON_MIX = 187</v>
      </c>
      <c r="G189">
        <v>0</v>
      </c>
      <c r="H189">
        <v>0</v>
      </c>
      <c r="I189">
        <v>0</v>
      </c>
      <c r="J189">
        <v>0</v>
      </c>
      <c r="K189">
        <v>12</v>
      </c>
      <c r="L189" t="s">
        <v>407</v>
      </c>
      <c r="M189" t="str">
        <f t="shared" si="86"/>
        <v>ARCHON</v>
      </c>
      <c r="N189" t="str">
        <f>$C$185</f>
        <v>HIGH_TEMPLAR</v>
      </c>
      <c r="O189" t="s">
        <v>193</v>
      </c>
      <c r="P189" t="str">
        <f>$C$187</f>
        <v>DARK_TEMPLAR</v>
      </c>
      <c r="Q189" t="s">
        <v>193</v>
      </c>
      <c r="V189" t="str">
        <f t="shared" si="78"/>
        <v>(HIGH_TEMPLAR,C)</v>
      </c>
      <c r="W189" t="s">
        <v>425</v>
      </c>
      <c r="X189" t="str">
        <f t="shared" si="79"/>
        <v>(DARK_TEMPLAR,C)</v>
      </c>
      <c r="Y189" t="str">
        <f t="shared" si="80"/>
        <v/>
      </c>
      <c r="Z189" t="str">
        <f t="shared" si="81"/>
        <v/>
      </c>
      <c r="AA189" t="str">
        <f t="shared" si="82"/>
        <v/>
      </c>
      <c r="AB189" t="str">
        <f t="shared" si="83"/>
        <v/>
      </c>
      <c r="AC189" t="str">
        <f t="shared" si="84"/>
        <v>(HIGH_TEMPLAR,C),(DARK_TEMPLAR,C)</v>
      </c>
      <c r="AE189" t="str">
        <f t="shared" si="75"/>
        <v>Event('Fuse Archon Mix',0,0,0,0,12,add,(ARCHON,),((HIGH_TEMPLAR,C),(DARK_TEMPLAR,C))),</v>
      </c>
    </row>
    <row r="190" spans="1:31" x14ac:dyDescent="0.3">
      <c r="A190">
        <v>188</v>
      </c>
      <c r="D190" t="s">
        <v>467</v>
      </c>
      <c r="E190" t="str">
        <f t="shared" si="76"/>
        <v>FUSE_ARCHON_HIGH</v>
      </c>
      <c r="F190" t="str">
        <f t="shared" si="77"/>
        <v>FUSE_ARCHON_HIGH = 188</v>
      </c>
      <c r="G190">
        <v>0</v>
      </c>
      <c r="H190">
        <v>0</v>
      </c>
      <c r="I190">
        <v>0</v>
      </c>
      <c r="J190">
        <v>0</v>
      </c>
      <c r="K190">
        <v>12</v>
      </c>
      <c r="L190" t="s">
        <v>407</v>
      </c>
      <c r="M190" t="str">
        <f>M189</f>
        <v>ARCHON</v>
      </c>
      <c r="N190" t="str">
        <f>$C$185</f>
        <v>HIGH_TEMPLAR</v>
      </c>
      <c r="O190" t="s">
        <v>193</v>
      </c>
      <c r="P190" t="str">
        <f>$C$185</f>
        <v>HIGH_TEMPLAR</v>
      </c>
      <c r="Q190" t="s">
        <v>193</v>
      </c>
      <c r="V190" t="str">
        <f t="shared" si="78"/>
        <v>(HIGH_TEMPLAR,C)</v>
      </c>
      <c r="W190" t="s">
        <v>425</v>
      </c>
      <c r="X190" t="str">
        <f t="shared" si="79"/>
        <v>(HIGH_TEMPLAR,C)</v>
      </c>
      <c r="Y190" t="str">
        <f t="shared" si="80"/>
        <v/>
      </c>
      <c r="Z190" t="str">
        <f t="shared" si="81"/>
        <v/>
      </c>
      <c r="AA190" t="str">
        <f t="shared" si="82"/>
        <v/>
      </c>
      <c r="AB190" t="str">
        <f t="shared" si="83"/>
        <v/>
      </c>
      <c r="AC190" t="str">
        <f t="shared" si="84"/>
        <v>(HIGH_TEMPLAR,C),(HIGH_TEMPLAR,C)</v>
      </c>
      <c r="AE190" t="str">
        <f t="shared" si="75"/>
        <v>Event('Fuse Archon High',0,0,0,0,12,add,(ARCHON,),((HIGH_TEMPLAR,C),(HIGH_TEMPLAR,C))),</v>
      </c>
    </row>
    <row r="191" spans="1:31" x14ac:dyDescent="0.3">
      <c r="A191">
        <v>189</v>
      </c>
      <c r="D191" t="s">
        <v>468</v>
      </c>
      <c r="E191" t="str">
        <f t="shared" si="76"/>
        <v>FUSE_ARCHON_DARK</v>
      </c>
      <c r="F191" t="str">
        <f t="shared" si="77"/>
        <v>FUSE_ARCHON_DARK = 189</v>
      </c>
      <c r="G191">
        <v>0</v>
      </c>
      <c r="H191">
        <v>0</v>
      </c>
      <c r="I191">
        <v>0</v>
      </c>
      <c r="J191">
        <v>0</v>
      </c>
      <c r="K191">
        <v>12</v>
      </c>
      <c r="L191" t="s">
        <v>407</v>
      </c>
      <c r="M191" t="str">
        <f>M190</f>
        <v>ARCHON</v>
      </c>
      <c r="N191" t="str">
        <f>$C$187</f>
        <v>DARK_TEMPLAR</v>
      </c>
      <c r="O191" t="s">
        <v>193</v>
      </c>
      <c r="P191" t="str">
        <f>$C$187</f>
        <v>DARK_TEMPLAR</v>
      </c>
      <c r="Q191" t="s">
        <v>193</v>
      </c>
      <c r="V191" t="str">
        <f t="shared" si="78"/>
        <v>(DARK_TEMPLAR,C)</v>
      </c>
      <c r="W191" t="s">
        <v>425</v>
      </c>
      <c r="X191" t="str">
        <f t="shared" si="79"/>
        <v>(DARK_TEMPLAR,C)</v>
      </c>
      <c r="Y191" t="str">
        <f t="shared" si="80"/>
        <v/>
      </c>
      <c r="Z191" t="str">
        <f t="shared" si="81"/>
        <v/>
      </c>
      <c r="AA191" t="str">
        <f t="shared" si="82"/>
        <v/>
      </c>
      <c r="AB191" t="str">
        <f t="shared" si="83"/>
        <v/>
      </c>
      <c r="AC191" t="str">
        <f t="shared" si="84"/>
        <v>(DARK_TEMPLAR,C),(DARK_TEMPLAR,C)</v>
      </c>
      <c r="AE191" t="str">
        <f t="shared" si="75"/>
        <v>Event('Fuse Archon Dark',0,0,0,0,12,add,(ARCHON,),((DARK_TEMPLAR,C),(DARK_TEMPLAR,C))),</v>
      </c>
    </row>
    <row r="192" spans="1:31" x14ac:dyDescent="0.3">
      <c r="A192">
        <v>190</v>
      </c>
      <c r="B192" t="s">
        <v>124</v>
      </c>
      <c r="C192" t="str">
        <f t="shared" si="99"/>
        <v>CARRIER</v>
      </c>
      <c r="D192" t="str">
        <f t="shared" si="111"/>
        <v>Create Carrier</v>
      </c>
      <c r="E192" t="str">
        <f t="shared" si="76"/>
        <v>CREATE_CARRIER</v>
      </c>
      <c r="F192" t="str">
        <f t="shared" si="77"/>
        <v>CREATE_CARRIER = 190</v>
      </c>
      <c r="G192">
        <v>350</v>
      </c>
      <c r="H192">
        <v>250</v>
      </c>
      <c r="I192">
        <v>6</v>
      </c>
      <c r="J192">
        <v>0</v>
      </c>
      <c r="K192">
        <v>120</v>
      </c>
      <c r="L192" t="s">
        <v>407</v>
      </c>
      <c r="M192" t="str">
        <f t="shared" si="86"/>
        <v>CARRIER</v>
      </c>
      <c r="N192" t="str">
        <f>$C$210</f>
        <v>STARGATE</v>
      </c>
      <c r="O192" t="s">
        <v>209</v>
      </c>
      <c r="V192" t="str">
        <f t="shared" si="78"/>
        <v>(STARGATE,O)</v>
      </c>
      <c r="W192" t="s">
        <v>425</v>
      </c>
      <c r="X192" t="str">
        <f t="shared" si="79"/>
        <v/>
      </c>
      <c r="Y192" t="str">
        <f t="shared" si="80"/>
        <v/>
      </c>
      <c r="Z192" t="str">
        <f t="shared" si="81"/>
        <v/>
      </c>
      <c r="AA192" t="str">
        <f t="shared" si="82"/>
        <v/>
      </c>
      <c r="AB192" t="str">
        <f t="shared" si="83"/>
        <v/>
      </c>
      <c r="AC192" t="str">
        <f t="shared" si="84"/>
        <v>(STARGATE,O),</v>
      </c>
      <c r="AE192" t="str">
        <f t="shared" si="75"/>
        <v>Event('Create Carrier',350,250,6,0,120,add,(CARRIER,),((STARGATE,O),)),</v>
      </c>
    </row>
    <row r="193" spans="1:31" x14ac:dyDescent="0.3">
      <c r="A193">
        <v>191</v>
      </c>
      <c r="B193" t="s">
        <v>125</v>
      </c>
      <c r="C193" t="str">
        <f t="shared" si="99"/>
        <v>MOTHERSHIP</v>
      </c>
      <c r="D193" t="str">
        <f t="shared" si="111"/>
        <v>Create Mothership</v>
      </c>
      <c r="E193" t="str">
        <f t="shared" si="76"/>
        <v>CREATE_MOTHERSHIP</v>
      </c>
      <c r="F193" t="str">
        <f t="shared" si="77"/>
        <v>CREATE_MOTHERSHIP = 191</v>
      </c>
      <c r="G193">
        <v>300</v>
      </c>
      <c r="H193">
        <v>300</v>
      </c>
      <c r="I193">
        <v>8</v>
      </c>
      <c r="J193">
        <v>0</v>
      </c>
      <c r="K193">
        <v>100</v>
      </c>
      <c r="L193" t="s">
        <v>407</v>
      </c>
      <c r="M193" t="str">
        <f t="shared" si="86"/>
        <v>MOTHERSHIP</v>
      </c>
      <c r="N193" t="str">
        <f>$C$194</f>
        <v>MOTHERSHIP_CORE</v>
      </c>
      <c r="O193" t="s">
        <v>193</v>
      </c>
      <c r="P193" t="str">
        <f>$C$214</f>
        <v>FLEET_BEACON</v>
      </c>
      <c r="Q193" t="s">
        <v>218</v>
      </c>
      <c r="R193" t="str">
        <f>$C$193</f>
        <v>MOTHERSHIP</v>
      </c>
      <c r="S193" t="s">
        <v>266</v>
      </c>
      <c r="V193" t="str">
        <f t="shared" si="78"/>
        <v>(MOTHERSHIP_CORE,C)</v>
      </c>
      <c r="W193" t="s">
        <v>425</v>
      </c>
      <c r="X193" t="str">
        <f t="shared" si="79"/>
        <v>(FLEET_BEACON,A)</v>
      </c>
      <c r="Y193" t="str">
        <f t="shared" si="80"/>
        <v>,</v>
      </c>
      <c r="Z193" t="str">
        <f t="shared" si="81"/>
        <v>(MOTHERSHIP,N)</v>
      </c>
      <c r="AA193" t="str">
        <f t="shared" si="82"/>
        <v/>
      </c>
      <c r="AB193" t="str">
        <f t="shared" si="83"/>
        <v/>
      </c>
      <c r="AC193" t="str">
        <f t="shared" si="84"/>
        <v>(MOTHERSHIP_CORE,C),(FLEET_BEACON,A),(MOTHERSHIP,N)</v>
      </c>
      <c r="AE193" t="str">
        <f t="shared" si="75"/>
        <v>Event('Create Mothership',300,300,8,0,100,add,(MOTHERSHIP,),((MOTHERSHIP_CORE,C),(FLEET_BEACON,A),(MOTHERSHIP,N))),</v>
      </c>
    </row>
    <row r="194" spans="1:31" x14ac:dyDescent="0.3">
      <c r="A194">
        <v>192</v>
      </c>
      <c r="B194" t="s">
        <v>340</v>
      </c>
      <c r="C194" t="str">
        <f t="shared" si="99"/>
        <v>MOTHERSHIP_CORE</v>
      </c>
      <c r="D194" t="str">
        <f t="shared" si="111"/>
        <v>Create Mothership Core</v>
      </c>
      <c r="E194" t="str">
        <f t="shared" si="76"/>
        <v>CREATE_MOTHERSHIP_CORE</v>
      </c>
      <c r="F194" t="str">
        <f t="shared" si="77"/>
        <v>CREATE_MOTHERSHIP_CORE = 192</v>
      </c>
      <c r="G194">
        <v>100</v>
      </c>
      <c r="H194">
        <v>100</v>
      </c>
      <c r="I194">
        <v>2</v>
      </c>
      <c r="J194">
        <v>0</v>
      </c>
      <c r="K194">
        <v>30</v>
      </c>
      <c r="L194" t="s">
        <v>407</v>
      </c>
      <c r="M194" t="str">
        <f t="shared" si="86"/>
        <v>MOTHERSHIP_CORE</v>
      </c>
      <c r="N194" t="str">
        <f>$C$197</f>
        <v>NEXUS</v>
      </c>
      <c r="O194" t="s">
        <v>209</v>
      </c>
      <c r="P194" t="str">
        <f>$C$207</f>
        <v>CYBERNETICS_CORE</v>
      </c>
      <c r="Q194" t="s">
        <v>218</v>
      </c>
      <c r="R194" t="str">
        <f>$C$193</f>
        <v>MOTHERSHIP</v>
      </c>
      <c r="S194" t="s">
        <v>266</v>
      </c>
      <c r="T194" t="str">
        <f>$C$194</f>
        <v>MOTHERSHIP_CORE</v>
      </c>
      <c r="U194" t="s">
        <v>266</v>
      </c>
      <c r="V194" t="str">
        <f t="shared" si="78"/>
        <v>(NEXUS,O)</v>
      </c>
      <c r="W194" t="s">
        <v>425</v>
      </c>
      <c r="X194" t="str">
        <f t="shared" si="79"/>
        <v>(CYBERNETICS_CORE,A)</v>
      </c>
      <c r="Y194" t="str">
        <f t="shared" si="80"/>
        <v>,</v>
      </c>
      <c r="Z194" t="str">
        <f t="shared" si="81"/>
        <v>(MOTHERSHIP,N)</v>
      </c>
      <c r="AA194" t="str">
        <f t="shared" si="82"/>
        <v>,</v>
      </c>
      <c r="AB194" t="str">
        <f t="shared" si="83"/>
        <v>(MOTHERSHIP_CORE,N)</v>
      </c>
      <c r="AC194" t="str">
        <f t="shared" si="84"/>
        <v>(NEXUS,O),(CYBERNETICS_CORE,A),(MOTHERSHIP,N),(MOTHERSHIP_CORE,N)</v>
      </c>
      <c r="AE194" t="str">
        <f t="shared" si="75"/>
        <v>Event('Create Mothership Core',100,100,2,0,30,add,(MOTHERSHIP_CORE,),((NEXUS,O),(CYBERNETICS_CORE,A),(MOTHERSHIP,N),(MOTHERSHIP_CORE,N))),</v>
      </c>
    </row>
    <row r="195" spans="1:31" x14ac:dyDescent="0.3">
      <c r="A195">
        <v>193</v>
      </c>
      <c r="B195" t="s">
        <v>341</v>
      </c>
      <c r="C195" t="str">
        <f t="shared" si="99"/>
        <v>ORACLE</v>
      </c>
      <c r="D195" t="str">
        <f t="shared" si="111"/>
        <v>Create Oracle</v>
      </c>
      <c r="E195" t="str">
        <f t="shared" si="76"/>
        <v>CREATE_ORACLE</v>
      </c>
      <c r="F195" t="str">
        <f t="shared" si="77"/>
        <v>CREATE_ORACLE = 193</v>
      </c>
      <c r="G195">
        <v>150</v>
      </c>
      <c r="H195">
        <v>150</v>
      </c>
      <c r="I195">
        <v>3</v>
      </c>
      <c r="J195">
        <v>0</v>
      </c>
      <c r="K195">
        <v>50</v>
      </c>
      <c r="L195" t="s">
        <v>407</v>
      </c>
      <c r="M195" t="str">
        <f t="shared" si="86"/>
        <v>ORACLE</v>
      </c>
      <c r="N195" t="str">
        <f>$C$210</f>
        <v>STARGATE</v>
      </c>
      <c r="O195" t="s">
        <v>209</v>
      </c>
      <c r="V195" t="str">
        <f t="shared" si="78"/>
        <v>(STARGATE,O)</v>
      </c>
      <c r="W195" t="s">
        <v>425</v>
      </c>
      <c r="X195" t="str">
        <f t="shared" si="79"/>
        <v/>
      </c>
      <c r="Y195" t="str">
        <f t="shared" si="80"/>
        <v/>
      </c>
      <c r="Z195" t="str">
        <f t="shared" si="81"/>
        <v/>
      </c>
      <c r="AA195" t="str">
        <f t="shared" si="82"/>
        <v/>
      </c>
      <c r="AB195" t="str">
        <f t="shared" si="83"/>
        <v/>
      </c>
      <c r="AC195" t="str">
        <f t="shared" si="84"/>
        <v>(STARGATE,O),</v>
      </c>
      <c r="AE195" t="str">
        <f t="shared" ref="AE195:AE238" si="121">CONCATENATE($AG$1,D195,$AH$1,G195,$AI$1,H195,$AI$1,I195,$AI$1,J195,$AI$1,K195,$AI$1,L195,$AJ$1,M195,$AK$1,AC195,$AL$1,",")</f>
        <v>Event('Create Oracle',150,150,3,0,50,add,(ORACLE,),((STARGATE,O),)),</v>
      </c>
    </row>
    <row r="196" spans="1:31" x14ac:dyDescent="0.3">
      <c r="A196">
        <v>194</v>
      </c>
      <c r="B196" t="s">
        <v>342</v>
      </c>
      <c r="C196" t="str">
        <f t="shared" si="99"/>
        <v>TEMPEST</v>
      </c>
      <c r="D196" t="str">
        <f t="shared" si="111"/>
        <v>Create Tempest</v>
      </c>
      <c r="E196" t="str">
        <f t="shared" ref="E196:E243" si="122">UPPER(SUBSTITUTE(D196," ","_"))</f>
        <v>CREATE_TEMPEST</v>
      </c>
      <c r="F196" t="str">
        <f t="shared" si="77"/>
        <v>CREATE_TEMPEST = 194</v>
      </c>
      <c r="G196">
        <v>300</v>
      </c>
      <c r="H196">
        <v>200</v>
      </c>
      <c r="I196">
        <v>4</v>
      </c>
      <c r="J196">
        <v>0</v>
      </c>
      <c r="K196">
        <v>60</v>
      </c>
      <c r="L196" t="s">
        <v>407</v>
      </c>
      <c r="M196" t="str">
        <f t="shared" si="86"/>
        <v>TEMPEST</v>
      </c>
      <c r="N196" t="str">
        <f>$C$210</f>
        <v>STARGATE</v>
      </c>
      <c r="O196" t="s">
        <v>209</v>
      </c>
      <c r="V196" t="str">
        <f t="shared" si="78"/>
        <v>(STARGATE,O)</v>
      </c>
      <c r="W196" t="s">
        <v>425</v>
      </c>
      <c r="X196" t="str">
        <f t="shared" si="79"/>
        <v/>
      </c>
      <c r="Y196" t="str">
        <f t="shared" si="80"/>
        <v/>
      </c>
      <c r="Z196" t="str">
        <f t="shared" si="81"/>
        <v/>
      </c>
      <c r="AA196" t="str">
        <f t="shared" si="82"/>
        <v/>
      </c>
      <c r="AB196" t="str">
        <f t="shared" si="83"/>
        <v/>
      </c>
      <c r="AC196" t="str">
        <f t="shared" si="84"/>
        <v>(STARGATE,O),</v>
      </c>
      <c r="AE196" t="str">
        <f t="shared" si="121"/>
        <v>Event('Create Tempest',300,200,4,0,60,add,(TEMPEST,),((STARGATE,O),)),</v>
      </c>
    </row>
    <row r="197" spans="1:31" x14ac:dyDescent="0.3">
      <c r="A197">
        <v>195</v>
      </c>
      <c r="B197" t="s">
        <v>84</v>
      </c>
      <c r="C197" t="str">
        <f t="shared" si="99"/>
        <v>NEXUS</v>
      </c>
      <c r="D197" t="str">
        <f t="shared" ref="D197:D214" si="123">CONCATENATE("Warp ",B197)</f>
        <v>Warp Nexus</v>
      </c>
      <c r="E197" t="str">
        <f t="shared" si="122"/>
        <v>WARP_NEXUS</v>
      </c>
      <c r="F197" t="str">
        <f t="shared" ref="F197:F243" si="124">CONCATENATE(E197,$F$1,A197)</f>
        <v>WARP_NEXUS = 195</v>
      </c>
      <c r="G197">
        <v>400</v>
      </c>
      <c r="H197">
        <v>0</v>
      </c>
      <c r="I197">
        <v>0</v>
      </c>
      <c r="J197">
        <v>11</v>
      </c>
      <c r="K197">
        <v>100</v>
      </c>
      <c r="L197" t="s">
        <v>407</v>
      </c>
      <c r="M197" t="str">
        <f t="shared" si="86"/>
        <v>NEXUS</v>
      </c>
      <c r="N197" t="str">
        <f>$C$168</f>
        <v>PROBE_MINERAL</v>
      </c>
      <c r="O197" t="s">
        <v>218</v>
      </c>
      <c r="V197" t="str">
        <f t="shared" ref="V197:V238" si="125">CONCATENATE($V$1,N197,$W$1,O197,$X$1)</f>
        <v>(PROBE_MINERAL,A)</v>
      </c>
      <c r="W197" t="s">
        <v>425</v>
      </c>
      <c r="X197" t="str">
        <f t="shared" ref="X197:X238" si="126">IF(P197="","",CONCATENATE($V$1,P197,$W$1,Q197,$X$1))</f>
        <v/>
      </c>
      <c r="Y197" t="str">
        <f t="shared" ref="Y197:Y238" si="127">IF(R197="","",$W$1)</f>
        <v/>
      </c>
      <c r="Z197" t="str">
        <f t="shared" ref="Z197:Z238" si="128">IF(R197="","",CONCATENATE($V$1,R197,$W$1,S197,$X$1))</f>
        <v/>
      </c>
      <c r="AA197" t="str">
        <f t="shared" ref="AA197:AA238" si="129">IF(T197="","",$W$1)</f>
        <v/>
      </c>
      <c r="AB197" t="str">
        <f t="shared" ref="AB197:AB238" si="130">IF(T197="","",CONCATENATE($V$1,T197,$W$1,U197,$X$1))</f>
        <v/>
      </c>
      <c r="AC197" t="str">
        <f t="shared" ref="AC197:AC238" si="131">CONCATENATE(V197,W197,X197,Y197,Z197,AA197,AB197)</f>
        <v>(PROBE_MINERAL,A),</v>
      </c>
      <c r="AE197" t="str">
        <f t="shared" si="121"/>
        <v>Event('Warp Nexus',400,0,0,11,100,add,(NEXUS,),((PROBE_MINERAL,A),)),</v>
      </c>
    </row>
    <row r="198" spans="1:31" x14ac:dyDescent="0.3">
      <c r="A198">
        <v>196</v>
      </c>
      <c r="D198" t="s">
        <v>421</v>
      </c>
      <c r="E198" t="str">
        <f t="shared" si="122"/>
        <v>CHRONO_BOOST</v>
      </c>
      <c r="F198" t="str">
        <f t="shared" si="124"/>
        <v>CHRONO_BOOST = 196</v>
      </c>
      <c r="G198">
        <v>0</v>
      </c>
      <c r="H198">
        <v>0</v>
      </c>
      <c r="I198">
        <v>0</v>
      </c>
      <c r="J198">
        <v>0</v>
      </c>
      <c r="K198">
        <v>1</v>
      </c>
      <c r="L198" t="s">
        <v>422</v>
      </c>
      <c r="M198" t="s">
        <v>428</v>
      </c>
      <c r="N198" t="str">
        <f>$C$197</f>
        <v>NEXUS</v>
      </c>
      <c r="O198">
        <v>25</v>
      </c>
      <c r="V198" t="str">
        <f t="shared" si="125"/>
        <v>(NEXUS,25)</v>
      </c>
      <c r="W198" t="s">
        <v>425</v>
      </c>
      <c r="X198" t="str">
        <f t="shared" si="126"/>
        <v/>
      </c>
      <c r="Y198" t="str">
        <f t="shared" si="127"/>
        <v/>
      </c>
      <c r="Z198" t="str">
        <f t="shared" si="128"/>
        <v/>
      </c>
      <c r="AA198" t="str">
        <f t="shared" si="129"/>
        <v/>
      </c>
      <c r="AB198" t="str">
        <f t="shared" si="130"/>
        <v/>
      </c>
      <c r="AC198" t="str">
        <f t="shared" si="131"/>
        <v>(NEXUS,25),</v>
      </c>
      <c r="AE198" t="str">
        <f t="shared" si="121"/>
        <v>Event('Chrono Boost',0,0,0,0,1,boost,(None,),((NEXUS,25),)),</v>
      </c>
    </row>
    <row r="199" spans="1:31" x14ac:dyDescent="0.3">
      <c r="A199">
        <v>197</v>
      </c>
      <c r="B199" t="s">
        <v>85</v>
      </c>
      <c r="C199" t="str">
        <f t="shared" si="99"/>
        <v>PYLON</v>
      </c>
      <c r="D199" t="str">
        <f t="shared" si="123"/>
        <v>Warp Pylon</v>
      </c>
      <c r="E199" t="str">
        <f t="shared" si="122"/>
        <v>WARP_PYLON</v>
      </c>
      <c r="F199" t="str">
        <f t="shared" si="124"/>
        <v>WARP_PYLON = 197</v>
      </c>
      <c r="G199">
        <v>100</v>
      </c>
      <c r="H199">
        <v>0</v>
      </c>
      <c r="I199">
        <v>0</v>
      </c>
      <c r="J199">
        <v>8</v>
      </c>
      <c r="K199">
        <v>25</v>
      </c>
      <c r="L199" t="s">
        <v>407</v>
      </c>
      <c r="M199" t="str">
        <f t="shared" si="86"/>
        <v>PYLON</v>
      </c>
      <c r="N199" t="str">
        <f t="shared" ref="N199:N214" si="132">$C$168</f>
        <v>PROBE_MINERAL</v>
      </c>
      <c r="O199" t="s">
        <v>218</v>
      </c>
      <c r="V199" t="str">
        <f t="shared" si="125"/>
        <v>(PROBE_MINERAL,A)</v>
      </c>
      <c r="W199" t="s">
        <v>425</v>
      </c>
      <c r="X199" t="str">
        <f t="shared" si="126"/>
        <v/>
      </c>
      <c r="Y199" t="str">
        <f t="shared" si="127"/>
        <v/>
      </c>
      <c r="Z199" t="str">
        <f t="shared" si="128"/>
        <v/>
      </c>
      <c r="AA199" t="str">
        <f t="shared" si="129"/>
        <v/>
      </c>
      <c r="AB199" t="str">
        <f t="shared" si="130"/>
        <v/>
      </c>
      <c r="AC199" t="str">
        <f t="shared" si="131"/>
        <v>(PROBE_MINERAL,A),</v>
      </c>
      <c r="AE199" t="str">
        <f t="shared" si="121"/>
        <v>Event('Warp Pylon',100,0,0,8,25,add,(PYLON,),((PROBE_MINERAL,A),)),</v>
      </c>
    </row>
    <row r="200" spans="1:31" x14ac:dyDescent="0.3">
      <c r="A200">
        <v>198</v>
      </c>
      <c r="B200" t="s">
        <v>86</v>
      </c>
      <c r="C200" t="str">
        <f t="shared" si="99"/>
        <v>ASSIMILATOR</v>
      </c>
      <c r="D200" t="str">
        <f t="shared" si="123"/>
        <v>Warp Assimilator</v>
      </c>
      <c r="E200" t="str">
        <f t="shared" si="122"/>
        <v>WARP_ASSIMILATOR</v>
      </c>
      <c r="F200" t="str">
        <f t="shared" si="124"/>
        <v>WARP_ASSIMILATOR = 198</v>
      </c>
      <c r="G200">
        <v>75</v>
      </c>
      <c r="H200">
        <v>0</v>
      </c>
      <c r="I200">
        <v>0</v>
      </c>
      <c r="J200">
        <v>0</v>
      </c>
      <c r="K200">
        <v>30</v>
      </c>
      <c r="L200" t="s">
        <v>407</v>
      </c>
      <c r="M200" t="str">
        <f t="shared" si="86"/>
        <v>ASSIMILATOR</v>
      </c>
      <c r="N200" t="str">
        <f t="shared" si="132"/>
        <v>PROBE_MINERAL</v>
      </c>
      <c r="O200" t="s">
        <v>218</v>
      </c>
      <c r="V200" t="str">
        <f t="shared" si="125"/>
        <v>(PROBE_MINERAL,A)</v>
      </c>
      <c r="W200" t="s">
        <v>425</v>
      </c>
      <c r="X200" t="str">
        <f t="shared" si="126"/>
        <v/>
      </c>
      <c r="Y200" t="str">
        <f t="shared" si="127"/>
        <v/>
      </c>
      <c r="Z200" t="str">
        <f t="shared" si="128"/>
        <v/>
      </c>
      <c r="AA200" t="str">
        <f t="shared" si="129"/>
        <v/>
      </c>
      <c r="AB200" t="str">
        <f t="shared" si="130"/>
        <v/>
      </c>
      <c r="AC200" t="str">
        <f t="shared" si="131"/>
        <v>(PROBE_MINERAL,A),</v>
      </c>
      <c r="AE200" t="str">
        <f t="shared" si="121"/>
        <v>Event('Warp Assimilator',75,0,0,0,30,add,(ASSIMILATOR,),((PROBE_MINERAL,A),)),</v>
      </c>
    </row>
    <row r="201" spans="1:31" x14ac:dyDescent="0.3">
      <c r="A201">
        <v>199</v>
      </c>
      <c r="B201" t="s">
        <v>87</v>
      </c>
      <c r="C201" t="str">
        <f t="shared" si="99"/>
        <v>GATEWAY</v>
      </c>
      <c r="D201" t="str">
        <f t="shared" si="123"/>
        <v>Warp Gateway</v>
      </c>
      <c r="E201" t="str">
        <f t="shared" si="122"/>
        <v>WARP_GATEWAY</v>
      </c>
      <c r="F201" t="str">
        <f t="shared" si="124"/>
        <v>WARP_GATEWAY = 199</v>
      </c>
      <c r="G201">
        <v>150</v>
      </c>
      <c r="H201">
        <v>0</v>
      </c>
      <c r="I201">
        <v>0</v>
      </c>
      <c r="J201">
        <v>0</v>
      </c>
      <c r="K201">
        <v>65</v>
      </c>
      <c r="L201" t="s">
        <v>407</v>
      </c>
      <c r="M201" t="str">
        <f t="shared" si="86"/>
        <v>GATEWAY</v>
      </c>
      <c r="N201" t="str">
        <f t="shared" si="132"/>
        <v>PROBE_MINERAL</v>
      </c>
      <c r="O201" t="s">
        <v>218</v>
      </c>
      <c r="P201" t="str">
        <f>$C$199</f>
        <v>PYLON</v>
      </c>
      <c r="Q201" t="s">
        <v>218</v>
      </c>
      <c r="V201" t="str">
        <f t="shared" si="125"/>
        <v>(PROBE_MINERAL,A)</v>
      </c>
      <c r="W201" t="s">
        <v>425</v>
      </c>
      <c r="X201" t="str">
        <f t="shared" si="126"/>
        <v>(PYLON,A)</v>
      </c>
      <c r="Y201" t="str">
        <f t="shared" si="127"/>
        <v/>
      </c>
      <c r="Z201" t="str">
        <f t="shared" si="128"/>
        <v/>
      </c>
      <c r="AA201" t="str">
        <f t="shared" si="129"/>
        <v/>
      </c>
      <c r="AB201" t="str">
        <f t="shared" si="130"/>
        <v/>
      </c>
      <c r="AC201" t="str">
        <f t="shared" si="131"/>
        <v>(PROBE_MINERAL,A),(PYLON,A)</v>
      </c>
      <c r="AE201" t="str">
        <f t="shared" si="121"/>
        <v>Event('Warp Gateway',150,0,0,0,65,add,(GATEWAY,),((PROBE_MINERAL,A),(PYLON,A))),</v>
      </c>
    </row>
    <row r="202" spans="1:31" x14ac:dyDescent="0.3">
      <c r="A202">
        <v>200</v>
      </c>
      <c r="B202" t="s">
        <v>88</v>
      </c>
      <c r="C202" t="str">
        <f t="shared" si="99"/>
        <v>FORGE</v>
      </c>
      <c r="D202" t="str">
        <f t="shared" si="123"/>
        <v>Warp Forge</v>
      </c>
      <c r="E202" t="str">
        <f t="shared" si="122"/>
        <v>WARP_FORGE</v>
      </c>
      <c r="F202" t="str">
        <f t="shared" si="124"/>
        <v>WARP_FORGE = 200</v>
      </c>
      <c r="G202">
        <v>150</v>
      </c>
      <c r="H202">
        <v>0</v>
      </c>
      <c r="I202">
        <v>0</v>
      </c>
      <c r="J202">
        <v>0</v>
      </c>
      <c r="K202">
        <v>45</v>
      </c>
      <c r="L202" t="s">
        <v>407</v>
      </c>
      <c r="M202" t="str">
        <f t="shared" si="86"/>
        <v>FORGE</v>
      </c>
      <c r="N202" t="str">
        <f t="shared" si="132"/>
        <v>PROBE_MINERAL</v>
      </c>
      <c r="O202" t="s">
        <v>218</v>
      </c>
      <c r="P202" t="str">
        <f>$C$197</f>
        <v>NEXUS</v>
      </c>
      <c r="Q202" t="s">
        <v>218</v>
      </c>
      <c r="R202" t="str">
        <f>$C$199</f>
        <v>PYLON</v>
      </c>
      <c r="S202" t="s">
        <v>218</v>
      </c>
      <c r="V202" t="str">
        <f t="shared" si="125"/>
        <v>(PROBE_MINERAL,A)</v>
      </c>
      <c r="W202" t="s">
        <v>425</v>
      </c>
      <c r="X202" t="str">
        <f t="shared" si="126"/>
        <v>(NEXUS,A)</v>
      </c>
      <c r="Y202" t="str">
        <f t="shared" si="127"/>
        <v>,</v>
      </c>
      <c r="Z202" t="str">
        <f t="shared" si="128"/>
        <v>(PYLON,A)</v>
      </c>
      <c r="AA202" t="str">
        <f t="shared" si="129"/>
        <v/>
      </c>
      <c r="AB202" t="str">
        <f t="shared" si="130"/>
        <v/>
      </c>
      <c r="AC202" t="str">
        <f t="shared" si="131"/>
        <v>(PROBE_MINERAL,A),(NEXUS,A),(PYLON,A)</v>
      </c>
      <c r="AE202" t="str">
        <f t="shared" si="121"/>
        <v>Event('Warp Forge',150,0,0,0,45,add,(FORGE,),((PROBE_MINERAL,A),(NEXUS,A),(PYLON,A))),</v>
      </c>
    </row>
    <row r="203" spans="1:31" x14ac:dyDescent="0.3">
      <c r="A203">
        <v>201</v>
      </c>
      <c r="B203" t="s">
        <v>90</v>
      </c>
      <c r="C203" t="str">
        <f t="shared" si="99"/>
        <v>PHOTON_CANNON</v>
      </c>
      <c r="D203" t="str">
        <f t="shared" si="123"/>
        <v>Warp Photon Cannon</v>
      </c>
      <c r="E203" t="str">
        <f t="shared" si="122"/>
        <v>WARP_PHOTON_CANNON</v>
      </c>
      <c r="F203" t="str">
        <f t="shared" si="124"/>
        <v>WARP_PHOTON_CANNON = 201</v>
      </c>
      <c r="G203">
        <v>150</v>
      </c>
      <c r="H203">
        <v>0</v>
      </c>
      <c r="I203">
        <v>0</v>
      </c>
      <c r="J203">
        <v>0</v>
      </c>
      <c r="K203">
        <v>40</v>
      </c>
      <c r="L203" t="s">
        <v>407</v>
      </c>
      <c r="M203" t="str">
        <f t="shared" si="86"/>
        <v>PHOTON_CANNON</v>
      </c>
      <c r="N203" t="str">
        <f t="shared" si="132"/>
        <v>PROBE_MINERAL</v>
      </c>
      <c r="O203" t="s">
        <v>218</v>
      </c>
      <c r="P203" t="str">
        <f>$C$202</f>
        <v>FORGE</v>
      </c>
      <c r="Q203" t="s">
        <v>218</v>
      </c>
      <c r="V203" t="str">
        <f t="shared" si="125"/>
        <v>(PROBE_MINERAL,A)</v>
      </c>
      <c r="W203" t="s">
        <v>425</v>
      </c>
      <c r="X203" t="str">
        <f t="shared" si="126"/>
        <v>(FORGE,A)</v>
      </c>
      <c r="Y203" t="str">
        <f t="shared" si="127"/>
        <v/>
      </c>
      <c r="Z203" t="str">
        <f t="shared" si="128"/>
        <v/>
      </c>
      <c r="AA203" t="str">
        <f t="shared" si="129"/>
        <v/>
      </c>
      <c r="AB203" t="str">
        <f t="shared" si="130"/>
        <v/>
      </c>
      <c r="AC203" t="str">
        <f t="shared" si="131"/>
        <v>(PROBE_MINERAL,A),(FORGE,A)</v>
      </c>
      <c r="AE203" t="str">
        <f t="shared" si="121"/>
        <v>Event('Warp Photon Cannon',150,0,0,0,40,add,(PHOTON_CANNON,),((PROBE_MINERAL,A),(FORGE,A))),</v>
      </c>
    </row>
    <row r="204" spans="1:31" x14ac:dyDescent="0.3">
      <c r="A204">
        <v>202</v>
      </c>
      <c r="B204" t="s">
        <v>92</v>
      </c>
      <c r="C204" t="str">
        <f t="shared" si="99"/>
        <v>WARPGATE</v>
      </c>
      <c r="D204" t="s">
        <v>409</v>
      </c>
      <c r="E204" t="str">
        <f t="shared" si="122"/>
        <v>TRANSFORM_INTO_WARPGATE</v>
      </c>
      <c r="F204" t="str">
        <f t="shared" si="124"/>
        <v>TRANSFORM_INTO_WARPGATE = 202</v>
      </c>
      <c r="G204">
        <v>0</v>
      </c>
      <c r="H204">
        <v>0</v>
      </c>
      <c r="I204">
        <v>0</v>
      </c>
      <c r="J204">
        <v>0</v>
      </c>
      <c r="K204">
        <v>10</v>
      </c>
      <c r="L204" t="s">
        <v>407</v>
      </c>
      <c r="M204" t="str">
        <f t="shared" si="86"/>
        <v>WARPGATE</v>
      </c>
      <c r="N204" t="str">
        <f>$C$201</f>
        <v>GATEWAY</v>
      </c>
      <c r="O204" t="s">
        <v>193</v>
      </c>
      <c r="P204" t="str">
        <f>C238</f>
        <v>WARP_GATE</v>
      </c>
      <c r="Q204" t="s">
        <v>218</v>
      </c>
      <c r="V204" t="str">
        <f t="shared" si="125"/>
        <v>(GATEWAY,C)</v>
      </c>
      <c r="W204" t="s">
        <v>425</v>
      </c>
      <c r="X204" t="str">
        <f t="shared" si="126"/>
        <v>(WARP_GATE,A)</v>
      </c>
      <c r="Y204" t="str">
        <f t="shared" si="127"/>
        <v/>
      </c>
      <c r="Z204" t="str">
        <f t="shared" si="128"/>
        <v/>
      </c>
      <c r="AA204" t="str">
        <f t="shared" si="129"/>
        <v/>
      </c>
      <c r="AB204" t="str">
        <f t="shared" si="130"/>
        <v/>
      </c>
      <c r="AC204" t="str">
        <f t="shared" si="131"/>
        <v>(GATEWAY,C),(WARP_GATE,A)</v>
      </c>
      <c r="AE204" t="str">
        <f t="shared" si="121"/>
        <v>Event('Transform into Warpgate',0,0,0,0,10,add,(WARPGATE,),((GATEWAY,C),(WARP_GATE,A))),</v>
      </c>
    </row>
    <row r="205" spans="1:31" x14ac:dyDescent="0.3">
      <c r="A205">
        <v>203</v>
      </c>
      <c r="D205" t="s">
        <v>410</v>
      </c>
      <c r="E205" t="str">
        <f t="shared" si="122"/>
        <v>TRANSFORM_INTO_GATEWAY</v>
      </c>
      <c r="F205" t="str">
        <f t="shared" si="124"/>
        <v>TRANSFORM_INTO_GATEWAY = 203</v>
      </c>
      <c r="G205">
        <v>0</v>
      </c>
      <c r="H205">
        <v>0</v>
      </c>
      <c r="I205">
        <v>0</v>
      </c>
      <c r="J205">
        <v>0</v>
      </c>
      <c r="K205">
        <v>10</v>
      </c>
      <c r="L205" t="s">
        <v>407</v>
      </c>
      <c r="M205" t="str">
        <f>$N$204</f>
        <v>GATEWAY</v>
      </c>
      <c r="N205" t="str">
        <f>$M$204</f>
        <v>WARPGATE</v>
      </c>
      <c r="O205" t="s">
        <v>193</v>
      </c>
      <c r="V205" t="str">
        <f t="shared" si="125"/>
        <v>(WARPGATE,C)</v>
      </c>
      <c r="W205" t="s">
        <v>425</v>
      </c>
      <c r="X205" t="str">
        <f t="shared" si="126"/>
        <v/>
      </c>
      <c r="Y205" t="str">
        <f t="shared" si="127"/>
        <v/>
      </c>
      <c r="Z205" t="str">
        <f t="shared" si="128"/>
        <v/>
      </c>
      <c r="AA205" t="str">
        <f t="shared" si="129"/>
        <v/>
      </c>
      <c r="AB205" t="str">
        <f t="shared" si="130"/>
        <v/>
      </c>
      <c r="AC205" t="str">
        <f t="shared" si="131"/>
        <v>(WARPGATE,C),</v>
      </c>
      <c r="AE205" t="str">
        <f t="shared" si="121"/>
        <v>Event('Transform into Gateway',0,0,0,0,10,add,(GATEWAY,),((WARPGATE,C),)),</v>
      </c>
    </row>
    <row r="206" spans="1:31" x14ac:dyDescent="0.3">
      <c r="A206">
        <v>204</v>
      </c>
      <c r="D206" t="s">
        <v>481</v>
      </c>
      <c r="E206" t="str">
        <f t="shared" ref="E206" si="133">UPPER(SUBSTITUTE(D206," ","_"))</f>
        <v>WARPGATE_ON_COOLDOWN</v>
      </c>
      <c r="F206" t="str">
        <f t="shared" ref="F206" si="134">CONCATENATE(E206,$F$1,A206)</f>
        <v>WARPGATE_ON_COOLDOWN = 204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438</v>
      </c>
      <c r="M206" t="s">
        <v>428</v>
      </c>
      <c r="N206" t="str">
        <f>$M$204</f>
        <v>WARPGATE</v>
      </c>
      <c r="O206" t="s">
        <v>209</v>
      </c>
      <c r="P206" t="str">
        <f>$M$204</f>
        <v>WARPGATE</v>
      </c>
      <c r="Q206" t="s">
        <v>266</v>
      </c>
      <c r="V206" t="str">
        <f t="shared" ref="V206" si="135">CONCATENATE($V$1,N206,$W$1,O206,$X$1)</f>
        <v>(WARPGATE,O)</v>
      </c>
      <c r="W206" t="s">
        <v>425</v>
      </c>
      <c r="X206" t="str">
        <f t="shared" ref="X206" si="136">IF(P206="","",CONCATENATE($V$1,P206,$W$1,Q206,$X$1))</f>
        <v>(WARPGATE,N)</v>
      </c>
      <c r="Y206" t="str">
        <f t="shared" ref="Y206" si="137">IF(R206="","",$W$1)</f>
        <v/>
      </c>
      <c r="Z206" t="str">
        <f t="shared" ref="Z206" si="138">IF(R206="","",CONCATENATE($V$1,R206,$W$1,S206,$X$1))</f>
        <v/>
      </c>
      <c r="AA206" t="str">
        <f t="shared" ref="AA206" si="139">IF(T206="","",$W$1)</f>
        <v/>
      </c>
      <c r="AB206" t="str">
        <f t="shared" ref="AB206" si="140">IF(T206="","",CONCATENATE($V$1,T206,$W$1,U206,$X$1))</f>
        <v/>
      </c>
      <c r="AC206" t="str">
        <f t="shared" ref="AC206" si="141">CONCATENATE(V206,W206,X206,Y206,Z206,AA206,AB206)</f>
        <v>(WARPGATE,O),(WARPGATE,N)</v>
      </c>
      <c r="AE206" t="str">
        <f t="shared" ref="AE206" si="142">CONCATENATE($AG$1,D206,$AH$1,G206,$AI$1,H206,$AI$1,I206,$AI$1,J206,$AI$1,K206,$AI$1,L206,$AJ$1,M206,$AK$1,AC206,$AL$1,",")</f>
        <v>Event('Warpgate on Cooldown',0,0,0,0,0,idle,(None,),((WARPGATE,O),(WARPGATE,N))),</v>
      </c>
    </row>
    <row r="207" spans="1:31" x14ac:dyDescent="0.3">
      <c r="A207">
        <v>205</v>
      </c>
      <c r="B207" t="s">
        <v>89</v>
      </c>
      <c r="C207" t="str">
        <f t="shared" si="99"/>
        <v>CYBERNETICS_CORE</v>
      </c>
      <c r="D207" t="str">
        <f t="shared" si="123"/>
        <v>Warp Cybernetics Core</v>
      </c>
      <c r="E207" t="str">
        <f t="shared" si="122"/>
        <v>WARP_CYBERNETICS_CORE</v>
      </c>
      <c r="F207" t="str">
        <f t="shared" si="124"/>
        <v>WARP_CYBERNETICS_CORE = 205</v>
      </c>
      <c r="G207">
        <v>150</v>
      </c>
      <c r="H207">
        <v>0</v>
      </c>
      <c r="I207">
        <v>0</v>
      </c>
      <c r="J207">
        <v>0</v>
      </c>
      <c r="K207">
        <v>50</v>
      </c>
      <c r="L207" t="s">
        <v>407</v>
      </c>
      <c r="M207" t="str">
        <f t="shared" si="86"/>
        <v>CYBERNETICS_CORE</v>
      </c>
      <c r="N207" t="str">
        <f t="shared" si="132"/>
        <v>PROBE_MINERAL</v>
      </c>
      <c r="O207" t="s">
        <v>218</v>
      </c>
      <c r="P207" t="str">
        <f>$C$201</f>
        <v>GATEWAY</v>
      </c>
      <c r="Q207" t="s">
        <v>218</v>
      </c>
      <c r="V207" t="str">
        <f t="shared" si="125"/>
        <v>(PROBE_MINERAL,A)</v>
      </c>
      <c r="W207" t="s">
        <v>425</v>
      </c>
      <c r="X207" t="str">
        <f t="shared" si="126"/>
        <v>(GATEWAY,A)</v>
      </c>
      <c r="Y207" t="str">
        <f t="shared" si="127"/>
        <v/>
      </c>
      <c r="Z207" t="str">
        <f t="shared" si="128"/>
        <v/>
      </c>
      <c r="AA207" t="str">
        <f t="shared" si="129"/>
        <v/>
      </c>
      <c r="AB207" t="str">
        <f t="shared" si="130"/>
        <v/>
      </c>
      <c r="AC207" t="str">
        <f t="shared" si="131"/>
        <v>(PROBE_MINERAL,A),(GATEWAY,A)</v>
      </c>
      <c r="AE207" t="str">
        <f t="shared" si="121"/>
        <v>Event('Warp Cybernetics Core',150,0,0,0,50,add,(CYBERNETICS_CORE,),((PROBE_MINERAL,A),(GATEWAY,A))),</v>
      </c>
    </row>
    <row r="208" spans="1:31" x14ac:dyDescent="0.3">
      <c r="A208">
        <v>206</v>
      </c>
      <c r="B208" t="s">
        <v>94</v>
      </c>
      <c r="C208" t="str">
        <f t="shared" si="99"/>
        <v>TWILIGHT_COUNCIL</v>
      </c>
      <c r="D208" t="str">
        <f t="shared" si="123"/>
        <v>Warp Twilight Council</v>
      </c>
      <c r="E208" t="str">
        <f t="shared" si="122"/>
        <v>WARP_TWILIGHT_COUNCIL</v>
      </c>
      <c r="F208" t="str">
        <f t="shared" si="124"/>
        <v>WARP_TWILIGHT_COUNCIL = 206</v>
      </c>
      <c r="G208">
        <v>150</v>
      </c>
      <c r="H208">
        <v>100</v>
      </c>
      <c r="I208">
        <v>0</v>
      </c>
      <c r="J208">
        <v>0</v>
      </c>
      <c r="K208">
        <v>50</v>
      </c>
      <c r="L208" t="s">
        <v>407</v>
      </c>
      <c r="M208" t="str">
        <f t="shared" si="86"/>
        <v>TWILIGHT_COUNCIL</v>
      </c>
      <c r="N208" t="str">
        <f t="shared" si="132"/>
        <v>PROBE_MINERAL</v>
      </c>
      <c r="O208" t="s">
        <v>218</v>
      </c>
      <c r="P208" t="str">
        <f>$C$207</f>
        <v>CYBERNETICS_CORE</v>
      </c>
      <c r="Q208" t="s">
        <v>218</v>
      </c>
      <c r="V208" t="str">
        <f t="shared" si="125"/>
        <v>(PROBE_MINERAL,A)</v>
      </c>
      <c r="W208" t="s">
        <v>425</v>
      </c>
      <c r="X208" t="str">
        <f t="shared" si="126"/>
        <v>(CYBERNETICS_CORE,A)</v>
      </c>
      <c r="Y208" t="str">
        <f t="shared" si="127"/>
        <v/>
      </c>
      <c r="Z208" t="str">
        <f t="shared" si="128"/>
        <v/>
      </c>
      <c r="AA208" t="str">
        <f t="shared" si="129"/>
        <v/>
      </c>
      <c r="AB208" t="str">
        <f t="shared" si="130"/>
        <v/>
      </c>
      <c r="AC208" t="str">
        <f t="shared" si="131"/>
        <v>(PROBE_MINERAL,A),(CYBERNETICS_CORE,A)</v>
      </c>
      <c r="AE208" t="str">
        <f t="shared" si="121"/>
        <v>Event('Warp Twilight Council',150,100,0,0,50,add,(TWILIGHT_COUNCIL,),((PROBE_MINERAL,A),(CYBERNETICS_CORE,A))),</v>
      </c>
    </row>
    <row r="209" spans="1:31" x14ac:dyDescent="0.3">
      <c r="A209">
        <v>207</v>
      </c>
      <c r="B209" t="s">
        <v>91</v>
      </c>
      <c r="C209" t="str">
        <f t="shared" si="99"/>
        <v>ROBOTICS_FACILITY</v>
      </c>
      <c r="D209" t="str">
        <f t="shared" si="123"/>
        <v>Warp Robotics Facility</v>
      </c>
      <c r="E209" t="str">
        <f t="shared" si="122"/>
        <v>WARP_ROBOTICS_FACILITY</v>
      </c>
      <c r="F209" t="str">
        <f t="shared" si="124"/>
        <v>WARP_ROBOTICS_FACILITY = 207</v>
      </c>
      <c r="G209">
        <v>200</v>
      </c>
      <c r="H209">
        <v>100</v>
      </c>
      <c r="I209">
        <v>0</v>
      </c>
      <c r="J209">
        <v>0</v>
      </c>
      <c r="K209">
        <v>65</v>
      </c>
      <c r="L209" t="s">
        <v>407</v>
      </c>
      <c r="M209" t="str">
        <f t="shared" si="86"/>
        <v>ROBOTICS_FACILITY</v>
      </c>
      <c r="N209" t="str">
        <f t="shared" si="132"/>
        <v>PROBE_MINERAL</v>
      </c>
      <c r="O209" t="s">
        <v>218</v>
      </c>
      <c r="P209" t="str">
        <f>$C$207</f>
        <v>CYBERNETICS_CORE</v>
      </c>
      <c r="Q209" t="s">
        <v>218</v>
      </c>
      <c r="V209" t="str">
        <f t="shared" si="125"/>
        <v>(PROBE_MINERAL,A)</v>
      </c>
      <c r="W209" t="s">
        <v>425</v>
      </c>
      <c r="X209" t="str">
        <f t="shared" si="126"/>
        <v>(CYBERNETICS_CORE,A)</v>
      </c>
      <c r="Y209" t="str">
        <f t="shared" si="127"/>
        <v/>
      </c>
      <c r="Z209" t="str">
        <f t="shared" si="128"/>
        <v/>
      </c>
      <c r="AA209" t="str">
        <f t="shared" si="129"/>
        <v/>
      </c>
      <c r="AB209" t="str">
        <f t="shared" si="130"/>
        <v/>
      </c>
      <c r="AC209" t="str">
        <f t="shared" si="131"/>
        <v>(PROBE_MINERAL,A),(CYBERNETICS_CORE,A)</v>
      </c>
      <c r="AE209" t="str">
        <f t="shared" si="121"/>
        <v>Event('Warp Robotics Facility',200,100,0,0,65,add,(ROBOTICS_FACILITY,),((PROBE_MINERAL,A),(CYBERNETICS_CORE,A))),</v>
      </c>
    </row>
    <row r="210" spans="1:31" x14ac:dyDescent="0.3">
      <c r="A210">
        <v>208</v>
      </c>
      <c r="B210" t="s">
        <v>93</v>
      </c>
      <c r="C210" t="str">
        <f t="shared" si="99"/>
        <v>STARGATE</v>
      </c>
      <c r="D210" t="str">
        <f t="shared" si="123"/>
        <v>Warp Stargate</v>
      </c>
      <c r="E210" t="str">
        <f t="shared" si="122"/>
        <v>WARP_STARGATE</v>
      </c>
      <c r="F210" t="str">
        <f t="shared" si="124"/>
        <v>WARP_STARGATE = 208</v>
      </c>
      <c r="G210">
        <v>150</v>
      </c>
      <c r="H210">
        <v>150</v>
      </c>
      <c r="I210">
        <v>0</v>
      </c>
      <c r="J210">
        <v>0</v>
      </c>
      <c r="K210">
        <v>60</v>
      </c>
      <c r="L210" t="s">
        <v>407</v>
      </c>
      <c r="M210" t="str">
        <f t="shared" si="86"/>
        <v>STARGATE</v>
      </c>
      <c r="N210" t="str">
        <f t="shared" si="132"/>
        <v>PROBE_MINERAL</v>
      </c>
      <c r="O210" t="s">
        <v>218</v>
      </c>
      <c r="P210" t="str">
        <f>$C$207</f>
        <v>CYBERNETICS_CORE</v>
      </c>
      <c r="Q210" t="s">
        <v>218</v>
      </c>
      <c r="V210" t="str">
        <f t="shared" si="125"/>
        <v>(PROBE_MINERAL,A)</v>
      </c>
      <c r="W210" t="s">
        <v>425</v>
      </c>
      <c r="X210" t="str">
        <f t="shared" si="126"/>
        <v>(CYBERNETICS_CORE,A)</v>
      </c>
      <c r="Y210" t="str">
        <f t="shared" si="127"/>
        <v/>
      </c>
      <c r="Z210" t="str">
        <f t="shared" si="128"/>
        <v/>
      </c>
      <c r="AA210" t="str">
        <f t="shared" si="129"/>
        <v/>
      </c>
      <c r="AB210" t="str">
        <f t="shared" si="130"/>
        <v/>
      </c>
      <c r="AC210" t="str">
        <f t="shared" si="131"/>
        <v>(PROBE_MINERAL,A),(CYBERNETICS_CORE,A)</v>
      </c>
      <c r="AE210" t="str">
        <f t="shared" si="121"/>
        <v>Event('Warp Stargate',150,150,0,0,60,add,(STARGATE,),((PROBE_MINERAL,A),(CYBERNETICS_CORE,A))),</v>
      </c>
    </row>
    <row r="211" spans="1:31" x14ac:dyDescent="0.3">
      <c r="A211">
        <v>209</v>
      </c>
      <c r="B211" t="s">
        <v>97</v>
      </c>
      <c r="C211" t="str">
        <f t="shared" si="99"/>
        <v>TEMPLAR_ARCHIVES</v>
      </c>
      <c r="D211" t="str">
        <f t="shared" si="123"/>
        <v>Warp Templar Archives</v>
      </c>
      <c r="E211" t="str">
        <f t="shared" si="122"/>
        <v>WARP_TEMPLAR_ARCHIVES</v>
      </c>
      <c r="F211" t="str">
        <f t="shared" si="124"/>
        <v>WARP_TEMPLAR_ARCHIVES = 209</v>
      </c>
      <c r="G211">
        <v>150</v>
      </c>
      <c r="H211">
        <v>200</v>
      </c>
      <c r="I211">
        <v>0</v>
      </c>
      <c r="J211">
        <v>0</v>
      </c>
      <c r="K211">
        <v>50</v>
      </c>
      <c r="L211" t="s">
        <v>407</v>
      </c>
      <c r="M211" t="str">
        <f t="shared" si="86"/>
        <v>TEMPLAR_ARCHIVES</v>
      </c>
      <c r="N211" t="str">
        <f t="shared" si="132"/>
        <v>PROBE_MINERAL</v>
      </c>
      <c r="O211" t="s">
        <v>218</v>
      </c>
      <c r="P211" t="str">
        <f>$C$208</f>
        <v>TWILIGHT_COUNCIL</v>
      </c>
      <c r="Q211" t="s">
        <v>218</v>
      </c>
      <c r="V211" t="str">
        <f t="shared" si="125"/>
        <v>(PROBE_MINERAL,A)</v>
      </c>
      <c r="W211" t="s">
        <v>425</v>
      </c>
      <c r="X211" t="str">
        <f t="shared" si="126"/>
        <v>(TWILIGHT_COUNCIL,A)</v>
      </c>
      <c r="Y211" t="str">
        <f t="shared" si="127"/>
        <v/>
      </c>
      <c r="Z211" t="str">
        <f t="shared" si="128"/>
        <v/>
      </c>
      <c r="AA211" t="str">
        <f t="shared" si="129"/>
        <v/>
      </c>
      <c r="AB211" t="str">
        <f t="shared" si="130"/>
        <v/>
      </c>
      <c r="AC211" t="str">
        <f t="shared" si="131"/>
        <v>(PROBE_MINERAL,A),(TWILIGHT_COUNCIL,A)</v>
      </c>
      <c r="AE211" t="str">
        <f t="shared" si="121"/>
        <v>Event('Warp Templar Archives',150,200,0,0,50,add,(TEMPLAR_ARCHIVES,),((PROBE_MINERAL,A),(TWILIGHT_COUNCIL,A))),</v>
      </c>
    </row>
    <row r="212" spans="1:31" x14ac:dyDescent="0.3">
      <c r="A212">
        <v>210</v>
      </c>
      <c r="B212" t="s">
        <v>98</v>
      </c>
      <c r="C212" t="str">
        <f t="shared" si="99"/>
        <v>DARK_SHRINE</v>
      </c>
      <c r="D212" t="str">
        <f t="shared" si="123"/>
        <v>Warp Dark Shrine</v>
      </c>
      <c r="E212" t="str">
        <f t="shared" si="122"/>
        <v>WARP_DARK_SHRINE</v>
      </c>
      <c r="F212" t="str">
        <f t="shared" si="124"/>
        <v>WARP_DARK_SHRINE = 210</v>
      </c>
      <c r="G212">
        <v>100</v>
      </c>
      <c r="H212">
        <v>250</v>
      </c>
      <c r="I212">
        <v>0</v>
      </c>
      <c r="J212">
        <v>0</v>
      </c>
      <c r="K212">
        <v>100</v>
      </c>
      <c r="L212" t="s">
        <v>407</v>
      </c>
      <c r="M212" t="str">
        <f t="shared" si="86"/>
        <v>DARK_SHRINE</v>
      </c>
      <c r="N212" t="str">
        <f t="shared" si="132"/>
        <v>PROBE_MINERAL</v>
      </c>
      <c r="O212" t="s">
        <v>218</v>
      </c>
      <c r="P212" t="str">
        <f>$C$211</f>
        <v>TEMPLAR_ARCHIVES</v>
      </c>
      <c r="Q212" t="s">
        <v>218</v>
      </c>
      <c r="V212" t="str">
        <f t="shared" si="125"/>
        <v>(PROBE_MINERAL,A)</v>
      </c>
      <c r="W212" t="s">
        <v>425</v>
      </c>
      <c r="X212" t="str">
        <f t="shared" si="126"/>
        <v>(TEMPLAR_ARCHIVES,A)</v>
      </c>
      <c r="Y212" t="str">
        <f t="shared" si="127"/>
        <v/>
      </c>
      <c r="Z212" t="str">
        <f t="shared" si="128"/>
        <v/>
      </c>
      <c r="AA212" t="str">
        <f t="shared" si="129"/>
        <v/>
      </c>
      <c r="AB212" t="str">
        <f t="shared" si="130"/>
        <v/>
      </c>
      <c r="AC212" t="str">
        <f t="shared" si="131"/>
        <v>(PROBE_MINERAL,A),(TEMPLAR_ARCHIVES,A)</v>
      </c>
      <c r="AE212" t="str">
        <f t="shared" si="121"/>
        <v>Event('Warp Dark Shrine',100,250,0,0,100,add,(DARK_SHRINE,),((PROBE_MINERAL,A),(TEMPLAR_ARCHIVES,A))),</v>
      </c>
    </row>
    <row r="213" spans="1:31" x14ac:dyDescent="0.3">
      <c r="A213">
        <v>211</v>
      </c>
      <c r="B213" t="s">
        <v>95</v>
      </c>
      <c r="C213" t="str">
        <f t="shared" si="99"/>
        <v>ROBOTICS_BAY</v>
      </c>
      <c r="D213" t="str">
        <f t="shared" si="123"/>
        <v>Warp Robotics Bay</v>
      </c>
      <c r="E213" t="str">
        <f t="shared" si="122"/>
        <v>WARP_ROBOTICS_BAY</v>
      </c>
      <c r="F213" t="str">
        <f t="shared" si="124"/>
        <v>WARP_ROBOTICS_BAY = 211</v>
      </c>
      <c r="G213">
        <v>200</v>
      </c>
      <c r="H213">
        <v>200</v>
      </c>
      <c r="I213">
        <v>0</v>
      </c>
      <c r="J213">
        <v>0</v>
      </c>
      <c r="K213">
        <v>65</v>
      </c>
      <c r="L213" t="s">
        <v>407</v>
      </c>
      <c r="M213" t="str">
        <f t="shared" si="86"/>
        <v>ROBOTICS_BAY</v>
      </c>
      <c r="N213" t="str">
        <f t="shared" si="132"/>
        <v>PROBE_MINERAL</v>
      </c>
      <c r="O213" t="s">
        <v>218</v>
      </c>
      <c r="P213" t="str">
        <f>$C$209</f>
        <v>ROBOTICS_FACILITY</v>
      </c>
      <c r="Q213" t="s">
        <v>218</v>
      </c>
      <c r="V213" t="str">
        <f t="shared" si="125"/>
        <v>(PROBE_MINERAL,A)</v>
      </c>
      <c r="W213" t="s">
        <v>425</v>
      </c>
      <c r="X213" t="str">
        <f t="shared" si="126"/>
        <v>(ROBOTICS_FACILITY,A)</v>
      </c>
      <c r="Y213" t="str">
        <f t="shared" si="127"/>
        <v/>
      </c>
      <c r="Z213" t="str">
        <f t="shared" si="128"/>
        <v/>
      </c>
      <c r="AA213" t="str">
        <f t="shared" si="129"/>
        <v/>
      </c>
      <c r="AB213" t="str">
        <f t="shared" si="130"/>
        <v/>
      </c>
      <c r="AC213" t="str">
        <f t="shared" si="131"/>
        <v>(PROBE_MINERAL,A),(ROBOTICS_FACILITY,A)</v>
      </c>
      <c r="AE213" t="str">
        <f t="shared" si="121"/>
        <v>Event('Warp Robotics Bay',200,200,0,0,65,add,(ROBOTICS_BAY,),((PROBE_MINERAL,A),(ROBOTICS_FACILITY,A))),</v>
      </c>
    </row>
    <row r="214" spans="1:31" x14ac:dyDescent="0.3">
      <c r="A214">
        <v>212</v>
      </c>
      <c r="B214" t="s">
        <v>96</v>
      </c>
      <c r="C214" t="str">
        <f t="shared" si="99"/>
        <v>FLEET_BEACON</v>
      </c>
      <c r="D214" t="str">
        <f t="shared" si="123"/>
        <v>Warp Fleet Beacon</v>
      </c>
      <c r="E214" t="str">
        <f t="shared" si="122"/>
        <v>WARP_FLEET_BEACON</v>
      </c>
      <c r="F214" t="str">
        <f t="shared" si="124"/>
        <v>WARP_FLEET_BEACON = 212</v>
      </c>
      <c r="G214">
        <v>300</v>
      </c>
      <c r="H214">
        <v>200</v>
      </c>
      <c r="I214">
        <v>0</v>
      </c>
      <c r="J214">
        <v>0</v>
      </c>
      <c r="K214">
        <v>60</v>
      </c>
      <c r="L214" t="s">
        <v>407</v>
      </c>
      <c r="M214" t="str">
        <f t="shared" si="86"/>
        <v>FLEET_BEACON</v>
      </c>
      <c r="N214" t="str">
        <f t="shared" si="132"/>
        <v>PROBE_MINERAL</v>
      </c>
      <c r="O214" t="s">
        <v>218</v>
      </c>
      <c r="P214" t="str">
        <f>$C$210</f>
        <v>STARGATE</v>
      </c>
      <c r="Q214" t="s">
        <v>218</v>
      </c>
      <c r="V214" t="str">
        <f t="shared" si="125"/>
        <v>(PROBE_MINERAL,A)</v>
      </c>
      <c r="W214" t="s">
        <v>425</v>
      </c>
      <c r="X214" t="str">
        <f t="shared" si="126"/>
        <v>(STARGATE,A)</v>
      </c>
      <c r="Y214" t="str">
        <f t="shared" si="127"/>
        <v/>
      </c>
      <c r="Z214" t="str">
        <f t="shared" si="128"/>
        <v/>
      </c>
      <c r="AA214" t="str">
        <f t="shared" si="129"/>
        <v/>
      </c>
      <c r="AB214" t="str">
        <f t="shared" si="130"/>
        <v/>
      </c>
      <c r="AC214" t="str">
        <f t="shared" si="131"/>
        <v>(PROBE_MINERAL,A),(STARGATE,A)</v>
      </c>
      <c r="AE214" t="str">
        <f t="shared" si="121"/>
        <v>Event('Warp Fleet Beacon',300,200,0,0,60,add,(FLEET_BEACON,),((PROBE_MINERAL,A),(STARGATE,A))),</v>
      </c>
    </row>
    <row r="215" spans="1:31" x14ac:dyDescent="0.3">
      <c r="A215">
        <v>213</v>
      </c>
      <c r="B215" t="s">
        <v>129</v>
      </c>
      <c r="C215" t="str">
        <f t="shared" si="99"/>
        <v>GROUND_WEAPONS_LEVEL_1</v>
      </c>
      <c r="D215" t="str">
        <f>CONCATENATE("Research ",B215)</f>
        <v>Research Ground Weapons Level 1</v>
      </c>
      <c r="E215" t="str">
        <f t="shared" si="122"/>
        <v>RESEARCH_GROUND_WEAPONS_LEVEL_1</v>
      </c>
      <c r="F215" t="str">
        <f t="shared" si="124"/>
        <v>RESEARCH_GROUND_WEAPONS_LEVEL_1 = 213</v>
      </c>
      <c r="G215">
        <v>100</v>
      </c>
      <c r="H215">
        <v>100</v>
      </c>
      <c r="I215">
        <v>0</v>
      </c>
      <c r="J215">
        <v>0</v>
      </c>
      <c r="K215">
        <v>160</v>
      </c>
      <c r="L215" t="s">
        <v>267</v>
      </c>
      <c r="M215" t="str">
        <f t="shared" si="86"/>
        <v>GROUND_WEAPONS_LEVEL_1</v>
      </c>
      <c r="N215" t="str">
        <f>$C$202</f>
        <v>FORGE</v>
      </c>
      <c r="O215" t="s">
        <v>209</v>
      </c>
      <c r="P215" t="str">
        <f>C215</f>
        <v>GROUND_WEAPONS_LEVEL_1</v>
      </c>
      <c r="Q215" t="s">
        <v>266</v>
      </c>
      <c r="V215" t="str">
        <f t="shared" si="125"/>
        <v>(FORGE,O)</v>
      </c>
      <c r="W215" t="s">
        <v>425</v>
      </c>
      <c r="X215" t="str">
        <f t="shared" si="126"/>
        <v>(GROUND_WEAPONS_LEVEL_1,N)</v>
      </c>
      <c r="Y215" t="str">
        <f t="shared" si="127"/>
        <v/>
      </c>
      <c r="Z215" t="str">
        <f t="shared" si="128"/>
        <v/>
      </c>
      <c r="AA215" t="str">
        <f t="shared" si="129"/>
        <v/>
      </c>
      <c r="AB215" t="str">
        <f t="shared" si="130"/>
        <v/>
      </c>
      <c r="AC215" t="str">
        <f t="shared" si="131"/>
        <v>(FORGE,O),(GROUND_WEAPONS_LEVEL_1,N)</v>
      </c>
      <c r="AE215" t="str">
        <f t="shared" si="121"/>
        <v>Event('Research Ground Weapons Level 1',100,100,0,0,160,research,(GROUND_WEAPONS_LEVEL_1,),((FORGE,O),(GROUND_WEAPONS_LEVEL_1,N))),</v>
      </c>
    </row>
    <row r="216" spans="1:31" x14ac:dyDescent="0.3">
      <c r="A216">
        <v>214</v>
      </c>
      <c r="B216" t="s">
        <v>130</v>
      </c>
      <c r="C216" t="str">
        <f t="shared" si="99"/>
        <v>GROUND_WEAPONS_LEVEL_2</v>
      </c>
      <c r="D216" t="str">
        <f t="shared" ref="D216:D238" si="143">CONCATENATE("Research ",B216)</f>
        <v>Research Ground Weapons Level 2</v>
      </c>
      <c r="E216" t="str">
        <f t="shared" si="122"/>
        <v>RESEARCH_GROUND_WEAPONS_LEVEL_2</v>
      </c>
      <c r="F216" t="str">
        <f t="shared" si="124"/>
        <v>RESEARCH_GROUND_WEAPONS_LEVEL_2 = 214</v>
      </c>
      <c r="G216">
        <v>150</v>
      </c>
      <c r="H216">
        <v>150</v>
      </c>
      <c r="I216">
        <v>0</v>
      </c>
      <c r="J216">
        <v>0</v>
      </c>
      <c r="K216">
        <v>190</v>
      </c>
      <c r="L216" t="s">
        <v>267</v>
      </c>
      <c r="M216" t="str">
        <f t="shared" ref="M216:M238" si="144">C216</f>
        <v>GROUND_WEAPONS_LEVEL_2</v>
      </c>
      <c r="N216" t="str">
        <f t="shared" ref="N216:N217" si="145">$C$202</f>
        <v>FORGE</v>
      </c>
      <c r="O216" t="s">
        <v>209</v>
      </c>
      <c r="P216" t="str">
        <f t="shared" ref="P216:P238" si="146">C216</f>
        <v>GROUND_WEAPONS_LEVEL_2</v>
      </c>
      <c r="Q216" t="s">
        <v>266</v>
      </c>
      <c r="R216" t="str">
        <f>C215</f>
        <v>GROUND_WEAPONS_LEVEL_1</v>
      </c>
      <c r="S216" t="s">
        <v>218</v>
      </c>
      <c r="V216" t="str">
        <f t="shared" si="125"/>
        <v>(FORGE,O)</v>
      </c>
      <c r="W216" t="s">
        <v>425</v>
      </c>
      <c r="X216" t="str">
        <f t="shared" si="126"/>
        <v>(GROUND_WEAPONS_LEVEL_2,N)</v>
      </c>
      <c r="Y216" t="str">
        <f t="shared" si="127"/>
        <v>,</v>
      </c>
      <c r="Z216" t="str">
        <f t="shared" si="128"/>
        <v>(GROUND_WEAPONS_LEVEL_1,A)</v>
      </c>
      <c r="AA216" t="str">
        <f t="shared" si="129"/>
        <v/>
      </c>
      <c r="AB216" t="str">
        <f t="shared" si="130"/>
        <v/>
      </c>
      <c r="AC216" t="str">
        <f t="shared" si="131"/>
        <v>(FORGE,O),(GROUND_WEAPONS_LEVEL_2,N),(GROUND_WEAPONS_LEVEL_1,A)</v>
      </c>
      <c r="AE216" t="str">
        <f t="shared" si="121"/>
        <v>Event('Research Ground Weapons Level 2',150,150,0,0,190,research,(GROUND_WEAPONS_LEVEL_2,),((FORGE,O),(GROUND_WEAPONS_LEVEL_2,N),(GROUND_WEAPONS_LEVEL_1,A))),</v>
      </c>
    </row>
    <row r="217" spans="1:31" x14ac:dyDescent="0.3">
      <c r="A217">
        <v>215</v>
      </c>
      <c r="B217" t="s">
        <v>131</v>
      </c>
      <c r="C217" t="str">
        <f t="shared" si="99"/>
        <v>GROUND_WEAPONS_LEVEL_3</v>
      </c>
      <c r="D217" t="str">
        <f t="shared" si="143"/>
        <v>Research Ground Weapons Level 3</v>
      </c>
      <c r="E217" t="str">
        <f t="shared" si="122"/>
        <v>RESEARCH_GROUND_WEAPONS_LEVEL_3</v>
      </c>
      <c r="F217" t="str">
        <f t="shared" si="124"/>
        <v>RESEARCH_GROUND_WEAPONS_LEVEL_3 = 215</v>
      </c>
      <c r="G217">
        <v>200</v>
      </c>
      <c r="H217">
        <v>200</v>
      </c>
      <c r="I217">
        <v>0</v>
      </c>
      <c r="J217">
        <v>0</v>
      </c>
      <c r="K217">
        <v>220</v>
      </c>
      <c r="L217" t="s">
        <v>267</v>
      </c>
      <c r="M217" t="str">
        <f t="shared" si="144"/>
        <v>GROUND_WEAPONS_LEVEL_3</v>
      </c>
      <c r="N217" t="str">
        <f t="shared" si="145"/>
        <v>FORGE</v>
      </c>
      <c r="O217" t="s">
        <v>209</v>
      </c>
      <c r="P217" t="str">
        <f t="shared" si="146"/>
        <v>GROUND_WEAPONS_LEVEL_3</v>
      </c>
      <c r="Q217" t="s">
        <v>266</v>
      </c>
      <c r="R217" t="str">
        <f>C216</f>
        <v>GROUND_WEAPONS_LEVEL_2</v>
      </c>
      <c r="S217" t="s">
        <v>218</v>
      </c>
      <c r="V217" t="str">
        <f t="shared" si="125"/>
        <v>(FORGE,O)</v>
      </c>
      <c r="W217" t="s">
        <v>425</v>
      </c>
      <c r="X217" t="str">
        <f t="shared" si="126"/>
        <v>(GROUND_WEAPONS_LEVEL_3,N)</v>
      </c>
      <c r="Y217" t="str">
        <f t="shared" si="127"/>
        <v>,</v>
      </c>
      <c r="Z217" t="str">
        <f t="shared" si="128"/>
        <v>(GROUND_WEAPONS_LEVEL_2,A)</v>
      </c>
      <c r="AA217" t="str">
        <f t="shared" si="129"/>
        <v/>
      </c>
      <c r="AB217" t="str">
        <f t="shared" si="130"/>
        <v/>
      </c>
      <c r="AC217" t="str">
        <f t="shared" si="131"/>
        <v>(FORGE,O),(GROUND_WEAPONS_LEVEL_3,N),(GROUND_WEAPONS_LEVEL_2,A)</v>
      </c>
      <c r="AE217" t="str">
        <f t="shared" si="121"/>
        <v>Event('Research Ground Weapons Level 3',200,200,0,0,220,research,(GROUND_WEAPONS_LEVEL_3,),((FORGE,O),(GROUND_WEAPONS_LEVEL_3,N),(GROUND_WEAPONS_LEVEL_2,A))),</v>
      </c>
    </row>
    <row r="218" spans="1:31" x14ac:dyDescent="0.3">
      <c r="A218">
        <v>216</v>
      </c>
      <c r="B218" t="s">
        <v>132</v>
      </c>
      <c r="C218" t="str">
        <f t="shared" si="99"/>
        <v>AIR_WEAPONS_LEVEL_1</v>
      </c>
      <c r="D218" t="str">
        <f t="shared" si="143"/>
        <v>Research Air Weapons Level 1</v>
      </c>
      <c r="E218" t="str">
        <f t="shared" si="122"/>
        <v>RESEARCH_AIR_WEAPONS_LEVEL_1</v>
      </c>
      <c r="F218" t="str">
        <f t="shared" si="124"/>
        <v>RESEARCH_AIR_WEAPONS_LEVEL_1 = 216</v>
      </c>
      <c r="G218">
        <v>100</v>
      </c>
      <c r="H218">
        <v>100</v>
      </c>
      <c r="I218">
        <v>0</v>
      </c>
      <c r="J218">
        <v>0</v>
      </c>
      <c r="K218">
        <v>160</v>
      </c>
      <c r="L218" t="s">
        <v>267</v>
      </c>
      <c r="M218" t="str">
        <f t="shared" si="144"/>
        <v>AIR_WEAPONS_LEVEL_1</v>
      </c>
      <c r="N218" t="str">
        <f>$C$207</f>
        <v>CYBERNETICS_CORE</v>
      </c>
      <c r="O218" t="s">
        <v>209</v>
      </c>
      <c r="P218" t="str">
        <f t="shared" si="146"/>
        <v>AIR_WEAPONS_LEVEL_1</v>
      </c>
      <c r="Q218" t="s">
        <v>266</v>
      </c>
      <c r="V218" t="str">
        <f t="shared" si="125"/>
        <v>(CYBERNETICS_CORE,O)</v>
      </c>
      <c r="W218" t="s">
        <v>425</v>
      </c>
      <c r="X218" t="str">
        <f t="shared" si="126"/>
        <v>(AIR_WEAPONS_LEVEL_1,N)</v>
      </c>
      <c r="Y218" t="str">
        <f t="shared" si="127"/>
        <v/>
      </c>
      <c r="Z218" t="str">
        <f t="shared" si="128"/>
        <v/>
      </c>
      <c r="AA218" t="str">
        <f t="shared" si="129"/>
        <v/>
      </c>
      <c r="AB218" t="str">
        <f t="shared" si="130"/>
        <v/>
      </c>
      <c r="AC218" t="str">
        <f t="shared" si="131"/>
        <v>(CYBERNETICS_CORE,O),(AIR_WEAPONS_LEVEL_1,N)</v>
      </c>
      <c r="AE218" t="str">
        <f t="shared" si="121"/>
        <v>Event('Research Air Weapons Level 1',100,100,0,0,160,research,(AIR_WEAPONS_LEVEL_1,),((CYBERNETICS_CORE,O),(AIR_WEAPONS_LEVEL_1,N))),</v>
      </c>
    </row>
    <row r="219" spans="1:31" x14ac:dyDescent="0.3">
      <c r="A219">
        <v>217</v>
      </c>
      <c r="B219" t="s">
        <v>133</v>
      </c>
      <c r="C219" t="str">
        <f t="shared" si="99"/>
        <v>AIR_WEAPONS_LEVEL_2</v>
      </c>
      <c r="D219" t="str">
        <f t="shared" si="143"/>
        <v>Research Air Weapons Level 2</v>
      </c>
      <c r="E219" t="str">
        <f t="shared" si="122"/>
        <v>RESEARCH_AIR_WEAPONS_LEVEL_2</v>
      </c>
      <c r="F219" t="str">
        <f t="shared" si="124"/>
        <v>RESEARCH_AIR_WEAPONS_LEVEL_2 = 217</v>
      </c>
      <c r="G219">
        <v>175</v>
      </c>
      <c r="H219">
        <v>175</v>
      </c>
      <c r="I219">
        <v>0</v>
      </c>
      <c r="J219">
        <v>0</v>
      </c>
      <c r="K219">
        <v>190</v>
      </c>
      <c r="L219" t="s">
        <v>267</v>
      </c>
      <c r="M219" t="str">
        <f t="shared" si="144"/>
        <v>AIR_WEAPONS_LEVEL_2</v>
      </c>
      <c r="N219" t="str">
        <f t="shared" ref="N219:N220" si="147">$C$207</f>
        <v>CYBERNETICS_CORE</v>
      </c>
      <c r="O219" t="s">
        <v>209</v>
      </c>
      <c r="P219" t="str">
        <f t="shared" si="146"/>
        <v>AIR_WEAPONS_LEVEL_2</v>
      </c>
      <c r="Q219" t="s">
        <v>266</v>
      </c>
      <c r="R219" t="str">
        <f t="shared" ref="R219:R220" si="148">C218</f>
        <v>AIR_WEAPONS_LEVEL_1</v>
      </c>
      <c r="S219" t="s">
        <v>218</v>
      </c>
      <c r="V219" t="str">
        <f t="shared" si="125"/>
        <v>(CYBERNETICS_CORE,O)</v>
      </c>
      <c r="W219" t="s">
        <v>425</v>
      </c>
      <c r="X219" t="str">
        <f t="shared" si="126"/>
        <v>(AIR_WEAPONS_LEVEL_2,N)</v>
      </c>
      <c r="Y219" t="str">
        <f t="shared" si="127"/>
        <v>,</v>
      </c>
      <c r="Z219" t="str">
        <f t="shared" si="128"/>
        <v>(AIR_WEAPONS_LEVEL_1,A)</v>
      </c>
      <c r="AA219" t="str">
        <f t="shared" si="129"/>
        <v/>
      </c>
      <c r="AB219" t="str">
        <f t="shared" si="130"/>
        <v/>
      </c>
      <c r="AC219" t="str">
        <f t="shared" si="131"/>
        <v>(CYBERNETICS_CORE,O),(AIR_WEAPONS_LEVEL_2,N),(AIR_WEAPONS_LEVEL_1,A)</v>
      </c>
      <c r="AE219" t="str">
        <f t="shared" si="121"/>
        <v>Event('Research Air Weapons Level 2',175,175,0,0,190,research,(AIR_WEAPONS_LEVEL_2,),((CYBERNETICS_CORE,O),(AIR_WEAPONS_LEVEL_2,N),(AIR_WEAPONS_LEVEL_1,A))),</v>
      </c>
    </row>
    <row r="220" spans="1:31" x14ac:dyDescent="0.3">
      <c r="A220">
        <v>218</v>
      </c>
      <c r="B220" t="s">
        <v>134</v>
      </c>
      <c r="C220" t="str">
        <f t="shared" si="99"/>
        <v>AIR_WEAPONS_LEVEL_3</v>
      </c>
      <c r="D220" t="str">
        <f t="shared" si="143"/>
        <v>Research Air Weapons Level 3</v>
      </c>
      <c r="E220" t="str">
        <f t="shared" si="122"/>
        <v>RESEARCH_AIR_WEAPONS_LEVEL_3</v>
      </c>
      <c r="F220" t="str">
        <f t="shared" si="124"/>
        <v>RESEARCH_AIR_WEAPONS_LEVEL_3 = 218</v>
      </c>
      <c r="G220">
        <v>250</v>
      </c>
      <c r="H220">
        <v>250</v>
      </c>
      <c r="I220">
        <v>0</v>
      </c>
      <c r="J220">
        <v>0</v>
      </c>
      <c r="K220">
        <v>220</v>
      </c>
      <c r="L220" t="s">
        <v>267</v>
      </c>
      <c r="M220" t="str">
        <f t="shared" si="144"/>
        <v>AIR_WEAPONS_LEVEL_3</v>
      </c>
      <c r="N220" t="str">
        <f t="shared" si="147"/>
        <v>CYBERNETICS_CORE</v>
      </c>
      <c r="O220" t="s">
        <v>209</v>
      </c>
      <c r="P220" t="str">
        <f t="shared" si="146"/>
        <v>AIR_WEAPONS_LEVEL_3</v>
      </c>
      <c r="Q220" t="s">
        <v>266</v>
      </c>
      <c r="R220" t="str">
        <f t="shared" si="148"/>
        <v>AIR_WEAPONS_LEVEL_2</v>
      </c>
      <c r="S220" t="s">
        <v>218</v>
      </c>
      <c r="V220" t="str">
        <f t="shared" si="125"/>
        <v>(CYBERNETICS_CORE,O)</v>
      </c>
      <c r="W220" t="s">
        <v>425</v>
      </c>
      <c r="X220" t="str">
        <f t="shared" si="126"/>
        <v>(AIR_WEAPONS_LEVEL_3,N)</v>
      </c>
      <c r="Y220" t="str">
        <f t="shared" si="127"/>
        <v>,</v>
      </c>
      <c r="Z220" t="str">
        <f t="shared" si="128"/>
        <v>(AIR_WEAPONS_LEVEL_2,A)</v>
      </c>
      <c r="AA220" t="str">
        <f t="shared" si="129"/>
        <v/>
      </c>
      <c r="AB220" t="str">
        <f t="shared" si="130"/>
        <v/>
      </c>
      <c r="AC220" t="str">
        <f t="shared" si="131"/>
        <v>(CYBERNETICS_CORE,O),(AIR_WEAPONS_LEVEL_3,N),(AIR_WEAPONS_LEVEL_2,A)</v>
      </c>
      <c r="AE220" t="str">
        <f t="shared" si="121"/>
        <v>Event('Research Air Weapons Level 3',250,250,0,0,220,research,(AIR_WEAPONS_LEVEL_3,),((CYBERNETICS_CORE,O),(AIR_WEAPONS_LEVEL_3,N),(AIR_WEAPONS_LEVEL_2,A))),</v>
      </c>
    </row>
    <row r="221" spans="1:31" x14ac:dyDescent="0.3">
      <c r="A221">
        <v>219</v>
      </c>
      <c r="B221" t="s">
        <v>135</v>
      </c>
      <c r="C221" t="str">
        <f t="shared" si="99"/>
        <v>GROUND_ARMOR_LEVEL_1</v>
      </c>
      <c r="D221" t="str">
        <f t="shared" si="143"/>
        <v>Research Ground Armor Level 1</v>
      </c>
      <c r="E221" t="str">
        <f t="shared" si="122"/>
        <v>RESEARCH_GROUND_ARMOR_LEVEL_1</v>
      </c>
      <c r="F221" t="str">
        <f t="shared" si="124"/>
        <v>RESEARCH_GROUND_ARMOR_LEVEL_1 = 219</v>
      </c>
      <c r="G221">
        <v>100</v>
      </c>
      <c r="H221">
        <v>100</v>
      </c>
      <c r="I221">
        <v>0</v>
      </c>
      <c r="J221">
        <v>0</v>
      </c>
      <c r="K221">
        <v>160</v>
      </c>
      <c r="L221" t="s">
        <v>267</v>
      </c>
      <c r="M221" t="str">
        <f t="shared" si="144"/>
        <v>GROUND_ARMOR_LEVEL_1</v>
      </c>
      <c r="N221" t="str">
        <f>$C$202</f>
        <v>FORGE</v>
      </c>
      <c r="O221" t="s">
        <v>209</v>
      </c>
      <c r="P221" t="str">
        <f t="shared" si="146"/>
        <v>GROUND_ARMOR_LEVEL_1</v>
      </c>
      <c r="Q221" t="s">
        <v>266</v>
      </c>
      <c r="V221" t="str">
        <f t="shared" si="125"/>
        <v>(FORGE,O)</v>
      </c>
      <c r="W221" t="s">
        <v>425</v>
      </c>
      <c r="X221" t="str">
        <f t="shared" si="126"/>
        <v>(GROUND_ARMOR_LEVEL_1,N)</v>
      </c>
      <c r="Y221" t="str">
        <f t="shared" si="127"/>
        <v/>
      </c>
      <c r="Z221" t="str">
        <f t="shared" si="128"/>
        <v/>
      </c>
      <c r="AA221" t="str">
        <f t="shared" si="129"/>
        <v/>
      </c>
      <c r="AB221" t="str">
        <f t="shared" si="130"/>
        <v/>
      </c>
      <c r="AC221" t="str">
        <f t="shared" si="131"/>
        <v>(FORGE,O),(GROUND_ARMOR_LEVEL_1,N)</v>
      </c>
      <c r="AE221" t="str">
        <f t="shared" si="121"/>
        <v>Event('Research Ground Armor Level 1',100,100,0,0,160,research,(GROUND_ARMOR_LEVEL_1,),((FORGE,O),(GROUND_ARMOR_LEVEL_1,N))),</v>
      </c>
    </row>
    <row r="222" spans="1:31" x14ac:dyDescent="0.3">
      <c r="A222">
        <v>220</v>
      </c>
      <c r="B222" t="s">
        <v>136</v>
      </c>
      <c r="C222" t="str">
        <f t="shared" si="99"/>
        <v>GROUND_ARMOR_LEVEL_2</v>
      </c>
      <c r="D222" t="str">
        <f t="shared" si="143"/>
        <v>Research Ground Armor Level 2</v>
      </c>
      <c r="E222" t="str">
        <f t="shared" si="122"/>
        <v>RESEARCH_GROUND_ARMOR_LEVEL_2</v>
      </c>
      <c r="F222" t="str">
        <f t="shared" si="124"/>
        <v>RESEARCH_GROUND_ARMOR_LEVEL_2 = 220</v>
      </c>
      <c r="G222">
        <v>150</v>
      </c>
      <c r="H222">
        <v>150</v>
      </c>
      <c r="I222">
        <v>0</v>
      </c>
      <c r="J222">
        <v>0</v>
      </c>
      <c r="K222">
        <v>190</v>
      </c>
      <c r="L222" t="s">
        <v>267</v>
      </c>
      <c r="M222" t="str">
        <f t="shared" si="144"/>
        <v>GROUND_ARMOR_LEVEL_2</v>
      </c>
      <c r="N222" t="str">
        <f t="shared" ref="N222:N223" si="149">$C$202</f>
        <v>FORGE</v>
      </c>
      <c r="O222" t="s">
        <v>209</v>
      </c>
      <c r="P222" t="str">
        <f t="shared" si="146"/>
        <v>GROUND_ARMOR_LEVEL_2</v>
      </c>
      <c r="Q222" t="s">
        <v>266</v>
      </c>
      <c r="R222" t="str">
        <f t="shared" ref="R222:R223" si="150">C221</f>
        <v>GROUND_ARMOR_LEVEL_1</v>
      </c>
      <c r="S222" t="s">
        <v>218</v>
      </c>
      <c r="V222" t="str">
        <f t="shared" si="125"/>
        <v>(FORGE,O)</v>
      </c>
      <c r="W222" t="s">
        <v>425</v>
      </c>
      <c r="X222" t="str">
        <f t="shared" si="126"/>
        <v>(GROUND_ARMOR_LEVEL_2,N)</v>
      </c>
      <c r="Y222" t="str">
        <f t="shared" si="127"/>
        <v>,</v>
      </c>
      <c r="Z222" t="str">
        <f t="shared" si="128"/>
        <v>(GROUND_ARMOR_LEVEL_1,A)</v>
      </c>
      <c r="AA222" t="str">
        <f t="shared" si="129"/>
        <v/>
      </c>
      <c r="AB222" t="str">
        <f t="shared" si="130"/>
        <v/>
      </c>
      <c r="AC222" t="str">
        <f t="shared" si="131"/>
        <v>(FORGE,O),(GROUND_ARMOR_LEVEL_2,N),(GROUND_ARMOR_LEVEL_1,A)</v>
      </c>
      <c r="AE222" t="str">
        <f t="shared" si="121"/>
        <v>Event('Research Ground Armor Level 2',150,150,0,0,190,research,(GROUND_ARMOR_LEVEL_2,),((FORGE,O),(GROUND_ARMOR_LEVEL_2,N),(GROUND_ARMOR_LEVEL_1,A))),</v>
      </c>
    </row>
    <row r="223" spans="1:31" x14ac:dyDescent="0.3">
      <c r="A223">
        <v>221</v>
      </c>
      <c r="B223" t="s">
        <v>137</v>
      </c>
      <c r="C223" t="str">
        <f t="shared" si="99"/>
        <v>GROUND_ARMOR_LEVEL_3</v>
      </c>
      <c r="D223" t="str">
        <f t="shared" si="143"/>
        <v>Research Ground Armor Level 3</v>
      </c>
      <c r="E223" t="str">
        <f t="shared" si="122"/>
        <v>RESEARCH_GROUND_ARMOR_LEVEL_3</v>
      </c>
      <c r="F223" t="str">
        <f t="shared" si="124"/>
        <v>RESEARCH_GROUND_ARMOR_LEVEL_3 = 221</v>
      </c>
      <c r="G223">
        <v>200</v>
      </c>
      <c r="H223">
        <v>200</v>
      </c>
      <c r="I223">
        <v>0</v>
      </c>
      <c r="J223">
        <v>0</v>
      </c>
      <c r="K223">
        <v>220</v>
      </c>
      <c r="L223" t="s">
        <v>267</v>
      </c>
      <c r="M223" t="str">
        <f t="shared" si="144"/>
        <v>GROUND_ARMOR_LEVEL_3</v>
      </c>
      <c r="N223" t="str">
        <f t="shared" si="149"/>
        <v>FORGE</v>
      </c>
      <c r="O223" t="s">
        <v>209</v>
      </c>
      <c r="P223" t="str">
        <f t="shared" si="146"/>
        <v>GROUND_ARMOR_LEVEL_3</v>
      </c>
      <c r="Q223" t="s">
        <v>266</v>
      </c>
      <c r="R223" t="str">
        <f t="shared" si="150"/>
        <v>GROUND_ARMOR_LEVEL_2</v>
      </c>
      <c r="S223" t="s">
        <v>218</v>
      </c>
      <c r="V223" t="str">
        <f t="shared" si="125"/>
        <v>(FORGE,O)</v>
      </c>
      <c r="W223" t="s">
        <v>425</v>
      </c>
      <c r="X223" t="str">
        <f t="shared" si="126"/>
        <v>(GROUND_ARMOR_LEVEL_3,N)</v>
      </c>
      <c r="Y223" t="str">
        <f t="shared" si="127"/>
        <v>,</v>
      </c>
      <c r="Z223" t="str">
        <f t="shared" si="128"/>
        <v>(GROUND_ARMOR_LEVEL_2,A)</v>
      </c>
      <c r="AA223" t="str">
        <f t="shared" si="129"/>
        <v/>
      </c>
      <c r="AB223" t="str">
        <f t="shared" si="130"/>
        <v/>
      </c>
      <c r="AC223" t="str">
        <f t="shared" si="131"/>
        <v>(FORGE,O),(GROUND_ARMOR_LEVEL_3,N),(GROUND_ARMOR_LEVEL_2,A)</v>
      </c>
      <c r="AE223" t="str">
        <f t="shared" si="121"/>
        <v>Event('Research Ground Armor Level 3',200,200,0,0,220,research,(GROUND_ARMOR_LEVEL_3,),((FORGE,O),(GROUND_ARMOR_LEVEL_3,N),(GROUND_ARMOR_LEVEL_2,A))),</v>
      </c>
    </row>
    <row r="224" spans="1:31" x14ac:dyDescent="0.3">
      <c r="A224">
        <v>222</v>
      </c>
      <c r="B224" t="s">
        <v>138</v>
      </c>
      <c r="C224" t="str">
        <f t="shared" si="99"/>
        <v>AIR_ARMOR_LEVEL_1</v>
      </c>
      <c r="D224" t="str">
        <f t="shared" si="143"/>
        <v>Research Air Armor Level 1</v>
      </c>
      <c r="E224" t="str">
        <f t="shared" si="122"/>
        <v>RESEARCH_AIR_ARMOR_LEVEL_1</v>
      </c>
      <c r="F224" t="str">
        <f t="shared" si="124"/>
        <v>RESEARCH_AIR_ARMOR_LEVEL_1 = 222</v>
      </c>
      <c r="G224">
        <v>150</v>
      </c>
      <c r="H224">
        <v>150</v>
      </c>
      <c r="I224">
        <v>0</v>
      </c>
      <c r="J224">
        <v>0</v>
      </c>
      <c r="K224">
        <v>160</v>
      </c>
      <c r="L224" t="s">
        <v>267</v>
      </c>
      <c r="M224" t="str">
        <f t="shared" si="144"/>
        <v>AIR_ARMOR_LEVEL_1</v>
      </c>
      <c r="N224" t="str">
        <f>$C$207</f>
        <v>CYBERNETICS_CORE</v>
      </c>
      <c r="O224" t="s">
        <v>209</v>
      </c>
      <c r="P224" t="str">
        <f t="shared" si="146"/>
        <v>AIR_ARMOR_LEVEL_1</v>
      </c>
      <c r="Q224" t="s">
        <v>266</v>
      </c>
      <c r="V224" t="str">
        <f t="shared" si="125"/>
        <v>(CYBERNETICS_CORE,O)</v>
      </c>
      <c r="W224" t="s">
        <v>425</v>
      </c>
      <c r="X224" t="str">
        <f t="shared" si="126"/>
        <v>(AIR_ARMOR_LEVEL_1,N)</v>
      </c>
      <c r="Y224" t="str">
        <f t="shared" si="127"/>
        <v/>
      </c>
      <c r="Z224" t="str">
        <f t="shared" si="128"/>
        <v/>
      </c>
      <c r="AA224" t="str">
        <f t="shared" si="129"/>
        <v/>
      </c>
      <c r="AB224" t="str">
        <f t="shared" si="130"/>
        <v/>
      </c>
      <c r="AC224" t="str">
        <f t="shared" si="131"/>
        <v>(CYBERNETICS_CORE,O),(AIR_ARMOR_LEVEL_1,N)</v>
      </c>
      <c r="AE224" t="str">
        <f t="shared" si="121"/>
        <v>Event('Research Air Armor Level 1',150,150,0,0,160,research,(AIR_ARMOR_LEVEL_1,),((CYBERNETICS_CORE,O),(AIR_ARMOR_LEVEL_1,N))),</v>
      </c>
    </row>
    <row r="225" spans="1:31" x14ac:dyDescent="0.3">
      <c r="A225">
        <v>223</v>
      </c>
      <c r="B225" t="s">
        <v>139</v>
      </c>
      <c r="C225" t="str">
        <f t="shared" si="99"/>
        <v>AIR_ARMOR_LEVEL_2</v>
      </c>
      <c r="D225" t="str">
        <f t="shared" si="143"/>
        <v>Research Air Armor Level 2</v>
      </c>
      <c r="E225" t="str">
        <f t="shared" si="122"/>
        <v>RESEARCH_AIR_ARMOR_LEVEL_2</v>
      </c>
      <c r="F225" t="str">
        <f t="shared" si="124"/>
        <v>RESEARCH_AIR_ARMOR_LEVEL_2 = 223</v>
      </c>
      <c r="G225">
        <v>225</v>
      </c>
      <c r="H225">
        <v>225</v>
      </c>
      <c r="I225">
        <v>0</v>
      </c>
      <c r="J225">
        <v>0</v>
      </c>
      <c r="K225">
        <v>190</v>
      </c>
      <c r="L225" t="s">
        <v>267</v>
      </c>
      <c r="M225" t="str">
        <f t="shared" si="144"/>
        <v>AIR_ARMOR_LEVEL_2</v>
      </c>
      <c r="N225" t="str">
        <f t="shared" ref="N225:N226" si="151">$C$207</f>
        <v>CYBERNETICS_CORE</v>
      </c>
      <c r="O225" t="s">
        <v>209</v>
      </c>
      <c r="P225" t="str">
        <f t="shared" si="146"/>
        <v>AIR_ARMOR_LEVEL_2</v>
      </c>
      <c r="Q225" t="s">
        <v>266</v>
      </c>
      <c r="R225" t="str">
        <f t="shared" ref="R225:R226" si="152">C224</f>
        <v>AIR_ARMOR_LEVEL_1</v>
      </c>
      <c r="S225" t="s">
        <v>218</v>
      </c>
      <c r="V225" t="str">
        <f t="shared" si="125"/>
        <v>(CYBERNETICS_CORE,O)</v>
      </c>
      <c r="W225" t="s">
        <v>425</v>
      </c>
      <c r="X225" t="str">
        <f t="shared" si="126"/>
        <v>(AIR_ARMOR_LEVEL_2,N)</v>
      </c>
      <c r="Y225" t="str">
        <f t="shared" si="127"/>
        <v>,</v>
      </c>
      <c r="Z225" t="str">
        <f t="shared" si="128"/>
        <v>(AIR_ARMOR_LEVEL_1,A)</v>
      </c>
      <c r="AA225" t="str">
        <f t="shared" si="129"/>
        <v/>
      </c>
      <c r="AB225" t="str">
        <f t="shared" si="130"/>
        <v/>
      </c>
      <c r="AC225" t="str">
        <f t="shared" si="131"/>
        <v>(CYBERNETICS_CORE,O),(AIR_ARMOR_LEVEL_2,N),(AIR_ARMOR_LEVEL_1,A)</v>
      </c>
      <c r="AE225" t="str">
        <f t="shared" si="121"/>
        <v>Event('Research Air Armor Level 2',225,225,0,0,190,research,(AIR_ARMOR_LEVEL_2,),((CYBERNETICS_CORE,O),(AIR_ARMOR_LEVEL_2,N),(AIR_ARMOR_LEVEL_1,A))),</v>
      </c>
    </row>
    <row r="226" spans="1:31" x14ac:dyDescent="0.3">
      <c r="A226">
        <v>224</v>
      </c>
      <c r="B226" t="s">
        <v>140</v>
      </c>
      <c r="C226" t="str">
        <f t="shared" si="99"/>
        <v>AIR_ARMOR_LEVEL_3</v>
      </c>
      <c r="D226" t="str">
        <f t="shared" si="143"/>
        <v>Research Air Armor Level 3</v>
      </c>
      <c r="E226" t="str">
        <f t="shared" si="122"/>
        <v>RESEARCH_AIR_ARMOR_LEVEL_3</v>
      </c>
      <c r="F226" t="str">
        <f t="shared" si="124"/>
        <v>RESEARCH_AIR_ARMOR_LEVEL_3 = 224</v>
      </c>
      <c r="G226">
        <v>300</v>
      </c>
      <c r="H226">
        <v>300</v>
      </c>
      <c r="I226">
        <v>0</v>
      </c>
      <c r="J226">
        <v>0</v>
      </c>
      <c r="K226">
        <v>220</v>
      </c>
      <c r="L226" t="s">
        <v>267</v>
      </c>
      <c r="M226" t="str">
        <f t="shared" si="144"/>
        <v>AIR_ARMOR_LEVEL_3</v>
      </c>
      <c r="N226" t="str">
        <f t="shared" si="151"/>
        <v>CYBERNETICS_CORE</v>
      </c>
      <c r="O226" t="s">
        <v>209</v>
      </c>
      <c r="P226" t="str">
        <f t="shared" si="146"/>
        <v>AIR_ARMOR_LEVEL_3</v>
      </c>
      <c r="Q226" t="s">
        <v>266</v>
      </c>
      <c r="R226" t="str">
        <f t="shared" si="152"/>
        <v>AIR_ARMOR_LEVEL_2</v>
      </c>
      <c r="S226" t="s">
        <v>218</v>
      </c>
      <c r="V226" t="str">
        <f t="shared" si="125"/>
        <v>(CYBERNETICS_CORE,O)</v>
      </c>
      <c r="W226" t="s">
        <v>425</v>
      </c>
      <c r="X226" t="str">
        <f t="shared" si="126"/>
        <v>(AIR_ARMOR_LEVEL_3,N)</v>
      </c>
      <c r="Y226" t="str">
        <f t="shared" si="127"/>
        <v>,</v>
      </c>
      <c r="Z226" t="str">
        <f t="shared" si="128"/>
        <v>(AIR_ARMOR_LEVEL_2,A)</v>
      </c>
      <c r="AA226" t="str">
        <f t="shared" si="129"/>
        <v/>
      </c>
      <c r="AB226" t="str">
        <f t="shared" si="130"/>
        <v/>
      </c>
      <c r="AC226" t="str">
        <f t="shared" si="131"/>
        <v>(CYBERNETICS_CORE,O),(AIR_ARMOR_LEVEL_3,N),(AIR_ARMOR_LEVEL_2,A)</v>
      </c>
      <c r="AE226" t="str">
        <f t="shared" si="121"/>
        <v>Event('Research Air Armor Level 3',300,300,0,0,220,research,(AIR_ARMOR_LEVEL_3,),((CYBERNETICS_CORE,O),(AIR_ARMOR_LEVEL_3,N),(AIR_ARMOR_LEVEL_2,A))),</v>
      </c>
    </row>
    <row r="227" spans="1:31" x14ac:dyDescent="0.3">
      <c r="A227">
        <v>225</v>
      </c>
      <c r="B227" t="s">
        <v>141</v>
      </c>
      <c r="C227" t="str">
        <f t="shared" si="99"/>
        <v>SHIELDS_LEVEL_1</v>
      </c>
      <c r="D227" t="str">
        <f t="shared" si="143"/>
        <v>Research Shields Level 1</v>
      </c>
      <c r="E227" t="str">
        <f t="shared" si="122"/>
        <v>RESEARCH_SHIELDS_LEVEL_1</v>
      </c>
      <c r="F227" t="str">
        <f t="shared" si="124"/>
        <v>RESEARCH_SHIELDS_LEVEL_1 = 225</v>
      </c>
      <c r="G227">
        <v>150</v>
      </c>
      <c r="H227">
        <v>150</v>
      </c>
      <c r="I227">
        <v>0</v>
      </c>
      <c r="J227">
        <v>0</v>
      </c>
      <c r="K227">
        <v>160</v>
      </c>
      <c r="L227" t="s">
        <v>267</v>
      </c>
      <c r="M227" t="str">
        <f t="shared" si="144"/>
        <v>SHIELDS_LEVEL_1</v>
      </c>
      <c r="N227" t="str">
        <f>$C$202</f>
        <v>FORGE</v>
      </c>
      <c r="O227" t="s">
        <v>209</v>
      </c>
      <c r="P227" t="str">
        <f t="shared" si="146"/>
        <v>SHIELDS_LEVEL_1</v>
      </c>
      <c r="Q227" t="s">
        <v>266</v>
      </c>
      <c r="V227" t="str">
        <f t="shared" si="125"/>
        <v>(FORGE,O)</v>
      </c>
      <c r="W227" t="s">
        <v>425</v>
      </c>
      <c r="X227" t="str">
        <f t="shared" si="126"/>
        <v>(SHIELDS_LEVEL_1,N)</v>
      </c>
      <c r="Y227" t="str">
        <f t="shared" si="127"/>
        <v/>
      </c>
      <c r="Z227" t="str">
        <f t="shared" si="128"/>
        <v/>
      </c>
      <c r="AA227" t="str">
        <f t="shared" si="129"/>
        <v/>
      </c>
      <c r="AB227" t="str">
        <f t="shared" si="130"/>
        <v/>
      </c>
      <c r="AC227" t="str">
        <f t="shared" si="131"/>
        <v>(FORGE,O),(SHIELDS_LEVEL_1,N)</v>
      </c>
      <c r="AE227" t="str">
        <f t="shared" si="121"/>
        <v>Event('Research Shields Level 1',150,150,0,0,160,research,(SHIELDS_LEVEL_1,),((FORGE,O),(SHIELDS_LEVEL_1,N))),</v>
      </c>
    </row>
    <row r="228" spans="1:31" x14ac:dyDescent="0.3">
      <c r="A228">
        <v>226</v>
      </c>
      <c r="B228" t="s">
        <v>142</v>
      </c>
      <c r="C228" t="str">
        <f t="shared" si="99"/>
        <v>SHIELDS_LEVEL_2</v>
      </c>
      <c r="D228" t="str">
        <f t="shared" si="143"/>
        <v>Research Shields Level 2</v>
      </c>
      <c r="E228" t="str">
        <f t="shared" si="122"/>
        <v>RESEARCH_SHIELDS_LEVEL_2</v>
      </c>
      <c r="F228" t="str">
        <f t="shared" si="124"/>
        <v>RESEARCH_SHIELDS_LEVEL_2 = 226</v>
      </c>
      <c r="G228">
        <v>225</v>
      </c>
      <c r="H228">
        <v>225</v>
      </c>
      <c r="I228">
        <v>0</v>
      </c>
      <c r="J228">
        <v>0</v>
      </c>
      <c r="K228">
        <v>190</v>
      </c>
      <c r="L228" t="s">
        <v>267</v>
      </c>
      <c r="M228" t="str">
        <f t="shared" si="144"/>
        <v>SHIELDS_LEVEL_2</v>
      </c>
      <c r="N228" t="str">
        <f t="shared" ref="N228:N229" si="153">$C$202</f>
        <v>FORGE</v>
      </c>
      <c r="O228" t="s">
        <v>209</v>
      </c>
      <c r="P228" t="str">
        <f t="shared" si="146"/>
        <v>SHIELDS_LEVEL_2</v>
      </c>
      <c r="Q228" t="s">
        <v>266</v>
      </c>
      <c r="R228" t="str">
        <f t="shared" ref="R228:R229" si="154">C227</f>
        <v>SHIELDS_LEVEL_1</v>
      </c>
      <c r="S228" t="s">
        <v>218</v>
      </c>
      <c r="V228" t="str">
        <f t="shared" si="125"/>
        <v>(FORGE,O)</v>
      </c>
      <c r="W228" t="s">
        <v>425</v>
      </c>
      <c r="X228" t="str">
        <f t="shared" si="126"/>
        <v>(SHIELDS_LEVEL_2,N)</v>
      </c>
      <c r="Y228" t="str">
        <f t="shared" si="127"/>
        <v>,</v>
      </c>
      <c r="Z228" t="str">
        <f t="shared" si="128"/>
        <v>(SHIELDS_LEVEL_1,A)</v>
      </c>
      <c r="AA228" t="str">
        <f t="shared" si="129"/>
        <v/>
      </c>
      <c r="AB228" t="str">
        <f t="shared" si="130"/>
        <v/>
      </c>
      <c r="AC228" t="str">
        <f t="shared" si="131"/>
        <v>(FORGE,O),(SHIELDS_LEVEL_2,N),(SHIELDS_LEVEL_1,A)</v>
      </c>
      <c r="AE228" t="str">
        <f t="shared" si="121"/>
        <v>Event('Research Shields Level 2',225,225,0,0,190,research,(SHIELDS_LEVEL_2,),((FORGE,O),(SHIELDS_LEVEL_2,N),(SHIELDS_LEVEL_1,A))),</v>
      </c>
    </row>
    <row r="229" spans="1:31" x14ac:dyDescent="0.3">
      <c r="A229">
        <v>227</v>
      </c>
      <c r="B229" t="s">
        <v>143</v>
      </c>
      <c r="C229" t="str">
        <f t="shared" si="99"/>
        <v>SHIELDS_LEVEL_3</v>
      </c>
      <c r="D229" t="str">
        <f t="shared" si="143"/>
        <v>Research Shields Level 3</v>
      </c>
      <c r="E229" t="str">
        <f t="shared" si="122"/>
        <v>RESEARCH_SHIELDS_LEVEL_3</v>
      </c>
      <c r="F229" t="str">
        <f t="shared" si="124"/>
        <v>RESEARCH_SHIELDS_LEVEL_3 = 227</v>
      </c>
      <c r="G229">
        <v>300</v>
      </c>
      <c r="H229">
        <v>300</v>
      </c>
      <c r="I229">
        <v>0</v>
      </c>
      <c r="J229">
        <v>0</v>
      </c>
      <c r="K229">
        <v>220</v>
      </c>
      <c r="L229" t="s">
        <v>267</v>
      </c>
      <c r="M229" t="str">
        <f t="shared" si="144"/>
        <v>SHIELDS_LEVEL_3</v>
      </c>
      <c r="N229" t="str">
        <f t="shared" si="153"/>
        <v>FORGE</v>
      </c>
      <c r="O229" t="s">
        <v>209</v>
      </c>
      <c r="P229" t="str">
        <f t="shared" si="146"/>
        <v>SHIELDS_LEVEL_3</v>
      </c>
      <c r="Q229" t="s">
        <v>266</v>
      </c>
      <c r="R229" t="str">
        <f t="shared" si="154"/>
        <v>SHIELDS_LEVEL_2</v>
      </c>
      <c r="S229" t="s">
        <v>218</v>
      </c>
      <c r="V229" t="str">
        <f t="shared" si="125"/>
        <v>(FORGE,O)</v>
      </c>
      <c r="W229" t="s">
        <v>425</v>
      </c>
      <c r="X229" t="str">
        <f t="shared" si="126"/>
        <v>(SHIELDS_LEVEL_3,N)</v>
      </c>
      <c r="Y229" t="str">
        <f t="shared" si="127"/>
        <v>,</v>
      </c>
      <c r="Z229" t="str">
        <f t="shared" si="128"/>
        <v>(SHIELDS_LEVEL_2,A)</v>
      </c>
      <c r="AA229" t="str">
        <f t="shared" si="129"/>
        <v/>
      </c>
      <c r="AB229" t="str">
        <f t="shared" si="130"/>
        <v/>
      </c>
      <c r="AC229" t="str">
        <f t="shared" si="131"/>
        <v>(FORGE,O),(SHIELDS_LEVEL_3,N),(SHIELDS_LEVEL_2,A)</v>
      </c>
      <c r="AE229" t="str">
        <f t="shared" si="121"/>
        <v>Event('Research Shields Level 3',300,300,0,0,220,research,(SHIELDS_LEVEL_3,),((FORGE,O),(SHIELDS_LEVEL_3,N),(SHIELDS_LEVEL_2,A))),</v>
      </c>
    </row>
    <row r="230" spans="1:31" x14ac:dyDescent="0.3">
      <c r="A230">
        <v>228</v>
      </c>
      <c r="B230" t="s">
        <v>144</v>
      </c>
      <c r="C230" t="str">
        <f t="shared" ref="C230:C238" si="155">UPPER(SUBSTITUTE(B230," ","_"))</f>
        <v>CHARGE</v>
      </c>
      <c r="D230" t="str">
        <f t="shared" si="143"/>
        <v>Research Charge</v>
      </c>
      <c r="E230" t="str">
        <f t="shared" si="122"/>
        <v>RESEARCH_CHARGE</v>
      </c>
      <c r="F230" t="str">
        <f t="shared" si="124"/>
        <v>RESEARCH_CHARGE = 228</v>
      </c>
      <c r="G230">
        <v>200</v>
      </c>
      <c r="H230">
        <v>200</v>
      </c>
      <c r="I230">
        <v>0</v>
      </c>
      <c r="J230">
        <v>0</v>
      </c>
      <c r="K230">
        <v>140</v>
      </c>
      <c r="L230" t="s">
        <v>267</v>
      </c>
      <c r="M230" t="str">
        <f t="shared" si="144"/>
        <v>CHARGE</v>
      </c>
      <c r="N230" t="str">
        <f>$C$208</f>
        <v>TWILIGHT_COUNCIL</v>
      </c>
      <c r="O230" t="s">
        <v>209</v>
      </c>
      <c r="P230" t="str">
        <f t="shared" si="146"/>
        <v>CHARGE</v>
      </c>
      <c r="Q230" t="s">
        <v>266</v>
      </c>
      <c r="V230" t="str">
        <f t="shared" si="125"/>
        <v>(TWILIGHT_COUNCIL,O)</v>
      </c>
      <c r="W230" t="s">
        <v>425</v>
      </c>
      <c r="X230" t="str">
        <f t="shared" si="126"/>
        <v>(CHARGE,N)</v>
      </c>
      <c r="Y230" t="str">
        <f t="shared" si="127"/>
        <v/>
      </c>
      <c r="Z230" t="str">
        <f t="shared" si="128"/>
        <v/>
      </c>
      <c r="AA230" t="str">
        <f t="shared" si="129"/>
        <v/>
      </c>
      <c r="AB230" t="str">
        <f t="shared" si="130"/>
        <v/>
      </c>
      <c r="AC230" t="str">
        <f t="shared" si="131"/>
        <v>(TWILIGHT_COUNCIL,O),(CHARGE,N)</v>
      </c>
      <c r="AE230" t="str">
        <f t="shared" si="121"/>
        <v>Event('Research Charge',200,200,0,0,140,research,(CHARGE,),((TWILIGHT_COUNCIL,O),(CHARGE,N))),</v>
      </c>
    </row>
    <row r="231" spans="1:31" x14ac:dyDescent="0.3">
      <c r="A231">
        <v>229</v>
      </c>
      <c r="B231" t="s">
        <v>145</v>
      </c>
      <c r="C231" t="str">
        <f t="shared" si="155"/>
        <v>GRAVITIC_BOOSTERS</v>
      </c>
      <c r="D231" t="str">
        <f t="shared" si="143"/>
        <v>Research Gravitic Boosters</v>
      </c>
      <c r="E231" t="str">
        <f t="shared" si="122"/>
        <v>RESEARCH_GRAVITIC_BOOSTERS</v>
      </c>
      <c r="F231" t="str">
        <f t="shared" si="124"/>
        <v>RESEARCH_GRAVITIC_BOOSTERS = 229</v>
      </c>
      <c r="G231">
        <v>100</v>
      </c>
      <c r="H231">
        <v>100</v>
      </c>
      <c r="I231">
        <v>0</v>
      </c>
      <c r="J231">
        <v>0</v>
      </c>
      <c r="K231">
        <v>80</v>
      </c>
      <c r="L231" t="s">
        <v>267</v>
      </c>
      <c r="M231" t="str">
        <f t="shared" si="144"/>
        <v>GRAVITIC_BOOSTERS</v>
      </c>
      <c r="N231" t="str">
        <f>$C$213</f>
        <v>ROBOTICS_BAY</v>
      </c>
      <c r="O231" t="s">
        <v>209</v>
      </c>
      <c r="P231" t="str">
        <f t="shared" si="146"/>
        <v>GRAVITIC_BOOSTERS</v>
      </c>
      <c r="Q231" t="s">
        <v>266</v>
      </c>
      <c r="V231" t="str">
        <f t="shared" si="125"/>
        <v>(ROBOTICS_BAY,O)</v>
      </c>
      <c r="W231" t="s">
        <v>425</v>
      </c>
      <c r="X231" t="str">
        <f t="shared" si="126"/>
        <v>(GRAVITIC_BOOSTERS,N)</v>
      </c>
      <c r="Y231" t="str">
        <f t="shared" si="127"/>
        <v/>
      </c>
      <c r="Z231" t="str">
        <f t="shared" si="128"/>
        <v/>
      </c>
      <c r="AA231" t="str">
        <f t="shared" si="129"/>
        <v/>
      </c>
      <c r="AB231" t="str">
        <f t="shared" si="130"/>
        <v/>
      </c>
      <c r="AC231" t="str">
        <f t="shared" si="131"/>
        <v>(ROBOTICS_BAY,O),(GRAVITIC_BOOSTERS,N)</v>
      </c>
      <c r="AE231" t="str">
        <f t="shared" si="121"/>
        <v>Event('Research Gravitic Boosters',100,100,0,0,80,research,(GRAVITIC_BOOSTERS,),((ROBOTICS_BAY,O),(GRAVITIC_BOOSTERS,N))),</v>
      </c>
    </row>
    <row r="232" spans="1:31" x14ac:dyDescent="0.3">
      <c r="A232">
        <v>230</v>
      </c>
      <c r="B232" t="s">
        <v>146</v>
      </c>
      <c r="C232" t="str">
        <f t="shared" si="155"/>
        <v>GRAVITIC_DRIVE</v>
      </c>
      <c r="D232" t="str">
        <f t="shared" si="143"/>
        <v>Research Gravitic Drive</v>
      </c>
      <c r="E232" t="str">
        <f t="shared" si="122"/>
        <v>RESEARCH_GRAVITIC_DRIVE</v>
      </c>
      <c r="F232" t="str">
        <f t="shared" si="124"/>
        <v>RESEARCH_GRAVITIC_DRIVE = 230</v>
      </c>
      <c r="G232">
        <v>100</v>
      </c>
      <c r="H232">
        <v>100</v>
      </c>
      <c r="I232">
        <v>0</v>
      </c>
      <c r="J232">
        <v>0</v>
      </c>
      <c r="K232">
        <v>80</v>
      </c>
      <c r="L232" t="s">
        <v>267</v>
      </c>
      <c r="M232" t="str">
        <f t="shared" si="144"/>
        <v>GRAVITIC_DRIVE</v>
      </c>
      <c r="N232" t="str">
        <f>$C$213</f>
        <v>ROBOTICS_BAY</v>
      </c>
      <c r="O232" t="s">
        <v>209</v>
      </c>
      <c r="P232" t="str">
        <f t="shared" si="146"/>
        <v>GRAVITIC_DRIVE</v>
      </c>
      <c r="Q232" t="s">
        <v>266</v>
      </c>
      <c r="V232" t="str">
        <f t="shared" si="125"/>
        <v>(ROBOTICS_BAY,O)</v>
      </c>
      <c r="W232" t="s">
        <v>425</v>
      </c>
      <c r="X232" t="str">
        <f t="shared" si="126"/>
        <v>(GRAVITIC_DRIVE,N)</v>
      </c>
      <c r="Y232" t="str">
        <f t="shared" si="127"/>
        <v/>
      </c>
      <c r="Z232" t="str">
        <f t="shared" si="128"/>
        <v/>
      </c>
      <c r="AA232" t="str">
        <f t="shared" si="129"/>
        <v/>
      </c>
      <c r="AB232" t="str">
        <f t="shared" si="130"/>
        <v/>
      </c>
      <c r="AC232" t="str">
        <f t="shared" si="131"/>
        <v>(ROBOTICS_BAY,O),(GRAVITIC_DRIVE,N)</v>
      </c>
      <c r="AE232" t="str">
        <f t="shared" si="121"/>
        <v>Event('Research Gravitic Drive',100,100,0,0,80,research,(GRAVITIC_DRIVE,),((ROBOTICS_BAY,O),(GRAVITIC_DRIVE,N))),</v>
      </c>
    </row>
    <row r="233" spans="1:31" x14ac:dyDescent="0.3">
      <c r="A233">
        <v>231</v>
      </c>
      <c r="B233" t="s">
        <v>465</v>
      </c>
      <c r="C233" t="str">
        <f t="shared" si="155"/>
        <v>ANION_PULSE_CRYSTALS</v>
      </c>
      <c r="D233" t="str">
        <f t="shared" si="143"/>
        <v>Research Anion Pulse_Crystals</v>
      </c>
      <c r="E233" t="str">
        <f t="shared" si="122"/>
        <v>RESEARCH_ANION_PULSE_CRYSTALS</v>
      </c>
      <c r="F233" t="str">
        <f t="shared" si="124"/>
        <v>RESEARCH_ANION_PULSE_CRYSTALS = 231</v>
      </c>
      <c r="G233">
        <v>150</v>
      </c>
      <c r="H233">
        <v>150</v>
      </c>
      <c r="I233">
        <v>0</v>
      </c>
      <c r="J233">
        <v>0</v>
      </c>
      <c r="K233">
        <v>90</v>
      </c>
      <c r="L233" t="s">
        <v>267</v>
      </c>
      <c r="M233" t="str">
        <f t="shared" si="144"/>
        <v>ANION_PULSE_CRYSTALS</v>
      </c>
      <c r="N233" t="str">
        <f>$C$214</f>
        <v>FLEET_BEACON</v>
      </c>
      <c r="O233" t="s">
        <v>209</v>
      </c>
      <c r="P233" t="str">
        <f t="shared" si="146"/>
        <v>ANION_PULSE_CRYSTALS</v>
      </c>
      <c r="Q233" t="s">
        <v>266</v>
      </c>
      <c r="V233" t="str">
        <f t="shared" si="125"/>
        <v>(FLEET_BEACON,O)</v>
      </c>
      <c r="W233" t="s">
        <v>425</v>
      </c>
      <c r="X233" t="str">
        <f t="shared" si="126"/>
        <v>(ANION_PULSE_CRYSTALS,N)</v>
      </c>
      <c r="Y233" t="str">
        <f t="shared" si="127"/>
        <v/>
      </c>
      <c r="Z233" t="str">
        <f t="shared" si="128"/>
        <v/>
      </c>
      <c r="AA233" t="str">
        <f t="shared" si="129"/>
        <v/>
      </c>
      <c r="AB233" t="str">
        <f t="shared" si="130"/>
        <v/>
      </c>
      <c r="AC233" t="str">
        <f t="shared" si="131"/>
        <v>(FLEET_BEACON,O),(ANION_PULSE_CRYSTALS,N)</v>
      </c>
      <c r="AE233" t="str">
        <f t="shared" si="121"/>
        <v>Event('Research Anion Pulse_Crystals',150,150,0,0,90,research,(ANION_PULSE_CRYSTALS,),((FLEET_BEACON,O),(ANION_PULSE_CRYSTALS,N))),</v>
      </c>
    </row>
    <row r="234" spans="1:31" x14ac:dyDescent="0.3">
      <c r="A234">
        <v>232</v>
      </c>
      <c r="B234" t="s">
        <v>148</v>
      </c>
      <c r="C234" t="str">
        <f t="shared" si="155"/>
        <v>EXTENDED_THERMAL_LANCE</v>
      </c>
      <c r="D234" t="str">
        <f t="shared" si="143"/>
        <v>Research Extended Thermal Lance</v>
      </c>
      <c r="E234" t="str">
        <f t="shared" si="122"/>
        <v>RESEARCH_EXTENDED_THERMAL_LANCE</v>
      </c>
      <c r="F234" t="str">
        <f t="shared" si="124"/>
        <v>RESEARCH_EXTENDED_THERMAL_LANCE = 232</v>
      </c>
      <c r="G234">
        <v>200</v>
      </c>
      <c r="H234">
        <v>200</v>
      </c>
      <c r="I234">
        <v>0</v>
      </c>
      <c r="J234">
        <v>0</v>
      </c>
      <c r="K234">
        <v>140</v>
      </c>
      <c r="L234" t="s">
        <v>267</v>
      </c>
      <c r="M234" t="str">
        <f t="shared" si="144"/>
        <v>EXTENDED_THERMAL_LANCE</v>
      </c>
      <c r="N234" t="str">
        <f>$C$213</f>
        <v>ROBOTICS_BAY</v>
      </c>
      <c r="O234" t="s">
        <v>209</v>
      </c>
      <c r="P234" t="str">
        <f t="shared" si="146"/>
        <v>EXTENDED_THERMAL_LANCE</v>
      </c>
      <c r="Q234" t="s">
        <v>266</v>
      </c>
      <c r="V234" t="str">
        <f t="shared" si="125"/>
        <v>(ROBOTICS_BAY,O)</v>
      </c>
      <c r="W234" t="s">
        <v>425</v>
      </c>
      <c r="X234" t="str">
        <f t="shared" si="126"/>
        <v>(EXTENDED_THERMAL_LANCE,N)</v>
      </c>
      <c r="Y234" t="str">
        <f t="shared" si="127"/>
        <v/>
      </c>
      <c r="Z234" t="str">
        <f t="shared" si="128"/>
        <v/>
      </c>
      <c r="AA234" t="str">
        <f t="shared" si="129"/>
        <v/>
      </c>
      <c r="AB234" t="str">
        <f t="shared" si="130"/>
        <v/>
      </c>
      <c r="AC234" t="str">
        <f t="shared" si="131"/>
        <v>(ROBOTICS_BAY,O),(EXTENDED_THERMAL_LANCE,N)</v>
      </c>
      <c r="AE234" t="str">
        <f t="shared" si="121"/>
        <v>Event('Research Extended Thermal Lance',200,200,0,0,140,research,(EXTENDED_THERMAL_LANCE,),((ROBOTICS_BAY,O),(EXTENDED_THERMAL_LANCE,N))),</v>
      </c>
    </row>
    <row r="235" spans="1:31" x14ac:dyDescent="0.3">
      <c r="A235">
        <v>233</v>
      </c>
      <c r="B235" t="s">
        <v>149</v>
      </c>
      <c r="C235" t="str">
        <f t="shared" si="155"/>
        <v>PSIONIC_STORM</v>
      </c>
      <c r="D235" t="str">
        <f t="shared" si="143"/>
        <v>Research Psionic Storm</v>
      </c>
      <c r="E235" t="str">
        <f t="shared" si="122"/>
        <v>RESEARCH_PSIONIC_STORM</v>
      </c>
      <c r="F235" t="str">
        <f t="shared" si="124"/>
        <v>RESEARCH_PSIONIC_STORM = 233</v>
      </c>
      <c r="G235">
        <v>200</v>
      </c>
      <c r="H235">
        <v>200</v>
      </c>
      <c r="I235">
        <v>0</v>
      </c>
      <c r="J235">
        <v>0</v>
      </c>
      <c r="K235">
        <v>110</v>
      </c>
      <c r="L235" t="s">
        <v>267</v>
      </c>
      <c r="M235" t="str">
        <f t="shared" si="144"/>
        <v>PSIONIC_STORM</v>
      </c>
      <c r="N235" t="str">
        <f>$C$211</f>
        <v>TEMPLAR_ARCHIVES</v>
      </c>
      <c r="O235" t="s">
        <v>209</v>
      </c>
      <c r="P235" t="str">
        <f t="shared" si="146"/>
        <v>PSIONIC_STORM</v>
      </c>
      <c r="Q235" t="s">
        <v>266</v>
      </c>
      <c r="V235" t="str">
        <f t="shared" si="125"/>
        <v>(TEMPLAR_ARCHIVES,O)</v>
      </c>
      <c r="W235" t="s">
        <v>425</v>
      </c>
      <c r="X235" t="str">
        <f t="shared" si="126"/>
        <v>(PSIONIC_STORM,N)</v>
      </c>
      <c r="Y235" t="str">
        <f t="shared" si="127"/>
        <v/>
      </c>
      <c r="Z235" t="str">
        <f t="shared" si="128"/>
        <v/>
      </c>
      <c r="AA235" t="str">
        <f t="shared" si="129"/>
        <v/>
      </c>
      <c r="AB235" t="str">
        <f t="shared" si="130"/>
        <v/>
      </c>
      <c r="AC235" t="str">
        <f t="shared" si="131"/>
        <v>(TEMPLAR_ARCHIVES,O),(PSIONIC_STORM,N)</v>
      </c>
      <c r="AE235" t="str">
        <f t="shared" si="121"/>
        <v>Event('Research Psionic Storm',200,200,0,0,110,research,(PSIONIC_STORM,),((TEMPLAR_ARCHIVES,O),(PSIONIC_STORM,N))),</v>
      </c>
    </row>
    <row r="236" spans="1:31" x14ac:dyDescent="0.3">
      <c r="A236">
        <v>234</v>
      </c>
      <c r="B236" t="s">
        <v>151</v>
      </c>
      <c r="C236" t="str">
        <f t="shared" si="155"/>
        <v>BLINK</v>
      </c>
      <c r="D236" t="str">
        <f t="shared" si="143"/>
        <v>Research Blink</v>
      </c>
      <c r="E236" t="str">
        <f t="shared" si="122"/>
        <v>RESEARCH_BLINK</v>
      </c>
      <c r="F236" t="str">
        <f t="shared" si="124"/>
        <v>RESEARCH_BLINK = 234</v>
      </c>
      <c r="G236">
        <v>150</v>
      </c>
      <c r="H236">
        <v>150</v>
      </c>
      <c r="I236">
        <v>0</v>
      </c>
      <c r="J236">
        <v>0</v>
      </c>
      <c r="K236">
        <v>170</v>
      </c>
      <c r="L236" t="s">
        <v>267</v>
      </c>
      <c r="M236" t="str">
        <f t="shared" si="144"/>
        <v>BLINK</v>
      </c>
      <c r="N236" t="str">
        <f>$C$208</f>
        <v>TWILIGHT_COUNCIL</v>
      </c>
      <c r="O236" t="s">
        <v>209</v>
      </c>
      <c r="P236" t="str">
        <f t="shared" si="146"/>
        <v>BLINK</v>
      </c>
      <c r="Q236" t="s">
        <v>266</v>
      </c>
      <c r="V236" t="str">
        <f t="shared" si="125"/>
        <v>(TWILIGHT_COUNCIL,O)</v>
      </c>
      <c r="W236" t="s">
        <v>425</v>
      </c>
      <c r="X236" t="str">
        <f t="shared" si="126"/>
        <v>(BLINK,N)</v>
      </c>
      <c r="Y236" t="str">
        <f t="shared" si="127"/>
        <v/>
      </c>
      <c r="Z236" t="str">
        <f t="shared" si="128"/>
        <v/>
      </c>
      <c r="AA236" t="str">
        <f t="shared" si="129"/>
        <v/>
      </c>
      <c r="AB236" t="str">
        <f t="shared" si="130"/>
        <v/>
      </c>
      <c r="AC236" t="str">
        <f t="shared" si="131"/>
        <v>(TWILIGHT_COUNCIL,O),(BLINK,N)</v>
      </c>
      <c r="AE236" t="str">
        <f t="shared" si="121"/>
        <v>Event('Research Blink',150,150,0,0,170,research,(BLINK,),((TWILIGHT_COUNCIL,O),(BLINK,N))),</v>
      </c>
    </row>
    <row r="237" spans="1:31" x14ac:dyDescent="0.3">
      <c r="A237">
        <v>235</v>
      </c>
      <c r="B237" t="s">
        <v>152</v>
      </c>
      <c r="C237" t="str">
        <f t="shared" si="155"/>
        <v>GRAVITON_CATAPULT</v>
      </c>
      <c r="D237" t="str">
        <f t="shared" si="143"/>
        <v>Research Graviton Catapult</v>
      </c>
      <c r="E237" t="str">
        <f t="shared" si="122"/>
        <v>RESEARCH_GRAVITON_CATAPULT</v>
      </c>
      <c r="F237" t="str">
        <f t="shared" si="124"/>
        <v>RESEARCH_GRAVITON_CATAPULT = 235</v>
      </c>
      <c r="G237">
        <v>150</v>
      </c>
      <c r="H237">
        <v>150</v>
      </c>
      <c r="I237">
        <v>0</v>
      </c>
      <c r="J237">
        <v>0</v>
      </c>
      <c r="K237">
        <v>80</v>
      </c>
      <c r="L237" t="s">
        <v>267</v>
      </c>
      <c r="M237" t="str">
        <f t="shared" si="144"/>
        <v>GRAVITON_CATAPULT</v>
      </c>
      <c r="N237" t="str">
        <f>$C$214</f>
        <v>FLEET_BEACON</v>
      </c>
      <c r="O237" t="s">
        <v>209</v>
      </c>
      <c r="P237" t="str">
        <f t="shared" si="146"/>
        <v>GRAVITON_CATAPULT</v>
      </c>
      <c r="Q237" t="s">
        <v>266</v>
      </c>
      <c r="V237" t="str">
        <f t="shared" si="125"/>
        <v>(FLEET_BEACON,O)</v>
      </c>
      <c r="W237" t="s">
        <v>425</v>
      </c>
      <c r="X237" t="str">
        <f t="shared" si="126"/>
        <v>(GRAVITON_CATAPULT,N)</v>
      </c>
      <c r="Y237" t="str">
        <f t="shared" si="127"/>
        <v/>
      </c>
      <c r="Z237" t="str">
        <f t="shared" si="128"/>
        <v/>
      </c>
      <c r="AA237" t="str">
        <f t="shared" si="129"/>
        <v/>
      </c>
      <c r="AB237" t="str">
        <f t="shared" si="130"/>
        <v/>
      </c>
      <c r="AC237" t="str">
        <f t="shared" si="131"/>
        <v>(FLEET_BEACON,O),(GRAVITON_CATAPULT,N)</v>
      </c>
      <c r="AE237" t="str">
        <f t="shared" si="121"/>
        <v>Event('Research Graviton Catapult',150,150,0,0,80,research,(GRAVITON_CATAPULT,),((FLEET_BEACON,O),(GRAVITON_CATAPULT,N))),</v>
      </c>
    </row>
    <row r="238" spans="1:31" x14ac:dyDescent="0.3">
      <c r="A238">
        <v>236</v>
      </c>
      <c r="B238" t="s">
        <v>408</v>
      </c>
      <c r="C238" t="str">
        <f t="shared" si="155"/>
        <v>WARP_GATE</v>
      </c>
      <c r="D238" t="str">
        <f t="shared" si="143"/>
        <v>Research Warp Gate</v>
      </c>
      <c r="E238" t="str">
        <f t="shared" si="122"/>
        <v>RESEARCH_WARP_GATE</v>
      </c>
      <c r="F238" t="str">
        <f t="shared" si="124"/>
        <v>RESEARCH_WARP_GATE = 236</v>
      </c>
      <c r="G238">
        <v>50</v>
      </c>
      <c r="H238">
        <v>50</v>
      </c>
      <c r="I238">
        <v>0</v>
      </c>
      <c r="J238">
        <v>0</v>
      </c>
      <c r="K238">
        <v>160</v>
      </c>
      <c r="L238" t="s">
        <v>267</v>
      </c>
      <c r="M238" t="str">
        <f t="shared" si="144"/>
        <v>WARP_GATE</v>
      </c>
      <c r="N238" t="str">
        <f>$C$207</f>
        <v>CYBERNETICS_CORE</v>
      </c>
      <c r="O238" t="s">
        <v>209</v>
      </c>
      <c r="P238" t="str">
        <f t="shared" si="146"/>
        <v>WARP_GATE</v>
      </c>
      <c r="Q238" t="s">
        <v>266</v>
      </c>
      <c r="V238" t="str">
        <f t="shared" si="125"/>
        <v>(CYBERNETICS_CORE,O)</v>
      </c>
      <c r="W238" t="s">
        <v>425</v>
      </c>
      <c r="X238" t="str">
        <f t="shared" si="126"/>
        <v>(WARP_GATE,N)</v>
      </c>
      <c r="Y238" t="str">
        <f t="shared" si="127"/>
        <v/>
      </c>
      <c r="Z238" t="str">
        <f t="shared" si="128"/>
        <v/>
      </c>
      <c r="AA238" t="str">
        <f t="shared" si="129"/>
        <v/>
      </c>
      <c r="AB238" t="str">
        <f t="shared" si="130"/>
        <v/>
      </c>
      <c r="AC238" t="str">
        <f t="shared" si="131"/>
        <v>(CYBERNETICS_CORE,O),(WARP_GATE,N)</v>
      </c>
      <c r="AE238" t="str">
        <f t="shared" si="121"/>
        <v>Event('Research Warp Gate',50,50,0,0,160,research,(WARP_GATE,),((CYBERNETICS_CORE,O),(WARP_GATE,N))),</v>
      </c>
    </row>
    <row r="239" spans="1:31" x14ac:dyDescent="0.3">
      <c r="A239">
        <v>237</v>
      </c>
      <c r="B239" t="s">
        <v>82</v>
      </c>
      <c r="C239" t="str">
        <f>UPPER(SUBSTITUTE(B239," ","_"))</f>
        <v>TECH_LAB</v>
      </c>
      <c r="D239" t="s">
        <v>482</v>
      </c>
      <c r="E239" t="str">
        <f t="shared" si="122"/>
        <v>GIVE_MINERALS</v>
      </c>
      <c r="F239" t="str">
        <f t="shared" si="124"/>
        <v>GIVE_MINERALS = 237</v>
      </c>
      <c r="G239">
        <v>50</v>
      </c>
      <c r="H239">
        <v>0</v>
      </c>
      <c r="I239">
        <v>0</v>
      </c>
      <c r="J239">
        <v>0</v>
      </c>
      <c r="K239">
        <v>1</v>
      </c>
      <c r="L239" t="s">
        <v>438</v>
      </c>
      <c r="M239" t="s">
        <v>428</v>
      </c>
      <c r="N239" t="str">
        <f>$C$21</f>
        <v>COMMAND_CENTER</v>
      </c>
      <c r="O239" t="s">
        <v>218</v>
      </c>
      <c r="P239" t="str">
        <f>$C$21</f>
        <v>COMMAND_CENTER</v>
      </c>
      <c r="Q239" t="s">
        <v>266</v>
      </c>
      <c r="V239" t="str">
        <f t="shared" ref="V239:V243" si="156">CONCATENATE($V$1,N239,$W$1,O239,$X$1)</f>
        <v>(COMMAND_CENTER,A)</v>
      </c>
      <c r="W239" t="s">
        <v>425</v>
      </c>
      <c r="X239" t="str">
        <f t="shared" ref="X239:X243" si="157">IF(P239="","",CONCATENATE($V$1,P239,$W$1,Q239,$X$1))</f>
        <v>(COMMAND_CENTER,N)</v>
      </c>
      <c r="Y239" t="str">
        <f t="shared" ref="Y239:Y243" si="158">IF(R239="","",$W$1)</f>
        <v/>
      </c>
      <c r="Z239" t="str">
        <f t="shared" ref="Z239:Z243" si="159">IF(R239="","",CONCATENATE($V$1,R239,$W$1,S239,$X$1))</f>
        <v/>
      </c>
      <c r="AA239" t="str">
        <f t="shared" ref="AA239:AA243" si="160">IF(T239="","",$W$1)</f>
        <v/>
      </c>
      <c r="AB239" t="str">
        <f t="shared" ref="AB239:AB243" si="161">IF(T239="","",CONCATENATE($V$1,T239,$W$1,U239,$X$1))</f>
        <v/>
      </c>
      <c r="AC239" t="str">
        <f t="shared" ref="AC239:AC243" si="162">CONCATENATE(V239,W239,X239,Y239,Z239,AA239,AB239)</f>
        <v>(COMMAND_CENTER,A),(COMMAND_CENTER,N)</v>
      </c>
      <c r="AE239" t="str">
        <f t="shared" ref="AE239:AE243" si="163">CONCATENATE($AG$1,D239,$AH$1,G239,$AI$1,H239,$AI$1,I239,$AI$1,J239,$AI$1,K239,$AI$1,L239,$AJ$1,M239,$AK$1,AC239,$AL$1,",")</f>
        <v>Event('Give Minerals',50,0,0,0,1,idle,(None,),((COMMAND_CENTER,A),(COMMAND_CENTER,N))),</v>
      </c>
    </row>
    <row r="240" spans="1:31" x14ac:dyDescent="0.3">
      <c r="A240">
        <v>238</v>
      </c>
      <c r="B240" t="s">
        <v>83</v>
      </c>
      <c r="C240" t="str">
        <f>UPPER(SUBSTITUTE(B240," ","_"))</f>
        <v>REACTOR</v>
      </c>
      <c r="D240" t="s">
        <v>483</v>
      </c>
      <c r="E240" t="str">
        <f t="shared" si="122"/>
        <v>GIVE_GAS</v>
      </c>
      <c r="F240" t="str">
        <f t="shared" si="124"/>
        <v>GIVE_GAS = 238</v>
      </c>
      <c r="G240">
        <v>0</v>
      </c>
      <c r="H240">
        <v>50</v>
      </c>
      <c r="I240">
        <v>0</v>
      </c>
      <c r="J240">
        <v>0</v>
      </c>
      <c r="K240">
        <v>1</v>
      </c>
      <c r="L240" t="s">
        <v>438</v>
      </c>
      <c r="M240" t="s">
        <v>428</v>
      </c>
      <c r="N240" t="str">
        <f>$C$21</f>
        <v>COMMAND_CENTER</v>
      </c>
      <c r="O240" t="s">
        <v>218</v>
      </c>
      <c r="P240" t="str">
        <f>$C$21</f>
        <v>COMMAND_CENTER</v>
      </c>
      <c r="Q240" t="s">
        <v>266</v>
      </c>
      <c r="V240" t="str">
        <f t="shared" si="156"/>
        <v>(COMMAND_CENTER,A)</v>
      </c>
      <c r="W240" t="s">
        <v>425</v>
      </c>
      <c r="X240" t="str">
        <f t="shared" si="157"/>
        <v>(COMMAND_CENTER,N)</v>
      </c>
      <c r="Y240" t="str">
        <f t="shared" si="158"/>
        <v/>
      </c>
      <c r="Z240" t="str">
        <f t="shared" si="159"/>
        <v/>
      </c>
      <c r="AA240" t="str">
        <f t="shared" si="160"/>
        <v/>
      </c>
      <c r="AB240" t="str">
        <f t="shared" si="161"/>
        <v/>
      </c>
      <c r="AC240" t="str">
        <f t="shared" si="162"/>
        <v>(COMMAND_CENTER,A),(COMMAND_CENTER,N)</v>
      </c>
      <c r="AE240" t="str">
        <f t="shared" si="163"/>
        <v>Event('Give Gas',0,50,0,0,1,idle,(None,),((COMMAND_CENTER,A),(COMMAND_CENTER,N))),</v>
      </c>
    </row>
    <row r="241" spans="1:31" x14ac:dyDescent="0.3">
      <c r="A241">
        <v>239</v>
      </c>
      <c r="D241" t="s">
        <v>484</v>
      </c>
      <c r="E241" t="str">
        <f t="shared" si="122"/>
        <v>RECEIVE_MINERALS</v>
      </c>
      <c r="F241" t="str">
        <f t="shared" si="124"/>
        <v>RECEIVE_MINERALS = 239</v>
      </c>
      <c r="G241">
        <v>0</v>
      </c>
      <c r="H241">
        <v>0</v>
      </c>
      <c r="I241">
        <v>0</v>
      </c>
      <c r="J241">
        <v>0</v>
      </c>
      <c r="K241">
        <v>1</v>
      </c>
      <c r="L241" t="s">
        <v>420</v>
      </c>
      <c r="M241" t="s">
        <v>486</v>
      </c>
      <c r="N241" t="str">
        <f>$C$21</f>
        <v>COMMAND_CENTER</v>
      </c>
      <c r="O241" t="s">
        <v>218</v>
      </c>
      <c r="P241" t="str">
        <f>$C$21</f>
        <v>COMMAND_CENTER</v>
      </c>
      <c r="Q241" t="s">
        <v>266</v>
      </c>
      <c r="V241" t="str">
        <f t="shared" si="156"/>
        <v>(COMMAND_CENTER,A)</v>
      </c>
      <c r="W241" t="s">
        <v>425</v>
      </c>
      <c r="X241" t="str">
        <f t="shared" si="157"/>
        <v>(COMMAND_CENTER,N)</v>
      </c>
      <c r="Y241" t="str">
        <f t="shared" si="158"/>
        <v/>
      </c>
      <c r="Z241" t="str">
        <f t="shared" si="159"/>
        <v/>
      </c>
      <c r="AA241" t="str">
        <f t="shared" si="160"/>
        <v/>
      </c>
      <c r="AB241" t="str">
        <f t="shared" si="161"/>
        <v/>
      </c>
      <c r="AC241" t="str">
        <f t="shared" si="162"/>
        <v>(COMMAND_CENTER,A),(COMMAND_CENTER,N)</v>
      </c>
      <c r="AE241" t="str">
        <f t="shared" si="163"/>
        <v>Event('Receive Minerals',0,0,0,0,1,salvage,(50, 0,),((COMMAND_CENTER,A),(COMMAND_CENTER,N))),</v>
      </c>
    </row>
    <row r="242" spans="1:31" x14ac:dyDescent="0.3">
      <c r="A242">
        <v>240</v>
      </c>
      <c r="D242" t="s">
        <v>485</v>
      </c>
      <c r="E242" t="str">
        <f t="shared" si="122"/>
        <v>RECEIVE_GAS</v>
      </c>
      <c r="F242" t="str">
        <f t="shared" si="124"/>
        <v>RECEIVE_GAS = 240</v>
      </c>
      <c r="G242">
        <v>0</v>
      </c>
      <c r="H242">
        <v>0</v>
      </c>
      <c r="I242">
        <v>0</v>
      </c>
      <c r="J242">
        <v>0</v>
      </c>
      <c r="K242">
        <v>1</v>
      </c>
      <c r="L242" t="s">
        <v>420</v>
      </c>
      <c r="M242" t="s">
        <v>487</v>
      </c>
      <c r="N242" t="str">
        <f>$C$21</f>
        <v>COMMAND_CENTER</v>
      </c>
      <c r="O242" t="s">
        <v>218</v>
      </c>
      <c r="P242" t="str">
        <f>$C$21</f>
        <v>COMMAND_CENTER</v>
      </c>
      <c r="Q242" t="s">
        <v>266</v>
      </c>
      <c r="V242" t="str">
        <f t="shared" si="156"/>
        <v>(COMMAND_CENTER,A)</v>
      </c>
      <c r="W242" t="s">
        <v>425</v>
      </c>
      <c r="X242" t="str">
        <f t="shared" si="157"/>
        <v>(COMMAND_CENTER,N)</v>
      </c>
      <c r="Y242" t="str">
        <f t="shared" si="158"/>
        <v/>
      </c>
      <c r="Z242" t="str">
        <f t="shared" si="159"/>
        <v/>
      </c>
      <c r="AA242" t="str">
        <f t="shared" si="160"/>
        <v/>
      </c>
      <c r="AB242" t="str">
        <f t="shared" si="161"/>
        <v/>
      </c>
      <c r="AC242" t="str">
        <f t="shared" si="162"/>
        <v>(COMMAND_CENTER,A),(COMMAND_CENTER,N)</v>
      </c>
      <c r="AE242" t="str">
        <f t="shared" si="163"/>
        <v>Event('Receive Gas',0,0,0,0,1,salvage,(0, 50,),((COMMAND_CENTER,A),(COMMAND_CENTER,N))),</v>
      </c>
    </row>
    <row r="243" spans="1:31" x14ac:dyDescent="0.3">
      <c r="A243">
        <v>241</v>
      </c>
      <c r="C243" t="str">
        <f t="shared" ref="C243" si="164">UPPER(SUBSTITUTE(B243," ","_"))</f>
        <v/>
      </c>
      <c r="D243" t="s">
        <v>490</v>
      </c>
      <c r="E243" t="str">
        <f t="shared" si="122"/>
        <v>TRANSFORM_HELLBAT</v>
      </c>
      <c r="F243" t="str">
        <f t="shared" si="124"/>
        <v>TRANSFORM_HELLBAT = 241</v>
      </c>
      <c r="G243">
        <v>0</v>
      </c>
      <c r="H243">
        <v>0</v>
      </c>
      <c r="I243">
        <v>0</v>
      </c>
      <c r="J243">
        <v>0</v>
      </c>
      <c r="K243">
        <v>4</v>
      </c>
      <c r="L243" t="s">
        <v>407</v>
      </c>
      <c r="M243" t="str">
        <f>$C$19</f>
        <v>HELLBAT</v>
      </c>
      <c r="N243" t="str">
        <f>$C$11</f>
        <v>HELLION</v>
      </c>
      <c r="O243" t="s">
        <v>193</v>
      </c>
      <c r="P243" t="str">
        <f>$C$95</f>
        <v>TRANSFORMATION_SERVOS</v>
      </c>
      <c r="Q243" t="s">
        <v>218</v>
      </c>
      <c r="V243" t="str">
        <f t="shared" si="156"/>
        <v>(HELLION,C)</v>
      </c>
      <c r="W243" t="s">
        <v>425</v>
      </c>
      <c r="X243" t="str">
        <f t="shared" si="157"/>
        <v>(TRANSFORMATION_SERVOS,A)</v>
      </c>
      <c r="Y243" t="str">
        <f t="shared" si="158"/>
        <v/>
      </c>
      <c r="Z243" t="str">
        <f t="shared" si="159"/>
        <v/>
      </c>
      <c r="AA243" t="str">
        <f t="shared" si="160"/>
        <v/>
      </c>
      <c r="AB243" t="str">
        <f t="shared" si="161"/>
        <v/>
      </c>
      <c r="AC243" t="str">
        <f t="shared" si="162"/>
        <v>(HELLION,C),(TRANSFORMATION_SERVOS,A)</v>
      </c>
      <c r="AE243" t="str">
        <f t="shared" si="163"/>
        <v>Event('Transform Hellbat',0,0,0,0,4,add,(HELLBAT,),((HELLION,C),(TRANSFORMATION_SERVOS,A))),</v>
      </c>
    </row>
    <row r="244" spans="1:31" x14ac:dyDescent="0.3">
      <c r="A244">
        <v>242</v>
      </c>
      <c r="C244" t="str">
        <f t="shared" ref="C244" si="165">UPPER(SUBSTITUTE(B244," ","_"))</f>
        <v/>
      </c>
      <c r="D244" t="s">
        <v>491</v>
      </c>
      <c r="E244" t="str">
        <f t="shared" ref="E244" si="166">UPPER(SUBSTITUTE(D244," ","_"))</f>
        <v>TRANSFORM_HELLION</v>
      </c>
      <c r="F244" t="str">
        <f t="shared" ref="F244" si="167">CONCATENATE(E244,$F$1,A244)</f>
        <v>TRANSFORM_HELLION = 242</v>
      </c>
      <c r="G244">
        <v>0</v>
      </c>
      <c r="H244">
        <v>0</v>
      </c>
      <c r="I244">
        <v>0</v>
      </c>
      <c r="J244">
        <v>0</v>
      </c>
      <c r="K244">
        <v>4</v>
      </c>
      <c r="L244" t="s">
        <v>407</v>
      </c>
      <c r="M244" t="str">
        <f>$N$243</f>
        <v>HELLION</v>
      </c>
      <c r="N244" t="str">
        <f>$M$243</f>
        <v>HELLBAT</v>
      </c>
      <c r="O244" t="s">
        <v>193</v>
      </c>
      <c r="P244" t="str">
        <f>$C$95</f>
        <v>TRANSFORMATION_SERVOS</v>
      </c>
      <c r="Q244" t="s">
        <v>218</v>
      </c>
      <c r="V244" t="str">
        <f t="shared" ref="V244" si="168">CONCATENATE($V$1,N244,$W$1,O244,$X$1)</f>
        <v>(HELLBAT,C)</v>
      </c>
      <c r="W244" t="s">
        <v>425</v>
      </c>
      <c r="X244" t="str">
        <f t="shared" ref="X244" si="169">IF(P244="","",CONCATENATE($V$1,P244,$W$1,Q244,$X$1))</f>
        <v>(TRANSFORMATION_SERVOS,A)</v>
      </c>
      <c r="Y244" t="str">
        <f t="shared" ref="Y244" si="170">IF(R244="","",$W$1)</f>
        <v/>
      </c>
      <c r="Z244" t="str">
        <f t="shared" ref="Z244" si="171">IF(R244="","",CONCATENATE($V$1,R244,$W$1,S244,$X$1))</f>
        <v/>
      </c>
      <c r="AA244" t="str">
        <f t="shared" ref="AA244" si="172">IF(T244="","",$W$1)</f>
        <v/>
      </c>
      <c r="AB244" t="str">
        <f t="shared" ref="AB244" si="173">IF(T244="","",CONCATENATE($V$1,T244,$W$1,U244,$X$1))</f>
        <v/>
      </c>
      <c r="AC244" t="str">
        <f t="shared" ref="AC244" si="174">CONCATENATE(V244,W244,X244,Y244,Z244,AA244,AB244)</f>
        <v>(HELLBAT,C),(TRANSFORMATION_SERVOS,A)</v>
      </c>
      <c r="AE244" t="str">
        <f t="shared" ref="AE244" si="175">CONCATENATE($AG$1,D244,$AH$1,G244,$AI$1,H244,$AI$1,I244,$AI$1,J244,$AI$1,K244,$AI$1,L244,$AJ$1,M244,$AK$1,AC244,$AL$1,",")</f>
        <v>Event('Transform Hellion',0,0,0,0,4,add,(HELLION,),((HELLBAT,C),(TRANSFORMATION_SERVOS,A))),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workbookViewId="0">
      <selection activeCell="A43" sqref="A43"/>
    </sheetView>
  </sheetViews>
  <sheetFormatPr defaultRowHeight="14.4" x14ac:dyDescent="0.3"/>
  <sheetData>
    <row r="1" spans="1:5" x14ac:dyDescent="0.3">
      <c r="A1" t="s">
        <v>0</v>
      </c>
      <c r="B1" t="s">
        <v>343</v>
      </c>
      <c r="C1" t="s">
        <v>126</v>
      </c>
      <c r="D1" t="s">
        <v>423</v>
      </c>
      <c r="E1" t="s">
        <v>442</v>
      </c>
    </row>
    <row r="2" spans="1:5" x14ac:dyDescent="0.3">
      <c r="A2" t="s">
        <v>66</v>
      </c>
      <c r="B2" t="str">
        <f>UPPER(SUBSTITUTE(A2," ","_"))</f>
        <v>SCV</v>
      </c>
      <c r="C2" t="str">
        <f t="shared" ref="C2:C65" si="0">CONCATENATE($D$1,B2,$E$1)</f>
        <v>research[SCV] = False</v>
      </c>
    </row>
    <row r="3" spans="1:5" x14ac:dyDescent="0.3">
      <c r="A3" t="s">
        <v>99</v>
      </c>
      <c r="B3" t="str">
        <f t="shared" ref="B3:B74" si="1">UPPER(SUBSTITUTE(A3," ","_"))</f>
        <v>MARINE</v>
      </c>
      <c r="C3" t="str">
        <f t="shared" si="0"/>
        <v>research[MARINE] = False</v>
      </c>
    </row>
    <row r="4" spans="1:5" x14ac:dyDescent="0.3">
      <c r="A4" t="s">
        <v>100</v>
      </c>
      <c r="B4" t="str">
        <f t="shared" si="1"/>
        <v>MARAUDER</v>
      </c>
      <c r="C4" t="str">
        <f t="shared" si="0"/>
        <v>research[MARAUDER] = False</v>
      </c>
    </row>
    <row r="5" spans="1:5" x14ac:dyDescent="0.3">
      <c r="A5" t="s">
        <v>101</v>
      </c>
      <c r="B5" t="str">
        <f t="shared" si="1"/>
        <v>REAPER</v>
      </c>
      <c r="C5" t="str">
        <f t="shared" si="0"/>
        <v>research[REAPER] = False</v>
      </c>
    </row>
    <row r="6" spans="1:5" x14ac:dyDescent="0.3">
      <c r="A6" t="s">
        <v>102</v>
      </c>
      <c r="B6" t="str">
        <f t="shared" si="1"/>
        <v>GHOST</v>
      </c>
      <c r="C6" t="str">
        <f t="shared" si="0"/>
        <v>research[GHOST] = False</v>
      </c>
    </row>
    <row r="7" spans="1:5" x14ac:dyDescent="0.3">
      <c r="A7" t="s">
        <v>103</v>
      </c>
      <c r="B7" t="str">
        <f t="shared" si="1"/>
        <v>HELLION</v>
      </c>
      <c r="C7" t="str">
        <f t="shared" si="0"/>
        <v>research[HELLION] = False</v>
      </c>
    </row>
    <row r="8" spans="1:5" x14ac:dyDescent="0.3">
      <c r="A8" t="s">
        <v>104</v>
      </c>
      <c r="B8" t="str">
        <f t="shared" si="1"/>
        <v>SIEGE_TANK</v>
      </c>
      <c r="C8" t="str">
        <f t="shared" si="0"/>
        <v>research[SIEGE_TANK] = False</v>
      </c>
    </row>
    <row r="9" spans="1:5" x14ac:dyDescent="0.3">
      <c r="A9" t="s">
        <v>105</v>
      </c>
      <c r="B9" t="str">
        <f t="shared" si="1"/>
        <v>THOR</v>
      </c>
      <c r="C9" t="str">
        <f t="shared" si="0"/>
        <v>research[THOR] = False</v>
      </c>
    </row>
    <row r="10" spans="1:5" x14ac:dyDescent="0.3">
      <c r="A10" t="s">
        <v>106</v>
      </c>
      <c r="B10" t="str">
        <f t="shared" si="1"/>
        <v>VIKING</v>
      </c>
      <c r="C10" t="str">
        <f t="shared" si="0"/>
        <v>research[VIKING] = False</v>
      </c>
    </row>
    <row r="11" spans="1:5" x14ac:dyDescent="0.3">
      <c r="A11" t="s">
        <v>107</v>
      </c>
      <c r="B11" t="str">
        <f t="shared" si="1"/>
        <v>MEDIVAC</v>
      </c>
      <c r="C11" t="str">
        <f t="shared" si="0"/>
        <v>research[MEDIVAC] = False</v>
      </c>
    </row>
    <row r="12" spans="1:5" x14ac:dyDescent="0.3">
      <c r="A12" t="s">
        <v>108</v>
      </c>
      <c r="B12" t="str">
        <f t="shared" si="1"/>
        <v>RAVEN</v>
      </c>
      <c r="C12" t="str">
        <f t="shared" si="0"/>
        <v>research[RAVEN] = False</v>
      </c>
    </row>
    <row r="13" spans="1:5" x14ac:dyDescent="0.3">
      <c r="A13" t="s">
        <v>109</v>
      </c>
      <c r="B13" t="str">
        <f t="shared" si="1"/>
        <v>BANSHEE</v>
      </c>
      <c r="C13" t="str">
        <f t="shared" si="0"/>
        <v>research[BANSHEE] = False</v>
      </c>
    </row>
    <row r="14" spans="1:5" x14ac:dyDescent="0.3">
      <c r="A14" t="s">
        <v>110</v>
      </c>
      <c r="B14" t="str">
        <f t="shared" si="1"/>
        <v>BATTLECRUISER</v>
      </c>
      <c r="C14" t="str">
        <f t="shared" si="0"/>
        <v>research[BATTLECRUISER] = False</v>
      </c>
    </row>
    <row r="15" spans="1:5" x14ac:dyDescent="0.3">
      <c r="A15" t="s">
        <v>319</v>
      </c>
      <c r="B15" t="str">
        <f t="shared" si="1"/>
        <v>HELLBAT</v>
      </c>
      <c r="C15" t="str">
        <f t="shared" si="0"/>
        <v>research[HELLBAT] = False</v>
      </c>
    </row>
    <row r="16" spans="1:5" x14ac:dyDescent="0.3">
      <c r="A16" t="s">
        <v>320</v>
      </c>
      <c r="B16" t="str">
        <f t="shared" si="1"/>
        <v>WIDOW_MINE</v>
      </c>
      <c r="C16" t="str">
        <f t="shared" si="0"/>
        <v>research[WIDOW_MINE] = False</v>
      </c>
    </row>
    <row r="17" spans="1:3" x14ac:dyDescent="0.3">
      <c r="A17" t="s">
        <v>67</v>
      </c>
      <c r="B17" t="str">
        <f t="shared" si="1"/>
        <v>COMMAND_CENTER</v>
      </c>
      <c r="C17" t="str">
        <f t="shared" si="0"/>
        <v>research[COMMAND_CENTER] = False</v>
      </c>
    </row>
    <row r="18" spans="1:3" x14ac:dyDescent="0.3">
      <c r="A18" t="s">
        <v>69</v>
      </c>
      <c r="B18" t="str">
        <f t="shared" si="1"/>
        <v>ORBITAL_COMMAND</v>
      </c>
      <c r="C18" t="str">
        <f t="shared" si="0"/>
        <v>research[ORBITAL_COMMAND] = False</v>
      </c>
    </row>
    <row r="19" spans="1:3" x14ac:dyDescent="0.3">
      <c r="A19" t="s">
        <v>68</v>
      </c>
      <c r="B19" t="str">
        <f t="shared" si="1"/>
        <v>PLANETARY_FORTRESS</v>
      </c>
      <c r="C19" t="str">
        <f t="shared" si="0"/>
        <v>research[PLANETARY_FORTRESS] = False</v>
      </c>
    </row>
    <row r="20" spans="1:3" x14ac:dyDescent="0.3">
      <c r="A20" t="s">
        <v>70</v>
      </c>
      <c r="B20" t="str">
        <f t="shared" si="1"/>
        <v>SUPPLY_DEPOT</v>
      </c>
      <c r="C20" t="str">
        <f t="shared" si="0"/>
        <v>research[SUPPLY_DEPOT] = False</v>
      </c>
    </row>
    <row r="21" spans="1:3" x14ac:dyDescent="0.3">
      <c r="A21" t="s">
        <v>345</v>
      </c>
      <c r="B21" t="str">
        <f t="shared" si="1"/>
        <v>SUPPLY_DEPOT_EXTRA</v>
      </c>
      <c r="C21" t="str">
        <f t="shared" si="0"/>
        <v>research[SUPPLY_DEPOT_EXTRA] = False</v>
      </c>
    </row>
    <row r="22" spans="1:3" x14ac:dyDescent="0.3">
      <c r="A22" t="s">
        <v>71</v>
      </c>
      <c r="B22" t="str">
        <f t="shared" si="1"/>
        <v>REFINERY</v>
      </c>
      <c r="C22" t="str">
        <f t="shared" si="0"/>
        <v>research[REFINERY] = False</v>
      </c>
    </row>
    <row r="23" spans="1:3" x14ac:dyDescent="0.3">
      <c r="A23" t="s">
        <v>72</v>
      </c>
      <c r="B23" t="str">
        <f t="shared" si="1"/>
        <v>BARRACKS</v>
      </c>
      <c r="C23" t="str">
        <f t="shared" si="0"/>
        <v>research[BARRACKS] = False</v>
      </c>
    </row>
    <row r="24" spans="1:3" x14ac:dyDescent="0.3">
      <c r="A24" t="s">
        <v>73</v>
      </c>
      <c r="B24" t="str">
        <f t="shared" si="1"/>
        <v>ENGINEERING_BAY</v>
      </c>
      <c r="C24" t="str">
        <f t="shared" si="0"/>
        <v>research[ENGINEERING_BAY] = False</v>
      </c>
    </row>
    <row r="25" spans="1:3" x14ac:dyDescent="0.3">
      <c r="A25" t="s">
        <v>74</v>
      </c>
      <c r="B25" t="str">
        <f t="shared" si="1"/>
        <v>BUNKER</v>
      </c>
      <c r="C25" t="str">
        <f t="shared" si="0"/>
        <v>research[BUNKER] = False</v>
      </c>
    </row>
    <row r="26" spans="1:3" x14ac:dyDescent="0.3">
      <c r="A26" t="s">
        <v>76</v>
      </c>
      <c r="B26" t="str">
        <f t="shared" si="1"/>
        <v>MISSILE_TURRET</v>
      </c>
      <c r="C26" t="str">
        <f t="shared" si="0"/>
        <v>research[MISSILE_TURRET] = False</v>
      </c>
    </row>
    <row r="27" spans="1:3" x14ac:dyDescent="0.3">
      <c r="A27" t="s">
        <v>75</v>
      </c>
      <c r="B27" t="str">
        <f t="shared" si="1"/>
        <v>SENSOR_TOWER</v>
      </c>
      <c r="C27" t="str">
        <f t="shared" si="0"/>
        <v>research[SENSOR_TOWER] = False</v>
      </c>
    </row>
    <row r="28" spans="1:3" x14ac:dyDescent="0.3">
      <c r="A28" t="s">
        <v>77</v>
      </c>
      <c r="B28" t="str">
        <f t="shared" si="1"/>
        <v>FACTORY</v>
      </c>
      <c r="C28" t="str">
        <f t="shared" si="0"/>
        <v>research[FACTORY] = False</v>
      </c>
    </row>
    <row r="29" spans="1:3" x14ac:dyDescent="0.3">
      <c r="A29" t="s">
        <v>78</v>
      </c>
      <c r="B29" t="str">
        <f t="shared" si="1"/>
        <v>GHOST_ACADEMY</v>
      </c>
      <c r="C29" t="str">
        <f t="shared" si="0"/>
        <v>research[GHOST_ACADEMY] = False</v>
      </c>
    </row>
    <row r="30" spans="1:3" x14ac:dyDescent="0.3">
      <c r="A30" t="s">
        <v>353</v>
      </c>
      <c r="B30" t="str">
        <f t="shared" si="1"/>
        <v>GHOST_ACADEMY_(ARMED)</v>
      </c>
      <c r="C30" t="str">
        <f t="shared" si="0"/>
        <v>research[GHOST_ACADEMY_(ARMED)] = False</v>
      </c>
    </row>
    <row r="31" spans="1:3" x14ac:dyDescent="0.3">
      <c r="A31" t="s">
        <v>80</v>
      </c>
      <c r="B31" t="str">
        <f t="shared" si="1"/>
        <v>ARMORY</v>
      </c>
      <c r="C31" t="str">
        <f t="shared" si="0"/>
        <v>research[ARMORY] = False</v>
      </c>
    </row>
    <row r="32" spans="1:3" x14ac:dyDescent="0.3">
      <c r="A32" t="s">
        <v>79</v>
      </c>
      <c r="B32" t="str">
        <f t="shared" si="1"/>
        <v>STARPORT</v>
      </c>
      <c r="C32" t="str">
        <f t="shared" si="0"/>
        <v>research[STARPORT] = False</v>
      </c>
    </row>
    <row r="33" spans="1:3" x14ac:dyDescent="0.3">
      <c r="A33" t="s">
        <v>81</v>
      </c>
      <c r="B33" t="str">
        <f t="shared" si="1"/>
        <v>FUSION_CORE</v>
      </c>
      <c r="C33" t="str">
        <f t="shared" si="0"/>
        <v>research[FUSION_CORE] = False</v>
      </c>
    </row>
    <row r="34" spans="1:3" x14ac:dyDescent="0.3">
      <c r="A34" t="s">
        <v>82</v>
      </c>
      <c r="B34" t="str">
        <f t="shared" si="1"/>
        <v>TECH_LAB</v>
      </c>
      <c r="C34" t="str">
        <f t="shared" si="0"/>
        <v>research[TECH_LAB] = False</v>
      </c>
    </row>
    <row r="35" spans="1:3" x14ac:dyDescent="0.3">
      <c r="A35" t="s">
        <v>83</v>
      </c>
      <c r="B35" t="str">
        <f t="shared" si="1"/>
        <v>REACTOR</v>
      </c>
      <c r="C35" t="str">
        <f t="shared" si="0"/>
        <v>research[REACTOR] = False</v>
      </c>
    </row>
    <row r="36" spans="1:3" x14ac:dyDescent="0.3">
      <c r="A36" t="s">
        <v>322</v>
      </c>
      <c r="B36" t="str">
        <f t="shared" si="1"/>
        <v>BARRACKS_(REACTOR)</v>
      </c>
      <c r="C36" t="str">
        <f t="shared" si="0"/>
        <v>research[BARRACKS_(REACTOR)] = False</v>
      </c>
    </row>
    <row r="37" spans="1:3" x14ac:dyDescent="0.3">
      <c r="A37" t="s">
        <v>323</v>
      </c>
      <c r="B37" t="str">
        <f t="shared" si="1"/>
        <v>BARRACKS_(TECH_LAB)</v>
      </c>
      <c r="C37" t="str">
        <f t="shared" si="0"/>
        <v>research[BARRACKS_(TECH_LAB)] = False</v>
      </c>
    </row>
    <row r="38" spans="1:3" x14ac:dyDescent="0.3">
      <c r="A38" t="s">
        <v>324</v>
      </c>
      <c r="B38" t="str">
        <f t="shared" si="1"/>
        <v>FACTORY_(REACTOR)</v>
      </c>
      <c r="C38" t="str">
        <f t="shared" si="0"/>
        <v>research[FACTORY_(REACTOR)] = False</v>
      </c>
    </row>
    <row r="39" spans="1:3" x14ac:dyDescent="0.3">
      <c r="A39" t="s">
        <v>325</v>
      </c>
      <c r="B39" t="str">
        <f t="shared" si="1"/>
        <v>FACTORY_(TECH_LAB)</v>
      </c>
      <c r="C39" t="str">
        <f t="shared" si="0"/>
        <v>research[FACTORY_(TECH_LAB)] = False</v>
      </c>
    </row>
    <row r="40" spans="1:3" x14ac:dyDescent="0.3">
      <c r="A40" t="s">
        <v>326</v>
      </c>
      <c r="B40" t="str">
        <f t="shared" si="1"/>
        <v>STARPORT_(REACTOR)</v>
      </c>
      <c r="C40" t="str">
        <f t="shared" si="0"/>
        <v>research[STARPORT_(REACTOR)] = False</v>
      </c>
    </row>
    <row r="41" spans="1:3" x14ac:dyDescent="0.3">
      <c r="A41" t="s">
        <v>327</v>
      </c>
      <c r="B41" t="str">
        <f t="shared" si="1"/>
        <v>STARPORT_(TECH_LAB)</v>
      </c>
      <c r="C41" t="str">
        <f t="shared" si="0"/>
        <v>research[STARPORT_(TECH_LAB)] = False</v>
      </c>
    </row>
    <row r="42" spans="1:3" x14ac:dyDescent="0.3">
      <c r="A42" t="s">
        <v>347</v>
      </c>
      <c r="B42" t="str">
        <f t="shared" si="1"/>
        <v>REACTOR_(BARRACKS)</v>
      </c>
      <c r="C42" t="str">
        <f t="shared" si="0"/>
        <v>research[REACTOR_(BARRACKS)] = False</v>
      </c>
    </row>
    <row r="43" spans="1:3" x14ac:dyDescent="0.3">
      <c r="A43" t="s">
        <v>348</v>
      </c>
      <c r="B43" t="str">
        <f t="shared" si="1"/>
        <v>REACTOR_(FACTORY)</v>
      </c>
      <c r="C43" t="str">
        <f t="shared" si="0"/>
        <v>research[REACTOR_(FACTORY)] = False</v>
      </c>
    </row>
    <row r="44" spans="1:3" x14ac:dyDescent="0.3">
      <c r="A44" t="s">
        <v>349</v>
      </c>
      <c r="B44" t="str">
        <f t="shared" si="1"/>
        <v>REACTOR_(STARPORT)</v>
      </c>
      <c r="C44" t="str">
        <f t="shared" si="0"/>
        <v>research[REACTOR_(STARPORT)] = False</v>
      </c>
    </row>
    <row r="45" spans="1:3" x14ac:dyDescent="0.3">
      <c r="A45" t="s">
        <v>350</v>
      </c>
      <c r="B45" t="str">
        <f t="shared" si="1"/>
        <v>TECH_LAB_(BARRACKS)</v>
      </c>
      <c r="C45" t="str">
        <f t="shared" si="0"/>
        <v>research[TECH_LAB_(BARRACKS)] = False</v>
      </c>
    </row>
    <row r="46" spans="1:3" x14ac:dyDescent="0.3">
      <c r="A46" t="s">
        <v>351</v>
      </c>
      <c r="B46" t="str">
        <f t="shared" si="1"/>
        <v>TECH_LAB_(FACTORY)</v>
      </c>
      <c r="C46" t="str">
        <f t="shared" si="0"/>
        <v>research[TECH_LAB_(FACTORY)] = False</v>
      </c>
    </row>
    <row r="47" spans="1:3" x14ac:dyDescent="0.3">
      <c r="A47" t="s">
        <v>352</v>
      </c>
      <c r="B47" t="str">
        <f t="shared" si="1"/>
        <v>TECH_LAB_(STARPORT)</v>
      </c>
      <c r="C47" t="str">
        <f t="shared" si="0"/>
        <v>research[TECH_LAB_(STARPORT)] = False</v>
      </c>
    </row>
    <row r="48" spans="1:3" x14ac:dyDescent="0.3">
      <c r="A48" t="s">
        <v>153</v>
      </c>
      <c r="B48" t="str">
        <f t="shared" si="1"/>
        <v>INFANTRY_WEAPONS_LEVEL_1</v>
      </c>
      <c r="C48" t="str">
        <f t="shared" si="0"/>
        <v>research[INFANTRY_WEAPONS_LEVEL_1] = False</v>
      </c>
    </row>
    <row r="49" spans="1:3" x14ac:dyDescent="0.3">
      <c r="A49" t="s">
        <v>154</v>
      </c>
      <c r="B49" t="str">
        <f t="shared" si="1"/>
        <v>INFANTRY_WEAPONS_LEVEL_2</v>
      </c>
      <c r="C49" t="str">
        <f t="shared" si="0"/>
        <v>research[INFANTRY_WEAPONS_LEVEL_2] = False</v>
      </c>
    </row>
    <row r="50" spans="1:3" x14ac:dyDescent="0.3">
      <c r="A50" t="s">
        <v>155</v>
      </c>
      <c r="B50" t="str">
        <f t="shared" si="1"/>
        <v>INFANTRY_WEAPONS_LEVEL_3</v>
      </c>
      <c r="C50" t="str">
        <f t="shared" si="0"/>
        <v>research[INFANTRY_WEAPONS_LEVEL_3] = False</v>
      </c>
    </row>
    <row r="51" spans="1:3" x14ac:dyDescent="0.3">
      <c r="A51" t="s">
        <v>156</v>
      </c>
      <c r="B51" t="str">
        <f t="shared" si="1"/>
        <v>VEHICLE_WEAPONS_LEVEL_1</v>
      </c>
      <c r="C51" t="str">
        <f t="shared" si="0"/>
        <v>research[VEHICLE_WEAPONS_LEVEL_1] = False</v>
      </c>
    </row>
    <row r="52" spans="1:3" x14ac:dyDescent="0.3">
      <c r="A52" t="s">
        <v>157</v>
      </c>
      <c r="B52" t="str">
        <f t="shared" si="1"/>
        <v>VEHICLE_WEAPONS_LEVEL_2</v>
      </c>
      <c r="C52" t="str">
        <f t="shared" si="0"/>
        <v>research[VEHICLE_WEAPONS_LEVEL_2] = False</v>
      </c>
    </row>
    <row r="53" spans="1:3" x14ac:dyDescent="0.3">
      <c r="A53" t="s">
        <v>158</v>
      </c>
      <c r="B53" t="str">
        <f t="shared" si="1"/>
        <v>VEHICLE_WEAPONS_LEVEL_3</v>
      </c>
      <c r="C53" t="str">
        <f t="shared" si="0"/>
        <v>research[VEHICLE_WEAPONS_LEVEL_3] = False</v>
      </c>
    </row>
    <row r="54" spans="1:3" x14ac:dyDescent="0.3">
      <c r="A54" t="s">
        <v>159</v>
      </c>
      <c r="B54" t="str">
        <f t="shared" si="1"/>
        <v>SHIP_WEAPONS_LEVEL_1</v>
      </c>
      <c r="C54" t="str">
        <f t="shared" si="0"/>
        <v>research[SHIP_WEAPONS_LEVEL_1] = False</v>
      </c>
    </row>
    <row r="55" spans="1:3" x14ac:dyDescent="0.3">
      <c r="A55" t="s">
        <v>160</v>
      </c>
      <c r="B55" t="str">
        <f t="shared" si="1"/>
        <v>SHIP_WEAPONS_LEVEL_2</v>
      </c>
      <c r="C55" t="str">
        <f t="shared" si="0"/>
        <v>research[SHIP_WEAPONS_LEVEL_2] = False</v>
      </c>
    </row>
    <row r="56" spans="1:3" x14ac:dyDescent="0.3">
      <c r="A56" t="s">
        <v>161</v>
      </c>
      <c r="B56" t="str">
        <f t="shared" si="1"/>
        <v>SHIP_WEAPONS_LEVEL_3</v>
      </c>
      <c r="C56" t="str">
        <f t="shared" si="0"/>
        <v>research[SHIP_WEAPONS_LEVEL_3] = False</v>
      </c>
    </row>
    <row r="57" spans="1:3" x14ac:dyDescent="0.3">
      <c r="A57" t="s">
        <v>162</v>
      </c>
      <c r="B57" t="str">
        <f t="shared" si="1"/>
        <v>INFANTRY_ARMOR_LEVEL_1</v>
      </c>
      <c r="C57" t="str">
        <f t="shared" si="0"/>
        <v>research[INFANTRY_ARMOR_LEVEL_1] = False</v>
      </c>
    </row>
    <row r="58" spans="1:3" x14ac:dyDescent="0.3">
      <c r="A58" t="s">
        <v>163</v>
      </c>
      <c r="B58" t="str">
        <f t="shared" si="1"/>
        <v>INFANTRY_ARMOR_LEVEL_2</v>
      </c>
      <c r="C58" t="str">
        <f t="shared" si="0"/>
        <v>research[INFANTRY_ARMOR_LEVEL_2] = False</v>
      </c>
    </row>
    <row r="59" spans="1:3" x14ac:dyDescent="0.3">
      <c r="A59" t="s">
        <v>164</v>
      </c>
      <c r="B59" t="str">
        <f t="shared" si="1"/>
        <v>INFANTRY_ARMOR_LEVEL_3</v>
      </c>
      <c r="C59" t="str">
        <f t="shared" si="0"/>
        <v>research[INFANTRY_ARMOR_LEVEL_3] = False</v>
      </c>
    </row>
    <row r="60" spans="1:3" x14ac:dyDescent="0.3">
      <c r="A60" t="s">
        <v>165</v>
      </c>
      <c r="B60" t="str">
        <f t="shared" si="1"/>
        <v>VEHICLE_PLATING_LEVEL_1</v>
      </c>
      <c r="C60" t="str">
        <f t="shared" si="0"/>
        <v>research[VEHICLE_PLATING_LEVEL_1] = False</v>
      </c>
    </row>
    <row r="61" spans="1:3" x14ac:dyDescent="0.3">
      <c r="A61" t="s">
        <v>166</v>
      </c>
      <c r="B61" t="str">
        <f t="shared" si="1"/>
        <v>VEHICLE_PLATING_LEVEL_2</v>
      </c>
      <c r="C61" t="str">
        <f t="shared" si="0"/>
        <v>research[VEHICLE_PLATING_LEVEL_2] = False</v>
      </c>
    </row>
    <row r="62" spans="1:3" x14ac:dyDescent="0.3">
      <c r="A62" t="s">
        <v>167</v>
      </c>
      <c r="B62" t="str">
        <f t="shared" si="1"/>
        <v>VEHICLE_PLATING_LEVEL_3</v>
      </c>
      <c r="C62" t="str">
        <f t="shared" si="0"/>
        <v>research[VEHICLE_PLATING_LEVEL_3] = False</v>
      </c>
    </row>
    <row r="63" spans="1:3" x14ac:dyDescent="0.3">
      <c r="A63" t="s">
        <v>168</v>
      </c>
      <c r="B63" t="str">
        <f t="shared" si="1"/>
        <v>SHIP_PLATING_LEVEL_1</v>
      </c>
      <c r="C63" t="str">
        <f t="shared" si="0"/>
        <v>research[SHIP_PLATING_LEVEL_1] = False</v>
      </c>
    </row>
    <row r="64" spans="1:3" x14ac:dyDescent="0.3">
      <c r="A64" t="s">
        <v>169</v>
      </c>
      <c r="B64" t="str">
        <f t="shared" si="1"/>
        <v>SHIP_PLATING_LEVEL_2</v>
      </c>
      <c r="C64" t="str">
        <f t="shared" si="0"/>
        <v>research[SHIP_PLATING_LEVEL_2] = False</v>
      </c>
    </row>
    <row r="65" spans="1:3" x14ac:dyDescent="0.3">
      <c r="A65" t="s">
        <v>170</v>
      </c>
      <c r="B65" t="str">
        <f t="shared" si="1"/>
        <v>SHIP_PLATING_LEVEL_3</v>
      </c>
      <c r="C65" t="str">
        <f t="shared" si="0"/>
        <v>research[SHIP_PLATING_LEVEL_3] = False</v>
      </c>
    </row>
    <row r="66" spans="1:3" x14ac:dyDescent="0.3">
      <c r="A66" t="s">
        <v>171</v>
      </c>
      <c r="B66" t="str">
        <f t="shared" si="1"/>
        <v>NITRO_PACKS</v>
      </c>
      <c r="C66" t="str">
        <f t="shared" ref="C66:C129" si="2">CONCATENATE($D$1,B66,$E$1)</f>
        <v>research[NITRO_PACKS] = False</v>
      </c>
    </row>
    <row r="67" spans="1:3" x14ac:dyDescent="0.3">
      <c r="A67" t="s">
        <v>172</v>
      </c>
      <c r="B67" t="str">
        <f t="shared" si="1"/>
        <v>HI-SEC_AUTO_TRACKING</v>
      </c>
      <c r="C67" t="str">
        <f t="shared" si="2"/>
        <v>research[HI-SEC_AUTO_TRACKING] = False</v>
      </c>
    </row>
    <row r="68" spans="1:3" x14ac:dyDescent="0.3">
      <c r="A68" t="s">
        <v>173</v>
      </c>
      <c r="B68" t="str">
        <f t="shared" si="1"/>
        <v>CLOAKING_FIELD</v>
      </c>
      <c r="C68" t="str">
        <f t="shared" si="2"/>
        <v>research[CLOAKING_FIELD] = False</v>
      </c>
    </row>
    <row r="69" spans="1:3" x14ac:dyDescent="0.3">
      <c r="A69" t="s">
        <v>174</v>
      </c>
      <c r="B69" t="str">
        <f t="shared" si="1"/>
        <v>CONCUSSIVE_SHELLS</v>
      </c>
      <c r="C69" t="str">
        <f t="shared" si="2"/>
        <v>research[CONCUSSIVE_SHELLS] = False</v>
      </c>
    </row>
    <row r="70" spans="1:3" x14ac:dyDescent="0.3">
      <c r="A70" t="s">
        <v>175</v>
      </c>
      <c r="B70" t="str">
        <f t="shared" si="1"/>
        <v>PERSONAL_CLOAKING</v>
      </c>
      <c r="C70" t="str">
        <f t="shared" si="2"/>
        <v>research[PERSONAL_CLOAKING] = False</v>
      </c>
    </row>
    <row r="71" spans="1:3" x14ac:dyDescent="0.3">
      <c r="A71" t="s">
        <v>176</v>
      </c>
      <c r="B71" t="str">
        <f t="shared" si="1"/>
        <v>STIMPACK</v>
      </c>
      <c r="C71" t="str">
        <f t="shared" si="2"/>
        <v>research[STIMPACK] = False</v>
      </c>
    </row>
    <row r="72" spans="1:3" x14ac:dyDescent="0.3">
      <c r="A72" t="s">
        <v>177</v>
      </c>
      <c r="B72" t="str">
        <f t="shared" si="1"/>
        <v>WEAPON_REFIT</v>
      </c>
      <c r="C72" t="str">
        <f t="shared" si="2"/>
        <v>research[WEAPON_REFIT] = False</v>
      </c>
    </row>
    <row r="73" spans="1:3" x14ac:dyDescent="0.3">
      <c r="A73" t="s">
        <v>178</v>
      </c>
      <c r="B73" t="str">
        <f t="shared" si="1"/>
        <v>BEHEMOTH_REACTOR</v>
      </c>
      <c r="C73" t="str">
        <f t="shared" si="2"/>
        <v>research[BEHEMOTH_REACTOR] = False</v>
      </c>
    </row>
    <row r="74" spans="1:3" x14ac:dyDescent="0.3">
      <c r="A74" t="s">
        <v>179</v>
      </c>
      <c r="B74" t="str">
        <f t="shared" si="1"/>
        <v>CADUCEUS_REACTOR</v>
      </c>
      <c r="C74" t="str">
        <f t="shared" si="2"/>
        <v>research[CADUCEUS_REACTOR] = False</v>
      </c>
    </row>
    <row r="75" spans="1:3" x14ac:dyDescent="0.3">
      <c r="A75" t="s">
        <v>180</v>
      </c>
      <c r="B75" t="str">
        <f t="shared" ref="B75:B139" si="3">UPPER(SUBSTITUTE(A75," ","_"))</f>
        <v>CORVID_REACTOR</v>
      </c>
      <c r="C75" t="str">
        <f t="shared" si="2"/>
        <v>research[CORVID_REACTOR] = False</v>
      </c>
    </row>
    <row r="76" spans="1:3" x14ac:dyDescent="0.3">
      <c r="A76" t="s">
        <v>181</v>
      </c>
      <c r="B76" t="str">
        <f t="shared" si="3"/>
        <v>MOEBIUS_REACTOR</v>
      </c>
      <c r="C76" t="str">
        <f t="shared" si="2"/>
        <v>research[MOEBIUS_REACTOR] = False</v>
      </c>
    </row>
    <row r="77" spans="1:3" x14ac:dyDescent="0.3">
      <c r="A77" t="s">
        <v>182</v>
      </c>
      <c r="B77" t="str">
        <f t="shared" si="3"/>
        <v>BUILDING_ARMOR</v>
      </c>
      <c r="C77" t="str">
        <f t="shared" si="2"/>
        <v>research[BUILDING_ARMOR] = False</v>
      </c>
    </row>
    <row r="78" spans="1:3" x14ac:dyDescent="0.3">
      <c r="A78" t="s">
        <v>183</v>
      </c>
      <c r="B78" t="str">
        <f t="shared" si="3"/>
        <v>COMBAT_SHIELD</v>
      </c>
      <c r="C78" t="str">
        <f t="shared" si="2"/>
        <v>research[COMBAT_SHIELD] = False</v>
      </c>
    </row>
    <row r="79" spans="1:3" x14ac:dyDescent="0.3">
      <c r="A79" t="s">
        <v>184</v>
      </c>
      <c r="B79" t="str">
        <f t="shared" si="3"/>
        <v>DURABLE_MATERIALS</v>
      </c>
      <c r="C79" t="str">
        <f t="shared" si="2"/>
        <v>research[DURABLE_MATERIALS] = False</v>
      </c>
    </row>
    <row r="80" spans="1:3" x14ac:dyDescent="0.3">
      <c r="A80" t="s">
        <v>185</v>
      </c>
      <c r="B80" t="str">
        <f t="shared" si="3"/>
        <v>INFERNAL_PRE-IGNITER</v>
      </c>
      <c r="C80" t="str">
        <f t="shared" si="2"/>
        <v>research[INFERNAL_PRE-IGNITER] = False</v>
      </c>
    </row>
    <row r="81" spans="1:3" x14ac:dyDescent="0.3">
      <c r="A81" t="s">
        <v>186</v>
      </c>
      <c r="B81" t="str">
        <f t="shared" si="3"/>
        <v>NEOSTEEL_FRAME</v>
      </c>
      <c r="C81" t="str">
        <f t="shared" si="2"/>
        <v>research[NEOSTEEL_FRAME] = False</v>
      </c>
    </row>
    <row r="82" spans="1:3" x14ac:dyDescent="0.3">
      <c r="A82" t="s">
        <v>329</v>
      </c>
      <c r="B82" t="str">
        <f t="shared" si="3"/>
        <v>TRANSFORMATION_SERVOS</v>
      </c>
      <c r="C82" t="str">
        <f t="shared" si="2"/>
        <v>research[TRANSFORMATION_SERVOS] = False</v>
      </c>
    </row>
    <row r="83" spans="1:3" x14ac:dyDescent="0.3">
      <c r="A83" t="s">
        <v>330</v>
      </c>
      <c r="B83" t="str">
        <f t="shared" si="3"/>
        <v>DRILLING_CLAWS</v>
      </c>
      <c r="C83" t="str">
        <f t="shared" si="2"/>
        <v>research[DRILLING_CLAWS] = False</v>
      </c>
    </row>
    <row r="84" spans="1:3" x14ac:dyDescent="0.3">
      <c r="A84" t="s">
        <v>128</v>
      </c>
      <c r="B84" t="str">
        <f t="shared" si="3"/>
        <v>LARVA</v>
      </c>
      <c r="C84" t="str">
        <f t="shared" si="2"/>
        <v>research[LARVA] = False</v>
      </c>
    </row>
    <row r="85" spans="1:3" x14ac:dyDescent="0.3">
      <c r="A85" t="s">
        <v>6</v>
      </c>
      <c r="B85" t="str">
        <f t="shared" si="3"/>
        <v>DRONE</v>
      </c>
      <c r="C85" t="str">
        <f t="shared" si="2"/>
        <v>research[DRONE] = False</v>
      </c>
    </row>
    <row r="86" spans="1:3" x14ac:dyDescent="0.3">
      <c r="A86" t="s">
        <v>12</v>
      </c>
      <c r="B86" t="str">
        <f t="shared" si="3"/>
        <v>OVERLORD</v>
      </c>
      <c r="C86" t="str">
        <f t="shared" si="2"/>
        <v>research[OVERLORD] = False</v>
      </c>
    </row>
    <row r="87" spans="1:3" x14ac:dyDescent="0.3">
      <c r="A87" t="s">
        <v>11</v>
      </c>
      <c r="B87" t="str">
        <f t="shared" si="3"/>
        <v>ZERGLING</v>
      </c>
      <c r="C87" t="str">
        <f t="shared" si="2"/>
        <v>research[ZERGLING] = False</v>
      </c>
    </row>
    <row r="88" spans="1:3" x14ac:dyDescent="0.3">
      <c r="A88" t="s">
        <v>10</v>
      </c>
      <c r="B88" t="str">
        <f t="shared" si="3"/>
        <v>QUEEN</v>
      </c>
      <c r="C88" t="str">
        <f t="shared" si="2"/>
        <v>research[QUEEN] = False</v>
      </c>
    </row>
    <row r="89" spans="1:3" x14ac:dyDescent="0.3">
      <c r="A89" t="s">
        <v>15</v>
      </c>
      <c r="B89" t="str">
        <f t="shared" si="3"/>
        <v>HYDRALISK</v>
      </c>
      <c r="C89" t="str">
        <f t="shared" si="2"/>
        <v>research[HYDRALISK] = False</v>
      </c>
    </row>
    <row r="90" spans="1:3" x14ac:dyDescent="0.3">
      <c r="A90" t="s">
        <v>14</v>
      </c>
      <c r="B90" t="str">
        <f t="shared" si="3"/>
        <v>BANELING</v>
      </c>
      <c r="C90" t="str">
        <f t="shared" si="2"/>
        <v>research[BANELING] = False</v>
      </c>
    </row>
    <row r="91" spans="1:3" x14ac:dyDescent="0.3">
      <c r="A91" t="s">
        <v>332</v>
      </c>
      <c r="B91" t="str">
        <f t="shared" si="3"/>
        <v>OVERSEER</v>
      </c>
      <c r="C91" t="str">
        <f t="shared" si="2"/>
        <v>research[OVERSEER] = False</v>
      </c>
    </row>
    <row r="92" spans="1:3" x14ac:dyDescent="0.3">
      <c r="A92" t="s">
        <v>13</v>
      </c>
      <c r="B92" t="str">
        <f t="shared" si="3"/>
        <v>ROACH</v>
      </c>
      <c r="C92" t="str">
        <f t="shared" si="2"/>
        <v>research[ROACH] = False</v>
      </c>
    </row>
    <row r="93" spans="1:3" x14ac:dyDescent="0.3">
      <c r="A93" t="s">
        <v>16</v>
      </c>
      <c r="B93" t="str">
        <f t="shared" si="3"/>
        <v>INFESTOR</v>
      </c>
      <c r="C93" t="str">
        <f t="shared" si="2"/>
        <v>research[INFESTOR] = False</v>
      </c>
    </row>
    <row r="94" spans="1:3" x14ac:dyDescent="0.3">
      <c r="A94" t="s">
        <v>17</v>
      </c>
      <c r="B94" t="str">
        <f t="shared" si="3"/>
        <v>MUTALISK</v>
      </c>
      <c r="C94" t="str">
        <f t="shared" si="2"/>
        <v>research[MUTALISK] = False</v>
      </c>
    </row>
    <row r="95" spans="1:3" x14ac:dyDescent="0.3">
      <c r="A95" t="s">
        <v>18</v>
      </c>
      <c r="B95" t="str">
        <f t="shared" si="3"/>
        <v>CORRUPTOR</v>
      </c>
      <c r="C95" t="str">
        <f t="shared" si="2"/>
        <v>research[CORRUPTOR] = False</v>
      </c>
    </row>
    <row r="96" spans="1:3" x14ac:dyDescent="0.3">
      <c r="A96" t="s">
        <v>62</v>
      </c>
      <c r="B96" t="str">
        <f t="shared" si="3"/>
        <v>NYDUS_WORM</v>
      </c>
      <c r="C96" t="str">
        <f t="shared" si="2"/>
        <v>research[NYDUS_WORM] = False</v>
      </c>
    </row>
    <row r="97" spans="1:3" x14ac:dyDescent="0.3">
      <c r="A97" t="s">
        <v>19</v>
      </c>
      <c r="B97" t="str">
        <f t="shared" si="3"/>
        <v>ULTRALISK</v>
      </c>
      <c r="C97" t="str">
        <f t="shared" si="2"/>
        <v>research[ULTRALISK] = False</v>
      </c>
    </row>
    <row r="98" spans="1:3" x14ac:dyDescent="0.3">
      <c r="A98" t="s">
        <v>20</v>
      </c>
      <c r="B98" t="str">
        <f t="shared" si="3"/>
        <v>BROOD_LORD</v>
      </c>
      <c r="C98" t="str">
        <f t="shared" si="2"/>
        <v>research[BROOD_LORD] = False</v>
      </c>
    </row>
    <row r="99" spans="1:3" x14ac:dyDescent="0.3">
      <c r="A99" t="s">
        <v>333</v>
      </c>
      <c r="B99" t="str">
        <f t="shared" si="3"/>
        <v>SWARM_HOST</v>
      </c>
      <c r="C99" t="str">
        <f t="shared" si="2"/>
        <v>research[SWARM_HOST] = False</v>
      </c>
    </row>
    <row r="100" spans="1:3" x14ac:dyDescent="0.3">
      <c r="A100" t="s">
        <v>334</v>
      </c>
      <c r="B100" t="str">
        <f t="shared" si="3"/>
        <v>VIPER</v>
      </c>
      <c r="C100" t="str">
        <f t="shared" si="2"/>
        <v>research[VIPER] = False</v>
      </c>
    </row>
    <row r="101" spans="1:3" x14ac:dyDescent="0.3">
      <c r="A101" t="s">
        <v>7</v>
      </c>
      <c r="B101" t="str">
        <f t="shared" si="3"/>
        <v>HATCHERY</v>
      </c>
      <c r="C101" t="str">
        <f t="shared" si="2"/>
        <v>research[HATCHERY] = False</v>
      </c>
    </row>
    <row r="102" spans="1:3" x14ac:dyDescent="0.3">
      <c r="A102" t="s">
        <v>61</v>
      </c>
      <c r="B102" t="str">
        <f t="shared" si="3"/>
        <v>EXTRACTOR</v>
      </c>
      <c r="C102" t="str">
        <f t="shared" si="2"/>
        <v>research[EXTRACTOR] = False</v>
      </c>
    </row>
    <row r="103" spans="1:3" x14ac:dyDescent="0.3">
      <c r="A103" t="s">
        <v>9</v>
      </c>
      <c r="B103" t="str">
        <f t="shared" si="3"/>
        <v>SPAWNING_POOL</v>
      </c>
      <c r="C103" t="str">
        <f t="shared" si="2"/>
        <v>research[SPAWNING_POOL] = False</v>
      </c>
    </row>
    <row r="104" spans="1:3" x14ac:dyDescent="0.3">
      <c r="A104" t="s">
        <v>22</v>
      </c>
      <c r="B104" t="str">
        <f t="shared" si="3"/>
        <v>EVOLUTION_CHAMBER</v>
      </c>
      <c r="C104" t="str">
        <f t="shared" si="2"/>
        <v>research[EVOLUTION_CHAMBER] = False</v>
      </c>
    </row>
    <row r="105" spans="1:3" x14ac:dyDescent="0.3">
      <c r="A105" t="s">
        <v>24</v>
      </c>
      <c r="B105" t="str">
        <f t="shared" si="3"/>
        <v>SPINE_CRAWLER</v>
      </c>
      <c r="C105" t="str">
        <f t="shared" si="2"/>
        <v>research[SPINE_CRAWLER] = False</v>
      </c>
    </row>
    <row r="106" spans="1:3" x14ac:dyDescent="0.3">
      <c r="A106" t="s">
        <v>23</v>
      </c>
      <c r="B106" t="str">
        <f t="shared" si="3"/>
        <v>SPORE_CRAWLER</v>
      </c>
      <c r="C106" t="str">
        <f t="shared" si="2"/>
        <v>research[SPORE_CRAWLER] = False</v>
      </c>
    </row>
    <row r="107" spans="1:3" x14ac:dyDescent="0.3">
      <c r="A107" t="s">
        <v>21</v>
      </c>
      <c r="B107" t="str">
        <f t="shared" si="3"/>
        <v>ROACH_WARREN</v>
      </c>
      <c r="C107" t="str">
        <f t="shared" si="2"/>
        <v>research[ROACH_WARREN] = False</v>
      </c>
    </row>
    <row r="108" spans="1:3" x14ac:dyDescent="0.3">
      <c r="A108" t="s">
        <v>25</v>
      </c>
      <c r="B108" t="str">
        <f t="shared" si="3"/>
        <v>BANELING_NEST</v>
      </c>
      <c r="C108" t="str">
        <f t="shared" si="2"/>
        <v>research[BANELING_NEST] = False</v>
      </c>
    </row>
    <row r="109" spans="1:3" x14ac:dyDescent="0.3">
      <c r="A109" t="s">
        <v>29</v>
      </c>
      <c r="B109" t="str">
        <f t="shared" si="3"/>
        <v>LAIR</v>
      </c>
      <c r="C109" t="str">
        <f t="shared" si="2"/>
        <v>research[LAIR] = False</v>
      </c>
    </row>
    <row r="110" spans="1:3" x14ac:dyDescent="0.3">
      <c r="A110" t="s">
        <v>63</v>
      </c>
      <c r="B110" t="str">
        <f t="shared" si="3"/>
        <v>HYDRALISK_DEN</v>
      </c>
      <c r="C110" t="str">
        <f t="shared" si="2"/>
        <v>research[HYDRALISK_DEN] = False</v>
      </c>
    </row>
    <row r="111" spans="1:3" x14ac:dyDescent="0.3">
      <c r="A111" t="s">
        <v>28</v>
      </c>
      <c r="B111" t="str">
        <f t="shared" si="3"/>
        <v>INFESTATION_PIT</v>
      </c>
      <c r="C111" t="str">
        <f t="shared" si="2"/>
        <v>research[INFESTATION_PIT] = False</v>
      </c>
    </row>
    <row r="112" spans="1:3" x14ac:dyDescent="0.3">
      <c r="A112" t="s">
        <v>26</v>
      </c>
      <c r="B112" t="str">
        <f t="shared" si="3"/>
        <v>SPIRE</v>
      </c>
      <c r="C112" t="str">
        <f t="shared" si="2"/>
        <v>research[SPIRE] = False</v>
      </c>
    </row>
    <row r="113" spans="1:3" x14ac:dyDescent="0.3">
      <c r="A113" t="s">
        <v>27</v>
      </c>
      <c r="B113" t="str">
        <f t="shared" si="3"/>
        <v>NYDUS_NETWORK</v>
      </c>
      <c r="C113" t="str">
        <f t="shared" si="2"/>
        <v>research[NYDUS_NETWORK] = False</v>
      </c>
    </row>
    <row r="114" spans="1:3" x14ac:dyDescent="0.3">
      <c r="A114" t="s">
        <v>30</v>
      </c>
      <c r="B114" t="str">
        <f t="shared" si="3"/>
        <v>HIVE</v>
      </c>
      <c r="C114" t="str">
        <f t="shared" si="2"/>
        <v>research[HIVE] = False</v>
      </c>
    </row>
    <row r="115" spans="1:3" x14ac:dyDescent="0.3">
      <c r="A115" t="s">
        <v>64</v>
      </c>
      <c r="B115" t="str">
        <f t="shared" si="3"/>
        <v>ULTRALISK_CAVERN</v>
      </c>
      <c r="C115" t="str">
        <f t="shared" si="2"/>
        <v>research[ULTRALISK_CAVERN] = False</v>
      </c>
    </row>
    <row r="116" spans="1:3" x14ac:dyDescent="0.3">
      <c r="A116" t="s">
        <v>32</v>
      </c>
      <c r="B116" t="str">
        <f t="shared" si="3"/>
        <v>GREATER_SPIRE</v>
      </c>
      <c r="C116" t="str">
        <f t="shared" si="2"/>
        <v>research[GREATER_SPIRE] = False</v>
      </c>
    </row>
    <row r="117" spans="1:3" x14ac:dyDescent="0.3">
      <c r="A117" t="s">
        <v>65</v>
      </c>
      <c r="B117" t="str">
        <f t="shared" si="3"/>
        <v>CREEP_TUMOR</v>
      </c>
      <c r="C117" t="str">
        <f t="shared" si="2"/>
        <v>research[CREEP_TUMOR] = False</v>
      </c>
    </row>
    <row r="118" spans="1:3" x14ac:dyDescent="0.3">
      <c r="A118" t="s">
        <v>406</v>
      </c>
      <c r="B118" t="str">
        <f t="shared" si="3"/>
        <v>CREEP_TUMOR_(USED)</v>
      </c>
      <c r="C118" t="str">
        <f t="shared" si="2"/>
        <v>research[CREEP_TUMOR_(USED)] = False</v>
      </c>
    </row>
    <row r="119" spans="1:3" x14ac:dyDescent="0.3">
      <c r="A119" t="s">
        <v>34</v>
      </c>
      <c r="B119" t="str">
        <f t="shared" si="3"/>
        <v>MELEE_ATTACKS_LEVEL_1</v>
      </c>
      <c r="C119" t="str">
        <f t="shared" si="2"/>
        <v>research[MELEE_ATTACKS_LEVEL_1] = False</v>
      </c>
    </row>
    <row r="120" spans="1:3" x14ac:dyDescent="0.3">
      <c r="A120" t="s">
        <v>35</v>
      </c>
      <c r="B120" t="str">
        <f t="shared" si="3"/>
        <v>MELEE_ATTACKS_LEVEL_2</v>
      </c>
      <c r="C120" t="str">
        <f t="shared" si="2"/>
        <v>research[MELEE_ATTACKS_LEVEL_2] = False</v>
      </c>
    </row>
    <row r="121" spans="1:3" x14ac:dyDescent="0.3">
      <c r="A121" t="s">
        <v>36</v>
      </c>
      <c r="B121" t="str">
        <f t="shared" si="3"/>
        <v>MELEE_ATTACKS_LEVEL_3</v>
      </c>
      <c r="C121" t="str">
        <f t="shared" si="2"/>
        <v>research[MELEE_ATTACKS_LEVEL_3] = False</v>
      </c>
    </row>
    <row r="122" spans="1:3" x14ac:dyDescent="0.3">
      <c r="A122" t="s">
        <v>37</v>
      </c>
      <c r="B122" t="str">
        <f t="shared" si="3"/>
        <v>MISSILE_ATTACKS_LEVEL_1</v>
      </c>
      <c r="C122" t="str">
        <f t="shared" si="2"/>
        <v>research[MISSILE_ATTACKS_LEVEL_1] = False</v>
      </c>
    </row>
    <row r="123" spans="1:3" x14ac:dyDescent="0.3">
      <c r="A123" t="s">
        <v>38</v>
      </c>
      <c r="B123" t="str">
        <f t="shared" si="3"/>
        <v>MISSILE_ATTACKS_LEVEL_2</v>
      </c>
      <c r="C123" t="str">
        <f t="shared" si="2"/>
        <v>research[MISSILE_ATTACKS_LEVEL_2] = False</v>
      </c>
    </row>
    <row r="124" spans="1:3" x14ac:dyDescent="0.3">
      <c r="A124" t="s">
        <v>39</v>
      </c>
      <c r="B124" t="str">
        <f t="shared" si="3"/>
        <v>MISSILE_ATTACKS_LEVEL_3</v>
      </c>
      <c r="C124" t="str">
        <f t="shared" si="2"/>
        <v>research[MISSILE_ATTACKS_LEVEL_3] = False</v>
      </c>
    </row>
    <row r="125" spans="1:3" x14ac:dyDescent="0.3">
      <c r="A125" t="s">
        <v>40</v>
      </c>
      <c r="B125" t="str">
        <f t="shared" si="3"/>
        <v>FLYER_ATTACKS_LEVEL_1</v>
      </c>
      <c r="C125" t="str">
        <f t="shared" si="2"/>
        <v>research[FLYER_ATTACKS_LEVEL_1] = False</v>
      </c>
    </row>
    <row r="126" spans="1:3" x14ac:dyDescent="0.3">
      <c r="A126" t="s">
        <v>41</v>
      </c>
      <c r="B126" t="str">
        <f t="shared" si="3"/>
        <v>FLYER_ATTACKS_LEVEL_2</v>
      </c>
      <c r="C126" t="str">
        <f t="shared" si="2"/>
        <v>research[FLYER_ATTACKS_LEVEL_2] = False</v>
      </c>
    </row>
    <row r="127" spans="1:3" x14ac:dyDescent="0.3">
      <c r="A127" t="s">
        <v>42</v>
      </c>
      <c r="B127" t="str">
        <f t="shared" si="3"/>
        <v>FLYER_ATTACKS_LEVEL_3</v>
      </c>
      <c r="C127" t="str">
        <f t="shared" si="2"/>
        <v>research[FLYER_ATTACKS_LEVEL_3] = False</v>
      </c>
    </row>
    <row r="128" spans="1:3" x14ac:dyDescent="0.3">
      <c r="A128" t="s">
        <v>43</v>
      </c>
      <c r="B128" t="str">
        <f t="shared" si="3"/>
        <v>GROUND_CARAPACE_LEVEL_1</v>
      </c>
      <c r="C128" t="str">
        <f t="shared" si="2"/>
        <v>research[GROUND_CARAPACE_LEVEL_1] = False</v>
      </c>
    </row>
    <row r="129" spans="1:3" x14ac:dyDescent="0.3">
      <c r="A129" t="s">
        <v>44</v>
      </c>
      <c r="B129" t="str">
        <f t="shared" si="3"/>
        <v>GROUND_CARAPACE_LEVEL_2</v>
      </c>
      <c r="C129" t="str">
        <f t="shared" si="2"/>
        <v>research[GROUND_CARAPACE_LEVEL_2] = False</v>
      </c>
    </row>
    <row r="130" spans="1:3" x14ac:dyDescent="0.3">
      <c r="A130" t="s">
        <v>45</v>
      </c>
      <c r="B130" t="str">
        <f t="shared" si="3"/>
        <v>GROUND_CARAPACE_LEVEL_3</v>
      </c>
      <c r="C130" t="str">
        <f t="shared" ref="C130:C193" si="4">CONCATENATE($D$1,B130,$E$1)</f>
        <v>research[GROUND_CARAPACE_LEVEL_3] = False</v>
      </c>
    </row>
    <row r="131" spans="1:3" x14ac:dyDescent="0.3">
      <c r="A131" t="s">
        <v>46</v>
      </c>
      <c r="B131" t="str">
        <f t="shared" si="3"/>
        <v>FLYER_CARAPACE_LEVEL_1</v>
      </c>
      <c r="C131" t="str">
        <f t="shared" si="4"/>
        <v>research[FLYER_CARAPACE_LEVEL_1] = False</v>
      </c>
    </row>
    <row r="132" spans="1:3" x14ac:dyDescent="0.3">
      <c r="A132" t="s">
        <v>47</v>
      </c>
      <c r="B132" t="str">
        <f t="shared" si="3"/>
        <v>FLYER_CARAPACE_LEVEL_2</v>
      </c>
      <c r="C132" t="str">
        <f t="shared" si="4"/>
        <v>research[FLYER_CARAPACE_LEVEL_2] = False</v>
      </c>
    </row>
    <row r="133" spans="1:3" x14ac:dyDescent="0.3">
      <c r="A133" t="s">
        <v>48</v>
      </c>
      <c r="B133" t="str">
        <f t="shared" si="3"/>
        <v>FLYER_CARAPACE_LEVEL_3</v>
      </c>
      <c r="C133" t="str">
        <f t="shared" si="4"/>
        <v>research[FLYER_CARAPACE_LEVEL_3] = False</v>
      </c>
    </row>
    <row r="134" spans="1:3" x14ac:dyDescent="0.3">
      <c r="A134" t="s">
        <v>49</v>
      </c>
      <c r="B134" t="str">
        <f t="shared" si="3"/>
        <v>CHITINOUS_PLATING</v>
      </c>
      <c r="C134" t="str">
        <f t="shared" si="4"/>
        <v>research[CHITINOUS_PLATING] = False</v>
      </c>
    </row>
    <row r="135" spans="1:3" x14ac:dyDescent="0.3">
      <c r="A135" t="s">
        <v>50</v>
      </c>
      <c r="B135" t="str">
        <f t="shared" si="3"/>
        <v>CENTRIFUGAL_HOOKS</v>
      </c>
      <c r="C135" t="str">
        <f t="shared" si="4"/>
        <v>research[CENTRIFUGAL_HOOKS] = False</v>
      </c>
    </row>
    <row r="136" spans="1:3" x14ac:dyDescent="0.3">
      <c r="A136" t="s">
        <v>336</v>
      </c>
      <c r="B136" t="str">
        <f t="shared" si="3"/>
        <v>GLIAL_RECONSTRUCTION</v>
      </c>
      <c r="C136" t="str">
        <f t="shared" si="4"/>
        <v>research[GLIAL_RECONSTRUCTION] = False</v>
      </c>
    </row>
    <row r="137" spans="1:3" x14ac:dyDescent="0.3">
      <c r="A137" t="s">
        <v>51</v>
      </c>
      <c r="B137" t="str">
        <f t="shared" si="3"/>
        <v>METABOLIC_BOOST</v>
      </c>
      <c r="C137" t="str">
        <f t="shared" si="4"/>
        <v>research[METABOLIC_BOOST] = False</v>
      </c>
    </row>
    <row r="138" spans="1:3" x14ac:dyDescent="0.3">
      <c r="A138" t="s">
        <v>52</v>
      </c>
      <c r="B138" t="str">
        <f t="shared" si="3"/>
        <v>PNEUMATIZED_CARAPACE</v>
      </c>
      <c r="C138" t="str">
        <f t="shared" si="4"/>
        <v>research[PNEUMATIZED_CARAPACE] = False</v>
      </c>
    </row>
    <row r="139" spans="1:3" x14ac:dyDescent="0.3">
      <c r="A139" t="s">
        <v>53</v>
      </c>
      <c r="B139" t="str">
        <f t="shared" si="3"/>
        <v>GROOVED_SPINES</v>
      </c>
      <c r="C139" t="str">
        <f t="shared" si="4"/>
        <v>research[GROOVED_SPINES] = False</v>
      </c>
    </row>
    <row r="140" spans="1:3" x14ac:dyDescent="0.3">
      <c r="A140" t="s">
        <v>54</v>
      </c>
      <c r="B140" t="str">
        <f t="shared" ref="B140:B203" si="5">UPPER(SUBSTITUTE(A140," ","_"))</f>
        <v>BURROW</v>
      </c>
      <c r="C140" t="str">
        <f t="shared" si="4"/>
        <v>research[BURROW] = False</v>
      </c>
    </row>
    <row r="141" spans="1:3" x14ac:dyDescent="0.3">
      <c r="A141" t="s">
        <v>55</v>
      </c>
      <c r="B141" t="str">
        <f t="shared" si="5"/>
        <v>NEURAL_PARASITE</v>
      </c>
      <c r="C141" t="str">
        <f t="shared" si="4"/>
        <v>research[NEURAL_PARASITE] = False</v>
      </c>
    </row>
    <row r="142" spans="1:3" x14ac:dyDescent="0.3">
      <c r="A142" t="s">
        <v>56</v>
      </c>
      <c r="B142" t="str">
        <f t="shared" si="5"/>
        <v>PATHOGEN_GLANDS</v>
      </c>
      <c r="C142" t="str">
        <f t="shared" si="4"/>
        <v>research[PATHOGEN_GLANDS] = False</v>
      </c>
    </row>
    <row r="143" spans="1:3" x14ac:dyDescent="0.3">
      <c r="A143" t="s">
        <v>57</v>
      </c>
      <c r="B143" t="str">
        <f t="shared" si="5"/>
        <v>ADRENAL_GLANDS</v>
      </c>
      <c r="C143" t="str">
        <f t="shared" si="4"/>
        <v>research[ADRENAL_GLANDS] = False</v>
      </c>
    </row>
    <row r="144" spans="1:3" x14ac:dyDescent="0.3">
      <c r="A144" t="s">
        <v>58</v>
      </c>
      <c r="B144" t="str">
        <f t="shared" si="5"/>
        <v>TUNNELING_CLAWS</v>
      </c>
      <c r="C144" t="str">
        <f t="shared" si="4"/>
        <v>research[TUNNELING_CLAWS] = False</v>
      </c>
    </row>
    <row r="145" spans="1:3" x14ac:dyDescent="0.3">
      <c r="A145" t="s">
        <v>59</v>
      </c>
      <c r="B145" t="str">
        <f t="shared" si="5"/>
        <v>VENTRAL_SACS</v>
      </c>
      <c r="C145" t="str">
        <f t="shared" si="4"/>
        <v>research[VENTRAL_SACS] = False</v>
      </c>
    </row>
    <row r="146" spans="1:3" x14ac:dyDescent="0.3">
      <c r="A146" t="s">
        <v>337</v>
      </c>
      <c r="B146" t="str">
        <f t="shared" si="5"/>
        <v>MUSCULAR_AUGMENTS</v>
      </c>
      <c r="C146" t="str">
        <f t="shared" si="4"/>
        <v>research[MUSCULAR_AUGMENTS] = False</v>
      </c>
    </row>
    <row r="147" spans="1:3" x14ac:dyDescent="0.3">
      <c r="A147" t="s">
        <v>338</v>
      </c>
      <c r="B147" t="str">
        <f t="shared" si="5"/>
        <v>INCREASED_LOCUST_LIFETIME</v>
      </c>
      <c r="C147" t="str">
        <f t="shared" si="4"/>
        <v>research[INCREASED_LOCUST_LIFETIME] = False</v>
      </c>
    </row>
    <row r="148" spans="1:3" x14ac:dyDescent="0.3">
      <c r="A148" t="s">
        <v>111</v>
      </c>
      <c r="B148" t="str">
        <f t="shared" si="5"/>
        <v>PROBE</v>
      </c>
      <c r="C148" t="str">
        <f t="shared" si="4"/>
        <v>research[PROBE] = False</v>
      </c>
    </row>
    <row r="149" spans="1:3" x14ac:dyDescent="0.3">
      <c r="A149" t="s">
        <v>112</v>
      </c>
      <c r="B149" t="str">
        <f t="shared" si="5"/>
        <v>ZEALOT</v>
      </c>
      <c r="C149" t="str">
        <f t="shared" si="4"/>
        <v>research[ZEALOT] = False</v>
      </c>
    </row>
    <row r="150" spans="1:3" x14ac:dyDescent="0.3">
      <c r="A150" t="s">
        <v>113</v>
      </c>
      <c r="B150" t="str">
        <f t="shared" si="5"/>
        <v>STALKER</v>
      </c>
      <c r="C150" t="str">
        <f t="shared" si="4"/>
        <v>research[STALKER] = False</v>
      </c>
    </row>
    <row r="151" spans="1:3" x14ac:dyDescent="0.3">
      <c r="A151" t="s">
        <v>114</v>
      </c>
      <c r="B151" t="str">
        <f t="shared" si="5"/>
        <v>SENTRY</v>
      </c>
      <c r="C151" t="str">
        <f t="shared" si="4"/>
        <v>research[SENTRY] = False</v>
      </c>
    </row>
    <row r="152" spans="1:3" x14ac:dyDescent="0.3">
      <c r="A152" t="s">
        <v>120</v>
      </c>
      <c r="B152" t="str">
        <f t="shared" si="5"/>
        <v>OBSERVER</v>
      </c>
      <c r="C152" t="str">
        <f t="shared" si="4"/>
        <v>research[OBSERVER] = False</v>
      </c>
    </row>
    <row r="153" spans="1:3" x14ac:dyDescent="0.3">
      <c r="A153" t="s">
        <v>117</v>
      </c>
      <c r="B153" t="str">
        <f t="shared" si="5"/>
        <v>IMMORTAL</v>
      </c>
      <c r="C153" t="str">
        <f t="shared" si="4"/>
        <v>research[IMMORTAL] = False</v>
      </c>
    </row>
    <row r="154" spans="1:3" x14ac:dyDescent="0.3">
      <c r="A154" t="s">
        <v>121</v>
      </c>
      <c r="B154" t="str">
        <f t="shared" si="5"/>
        <v>WARP_PRISM</v>
      </c>
      <c r="C154" t="str">
        <f t="shared" si="4"/>
        <v>research[WARP_PRISM] = False</v>
      </c>
    </row>
    <row r="155" spans="1:3" x14ac:dyDescent="0.3">
      <c r="A155" t="s">
        <v>118</v>
      </c>
      <c r="B155" t="str">
        <f t="shared" si="5"/>
        <v>COLOSSUS</v>
      </c>
      <c r="C155" t="str">
        <f t="shared" si="4"/>
        <v>research[COLOSSUS] = False</v>
      </c>
    </row>
    <row r="156" spans="1:3" x14ac:dyDescent="0.3">
      <c r="A156" t="s">
        <v>122</v>
      </c>
      <c r="B156" t="str">
        <f t="shared" si="5"/>
        <v>PHOENIX</v>
      </c>
      <c r="C156" t="str">
        <f t="shared" si="4"/>
        <v>research[PHOENIX] = False</v>
      </c>
    </row>
    <row r="157" spans="1:3" x14ac:dyDescent="0.3">
      <c r="A157" t="s">
        <v>123</v>
      </c>
      <c r="B157" t="str">
        <f t="shared" si="5"/>
        <v>VOID_RAY</v>
      </c>
      <c r="C157" t="str">
        <f t="shared" si="4"/>
        <v>research[VOID_RAY] = False</v>
      </c>
    </row>
    <row r="158" spans="1:3" x14ac:dyDescent="0.3">
      <c r="A158" t="s">
        <v>115</v>
      </c>
      <c r="B158" t="str">
        <f t="shared" si="5"/>
        <v>HIGH_TEMPLAR</v>
      </c>
      <c r="C158" t="str">
        <f t="shared" si="4"/>
        <v>research[HIGH_TEMPLAR] = False</v>
      </c>
    </row>
    <row r="159" spans="1:3" x14ac:dyDescent="0.3">
      <c r="A159" t="s">
        <v>116</v>
      </c>
      <c r="B159" t="str">
        <f t="shared" si="5"/>
        <v>DARK_TEMPLAR</v>
      </c>
      <c r="C159" t="str">
        <f t="shared" si="4"/>
        <v>research[DARK_TEMPLAR] = False</v>
      </c>
    </row>
    <row r="160" spans="1:3" x14ac:dyDescent="0.3">
      <c r="A160" t="s">
        <v>119</v>
      </c>
      <c r="B160" t="str">
        <f t="shared" si="5"/>
        <v>ARCHON</v>
      </c>
      <c r="C160" t="str">
        <f t="shared" si="4"/>
        <v>research[ARCHON] = False</v>
      </c>
    </row>
    <row r="161" spans="1:3" x14ac:dyDescent="0.3">
      <c r="A161" t="s">
        <v>124</v>
      </c>
      <c r="B161" t="str">
        <f t="shared" si="5"/>
        <v>CARRIER</v>
      </c>
      <c r="C161" t="str">
        <f t="shared" si="4"/>
        <v>research[CARRIER] = False</v>
      </c>
    </row>
    <row r="162" spans="1:3" x14ac:dyDescent="0.3">
      <c r="A162" t="s">
        <v>125</v>
      </c>
      <c r="B162" t="str">
        <f t="shared" si="5"/>
        <v>MOTHERSHIP</v>
      </c>
      <c r="C162" t="str">
        <f t="shared" si="4"/>
        <v>research[MOTHERSHIP] = False</v>
      </c>
    </row>
    <row r="163" spans="1:3" x14ac:dyDescent="0.3">
      <c r="A163" t="s">
        <v>340</v>
      </c>
      <c r="B163" t="str">
        <f t="shared" si="5"/>
        <v>MOTHERSHIP_CORE</v>
      </c>
      <c r="C163" t="str">
        <f t="shared" si="4"/>
        <v>research[MOTHERSHIP_CORE] = False</v>
      </c>
    </row>
    <row r="164" spans="1:3" x14ac:dyDescent="0.3">
      <c r="A164" t="s">
        <v>341</v>
      </c>
      <c r="B164" t="str">
        <f t="shared" si="5"/>
        <v>ORACLE</v>
      </c>
      <c r="C164" t="str">
        <f t="shared" si="4"/>
        <v>research[ORACLE] = False</v>
      </c>
    </row>
    <row r="165" spans="1:3" x14ac:dyDescent="0.3">
      <c r="A165" t="s">
        <v>342</v>
      </c>
      <c r="B165" t="str">
        <f t="shared" si="5"/>
        <v>TEMPEST</v>
      </c>
      <c r="C165" t="str">
        <f t="shared" si="4"/>
        <v>research[TEMPEST] = False</v>
      </c>
    </row>
    <row r="166" spans="1:3" x14ac:dyDescent="0.3">
      <c r="A166" t="s">
        <v>84</v>
      </c>
      <c r="B166" t="str">
        <f t="shared" si="5"/>
        <v>NEXUS</v>
      </c>
      <c r="C166" t="str">
        <f t="shared" si="4"/>
        <v>research[NEXUS] = False</v>
      </c>
    </row>
    <row r="167" spans="1:3" x14ac:dyDescent="0.3">
      <c r="A167" t="s">
        <v>85</v>
      </c>
      <c r="B167" t="str">
        <f t="shared" si="5"/>
        <v>PYLON</v>
      </c>
      <c r="C167" t="str">
        <f t="shared" si="4"/>
        <v>research[PYLON] = False</v>
      </c>
    </row>
    <row r="168" spans="1:3" x14ac:dyDescent="0.3">
      <c r="A168" t="s">
        <v>86</v>
      </c>
      <c r="B168" t="str">
        <f t="shared" si="5"/>
        <v>ASSIMILATOR</v>
      </c>
      <c r="C168" t="str">
        <f t="shared" si="4"/>
        <v>research[ASSIMILATOR] = False</v>
      </c>
    </row>
    <row r="169" spans="1:3" x14ac:dyDescent="0.3">
      <c r="A169" t="s">
        <v>87</v>
      </c>
      <c r="B169" t="str">
        <f t="shared" si="5"/>
        <v>GATEWAY</v>
      </c>
      <c r="C169" t="str">
        <f t="shared" si="4"/>
        <v>research[GATEWAY] = False</v>
      </c>
    </row>
    <row r="170" spans="1:3" x14ac:dyDescent="0.3">
      <c r="A170" t="s">
        <v>88</v>
      </c>
      <c r="B170" t="str">
        <f t="shared" si="5"/>
        <v>FORGE</v>
      </c>
      <c r="C170" t="str">
        <f t="shared" si="4"/>
        <v>research[FORGE] = False</v>
      </c>
    </row>
    <row r="171" spans="1:3" x14ac:dyDescent="0.3">
      <c r="A171" t="s">
        <v>90</v>
      </c>
      <c r="B171" t="str">
        <f t="shared" si="5"/>
        <v>PHOTON_CANNON</v>
      </c>
      <c r="C171" t="str">
        <f t="shared" si="4"/>
        <v>research[PHOTON_CANNON] = False</v>
      </c>
    </row>
    <row r="172" spans="1:3" x14ac:dyDescent="0.3">
      <c r="A172" t="s">
        <v>92</v>
      </c>
      <c r="B172" t="str">
        <f t="shared" si="5"/>
        <v>WARPGATE</v>
      </c>
      <c r="C172" t="str">
        <f t="shared" si="4"/>
        <v>research[WARPGATE] = False</v>
      </c>
    </row>
    <row r="173" spans="1:3" x14ac:dyDescent="0.3">
      <c r="A173" t="s">
        <v>89</v>
      </c>
      <c r="B173" t="str">
        <f t="shared" si="5"/>
        <v>CYBERNETICS_CORE</v>
      </c>
      <c r="C173" t="str">
        <f t="shared" si="4"/>
        <v>research[CYBERNETICS_CORE] = False</v>
      </c>
    </row>
    <row r="174" spans="1:3" x14ac:dyDescent="0.3">
      <c r="A174" t="s">
        <v>94</v>
      </c>
      <c r="B174" t="str">
        <f t="shared" si="5"/>
        <v>TWILIGHT_COUNCIL</v>
      </c>
      <c r="C174" t="str">
        <f t="shared" si="4"/>
        <v>research[TWILIGHT_COUNCIL] = False</v>
      </c>
    </row>
    <row r="175" spans="1:3" x14ac:dyDescent="0.3">
      <c r="A175" t="s">
        <v>91</v>
      </c>
      <c r="B175" t="str">
        <f t="shared" si="5"/>
        <v>ROBOTICS_FACILITY</v>
      </c>
      <c r="C175" t="str">
        <f t="shared" si="4"/>
        <v>research[ROBOTICS_FACILITY] = False</v>
      </c>
    </row>
    <row r="176" spans="1:3" x14ac:dyDescent="0.3">
      <c r="A176" t="s">
        <v>93</v>
      </c>
      <c r="B176" t="str">
        <f t="shared" si="5"/>
        <v>STARGATE</v>
      </c>
      <c r="C176" t="str">
        <f t="shared" si="4"/>
        <v>research[STARGATE] = False</v>
      </c>
    </row>
    <row r="177" spans="1:3" x14ac:dyDescent="0.3">
      <c r="A177" t="s">
        <v>97</v>
      </c>
      <c r="B177" t="str">
        <f t="shared" si="5"/>
        <v>TEMPLAR_ARCHIVES</v>
      </c>
      <c r="C177" t="str">
        <f t="shared" si="4"/>
        <v>research[TEMPLAR_ARCHIVES] = False</v>
      </c>
    </row>
    <row r="178" spans="1:3" x14ac:dyDescent="0.3">
      <c r="A178" t="s">
        <v>98</v>
      </c>
      <c r="B178" t="str">
        <f t="shared" si="5"/>
        <v>DARK_SHRINE</v>
      </c>
      <c r="C178" t="str">
        <f t="shared" si="4"/>
        <v>research[DARK_SHRINE] = False</v>
      </c>
    </row>
    <row r="179" spans="1:3" x14ac:dyDescent="0.3">
      <c r="A179" t="s">
        <v>95</v>
      </c>
      <c r="B179" t="str">
        <f t="shared" si="5"/>
        <v>ROBOTICS_BAY</v>
      </c>
      <c r="C179" t="str">
        <f t="shared" si="4"/>
        <v>research[ROBOTICS_BAY] = False</v>
      </c>
    </row>
    <row r="180" spans="1:3" x14ac:dyDescent="0.3">
      <c r="A180" t="s">
        <v>96</v>
      </c>
      <c r="B180" t="str">
        <f t="shared" si="5"/>
        <v>FLEET_BEACON</v>
      </c>
      <c r="C180" t="str">
        <f t="shared" si="4"/>
        <v>research[FLEET_BEACON] = False</v>
      </c>
    </row>
    <row r="181" spans="1:3" x14ac:dyDescent="0.3">
      <c r="A181" t="s">
        <v>129</v>
      </c>
      <c r="B181" t="str">
        <f t="shared" si="5"/>
        <v>GROUND_WEAPONS_LEVEL_1</v>
      </c>
      <c r="C181" t="str">
        <f t="shared" si="4"/>
        <v>research[GROUND_WEAPONS_LEVEL_1] = False</v>
      </c>
    </row>
    <row r="182" spans="1:3" x14ac:dyDescent="0.3">
      <c r="A182" t="s">
        <v>130</v>
      </c>
      <c r="B182" t="str">
        <f t="shared" si="5"/>
        <v>GROUND_WEAPONS_LEVEL_2</v>
      </c>
      <c r="C182" t="str">
        <f t="shared" si="4"/>
        <v>research[GROUND_WEAPONS_LEVEL_2] = False</v>
      </c>
    </row>
    <row r="183" spans="1:3" x14ac:dyDescent="0.3">
      <c r="A183" t="s">
        <v>131</v>
      </c>
      <c r="B183" t="str">
        <f t="shared" si="5"/>
        <v>GROUND_WEAPONS_LEVEL_3</v>
      </c>
      <c r="C183" t="str">
        <f t="shared" si="4"/>
        <v>research[GROUND_WEAPONS_LEVEL_3] = False</v>
      </c>
    </row>
    <row r="184" spans="1:3" x14ac:dyDescent="0.3">
      <c r="A184" t="s">
        <v>132</v>
      </c>
      <c r="B184" t="str">
        <f t="shared" si="5"/>
        <v>AIR_WEAPONS_LEVEL_1</v>
      </c>
      <c r="C184" t="str">
        <f t="shared" si="4"/>
        <v>research[AIR_WEAPONS_LEVEL_1] = False</v>
      </c>
    </row>
    <row r="185" spans="1:3" x14ac:dyDescent="0.3">
      <c r="A185" t="s">
        <v>133</v>
      </c>
      <c r="B185" t="str">
        <f t="shared" si="5"/>
        <v>AIR_WEAPONS_LEVEL_2</v>
      </c>
      <c r="C185" t="str">
        <f t="shared" si="4"/>
        <v>research[AIR_WEAPONS_LEVEL_2] = False</v>
      </c>
    </row>
    <row r="186" spans="1:3" x14ac:dyDescent="0.3">
      <c r="A186" t="s">
        <v>134</v>
      </c>
      <c r="B186" t="str">
        <f t="shared" si="5"/>
        <v>AIR_WEAPONS_LEVEL_3</v>
      </c>
      <c r="C186" t="str">
        <f t="shared" si="4"/>
        <v>research[AIR_WEAPONS_LEVEL_3] = False</v>
      </c>
    </row>
    <row r="187" spans="1:3" x14ac:dyDescent="0.3">
      <c r="A187" t="s">
        <v>135</v>
      </c>
      <c r="B187" t="str">
        <f t="shared" si="5"/>
        <v>GROUND_ARMOR_LEVEL_1</v>
      </c>
      <c r="C187" t="str">
        <f t="shared" si="4"/>
        <v>research[GROUND_ARMOR_LEVEL_1] = False</v>
      </c>
    </row>
    <row r="188" spans="1:3" x14ac:dyDescent="0.3">
      <c r="A188" t="s">
        <v>136</v>
      </c>
      <c r="B188" t="str">
        <f t="shared" si="5"/>
        <v>GROUND_ARMOR_LEVEL_2</v>
      </c>
      <c r="C188" t="str">
        <f t="shared" si="4"/>
        <v>research[GROUND_ARMOR_LEVEL_2] = False</v>
      </c>
    </row>
    <row r="189" spans="1:3" x14ac:dyDescent="0.3">
      <c r="A189" t="s">
        <v>137</v>
      </c>
      <c r="B189" t="str">
        <f t="shared" si="5"/>
        <v>GROUND_ARMOR_LEVEL_3</v>
      </c>
      <c r="C189" t="str">
        <f t="shared" si="4"/>
        <v>research[GROUND_ARMOR_LEVEL_3] = False</v>
      </c>
    </row>
    <row r="190" spans="1:3" x14ac:dyDescent="0.3">
      <c r="A190" t="s">
        <v>138</v>
      </c>
      <c r="B190" t="str">
        <f t="shared" si="5"/>
        <v>AIR_ARMOR_LEVEL_1</v>
      </c>
      <c r="C190" t="str">
        <f t="shared" si="4"/>
        <v>research[AIR_ARMOR_LEVEL_1] = False</v>
      </c>
    </row>
    <row r="191" spans="1:3" x14ac:dyDescent="0.3">
      <c r="A191" t="s">
        <v>139</v>
      </c>
      <c r="B191" t="str">
        <f t="shared" si="5"/>
        <v>AIR_ARMOR_LEVEL_2</v>
      </c>
      <c r="C191" t="str">
        <f t="shared" si="4"/>
        <v>research[AIR_ARMOR_LEVEL_2] = False</v>
      </c>
    </row>
    <row r="192" spans="1:3" x14ac:dyDescent="0.3">
      <c r="A192" t="s">
        <v>140</v>
      </c>
      <c r="B192" t="str">
        <f t="shared" si="5"/>
        <v>AIR_ARMOR_LEVEL_3</v>
      </c>
      <c r="C192" t="str">
        <f t="shared" si="4"/>
        <v>research[AIR_ARMOR_LEVEL_3] = False</v>
      </c>
    </row>
    <row r="193" spans="1:3" x14ac:dyDescent="0.3">
      <c r="A193" t="s">
        <v>141</v>
      </c>
      <c r="B193" t="str">
        <f t="shared" si="5"/>
        <v>SHIELDS_LEVEL_1</v>
      </c>
      <c r="C193" t="str">
        <f t="shared" si="4"/>
        <v>research[SHIELDS_LEVEL_1] = False</v>
      </c>
    </row>
    <row r="194" spans="1:3" x14ac:dyDescent="0.3">
      <c r="A194" t="s">
        <v>142</v>
      </c>
      <c r="B194" t="str">
        <f t="shared" si="5"/>
        <v>SHIELDS_LEVEL_2</v>
      </c>
      <c r="C194" t="str">
        <f t="shared" ref="C194:C205" si="6">CONCATENATE($D$1,B194,$E$1)</f>
        <v>research[SHIELDS_LEVEL_2] = False</v>
      </c>
    </row>
    <row r="195" spans="1:3" x14ac:dyDescent="0.3">
      <c r="A195" t="s">
        <v>143</v>
      </c>
      <c r="B195" t="str">
        <f t="shared" si="5"/>
        <v>SHIELDS_LEVEL_3</v>
      </c>
      <c r="C195" t="str">
        <f t="shared" si="6"/>
        <v>research[SHIELDS_LEVEL_3] = False</v>
      </c>
    </row>
    <row r="196" spans="1:3" x14ac:dyDescent="0.3">
      <c r="A196" t="s">
        <v>144</v>
      </c>
      <c r="B196" t="str">
        <f t="shared" si="5"/>
        <v>CHARGE</v>
      </c>
      <c r="C196" t="str">
        <f t="shared" si="6"/>
        <v>research[CHARGE] = False</v>
      </c>
    </row>
    <row r="197" spans="1:3" x14ac:dyDescent="0.3">
      <c r="A197" t="s">
        <v>145</v>
      </c>
      <c r="B197" t="str">
        <f t="shared" si="5"/>
        <v>GRAVITIC_BOOSTERS</v>
      </c>
      <c r="C197" t="str">
        <f t="shared" si="6"/>
        <v>research[GRAVITIC_BOOSTERS] = False</v>
      </c>
    </row>
    <row r="198" spans="1:3" x14ac:dyDescent="0.3">
      <c r="A198" t="s">
        <v>146</v>
      </c>
      <c r="B198" t="str">
        <f t="shared" si="5"/>
        <v>GRAVITIC_DRIVE</v>
      </c>
      <c r="C198" t="str">
        <f t="shared" si="6"/>
        <v>research[GRAVITIC_DRIVE] = False</v>
      </c>
    </row>
    <row r="199" spans="1:3" x14ac:dyDescent="0.3">
      <c r="A199" t="s">
        <v>147</v>
      </c>
      <c r="B199" t="str">
        <f t="shared" si="5"/>
        <v>ANION_PULSE-CRYSTALS</v>
      </c>
      <c r="C199" t="str">
        <f t="shared" si="6"/>
        <v>research[ANION_PULSE-CRYSTALS] = False</v>
      </c>
    </row>
    <row r="200" spans="1:3" x14ac:dyDescent="0.3">
      <c r="A200" t="s">
        <v>148</v>
      </c>
      <c r="B200" t="str">
        <f t="shared" si="5"/>
        <v>EXTENDED_THERMAL_LANCE</v>
      </c>
      <c r="C200" t="str">
        <f t="shared" si="6"/>
        <v>research[EXTENDED_THERMAL_LANCE] = False</v>
      </c>
    </row>
    <row r="201" spans="1:3" x14ac:dyDescent="0.3">
      <c r="A201" t="s">
        <v>149</v>
      </c>
      <c r="B201" t="str">
        <f t="shared" si="5"/>
        <v>PSIONIC_STORM</v>
      </c>
      <c r="C201" t="str">
        <f t="shared" si="6"/>
        <v>research[PSIONIC_STORM] = False</v>
      </c>
    </row>
    <row r="202" spans="1:3" x14ac:dyDescent="0.3">
      <c r="A202" t="s">
        <v>150</v>
      </c>
      <c r="B202" t="str">
        <f t="shared" si="5"/>
        <v>HALLUCINATION</v>
      </c>
      <c r="C202" t="str">
        <f t="shared" si="6"/>
        <v>research[HALLUCINATION] = False</v>
      </c>
    </row>
    <row r="203" spans="1:3" x14ac:dyDescent="0.3">
      <c r="A203" t="s">
        <v>151</v>
      </c>
      <c r="B203" t="str">
        <f t="shared" si="5"/>
        <v>BLINK</v>
      </c>
      <c r="C203" t="str">
        <f t="shared" si="6"/>
        <v>research[BLINK] = False</v>
      </c>
    </row>
    <row r="204" spans="1:3" x14ac:dyDescent="0.3">
      <c r="A204" t="s">
        <v>152</v>
      </c>
      <c r="B204" t="str">
        <f t="shared" ref="B204:B205" si="7">UPPER(SUBSTITUTE(A204," ","_"))</f>
        <v>GRAVITON_CATAPULT</v>
      </c>
      <c r="C204" t="str">
        <f t="shared" si="6"/>
        <v>research[GRAVITON_CATAPULT] = False</v>
      </c>
    </row>
    <row r="205" spans="1:3" x14ac:dyDescent="0.3">
      <c r="A205" t="s">
        <v>408</v>
      </c>
      <c r="B205" t="str">
        <f t="shared" si="7"/>
        <v>WARP_GATE</v>
      </c>
      <c r="C205" t="str">
        <f t="shared" si="6"/>
        <v>research[WARP_GATE] = False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20" sqref="C20"/>
    </sheetView>
  </sheetViews>
  <sheetFormatPr defaultRowHeight="14.4" x14ac:dyDescent="0.3"/>
  <sheetData>
    <row r="1" spans="1:10" x14ac:dyDescent="0.3">
      <c r="A1" t="s">
        <v>0</v>
      </c>
      <c r="B1" t="s">
        <v>343</v>
      </c>
      <c r="C1" t="s">
        <v>424</v>
      </c>
      <c r="D1" t="s">
        <v>254</v>
      </c>
      <c r="E1" t="s">
        <v>346</v>
      </c>
      <c r="F1" t="s">
        <v>126</v>
      </c>
      <c r="H1" t="s">
        <v>445</v>
      </c>
      <c r="I1" t="s">
        <v>425</v>
      </c>
      <c r="J1" t="s">
        <v>446</v>
      </c>
    </row>
    <row r="2" spans="1:10" x14ac:dyDescent="0.3">
      <c r="A2" t="s">
        <v>102</v>
      </c>
      <c r="B2" t="str">
        <f t="shared" ref="B2:B18" si="0">UPPER(SUBSTITUTE(A2," ","_"))</f>
        <v>GHOST</v>
      </c>
      <c r="C2">
        <v>50</v>
      </c>
      <c r="D2">
        <v>200</v>
      </c>
      <c r="E2" t="str">
        <f>Research!$B$76</f>
        <v>MOEBIUS_REACTOR</v>
      </c>
      <c r="F2" t="str">
        <f>CONCATENATE($G$1,B2,$H$1,C2,$I$1,D2,$I$1,E2,$J$1)</f>
        <v>GHOST : (50,200,MOEBIUS_REACTOR),</v>
      </c>
    </row>
    <row r="3" spans="1:10" x14ac:dyDescent="0.3">
      <c r="A3" t="s">
        <v>107</v>
      </c>
      <c r="B3" t="str">
        <f t="shared" si="0"/>
        <v>MEDIVAC</v>
      </c>
      <c r="C3">
        <v>50</v>
      </c>
      <c r="D3">
        <v>200</v>
      </c>
      <c r="E3" t="str">
        <f>Research!$B$74</f>
        <v>CADUCEUS_REACTOR</v>
      </c>
      <c r="F3" t="str">
        <f t="shared" ref="F3:F18" si="1">CONCATENATE($G$1,B3,$H$1,C3,$I$1,D3,$I$1,E3,$J$1)</f>
        <v>MEDIVAC : (50,200,CADUCEUS_REACTOR),</v>
      </c>
    </row>
    <row r="4" spans="1:10" x14ac:dyDescent="0.3">
      <c r="A4" t="s">
        <v>108</v>
      </c>
      <c r="B4" t="str">
        <f t="shared" si="0"/>
        <v>RAVEN</v>
      </c>
      <c r="C4">
        <v>50</v>
      </c>
      <c r="D4">
        <v>200</v>
      </c>
      <c r="E4" t="str">
        <f>Research!$B$75</f>
        <v>CORVID_REACTOR</v>
      </c>
      <c r="F4" t="str">
        <f t="shared" si="1"/>
        <v>RAVEN : (50,200,CORVID_REACTOR),</v>
      </c>
    </row>
    <row r="5" spans="1:10" x14ac:dyDescent="0.3">
      <c r="A5" t="s">
        <v>109</v>
      </c>
      <c r="B5" t="str">
        <f t="shared" si="0"/>
        <v>BANSHEE</v>
      </c>
      <c r="C5">
        <v>50</v>
      </c>
      <c r="D5">
        <v>200</v>
      </c>
      <c r="E5" t="s">
        <v>428</v>
      </c>
      <c r="F5" t="str">
        <f t="shared" si="1"/>
        <v>BANSHEE : (50,200,None),</v>
      </c>
    </row>
    <row r="6" spans="1:10" x14ac:dyDescent="0.3">
      <c r="A6" t="s">
        <v>110</v>
      </c>
      <c r="B6" t="str">
        <f t="shared" si="0"/>
        <v>BATTLECRUISER</v>
      </c>
      <c r="C6">
        <v>50</v>
      </c>
      <c r="D6">
        <v>200</v>
      </c>
      <c r="E6" t="str">
        <f>Research!$B$73</f>
        <v>BEHEMOTH_REACTOR</v>
      </c>
      <c r="F6" t="str">
        <f t="shared" si="1"/>
        <v>BATTLECRUISER : (50,200,BEHEMOTH_REACTOR),</v>
      </c>
    </row>
    <row r="7" spans="1:10" x14ac:dyDescent="0.3">
      <c r="A7" t="s">
        <v>69</v>
      </c>
      <c r="B7" t="str">
        <f t="shared" si="0"/>
        <v>ORBITAL_COMMAND</v>
      </c>
      <c r="C7">
        <v>50</v>
      </c>
      <c r="D7">
        <v>200</v>
      </c>
      <c r="E7" t="s">
        <v>428</v>
      </c>
      <c r="F7" t="str">
        <f t="shared" si="1"/>
        <v>ORBITAL_COMMAND : (50,200,None),</v>
      </c>
    </row>
    <row r="8" spans="1:10" x14ac:dyDescent="0.3">
      <c r="A8" t="s">
        <v>10</v>
      </c>
      <c r="B8" t="str">
        <f t="shared" si="0"/>
        <v>QUEEN</v>
      </c>
      <c r="C8">
        <v>25</v>
      </c>
      <c r="D8">
        <v>200</v>
      </c>
      <c r="E8" t="s">
        <v>428</v>
      </c>
      <c r="F8" t="str">
        <f t="shared" si="1"/>
        <v>QUEEN : (25,200,None),</v>
      </c>
    </row>
    <row r="9" spans="1:10" x14ac:dyDescent="0.3">
      <c r="A9" t="s">
        <v>332</v>
      </c>
      <c r="B9" t="str">
        <f t="shared" si="0"/>
        <v>OVERSEER</v>
      </c>
      <c r="C9">
        <v>50</v>
      </c>
      <c r="D9">
        <v>200</v>
      </c>
      <c r="E9" t="s">
        <v>428</v>
      </c>
      <c r="F9" t="str">
        <f t="shared" si="1"/>
        <v>OVERSEER : (50,200,None),</v>
      </c>
    </row>
    <row r="10" spans="1:10" x14ac:dyDescent="0.3">
      <c r="A10" t="s">
        <v>16</v>
      </c>
      <c r="B10" t="str">
        <f t="shared" si="0"/>
        <v>INFESTOR</v>
      </c>
      <c r="C10">
        <v>50</v>
      </c>
      <c r="D10">
        <v>200</v>
      </c>
      <c r="E10" t="str">
        <f>Research!$B$142</f>
        <v>PATHOGEN_GLANDS</v>
      </c>
      <c r="F10" t="str">
        <f t="shared" si="1"/>
        <v>INFESTOR : (50,200,PATHOGEN_GLANDS),</v>
      </c>
    </row>
    <row r="11" spans="1:10" x14ac:dyDescent="0.3">
      <c r="A11" t="s">
        <v>334</v>
      </c>
      <c r="B11" t="str">
        <f t="shared" si="0"/>
        <v>VIPER</v>
      </c>
      <c r="C11">
        <v>50</v>
      </c>
      <c r="D11">
        <v>200</v>
      </c>
      <c r="E11" t="s">
        <v>428</v>
      </c>
      <c r="F11" t="str">
        <f t="shared" si="1"/>
        <v>VIPER : (50,200,None),</v>
      </c>
    </row>
    <row r="12" spans="1:10" x14ac:dyDescent="0.3">
      <c r="A12" t="s">
        <v>114</v>
      </c>
      <c r="B12" t="str">
        <f t="shared" si="0"/>
        <v>SENTRY</v>
      </c>
      <c r="C12">
        <v>50</v>
      </c>
      <c r="D12">
        <v>200</v>
      </c>
      <c r="E12" t="s">
        <v>428</v>
      </c>
      <c r="F12" t="str">
        <f t="shared" si="1"/>
        <v>SENTRY : (50,200,None),</v>
      </c>
    </row>
    <row r="13" spans="1:10" x14ac:dyDescent="0.3">
      <c r="A13" t="s">
        <v>122</v>
      </c>
      <c r="B13" t="str">
        <f t="shared" si="0"/>
        <v>PHOENIX</v>
      </c>
      <c r="C13">
        <v>50</v>
      </c>
      <c r="D13">
        <v>200</v>
      </c>
      <c r="E13" t="s">
        <v>428</v>
      </c>
      <c r="F13" t="str">
        <f t="shared" si="1"/>
        <v>PHOENIX : (50,200,None),</v>
      </c>
    </row>
    <row r="14" spans="1:10" x14ac:dyDescent="0.3">
      <c r="A14" t="s">
        <v>115</v>
      </c>
      <c r="B14" t="str">
        <f t="shared" si="0"/>
        <v>HIGH_TEMPLAR</v>
      </c>
      <c r="C14">
        <v>50</v>
      </c>
      <c r="D14">
        <v>200</v>
      </c>
      <c r="E14" t="s">
        <v>428</v>
      </c>
      <c r="F14" t="str">
        <f t="shared" si="1"/>
        <v>HIGH_TEMPLAR : (50,200,None),</v>
      </c>
    </row>
    <row r="15" spans="1:10" x14ac:dyDescent="0.3">
      <c r="A15" t="s">
        <v>125</v>
      </c>
      <c r="B15" t="str">
        <f t="shared" si="0"/>
        <v>MOTHERSHIP</v>
      </c>
      <c r="C15">
        <v>50</v>
      </c>
      <c r="D15">
        <v>200</v>
      </c>
      <c r="E15" t="s">
        <v>428</v>
      </c>
      <c r="F15" t="str">
        <f t="shared" si="1"/>
        <v>MOTHERSHIP : (50,200,None),</v>
      </c>
    </row>
    <row r="16" spans="1:10" x14ac:dyDescent="0.3">
      <c r="A16" t="s">
        <v>340</v>
      </c>
      <c r="B16" t="str">
        <f t="shared" si="0"/>
        <v>MOTHERSHIP_CORE</v>
      </c>
      <c r="C16">
        <v>50</v>
      </c>
      <c r="D16">
        <v>200</v>
      </c>
      <c r="E16" t="s">
        <v>428</v>
      </c>
      <c r="F16" t="str">
        <f t="shared" si="1"/>
        <v>MOTHERSHIP_CORE : (50,200,None),</v>
      </c>
    </row>
    <row r="17" spans="1:6" x14ac:dyDescent="0.3">
      <c r="A17" t="s">
        <v>341</v>
      </c>
      <c r="B17" t="str">
        <f t="shared" si="0"/>
        <v>ORACLE</v>
      </c>
      <c r="C17">
        <v>50</v>
      </c>
      <c r="D17">
        <v>200</v>
      </c>
      <c r="E17" t="s">
        <v>428</v>
      </c>
      <c r="F17" t="str">
        <f t="shared" si="1"/>
        <v>ORACLE : (50,200,None),</v>
      </c>
    </row>
    <row r="18" spans="1:6" x14ac:dyDescent="0.3">
      <c r="A18" t="s">
        <v>84</v>
      </c>
      <c r="B18" t="str">
        <f t="shared" si="0"/>
        <v>NEXUS</v>
      </c>
      <c r="C18">
        <v>0</v>
      </c>
      <c r="D18">
        <v>100</v>
      </c>
      <c r="E18" t="s">
        <v>428</v>
      </c>
      <c r="F18" t="str">
        <f t="shared" si="1"/>
        <v>NEXUS : (0,100,None),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Lists</vt:lpstr>
      <vt:lpstr>Constants</vt:lpstr>
      <vt:lpstr>Events_Old</vt:lpstr>
      <vt:lpstr>Units</vt:lpstr>
      <vt:lpstr>Events</vt:lpstr>
      <vt:lpstr>Research</vt:lpstr>
      <vt:lpstr>Energy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DTP</dc:creator>
  <cp:lastModifiedBy>DTP</cp:lastModifiedBy>
  <dcterms:created xsi:type="dcterms:W3CDTF">2012-12-16T22:59:31Z</dcterms:created>
  <dcterms:modified xsi:type="dcterms:W3CDTF">2013-03-31T21:05:32Z</dcterms:modified>
</cp:coreProperties>
</file>