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25" windowWidth="1980" windowHeight="6600" activeTab="3"/>
  </bookViews>
  <sheets>
    <sheet name="Phiếu nhập" sheetId="1" r:id="rId1"/>
    <sheet name="Phiếu chuyển kho" sheetId="2" r:id="rId2"/>
    <sheet name="Phiếu xuất khác" sheetId="3" r:id="rId3"/>
    <sheet name="Thẻ Kho" sheetId="4" r:id="rId4"/>
    <sheet name="Phiếu kiểm kê" sheetId="5" r:id="rId5"/>
    <sheet name="Sheet2" sheetId="6" r:id="rId6"/>
  </sheets>
  <definedNames>
    <definedName name="_xlnm._FilterDatabase" localSheetId="0" hidden="1">'Phiếu nhập'!$A$33:$W$41</definedName>
    <definedName name="_xlnm._FilterDatabase" localSheetId="2" hidden="1">'Phiếu xuất khác'!$A$31:$N$31</definedName>
  </definedNames>
  <calcPr calcId="144525"/>
</workbook>
</file>

<file path=xl/calcChain.xml><?xml version="1.0" encoding="utf-8"?>
<calcChain xmlns="http://schemas.openxmlformats.org/spreadsheetml/2006/main">
  <c r="J43" i="4" l="1"/>
  <c r="F42" i="4"/>
  <c r="G42" i="4"/>
  <c r="H42" i="4"/>
  <c r="I42" i="4"/>
  <c r="E42" i="4"/>
  <c r="J34" i="4"/>
  <c r="J35" i="4" s="1"/>
  <c r="J36" i="4" s="1"/>
  <c r="J37" i="4" s="1"/>
  <c r="J38" i="4" s="1"/>
  <c r="J39" i="4" s="1"/>
  <c r="J40" i="4" s="1"/>
  <c r="J41" i="4" s="1"/>
  <c r="H38" i="3"/>
  <c r="E40" i="3"/>
  <c r="H39" i="3"/>
  <c r="H37" i="3"/>
  <c r="H36" i="3"/>
  <c r="H35" i="3" s="1"/>
  <c r="H34" i="3"/>
  <c r="H33" i="3"/>
  <c r="H32" i="3" s="1"/>
  <c r="L40" i="2"/>
  <c r="L39" i="2" s="1"/>
  <c r="K38" i="2"/>
  <c r="K37" i="2"/>
  <c r="K40" i="2"/>
  <c r="L38" i="2"/>
  <c r="L37" i="2"/>
  <c r="L35" i="2"/>
  <c r="L34" i="2"/>
  <c r="L33" i="2" s="1"/>
  <c r="J40" i="2"/>
  <c r="J39" i="2" s="1"/>
  <c r="H40" i="2"/>
  <c r="J38" i="2"/>
  <c r="H38" i="2"/>
  <c r="J37" i="2"/>
  <c r="J36" i="2" s="1"/>
  <c r="H37" i="2"/>
  <c r="K35" i="2"/>
  <c r="J35" i="2"/>
  <c r="H35" i="2"/>
  <c r="K34" i="2"/>
  <c r="J34" i="2"/>
  <c r="H34" i="2"/>
  <c r="H42" i="2" s="1"/>
  <c r="J33" i="2" l="1"/>
  <c r="J42" i="2" s="1"/>
  <c r="L36" i="2"/>
  <c r="L42" i="2" s="1"/>
  <c r="K36" i="1"/>
  <c r="K35" i="1"/>
  <c r="J41" i="1"/>
  <c r="K40" i="1" s="1"/>
  <c r="H41" i="1"/>
  <c r="J39" i="1"/>
  <c r="H39" i="1"/>
  <c r="J38" i="1"/>
  <c r="K37" i="1" s="1"/>
  <c r="H38" i="1"/>
  <c r="J36" i="1"/>
  <c r="H36" i="1"/>
  <c r="J35" i="1"/>
  <c r="K34" i="1" s="1"/>
  <c r="H35" i="1"/>
  <c r="H43" i="1" l="1"/>
  <c r="K43" i="1"/>
  <c r="H40" i="3"/>
</calcChain>
</file>

<file path=xl/sharedStrings.xml><?xml version="1.0" encoding="utf-8"?>
<sst xmlns="http://schemas.openxmlformats.org/spreadsheetml/2006/main" count="446" uniqueCount="247">
  <si>
    <t>Thời gian:</t>
  </si>
  <si>
    <t>Kho:</t>
  </si>
  <si>
    <t>Tùy chọn (cụ thể hoặc tất cả)</t>
  </si>
  <si>
    <t>Tùy chọn (xx/xx/xxxx - xx/xx/xxxx)</t>
  </si>
  <si>
    <t>STT</t>
  </si>
  <si>
    <t>Mã NCC</t>
  </si>
  <si>
    <t>Nhà CC</t>
  </si>
  <si>
    <t>Số Phiếu</t>
  </si>
  <si>
    <t>Mã Hàng</t>
  </si>
  <si>
    <t>Tên Hàng</t>
  </si>
  <si>
    <t>Đơn vị tính</t>
  </si>
  <si>
    <t>Người nhận hàng</t>
  </si>
  <si>
    <t>SL đặt hàng</t>
  </si>
  <si>
    <t>Sl thực nhận</t>
  </si>
  <si>
    <t>Lệch</t>
  </si>
  <si>
    <t>Đơn giá</t>
  </si>
  <si>
    <t>Thành Tiền</t>
  </si>
  <si>
    <t>Ghi Chú</t>
  </si>
  <si>
    <t>Kho xuất</t>
  </si>
  <si>
    <t>Kho Nhập</t>
  </si>
  <si>
    <t>Kho Xuất</t>
  </si>
  <si>
    <t>PO của CH</t>
  </si>
  <si>
    <t>Ngày PO CH</t>
  </si>
  <si>
    <t>Po Thu Mua</t>
  </si>
  <si>
    <t>Ngày PO Thu Mua</t>
  </si>
  <si>
    <t>Ngày xuất phiếu</t>
  </si>
  <si>
    <t>SL giao</t>
  </si>
  <si>
    <t xml:space="preserve">Khối lượng của Mã hàng </t>
  </si>
  <si>
    <t>Khối lượng/đơn vị</t>
  </si>
  <si>
    <t>BẢNG KÊ PHIẾU XUẤT KHÁC</t>
  </si>
  <si>
    <t>Sl xuất</t>
  </si>
  <si>
    <t>Lý do xuất</t>
  </si>
  <si>
    <t>Kho xuất:</t>
  </si>
  <si>
    <t>Kho nhập:</t>
  </si>
  <si>
    <t>THẺ KHO</t>
  </si>
  <si>
    <t>Tùy chọn (cụ thể )</t>
  </si>
  <si>
    <t>Khối lượng/đơn vị (Kg)</t>
  </si>
  <si>
    <t>Khối lượng (KL/DV * Sl giao) (Kg)</t>
  </si>
  <si>
    <t>Data nhập hệ thống</t>
  </si>
  <si>
    <t>Số phiếu Kho nhập hàng</t>
  </si>
  <si>
    <t>Ngày Kho nhận hàng</t>
  </si>
  <si>
    <t>Ngày Kho nhập hệ thống</t>
  </si>
  <si>
    <t>Giá trị đơn hàng</t>
  </si>
  <si>
    <t>Giá trị thực nhận</t>
  </si>
  <si>
    <t>BÁO CÁO NHẬP HÀNG</t>
  </si>
  <si>
    <t>Tên Kho Nhập</t>
  </si>
  <si>
    <t>Đơn giá (-VAT)</t>
  </si>
  <si>
    <t>Thành Tiền (-VAT)</t>
  </si>
  <si>
    <t>Số Phiếu Kho xuất</t>
  </si>
  <si>
    <t>Nhân viên xuất phiếu</t>
  </si>
  <si>
    <t>BÁO CÁO CHUYỂN KHO</t>
  </si>
  <si>
    <t>Nhân viên giao hàng</t>
  </si>
  <si>
    <t>Tên Kho xuất</t>
  </si>
  <si>
    <t>Nhân viên xuất</t>
  </si>
  <si>
    <t>Ghi chú</t>
  </si>
  <si>
    <t>CHỈNH SỬA ĐƯỢC</t>
  </si>
  <si>
    <t xml:space="preserve"> KHÔNG CHỈNH SỬA</t>
  </si>
  <si>
    <t>SỐ PO</t>
  </si>
  <si>
    <t>STT
(1)</t>
  </si>
  <si>
    <t>Mã hàng (2)</t>
  </si>
  <si>
    <t>Tên Hàng (3)</t>
  </si>
  <si>
    <t>ĐVT (4)</t>
  </si>
  <si>
    <t>Ghi Chú (11)</t>
  </si>
  <si>
    <t>Số đơn hàng Thu mua đặt</t>
  </si>
  <si>
    <t>Ngày đặt đơn hàng</t>
  </si>
  <si>
    <t>Tên Nhà Cung Cấp</t>
  </si>
  <si>
    <t>Tình trạng đơn hàng</t>
  </si>
  <si>
    <t>Số phiếu nhập HT</t>
  </si>
  <si>
    <t>Người nhập phiếu</t>
  </si>
  <si>
    <t>Ngày nhận hàng</t>
  </si>
  <si>
    <t>Tổng tiền thực nhận đơn hàng</t>
  </si>
  <si>
    <t>Tổng cộng</t>
  </si>
  <si>
    <t>Trong đó:</t>
  </si>
  <si>
    <t>Các giá trị Thu mua set up sẵn (Kho không chỉnh sửa):</t>
  </si>
  <si>
    <t>Khối lượng mã hàng</t>
  </si>
  <si>
    <t>Khối lượng mã hàng (5)</t>
  </si>
  <si>
    <t>Đơn Giá (-VAT) (6)</t>
  </si>
  <si>
    <t>SL đặt hàng (7)</t>
  </si>
  <si>
    <t>Giá trị đơn hàng (8) = (6)*(7)</t>
  </si>
  <si>
    <t>Sl thực nhận (9)</t>
  </si>
  <si>
    <t>Giá trị thực nhận (10) = (9)*(6)</t>
  </si>
  <si>
    <t>Lệch (11)=(9)-(7)</t>
  </si>
  <si>
    <t>Các giá trị Kho tác động or auto</t>
  </si>
  <si>
    <t>Số lượng thực nhận</t>
  </si>
  <si>
    <t>-Mã hàng</t>
  </si>
  <si>
    <t>-Tên hàng</t>
  </si>
  <si>
    <t>-ĐVT</t>
  </si>
  <si>
    <t>-Đơn giá</t>
  </si>
  <si>
    <t>-SL đặt hàng
-Giá trị đơn hàng</t>
  </si>
  <si>
    <t>"Mã nhà cung cấp - Số phiếu nhà cung cấp tiếp theo của tháng phát sinh - Số phiếu tiếp theo phát sinh của Kho trong tháng - Mã Kho - Ngày-Tháng-Năm"</t>
  </si>
  <si>
    <t>abc-gh-klm</t>
  </si>
  <si>
    <t>Hoàn Tất</t>
  </si>
  <si>
    <t>Cty TNHH Huỳnh Lâm Gia</t>
  </si>
  <si>
    <t>0230216-01-12082017</t>
  </si>
  <si>
    <t>Huyền Anh</t>
  </si>
  <si>
    <t>Người nhập phiếu: Auto theo account đăng nhập</t>
  </si>
  <si>
    <t xml:space="preserve">Số phiếu nhập Hệ thống (theo quy tắc): Auto </t>
  </si>
  <si>
    <t>Hận</t>
  </si>
  <si>
    <t>Sua TT Vinamilk co duong 220mlx48</t>
  </si>
  <si>
    <t>THUNG</t>
  </si>
  <si>
    <t>Khối lượng mã hàng-Kg (5)</t>
  </si>
  <si>
    <t>Xử lý một phần</t>
  </si>
  <si>
    <t>SDCD NSPN Xanh La 380Gx48</t>
  </si>
  <si>
    <t>dgf-th-uvx</t>
  </si>
  <si>
    <t>Cty TNHH TM DV GFC</t>
  </si>
  <si>
    <t>0010317-12082017</t>
  </si>
  <si>
    <t>Huỳnh</t>
  </si>
  <si>
    <t>Thúy</t>
  </si>
  <si>
    <t>00414</t>
  </si>
  <si>
    <t>N.Tang luc number one chanh pet</t>
  </si>
  <si>
    <t>CHAI</t>
  </si>
  <si>
    <t>00033</t>
  </si>
  <si>
    <t>Số hóa đơn</t>
  </si>
  <si>
    <t>01165</t>
  </si>
  <si>
    <t>Café Vina 3in1 (20Gx24Goi)</t>
  </si>
  <si>
    <t>BICH</t>
  </si>
  <si>
    <t>PGH</t>
  </si>
  <si>
    <t>0230318-01-13082017</t>
  </si>
  <si>
    <t>NCC giao bổ sung; less 100 thùng</t>
  </si>
  <si>
    <t>10/08/2017 - 13/08/2017</t>
  </si>
  <si>
    <t>Nhà Cung Cấp</t>
  </si>
  <si>
    <t>Tất cả Nhà Cung Cấp</t>
  </si>
  <si>
    <t>Kho 91B</t>
  </si>
  <si>
    <t>Example:</t>
  </si>
  <si>
    <r>
      <rPr>
        <b/>
        <i/>
        <sz val="11"/>
        <color rgb="FFFF0000"/>
        <rFont val="Times New Roman"/>
        <family val="1"/>
      </rPr>
      <t xml:space="preserve">VD: 0230216-08-12102017 </t>
    </r>
    <r>
      <rPr>
        <sz val="11"/>
        <color theme="1"/>
        <rFont val="Times New Roman"/>
        <family val="1"/>
      </rPr>
      <t>(giả định 023 là Mã của nhà cung cấp "Huỳnh Lâm Gia"
Ý nghĩa: Ngày 12/08/2017 số phiếu thứ 16 phát sinh trong tháng 08 của Kho là phiếu thứ 02 của nhà cung cấp Huỳnh Lâm Gia (hay thời điểm 12/08/2017 NCC Huỳnh Lâm Gia phát sinh 02 phiếu trong tháng 08 và là phiếu thứ 16 nhập HT của Kho trong tháng 08)</t>
    </r>
  </si>
  <si>
    <t>NCC chưa giao đủ; sẽ giao tiếp</t>
  </si>
  <si>
    <t>00036</t>
  </si>
  <si>
    <t>Số đơn hàng CH đặt</t>
  </si>
  <si>
    <t>Sl giao (9)</t>
  </si>
  <si>
    <t>Người giao hàng</t>
  </si>
  <si>
    <t>Các giá trị set up sẵn:</t>
  </si>
  <si>
    <t>Số đơn hàng của CH</t>
  </si>
  <si>
    <t>Tên Ch nhập</t>
  </si>
  <si>
    <t>Tên Cửa hàng nhập hàng</t>
  </si>
  <si>
    <t xml:space="preserve">Mã hàng </t>
  </si>
  <si>
    <t>Note: Kho xuất có thể thêm mã hàng</t>
  </si>
  <si>
    <t>Tên hàng: Auto theo mã hàng</t>
  </si>
  <si>
    <t>ĐVT: Auto theo mã hàng</t>
  </si>
  <si>
    <t>Khối lượng mã hàng: Auto theo mã hàng</t>
  </si>
  <si>
    <t>Khối lượng hàng (12)=(5)*(9)</t>
  </si>
  <si>
    <t>Số lượng giao</t>
  </si>
  <si>
    <t>Số lượng đặt hàng</t>
  </si>
  <si>
    <t>Kho xuất: theo tùy chọn</t>
  </si>
  <si>
    <t>Kho nhập: theo tùy chọn</t>
  </si>
  <si>
    <t>Ngày giao hàng</t>
  </si>
  <si>
    <t>Số phiếu nhập hệ thống (theo nguyên tắc): auto cho số liền kề tiếp theo</t>
  </si>
  <si>
    <t>Mã Kho nhập-Số phiếu kho nhập phát sinh trong tháng ứng với Kho xuất-Số phiếu Kho xuất trong tháng - Kho xuất-Ngày tháng năm</t>
  </si>
  <si>
    <r>
      <rPr>
        <b/>
        <i/>
        <sz val="11"/>
        <color rgb="FFFF0000"/>
        <rFont val="Times New Roman"/>
        <family val="1"/>
      </rPr>
      <t>VD: 00203011-01-12082017</t>
    </r>
    <r>
      <rPr>
        <sz val="11"/>
        <color theme="1"/>
        <rFont val="Times New Roman"/>
        <family val="1"/>
      </rPr>
      <t xml:space="preserve"> : Giả định mã 002 là Kho Thới Lai; mã 01 Kho 91B; Ngyaf 12/08/2017 Kho 91B xuất phiếu thứ 11 trong tháng 08 ứng với phiếu xuất thứ 03 trong tháng 08 cho Kho Thới Lai (hay tới thời điểm 12/08/2017 Kho Thới Lai nhận phiếu chuyển thứ 03 trong tháng 08 từ Kho 91B và là phiếu chuyển thứ 11 trong tháng 08 của Kho 91B đến tất cả các CH</t>
    </r>
  </si>
  <si>
    <t>Mã Nhà cung cấp</t>
  </si>
  <si>
    <t>-Số đơn hàng Thu mua đặt
-Ngày đặt đơn hàng
-Tên nhà cung cấp
-Mã Nhà cung cấp</t>
  </si>
  <si>
    <t>023</t>
  </si>
  <si>
    <t>001</t>
  </si>
  <si>
    <t>abc-gh-ijk</t>
  </si>
  <si>
    <t>Lê Bình 10</t>
  </si>
  <si>
    <t>01</t>
  </si>
  <si>
    <t>Mã Kho Xuất</t>
  </si>
  <si>
    <t>01002116-01-13082017</t>
  </si>
  <si>
    <t>Hạnh</t>
  </si>
  <si>
    <t>65C-07877: Nghĩa - Minh</t>
  </si>
  <si>
    <t>Khối lượng hàng-Kg (10)=(9)*(5)</t>
  </si>
  <si>
    <t>Phú Thứ 04</t>
  </si>
  <si>
    <t>04001117-01-13082017</t>
  </si>
  <si>
    <t>Thái</t>
  </si>
  <si>
    <t>65C-08783: Dự-Khánh</t>
  </si>
  <si>
    <t>Ngã Sáu 05</t>
  </si>
  <si>
    <t>02</t>
  </si>
  <si>
    <t>Thới Lai</t>
  </si>
  <si>
    <t>Dúng</t>
  </si>
  <si>
    <t>0501001-02-14082017</t>
  </si>
  <si>
    <t>BÁO CÁO CHUYỂN HÀNG</t>
  </si>
  <si>
    <t>10/08/2017 - 14/08/2017</t>
  </si>
  <si>
    <t>Tất cả các Kho</t>
  </si>
  <si>
    <t>Kho Nhập:</t>
  </si>
  <si>
    <t>Kho Xuất:</t>
  </si>
  <si>
    <t>Mã Kho xuất</t>
  </si>
  <si>
    <t>STT (1)</t>
  </si>
  <si>
    <t>Mã Hàng (2)</t>
  </si>
  <si>
    <t>Đơn vị tính (4)</t>
  </si>
  <si>
    <t>Sl xuất (5)</t>
  </si>
  <si>
    <t>Khối lượng/đơn vị (6)</t>
  </si>
  <si>
    <t>Đơn giá (-VAT) (7)</t>
  </si>
  <si>
    <t>Thành Tiền (8)=(7)*(5)</t>
  </si>
  <si>
    <t>Lý do xuất (9)</t>
  </si>
  <si>
    <t>Lý do xuất: tùy chọn</t>
  </si>
  <si>
    <t>Hàng hủy</t>
  </si>
  <si>
    <t>Hàng tặng</t>
  </si>
  <si>
    <t>Hàng sử dụng nội bộ</t>
  </si>
  <si>
    <t>Hàng mất trộm</t>
  </si>
  <si>
    <t>Chương trình khuyến mãi</t>
  </si>
  <si>
    <t>Khác</t>
  </si>
  <si>
    <t>Số phiếu xuất (theo nguyên tắc): auto số tiếp theo</t>
  </si>
  <si>
    <t>Số phiếu thứ tự xuất trong tháng-Mã kho xuất-ngày tháng năm</t>
  </si>
  <si>
    <r>
      <rPr>
        <b/>
        <i/>
        <sz val="11"/>
        <color rgb="FFFF0000"/>
        <rFont val="Times New Roman"/>
        <family val="1"/>
      </rPr>
      <t>VD: 00001-01-10082017</t>
    </r>
    <r>
      <rPr>
        <sz val="11"/>
        <color theme="1"/>
        <rFont val="Times New Roman"/>
        <family val="1"/>
      </rPr>
      <t>: Giả định mã 01 Kho 91B; ngày 10/08/2017 Kho xuất khác số phiếu thứ 01 trong tháng 08</t>
    </r>
  </si>
  <si>
    <t>0001-01-10082017</t>
  </si>
  <si>
    <t>abcefgh</t>
  </si>
  <si>
    <t>0001-02-11082017</t>
  </si>
  <si>
    <t xml:space="preserve">Tặng tích lũy điểm </t>
  </si>
  <si>
    <t>0002-01-11082017</t>
  </si>
  <si>
    <t>Sử dụng nội bộ</t>
  </si>
  <si>
    <t>Khách sạn Senior</t>
  </si>
  <si>
    <t>10/08/2017 - 11/08/2017</t>
  </si>
  <si>
    <t>Tất cả các kho</t>
  </si>
  <si>
    <t>Lý do xuất:</t>
  </si>
  <si>
    <t>Tất cả</t>
  </si>
  <si>
    <t>Lý do:</t>
  </si>
  <si>
    <t>xx</t>
  </si>
  <si>
    <t>Kiểm kê</t>
  </si>
  <si>
    <t>Số phiếu (2)</t>
  </si>
  <si>
    <t>Loại phiếu (3)</t>
  </si>
  <si>
    <t>Ngày phát sinh (4)</t>
  </si>
  <si>
    <t>Nhập hàng (5)</t>
  </si>
  <si>
    <t xml:space="preserve">Xuất hàng (6) </t>
  </si>
  <si>
    <t>Xuất khác (7)</t>
  </si>
  <si>
    <t>Điều chỉnh Stock (8)</t>
  </si>
  <si>
    <t>Kiểm kê (9)</t>
  </si>
  <si>
    <t>Nhân viên (10)</t>
  </si>
  <si>
    <t>Tồn đầu</t>
  </si>
  <si>
    <t>Tồn cuối</t>
  </si>
  <si>
    <t>Cộng phát sinh</t>
  </si>
  <si>
    <t>a</t>
  </si>
  <si>
    <t>b</t>
  </si>
  <si>
    <t>c</t>
  </si>
  <si>
    <t>d</t>
  </si>
  <si>
    <t>e</t>
  </si>
  <si>
    <t>i</t>
  </si>
  <si>
    <t>Điều chỉnh stock : có thể mang ý nghĩa "nhập" or "xuất"</t>
  </si>
  <si>
    <t>Kiểm kê : có thể mang ý nghĩa "nhập" or "xuất"</t>
  </si>
  <si>
    <t>01/08/2017 - 15/08/2017</t>
  </si>
  <si>
    <t>ĐVT:</t>
  </si>
  <si>
    <t>Khối lượng mã hàng (Kg):</t>
  </si>
  <si>
    <t>Khối lượng mã hàng (Kg)</t>
  </si>
  <si>
    <t>Nhập</t>
  </si>
  <si>
    <t>j1</t>
  </si>
  <si>
    <t>j2</t>
  </si>
  <si>
    <t>j3</t>
  </si>
  <si>
    <t>j4</t>
  </si>
  <si>
    <t>j5</t>
  </si>
  <si>
    <t>j=sum(j1:j5) =i+a-b-c+d+e</t>
  </si>
  <si>
    <t>Xuất</t>
  </si>
  <si>
    <t>Đối tượng liên quan (11)</t>
  </si>
  <si>
    <t>Ghi Chú (12)</t>
  </si>
  <si>
    <t>Hàng Hủy</t>
  </si>
  <si>
    <t>acbbbb</t>
  </si>
  <si>
    <t>Tân</t>
  </si>
  <si>
    <t>Kiểm kê ngày xx/xx/xxxx</t>
  </si>
  <si>
    <t>aqwee</t>
  </si>
  <si>
    <t>rhaehteh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</si>
</sst>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13" x14ac:knownFonts="1">
    <font>
      <sz val="11"/>
      <color theme="1"/>
      <name val="Calibri"/>
      <family val="2"/>
      <charset val="163"/>
      <scheme val="minor"/>
    </font>
    <font>
      <sz val="11"/>
      <color theme="1"/>
      <name val="Calibri"/>
      <family val="2"/>
      <charset val="163"/>
      <scheme val="minor"/>
    </font>
    <font>
      <sz val="11"/>
      <color theme="1"/>
      <name val="Times New Roman"/>
      <family val="1"/>
    </font>
    <font>
      <b/>
      <sz val="11"/>
      <color theme="1"/>
      <name val="Times New Roman"/>
      <family val="1"/>
    </font>
    <font>
      <b/>
      <sz val="20"/>
      <color theme="1"/>
      <name val="Times New Roman"/>
      <family val="1"/>
    </font>
    <font>
      <b/>
      <sz val="11"/>
      <name val="Times New Roman"/>
      <family val="1"/>
    </font>
    <font>
      <b/>
      <sz val="11"/>
      <color rgb="FFFF0000"/>
      <name val="Times New Roman"/>
      <family val="1"/>
    </font>
    <font>
      <b/>
      <i/>
      <u/>
      <sz val="11"/>
      <color theme="1"/>
      <name val="Times New Roman"/>
      <family val="1"/>
    </font>
    <font>
      <sz val="11"/>
      <name val="Times New Roman"/>
      <family val="1"/>
    </font>
    <font>
      <b/>
      <i/>
      <sz val="11"/>
      <color theme="1"/>
      <name val="Times New Roman"/>
      <family val="1"/>
    </font>
    <font>
      <b/>
      <i/>
      <sz val="11"/>
      <name val="Times New Roman"/>
      <family val="1"/>
    </font>
    <font>
      <b/>
      <i/>
      <sz val="11"/>
      <color rgb="FFFF0000"/>
      <name val="Times New Roman"/>
      <family val="1"/>
    </font>
    <font>
      <b/>
      <i/>
      <sz val="13"/>
      <color rgb="FFFF0000"/>
      <name val="Times New Roman"/>
      <family val="1"/>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23">
    <xf numFmtId="0" fontId="0" fillId="0" borderId="0" xfId="0"/>
    <xf numFmtId="0" fontId="2" fillId="0" borderId="0" xfId="0" applyFont="1"/>
    <xf numFmtId="0" fontId="3"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xf numFmtId="0" fontId="5" fillId="0" borderId="0" xfId="0" applyFont="1"/>
    <xf numFmtId="164" fontId="2" fillId="0" borderId="0" xfId="1" applyNumberFormat="1" applyFont="1"/>
    <xf numFmtId="164" fontId="3" fillId="2" borderId="1" xfId="1" applyNumberFormat="1" applyFont="1" applyFill="1" applyBorder="1" applyAlignment="1">
      <alignment horizontal="center" vertical="center" wrapText="1"/>
    </xf>
    <xf numFmtId="164" fontId="2" fillId="0" borderId="1" xfId="1" applyNumberFormat="1" applyFont="1" applyBorder="1"/>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2" borderId="1" xfId="0" applyFont="1" applyFill="1" applyBorder="1"/>
    <xf numFmtId="0" fontId="2" fillId="4" borderId="1" xfId="0" applyFont="1" applyFill="1" applyBorder="1"/>
    <xf numFmtId="164" fontId="3" fillId="4" borderId="1" xfId="1" applyNumberFormat="1" applyFont="1" applyFill="1" applyBorder="1" applyAlignment="1">
      <alignment horizontal="center" vertical="center" wrapText="1"/>
    </xf>
    <xf numFmtId="0" fontId="2" fillId="5" borderId="1" xfId="0" applyFont="1" applyFill="1" applyBorder="1"/>
    <xf numFmtId="0" fontId="3" fillId="2" borderId="2" xfId="0" applyFont="1" applyFill="1" applyBorder="1" applyAlignment="1">
      <alignment horizontal="center" vertical="center" wrapText="1"/>
    </xf>
    <xf numFmtId="0" fontId="2" fillId="0" borderId="2" xfId="0" applyFont="1" applyBorder="1"/>
    <xf numFmtId="0" fontId="2" fillId="4" borderId="5" xfId="0" applyFont="1" applyFill="1" applyBorder="1"/>
    <xf numFmtId="0" fontId="2" fillId="2" borderId="5" xfId="0" applyFont="1" applyFill="1" applyBorder="1"/>
    <xf numFmtId="0" fontId="2" fillId="5" borderId="5" xfId="0" applyFont="1" applyFill="1" applyBorder="1"/>
    <xf numFmtId="0" fontId="7" fillId="3" borderId="3" xfId="0" applyFont="1" applyFill="1" applyBorder="1" applyAlignment="1">
      <alignment horizontal="left"/>
    </xf>
    <xf numFmtId="0" fontId="7" fillId="3" borderId="4" xfId="0" applyFont="1" applyFill="1" applyBorder="1" applyAlignment="1">
      <alignment horizontal="left"/>
    </xf>
    <xf numFmtId="0" fontId="7" fillId="3" borderId="2" xfId="0" applyFont="1" applyFill="1" applyBorder="1" applyAlignment="1">
      <alignment horizontal="left"/>
    </xf>
    <xf numFmtId="0" fontId="2" fillId="0" borderId="0" xfId="0" applyFont="1" applyAlignment="1">
      <alignment vertical="center"/>
    </xf>
    <xf numFmtId="164" fontId="2" fillId="0" borderId="0" xfId="1" applyNumberFormat="1"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xf numFmtId="0" fontId="2" fillId="0" borderId="1" xfId="0" applyFont="1" applyBorder="1" applyAlignment="1">
      <alignment vertical="center" wrapText="1"/>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1" fillId="7" borderId="0" xfId="0" applyFont="1" applyFill="1"/>
    <xf numFmtId="0" fontId="2" fillId="7" borderId="0" xfId="0" applyFont="1" applyFill="1"/>
    <xf numFmtId="0" fontId="5" fillId="7" borderId="0" xfId="0" applyFont="1" applyFill="1" applyAlignment="1">
      <alignment vertical="center"/>
    </xf>
    <xf numFmtId="0" fontId="2" fillId="8" borderId="0" xfId="0" quotePrefix="1" applyFont="1" applyFill="1"/>
    <xf numFmtId="0" fontId="2" fillId="0" borderId="0" xfId="0" applyFont="1" applyFill="1"/>
    <xf numFmtId="0" fontId="5" fillId="0" borderId="0" xfId="0" applyFont="1" applyFill="1"/>
    <xf numFmtId="0" fontId="5" fillId="2" borderId="1" xfId="0" applyFont="1" applyFill="1" applyBorder="1" applyAlignment="1">
      <alignment horizontal="center" vertical="center" wrapText="1"/>
    </xf>
    <xf numFmtId="0" fontId="9" fillId="0" borderId="0" xfId="0" applyFont="1" applyBorder="1" applyAlignment="1">
      <alignment horizontal="center" vertical="center" wrapText="1"/>
    </xf>
    <xf numFmtId="14" fontId="9" fillId="0" borderId="0" xfId="0" applyNumberFormat="1" applyFont="1" applyBorder="1" applyAlignment="1">
      <alignment horizontal="center" vertical="center" wrapText="1"/>
    </xf>
    <xf numFmtId="0" fontId="10" fillId="0" borderId="0" xfId="0" applyFont="1" applyBorder="1" applyAlignment="1">
      <alignment horizontal="center" vertical="center" wrapText="1"/>
    </xf>
    <xf numFmtId="0" fontId="2" fillId="0" borderId="3" xfId="0" applyFont="1" applyBorder="1"/>
    <xf numFmtId="0" fontId="2" fillId="0" borderId="4" xfId="0" applyFont="1" applyBorder="1"/>
    <xf numFmtId="0" fontId="5" fillId="0" borderId="4" xfId="0" applyFont="1" applyBorder="1"/>
    <xf numFmtId="164" fontId="5" fillId="0" borderId="1" xfId="1" applyNumberFormat="1" applyFont="1" applyBorder="1"/>
    <xf numFmtId="164" fontId="3" fillId="0" borderId="1" xfId="1" applyNumberFormat="1" applyFont="1" applyBorder="1"/>
    <xf numFmtId="164" fontId="9" fillId="0" borderId="0" xfId="0" applyNumberFormat="1" applyFont="1" applyBorder="1" applyAlignment="1">
      <alignment horizontal="center" vertical="center" wrapText="1"/>
    </xf>
    <xf numFmtId="0" fontId="9" fillId="0" borderId="0" xfId="0" applyFont="1" applyBorder="1" applyAlignment="1">
      <alignment horizontal="center" vertical="center"/>
    </xf>
    <xf numFmtId="164" fontId="9" fillId="0" borderId="0" xfId="1" applyNumberFormat="1" applyFont="1" applyBorder="1" applyAlignment="1">
      <alignment horizontal="center" vertical="center"/>
    </xf>
    <xf numFmtId="164" fontId="10" fillId="0" borderId="0" xfId="1" applyNumberFormat="1" applyFont="1" applyBorder="1" applyAlignment="1">
      <alignment horizontal="center" vertical="center"/>
    </xf>
    <xf numFmtId="0" fontId="2" fillId="0" borderId="1" xfId="0" quotePrefix="1" applyFont="1" applyBorder="1"/>
    <xf numFmtId="0" fontId="2" fillId="0" borderId="0" xfId="0" quotePrefix="1" applyFont="1" applyFill="1" applyAlignment="1">
      <alignment horizontal="left" vertical="center" wrapText="1"/>
    </xf>
    <xf numFmtId="0" fontId="2" fillId="0" borderId="0" xfId="0" applyFont="1" applyFill="1" applyAlignment="1">
      <alignment vertical="center"/>
    </xf>
    <xf numFmtId="0" fontId="2" fillId="0" borderId="0" xfId="0" applyFont="1" applyFill="1" applyAlignment="1">
      <alignment horizontal="left" vertical="center" wrapText="1"/>
    </xf>
    <xf numFmtId="0" fontId="9" fillId="0" borderId="0" xfId="0" quotePrefix="1" applyFont="1" applyBorder="1" applyAlignment="1">
      <alignment horizontal="center" vertical="center" wrapText="1"/>
    </xf>
    <xf numFmtId="0" fontId="8" fillId="7" borderId="0" xfId="0" applyFont="1" applyFill="1"/>
    <xf numFmtId="0" fontId="2" fillId="0" borderId="1" xfId="0" applyFont="1" applyBorder="1" applyAlignment="1">
      <alignment horizontal="left"/>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1" applyNumberFormat="1" applyFont="1" applyBorder="1" applyAlignment="1">
      <alignment vertical="center"/>
    </xf>
    <xf numFmtId="164" fontId="5" fillId="0" borderId="1" xfId="0" applyNumberFormat="1" applyFont="1" applyBorder="1" applyAlignment="1">
      <alignment vertical="center"/>
    </xf>
    <xf numFmtId="164" fontId="3" fillId="0" borderId="1" xfId="0" applyNumberFormat="1" applyFont="1" applyBorder="1" applyAlignment="1">
      <alignment vertical="center"/>
    </xf>
    <xf numFmtId="0" fontId="9" fillId="0" borderId="6" xfId="0" applyFont="1" applyBorder="1" applyAlignment="1">
      <alignment horizontal="center" vertical="center" wrapText="1"/>
    </xf>
    <xf numFmtId="164" fontId="9" fillId="0" borderId="1" xfId="0" applyNumberFormat="1" applyFont="1" applyBorder="1" applyAlignment="1">
      <alignment horizontal="center" vertical="center"/>
    </xf>
    <xf numFmtId="0" fontId="4" fillId="0" borderId="0" xfId="0" applyFont="1" applyAlignment="1">
      <alignment vertical="center"/>
    </xf>
    <xf numFmtId="0" fontId="12" fillId="0" borderId="0" xfId="0" applyFont="1"/>
    <xf numFmtId="0" fontId="9" fillId="0" borderId="4" xfId="0" applyFont="1" applyBorder="1" applyAlignment="1">
      <alignment vertical="center" wrapText="1"/>
    </xf>
    <xf numFmtId="0" fontId="9" fillId="0" borderId="2" xfId="0" applyFont="1" applyBorder="1" applyAlignment="1">
      <alignment vertical="center" wrapText="1"/>
    </xf>
    <xf numFmtId="164" fontId="9" fillId="0" borderId="4" xfId="0" applyNumberFormat="1" applyFont="1" applyBorder="1" applyAlignment="1">
      <alignment vertical="center" wrapText="1"/>
    </xf>
    <xf numFmtId="164" fontId="5" fillId="0" borderId="1" xfId="1" applyNumberFormat="1" applyFont="1" applyBorder="1" applyAlignment="1">
      <alignment vertical="center"/>
    </xf>
    <xf numFmtId="164" fontId="3" fillId="0" borderId="1" xfId="1" applyNumberFormat="1" applyFont="1" applyBorder="1" applyAlignment="1">
      <alignment vertical="center"/>
    </xf>
    <xf numFmtId="0" fontId="3" fillId="6" borderId="1" xfId="0" applyFont="1"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2" fillId="8" borderId="0" xfId="0" quotePrefix="1" applyFont="1" applyFill="1" applyAlignment="1">
      <alignment horizontal="left" vertical="center" wrapText="1"/>
    </xf>
    <xf numFmtId="0" fontId="2" fillId="0" borderId="0" xfId="0" applyFont="1" applyFill="1" applyAlignment="1">
      <alignment horizontal="left" vertical="center" wrapText="1"/>
    </xf>
    <xf numFmtId="0" fontId="4" fillId="0" borderId="0" xfId="0" applyFont="1" applyAlignment="1">
      <alignment horizontal="center" vertic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2" xfId="0" applyFont="1" applyFill="1" applyBorder="1" applyAlignment="1">
      <alignment horizontal="center"/>
    </xf>
    <xf numFmtId="164" fontId="9" fillId="0" borderId="0" xfId="0" applyNumberFormat="1" applyFont="1" applyBorder="1" applyAlignment="1">
      <alignment vertical="center"/>
    </xf>
    <xf numFmtId="0" fontId="2" fillId="0" borderId="0" xfId="0" applyFont="1" applyBorder="1"/>
    <xf numFmtId="0" fontId="9" fillId="0" borderId="2" xfId="0" applyFont="1" applyBorder="1" applyAlignment="1">
      <alignment horizontal="center" vertical="center"/>
    </xf>
    <xf numFmtId="0" fontId="2" fillId="2" borderId="0" xfId="0" applyFont="1" applyFill="1" applyBorder="1"/>
    <xf numFmtId="0" fontId="2" fillId="0" borderId="0" xfId="0" applyFont="1" applyAlignment="1">
      <alignment horizontal="left" wrapText="1"/>
    </xf>
    <xf numFmtId="0" fontId="11" fillId="0" borderId="0" xfId="0" applyFont="1"/>
    <xf numFmtId="14" fontId="10" fillId="0" borderId="0" xfId="0" applyNumberFormat="1" applyFont="1" applyBorder="1" applyAlignment="1">
      <alignment horizontal="center" vertical="center" wrapText="1"/>
    </xf>
    <xf numFmtId="164" fontId="9" fillId="0" borderId="3" xfId="0" applyNumberFormat="1" applyFont="1" applyBorder="1" applyAlignment="1">
      <alignment horizontal="center" vertical="center"/>
    </xf>
    <xf numFmtId="0" fontId="9" fillId="0" borderId="0" xfId="0" applyFont="1"/>
    <xf numFmtId="0" fontId="9" fillId="0" borderId="0" xfId="0" applyFont="1" applyBorder="1"/>
    <xf numFmtId="14" fontId="9" fillId="0" borderId="0" xfId="0" applyNumberFormat="1" applyFont="1" applyAlignment="1">
      <alignment vertical="center"/>
    </xf>
    <xf numFmtId="0" fontId="9" fillId="0" borderId="0" xfId="0" applyFont="1" applyAlignment="1">
      <alignment vertical="center"/>
    </xf>
    <xf numFmtId="164" fontId="9" fillId="0" borderId="0" xfId="1" applyNumberFormat="1" applyFont="1" applyAlignment="1">
      <alignment vertical="center"/>
    </xf>
    <xf numFmtId="43" fontId="2" fillId="0" borderId="1" xfId="1" applyFont="1" applyBorder="1"/>
    <xf numFmtId="164" fontId="9" fillId="0" borderId="0" xfId="1" applyNumberFormat="1" applyFont="1" applyBorder="1" applyAlignment="1">
      <alignment horizontal="center" vertical="center" wrapText="1"/>
    </xf>
    <xf numFmtId="164" fontId="2" fillId="0" borderId="1" xfId="0" applyNumberFormat="1" applyFont="1" applyBorder="1" applyAlignment="1">
      <alignment vertical="center"/>
    </xf>
    <xf numFmtId="164" fontId="9" fillId="0" borderId="2" xfId="0" applyNumberFormat="1" applyFont="1" applyBorder="1" applyAlignment="1">
      <alignment vertical="center" wrapText="1"/>
    </xf>
    <xf numFmtId="0" fontId="9" fillId="0" borderId="2" xfId="0" applyFont="1" applyBorder="1" applyAlignment="1">
      <alignment horizontal="center" vertical="center" wrapText="1"/>
    </xf>
    <xf numFmtId="0" fontId="2" fillId="0" borderId="0" xfId="0" applyFont="1" applyFill="1" applyBorder="1"/>
    <xf numFmtId="0" fontId="2" fillId="0" borderId="1" xfId="0" applyFont="1" applyBorder="1" applyAlignment="1">
      <alignment horizontal="center"/>
    </xf>
    <xf numFmtId="0" fontId="3" fillId="0" borderId="1" xfId="0" applyFont="1" applyFill="1" applyBorder="1" applyAlignment="1">
      <alignment horizontal="center" vertical="center" wrapText="1"/>
    </xf>
    <xf numFmtId="0" fontId="2" fillId="0" borderId="1" xfId="0" applyFont="1" applyBorder="1" applyAlignment="1">
      <alignment horizontal="right"/>
    </xf>
    <xf numFmtId="14" fontId="2" fillId="0" borderId="1" xfId="0" applyNumberFormat="1" applyFont="1" applyBorder="1"/>
    <xf numFmtId="0" fontId="9" fillId="0" borderId="0" xfId="0" quotePrefix="1" applyFont="1" applyBorder="1"/>
    <xf numFmtId="0" fontId="9" fillId="0" borderId="0" xfId="0" applyFont="1" applyBorder="1" applyAlignment="1">
      <alignment horizontal="right"/>
    </xf>
    <xf numFmtId="164" fontId="9" fillId="0" borderId="0" xfId="0" applyNumberFormat="1" applyFont="1" applyBorder="1"/>
    <xf numFmtId="0" fontId="9" fillId="0" borderId="2" xfId="0" applyFont="1" applyBorder="1"/>
    <xf numFmtId="0" fontId="9" fillId="0" borderId="3" xfId="0" applyFont="1" applyBorder="1"/>
    <xf numFmtId="0" fontId="9" fillId="0" borderId="0" xfId="0" applyFont="1" applyBorder="1" applyAlignment="1">
      <alignment horizontal="left"/>
    </xf>
    <xf numFmtId="0" fontId="9" fillId="0" borderId="3" xfId="0" applyFont="1" applyBorder="1" applyAlignment="1">
      <alignment horizontal="center"/>
    </xf>
    <xf numFmtId="0" fontId="9" fillId="0" borderId="4" xfId="0" applyFont="1" applyBorder="1" applyAlignment="1">
      <alignment horizontal="center"/>
    </xf>
    <xf numFmtId="0" fontId="9" fillId="0" borderId="2" xfId="0" applyFont="1" applyBorder="1" applyAlignment="1">
      <alignment horizontal="center"/>
    </xf>
    <xf numFmtId="0" fontId="9" fillId="0" borderId="1" xfId="0" applyFont="1" applyBorder="1"/>
    <xf numFmtId="164" fontId="9" fillId="0" borderId="1" xfId="1" applyNumberFormat="1" applyFont="1" applyBorder="1"/>
    <xf numFmtId="0" fontId="2" fillId="0" borderId="0" xfId="0" applyFont="1" applyAlignment="1">
      <alignment horizontal="left"/>
    </xf>
    <xf numFmtId="164" fontId="9" fillId="0" borderId="1" xfId="0" applyNumberFormat="1" applyFont="1" applyBorder="1"/>
    <xf numFmtId="164" fontId="9" fillId="0" borderId="1" xfId="1" applyNumberFormat="1" applyFont="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3"/>
  <sheetViews>
    <sheetView topLeftCell="C34" workbookViewId="0">
      <selection activeCell="L35" sqref="L35"/>
    </sheetView>
  </sheetViews>
  <sheetFormatPr defaultRowHeight="15" x14ac:dyDescent="0.25"/>
  <cols>
    <col min="1" max="2" width="11.5703125" style="1" customWidth="1"/>
    <col min="3" max="3" width="32.7109375" style="1" bestFit="1" customWidth="1"/>
    <col min="4" max="4" width="11.42578125" style="1" customWidth="1"/>
    <col min="5" max="5" width="10.85546875" style="1" customWidth="1"/>
    <col min="6" max="6" width="11.28515625" style="1" customWidth="1"/>
    <col min="7" max="7" width="19.42578125" style="1" customWidth="1"/>
    <col min="8" max="8" width="15.85546875" style="1" customWidth="1"/>
    <col min="9" max="9" width="13.85546875" style="1" customWidth="1"/>
    <col min="10" max="10" width="16.28515625" style="1" customWidth="1"/>
    <col min="11" max="11" width="16.140625" style="1" customWidth="1"/>
    <col min="12" max="12" width="18.28515625" style="1" customWidth="1"/>
    <col min="13" max="13" width="6.85546875" style="1" bestFit="1" customWidth="1"/>
    <col min="14" max="14" width="10" style="1" bestFit="1" customWidth="1"/>
    <col min="15" max="15" width="9.28515625" style="1" customWidth="1"/>
    <col min="16" max="16" width="7.5703125" style="1" customWidth="1"/>
    <col min="17" max="17" width="6.85546875" style="1" bestFit="1" customWidth="1"/>
    <col min="18" max="22" width="9.140625" style="1"/>
    <col min="23" max="23" width="8.7109375" style="1" bestFit="1" customWidth="1"/>
    <col min="24" max="16384" width="9.140625" style="1"/>
  </cols>
  <sheetData>
    <row r="1" spans="1:23" ht="25.5" x14ac:dyDescent="0.25">
      <c r="A1" s="80" t="s">
        <v>44</v>
      </c>
      <c r="B1" s="80"/>
      <c r="C1" s="80"/>
      <c r="D1" s="80"/>
      <c r="E1" s="80"/>
      <c r="F1" s="80"/>
      <c r="G1" s="80"/>
      <c r="H1" s="80"/>
      <c r="I1" s="80"/>
      <c r="J1" s="80"/>
      <c r="K1" s="80"/>
      <c r="L1" s="80"/>
      <c r="M1" s="67"/>
      <c r="N1" s="67"/>
      <c r="O1" s="67"/>
      <c r="P1" s="67"/>
      <c r="Q1" s="67"/>
      <c r="R1" s="67"/>
      <c r="S1" s="67"/>
      <c r="T1" s="67"/>
      <c r="U1" s="67"/>
      <c r="V1" s="67"/>
      <c r="W1" s="67"/>
    </row>
    <row r="2" spans="1:23" x14ac:dyDescent="0.25">
      <c r="E2" s="5" t="s">
        <v>0</v>
      </c>
      <c r="G2" s="1" t="s">
        <v>3</v>
      </c>
      <c r="U2" s="6"/>
      <c r="V2" s="6"/>
    </row>
    <row r="3" spans="1:23" x14ac:dyDescent="0.25">
      <c r="E3" s="5" t="s">
        <v>120</v>
      </c>
      <c r="G3" s="1" t="s">
        <v>2</v>
      </c>
      <c r="U3" s="6"/>
      <c r="V3" s="6"/>
    </row>
    <row r="4" spans="1:23" x14ac:dyDescent="0.25">
      <c r="E4" s="5" t="s">
        <v>19</v>
      </c>
      <c r="G4" s="1" t="s">
        <v>2</v>
      </c>
      <c r="U4" s="6"/>
      <c r="V4" s="6"/>
    </row>
    <row r="5" spans="1:23" x14ac:dyDescent="0.25">
      <c r="H5" s="5"/>
      <c r="U5" s="6"/>
      <c r="V5" s="6"/>
    </row>
    <row r="6" spans="1:23" x14ac:dyDescent="0.25">
      <c r="H6" s="5"/>
      <c r="U6" s="6"/>
      <c r="V6" s="6"/>
    </row>
    <row r="7" spans="1:23" s="3" customFormat="1" ht="55.5" customHeight="1" x14ac:dyDescent="0.25">
      <c r="A7" s="32" t="s">
        <v>58</v>
      </c>
      <c r="B7" s="32" t="s">
        <v>59</v>
      </c>
      <c r="C7" s="32" t="s">
        <v>60</v>
      </c>
      <c r="D7" s="32" t="s">
        <v>61</v>
      </c>
      <c r="E7" s="32" t="s">
        <v>75</v>
      </c>
      <c r="F7" s="32" t="s">
        <v>76</v>
      </c>
      <c r="G7" s="32" t="s">
        <v>77</v>
      </c>
      <c r="H7" s="32" t="s">
        <v>78</v>
      </c>
      <c r="I7" s="33" t="s">
        <v>79</v>
      </c>
      <c r="J7" s="33" t="s">
        <v>80</v>
      </c>
      <c r="K7" s="32" t="s">
        <v>81</v>
      </c>
      <c r="L7" s="32" t="s">
        <v>62</v>
      </c>
      <c r="U7" s="27"/>
      <c r="V7" s="27"/>
    </row>
    <row r="8" spans="1:23" s="3" customFormat="1" ht="42.75" customHeight="1" x14ac:dyDescent="0.25">
      <c r="A8" s="28" t="s">
        <v>63</v>
      </c>
      <c r="B8" s="28" t="s">
        <v>64</v>
      </c>
      <c r="C8" s="28" t="s">
        <v>65</v>
      </c>
      <c r="D8" s="3" t="s">
        <v>148</v>
      </c>
      <c r="E8" s="28" t="s">
        <v>112</v>
      </c>
      <c r="F8" s="28" t="s">
        <v>66</v>
      </c>
      <c r="G8" s="28" t="s">
        <v>67</v>
      </c>
      <c r="H8" s="29" t="s">
        <v>68</v>
      </c>
      <c r="I8" s="28" t="s">
        <v>69</v>
      </c>
      <c r="J8" s="28" t="s">
        <v>11</v>
      </c>
      <c r="K8" s="28" t="s">
        <v>70</v>
      </c>
      <c r="L8" s="28"/>
      <c r="U8" s="27"/>
      <c r="V8" s="27"/>
    </row>
    <row r="9" spans="1:23" x14ac:dyDescent="0.25">
      <c r="A9" s="4"/>
      <c r="B9" s="4"/>
      <c r="C9" s="4"/>
      <c r="D9" s="4"/>
      <c r="E9" s="4"/>
      <c r="F9" s="4"/>
      <c r="G9" s="4"/>
      <c r="H9" s="30"/>
      <c r="I9" s="4"/>
      <c r="J9" s="4"/>
      <c r="K9" s="4"/>
      <c r="L9" s="4"/>
      <c r="U9" s="6"/>
      <c r="V9" s="6"/>
    </row>
    <row r="10" spans="1:23" x14ac:dyDescent="0.25">
      <c r="A10" s="4"/>
      <c r="B10" s="4"/>
      <c r="C10" s="4"/>
      <c r="D10" s="4"/>
      <c r="E10" s="4"/>
      <c r="F10" s="4"/>
      <c r="G10" s="4"/>
      <c r="H10" s="30"/>
      <c r="I10" s="4"/>
      <c r="J10" s="4"/>
      <c r="K10" s="4"/>
      <c r="L10" s="4"/>
      <c r="U10" s="6"/>
      <c r="V10" s="6"/>
    </row>
    <row r="11" spans="1:23" x14ac:dyDescent="0.25">
      <c r="A11" s="75" t="s">
        <v>71</v>
      </c>
      <c r="B11" s="76"/>
      <c r="C11" s="76"/>
      <c r="D11" s="76"/>
      <c r="E11" s="76"/>
      <c r="F11" s="76"/>
      <c r="G11" s="76"/>
      <c r="H11" s="76"/>
      <c r="I11" s="77"/>
      <c r="J11" s="4"/>
      <c r="K11" s="4"/>
      <c r="L11" s="4"/>
      <c r="U11" s="6"/>
      <c r="V11" s="6"/>
    </row>
    <row r="12" spans="1:23" x14ac:dyDescent="0.25">
      <c r="H12" s="5"/>
      <c r="U12" s="6"/>
      <c r="V12" s="6"/>
    </row>
    <row r="13" spans="1:23" x14ac:dyDescent="0.25">
      <c r="A13" s="1" t="s">
        <v>72</v>
      </c>
      <c r="H13" s="5"/>
      <c r="U13" s="6"/>
      <c r="V13" s="6"/>
    </row>
    <row r="14" spans="1:23" x14ac:dyDescent="0.25">
      <c r="B14" s="37" t="s">
        <v>73</v>
      </c>
      <c r="C14" s="37"/>
      <c r="D14" s="38"/>
      <c r="E14" s="38"/>
      <c r="F14" s="38"/>
      <c r="H14" s="34" t="s">
        <v>82</v>
      </c>
      <c r="I14" s="35"/>
      <c r="J14" s="35"/>
      <c r="K14" s="38"/>
      <c r="L14" s="38"/>
      <c r="U14" s="6"/>
      <c r="V14" s="6"/>
    </row>
    <row r="15" spans="1:23" x14ac:dyDescent="0.25">
      <c r="B15" s="37" t="s">
        <v>84</v>
      </c>
      <c r="C15" s="37"/>
      <c r="D15" s="38"/>
      <c r="E15" s="38"/>
      <c r="F15" s="38"/>
      <c r="H15" s="35" t="s">
        <v>83</v>
      </c>
      <c r="I15" s="35"/>
      <c r="J15" s="35"/>
      <c r="K15" s="38"/>
      <c r="L15" s="38"/>
      <c r="U15" s="6"/>
      <c r="V15" s="6"/>
    </row>
    <row r="16" spans="1:23" x14ac:dyDescent="0.25">
      <c r="B16" s="37" t="s">
        <v>85</v>
      </c>
      <c r="C16" s="37"/>
      <c r="D16" s="38"/>
      <c r="E16" s="38"/>
      <c r="F16" s="38"/>
      <c r="H16" s="35" t="s">
        <v>69</v>
      </c>
      <c r="I16" s="35"/>
      <c r="J16" s="35"/>
      <c r="K16" s="38"/>
      <c r="L16" s="38"/>
      <c r="U16" s="6"/>
      <c r="V16" s="6"/>
    </row>
    <row r="17" spans="1:22" x14ac:dyDescent="0.25">
      <c r="B17" s="37" t="s">
        <v>86</v>
      </c>
      <c r="C17" s="37"/>
      <c r="D17" s="38"/>
      <c r="E17" s="38"/>
      <c r="F17" s="38"/>
      <c r="H17" s="35" t="s">
        <v>11</v>
      </c>
      <c r="I17" s="35"/>
      <c r="J17" s="35"/>
      <c r="K17" s="38"/>
      <c r="L17" s="38"/>
      <c r="U17" s="6"/>
      <c r="V17" s="6"/>
    </row>
    <row r="18" spans="1:22" x14ac:dyDescent="0.25">
      <c r="B18" s="37" t="s">
        <v>87</v>
      </c>
      <c r="C18" s="37"/>
      <c r="D18" s="38"/>
      <c r="E18" s="38"/>
      <c r="F18" s="38"/>
      <c r="H18" s="35" t="s">
        <v>96</v>
      </c>
      <c r="I18" s="35"/>
      <c r="J18" s="35"/>
      <c r="K18" s="38"/>
      <c r="L18" s="38"/>
      <c r="U18" s="6"/>
      <c r="V18" s="6"/>
    </row>
    <row r="19" spans="1:22" ht="48" customHeight="1" x14ac:dyDescent="0.25">
      <c r="B19" s="78" t="s">
        <v>88</v>
      </c>
      <c r="C19" s="78"/>
      <c r="D19" s="38"/>
      <c r="E19" s="38"/>
      <c r="F19" s="38"/>
      <c r="H19" s="79" t="s">
        <v>89</v>
      </c>
      <c r="I19" s="79"/>
      <c r="J19" s="79"/>
      <c r="K19" s="38"/>
      <c r="L19" s="38"/>
      <c r="U19" s="6"/>
      <c r="V19" s="6"/>
    </row>
    <row r="20" spans="1:22" s="23" customFormat="1" ht="72" customHeight="1" x14ac:dyDescent="0.25">
      <c r="B20" s="78" t="s">
        <v>149</v>
      </c>
      <c r="C20" s="78"/>
      <c r="D20" s="54"/>
      <c r="E20" s="55"/>
      <c r="F20" s="55"/>
      <c r="H20" s="79" t="s">
        <v>124</v>
      </c>
      <c r="I20" s="79"/>
      <c r="J20" s="79"/>
      <c r="K20" s="56"/>
      <c r="L20" s="55"/>
      <c r="U20" s="24"/>
      <c r="V20" s="24"/>
    </row>
    <row r="21" spans="1:22" x14ac:dyDescent="0.25">
      <c r="B21" s="37" t="s">
        <v>66</v>
      </c>
      <c r="C21" s="37"/>
      <c r="D21" s="38"/>
      <c r="E21" s="38"/>
      <c r="F21" s="38"/>
      <c r="H21" s="35" t="s">
        <v>95</v>
      </c>
      <c r="I21" s="36"/>
      <c r="J21" s="35"/>
      <c r="K21" s="38"/>
      <c r="L21" s="38"/>
      <c r="U21" s="6"/>
      <c r="V21" s="6"/>
    </row>
    <row r="22" spans="1:22" x14ac:dyDescent="0.25">
      <c r="B22" s="37" t="s">
        <v>74</v>
      </c>
      <c r="C22" s="37"/>
      <c r="D22" s="38"/>
      <c r="E22" s="38"/>
      <c r="F22" s="38"/>
      <c r="H22" s="58" t="s">
        <v>112</v>
      </c>
      <c r="I22" s="35"/>
      <c r="J22" s="35"/>
      <c r="K22" s="38"/>
      <c r="L22" s="38"/>
      <c r="U22" s="6"/>
      <c r="V22" s="6"/>
    </row>
    <row r="23" spans="1:22" x14ac:dyDescent="0.25">
      <c r="B23" s="38"/>
      <c r="C23" s="38"/>
      <c r="D23" s="38"/>
      <c r="E23" s="38"/>
      <c r="F23" s="38"/>
      <c r="H23" s="39"/>
      <c r="I23" s="38"/>
      <c r="J23" s="38"/>
      <c r="K23" s="38"/>
      <c r="L23" s="38"/>
      <c r="U23" s="6"/>
      <c r="V23" s="6"/>
    </row>
    <row r="24" spans="1:22" x14ac:dyDescent="0.25">
      <c r="B24" s="38"/>
      <c r="C24" s="38"/>
      <c r="D24" s="38"/>
      <c r="E24" s="38"/>
      <c r="F24" s="38"/>
      <c r="H24" s="39"/>
      <c r="I24" s="38"/>
      <c r="J24" s="38"/>
      <c r="K24" s="38"/>
      <c r="L24" s="38"/>
      <c r="U24" s="6"/>
      <c r="V24" s="6"/>
    </row>
    <row r="25" spans="1:22" ht="17.25" x14ac:dyDescent="0.3">
      <c r="A25" s="68" t="s">
        <v>123</v>
      </c>
      <c r="B25" s="38"/>
      <c r="C25" s="38"/>
      <c r="D25" s="38"/>
      <c r="E25" s="38"/>
      <c r="F25" s="38"/>
      <c r="H25" s="39"/>
      <c r="I25" s="38"/>
      <c r="J25" s="38"/>
      <c r="K25" s="38"/>
      <c r="L25" s="38"/>
      <c r="U25" s="6"/>
      <c r="V25" s="6"/>
    </row>
    <row r="26" spans="1:22" x14ac:dyDescent="0.25">
      <c r="B26" s="38"/>
      <c r="C26" s="38"/>
      <c r="D26" s="38"/>
      <c r="E26" s="38"/>
      <c r="F26" s="38"/>
      <c r="H26" s="39"/>
      <c r="I26" s="38"/>
      <c r="J26" s="38"/>
      <c r="K26" s="38"/>
      <c r="L26" s="38"/>
      <c r="U26" s="6"/>
      <c r="V26" s="6"/>
    </row>
    <row r="27" spans="1:22" ht="25.5" x14ac:dyDescent="0.25">
      <c r="A27" s="80" t="s">
        <v>44</v>
      </c>
      <c r="B27" s="80"/>
      <c r="C27" s="80"/>
      <c r="D27" s="80"/>
      <c r="E27" s="80"/>
      <c r="F27" s="80"/>
      <c r="G27" s="80"/>
      <c r="H27" s="80"/>
      <c r="I27" s="80"/>
      <c r="J27" s="80"/>
      <c r="K27" s="80"/>
      <c r="L27" s="80"/>
      <c r="U27" s="6"/>
      <c r="V27" s="6"/>
    </row>
    <row r="28" spans="1:22" x14ac:dyDescent="0.25">
      <c r="B28" s="38"/>
      <c r="C28" s="38"/>
      <c r="D28" s="38"/>
      <c r="E28" s="38"/>
      <c r="F28" s="38"/>
      <c r="H28" s="39"/>
      <c r="I28" s="38"/>
      <c r="J28" s="38"/>
      <c r="K28" s="38"/>
      <c r="L28" s="38"/>
      <c r="U28" s="6"/>
      <c r="V28" s="6"/>
    </row>
    <row r="29" spans="1:22" x14ac:dyDescent="0.25">
      <c r="E29" s="5" t="s">
        <v>0</v>
      </c>
      <c r="G29" s="1" t="s">
        <v>119</v>
      </c>
      <c r="U29" s="6"/>
      <c r="V29" s="6"/>
    </row>
    <row r="30" spans="1:22" x14ac:dyDescent="0.25">
      <c r="E30" s="5" t="s">
        <v>120</v>
      </c>
      <c r="G30" s="1" t="s">
        <v>121</v>
      </c>
      <c r="U30" s="6"/>
      <c r="V30" s="6"/>
    </row>
    <row r="31" spans="1:22" x14ac:dyDescent="0.25">
      <c r="E31" s="5" t="s">
        <v>19</v>
      </c>
      <c r="G31" s="1" t="s">
        <v>122</v>
      </c>
      <c r="U31" s="6"/>
      <c r="V31" s="6"/>
    </row>
    <row r="32" spans="1:22" x14ac:dyDescent="0.25">
      <c r="B32" s="38"/>
      <c r="C32" s="38"/>
      <c r="D32" s="38"/>
      <c r="E32" s="38"/>
      <c r="F32" s="38"/>
      <c r="H32" s="39"/>
      <c r="I32" s="38"/>
      <c r="J32" s="38"/>
      <c r="K32" s="38"/>
      <c r="L32" s="38"/>
      <c r="U32" s="6"/>
      <c r="V32" s="6"/>
    </row>
    <row r="33" spans="1:22" ht="60" customHeight="1" x14ac:dyDescent="0.25">
      <c r="A33" s="2" t="s">
        <v>58</v>
      </c>
      <c r="B33" s="2" t="s">
        <v>59</v>
      </c>
      <c r="C33" s="2" t="s">
        <v>60</v>
      </c>
      <c r="D33" s="2" t="s">
        <v>61</v>
      </c>
      <c r="E33" s="2" t="s">
        <v>100</v>
      </c>
      <c r="F33" s="2" t="s">
        <v>76</v>
      </c>
      <c r="G33" s="2" t="s">
        <v>77</v>
      </c>
      <c r="H33" s="2" t="s">
        <v>78</v>
      </c>
      <c r="I33" s="40" t="s">
        <v>79</v>
      </c>
      <c r="J33" s="40" t="s">
        <v>80</v>
      </c>
      <c r="K33" s="2" t="s">
        <v>81</v>
      </c>
      <c r="L33" s="2" t="s">
        <v>62</v>
      </c>
      <c r="U33" s="6"/>
      <c r="V33" s="6"/>
    </row>
    <row r="34" spans="1:22" ht="30" x14ac:dyDescent="0.25">
      <c r="A34" s="41" t="s">
        <v>90</v>
      </c>
      <c r="B34" s="42">
        <v>42957</v>
      </c>
      <c r="C34" s="41" t="s">
        <v>92</v>
      </c>
      <c r="D34" s="41" t="s">
        <v>150</v>
      </c>
      <c r="E34" s="57" t="s">
        <v>111</v>
      </c>
      <c r="F34" s="41" t="s">
        <v>101</v>
      </c>
      <c r="G34" s="41" t="s">
        <v>93</v>
      </c>
      <c r="H34" s="43" t="s">
        <v>94</v>
      </c>
      <c r="I34" s="42">
        <v>42958</v>
      </c>
      <c r="J34" s="41" t="s">
        <v>97</v>
      </c>
      <c r="K34" s="49">
        <f>+J35+J36</f>
        <v>316000000</v>
      </c>
      <c r="L34" s="65"/>
      <c r="U34" s="6"/>
      <c r="V34" s="6"/>
    </row>
    <row r="35" spans="1:22" s="23" customFormat="1" ht="34.5" customHeight="1" x14ac:dyDescent="0.25">
      <c r="A35" s="60">
        <v>1</v>
      </c>
      <c r="B35" s="61">
        <v>50637</v>
      </c>
      <c r="C35" s="60" t="s">
        <v>98</v>
      </c>
      <c r="D35" s="60" t="s">
        <v>99</v>
      </c>
      <c r="E35" s="60">
        <v>12</v>
      </c>
      <c r="F35" s="62">
        <v>250000</v>
      </c>
      <c r="G35" s="62">
        <v>1000</v>
      </c>
      <c r="H35" s="72">
        <f>+G35*F35</f>
        <v>250000000</v>
      </c>
      <c r="I35" s="62">
        <v>400</v>
      </c>
      <c r="J35" s="73">
        <f>+I35*F35</f>
        <v>100000000</v>
      </c>
      <c r="K35" s="62">
        <f>+I35-G35</f>
        <v>-600</v>
      </c>
      <c r="L35" s="31" t="s">
        <v>125</v>
      </c>
      <c r="U35" s="24"/>
      <c r="V35" s="24"/>
    </row>
    <row r="36" spans="1:22" x14ac:dyDescent="0.25">
      <c r="A36" s="4">
        <v>2</v>
      </c>
      <c r="B36" s="59">
        <v>50554</v>
      </c>
      <c r="C36" s="4" t="s">
        <v>102</v>
      </c>
      <c r="D36" s="4" t="s">
        <v>99</v>
      </c>
      <c r="E36" s="4">
        <v>21</v>
      </c>
      <c r="F36" s="8">
        <v>720000</v>
      </c>
      <c r="G36" s="8">
        <v>300</v>
      </c>
      <c r="H36" s="47">
        <f>+G36*F36</f>
        <v>216000000</v>
      </c>
      <c r="I36" s="8">
        <v>300</v>
      </c>
      <c r="J36" s="48">
        <f>+I36*F36</f>
        <v>216000000</v>
      </c>
      <c r="K36" s="8">
        <f>+I36-G36</f>
        <v>0</v>
      </c>
      <c r="L36" s="4"/>
      <c r="U36" s="6"/>
      <c r="V36" s="6"/>
    </row>
    <row r="37" spans="1:22" s="25" customFormat="1" ht="30.75" customHeight="1" x14ac:dyDescent="0.25">
      <c r="A37" s="50" t="s">
        <v>103</v>
      </c>
      <c r="B37" s="42">
        <v>42958</v>
      </c>
      <c r="C37" s="41" t="s">
        <v>104</v>
      </c>
      <c r="D37" s="57" t="s">
        <v>151</v>
      </c>
      <c r="E37" s="50" t="s">
        <v>116</v>
      </c>
      <c r="F37" s="51" t="s">
        <v>91</v>
      </c>
      <c r="G37" s="51" t="s">
        <v>105</v>
      </c>
      <c r="H37" s="52" t="s">
        <v>106</v>
      </c>
      <c r="I37" s="42">
        <v>42959</v>
      </c>
      <c r="J37" s="51" t="s">
        <v>107</v>
      </c>
      <c r="K37" s="51">
        <f>+J38+J39</f>
        <v>26652000</v>
      </c>
      <c r="L37" s="88"/>
      <c r="U37" s="26"/>
      <c r="V37" s="26"/>
    </row>
    <row r="38" spans="1:22" x14ac:dyDescent="0.25">
      <c r="A38" s="4">
        <v>1</v>
      </c>
      <c r="B38" s="53" t="s">
        <v>108</v>
      </c>
      <c r="C38" s="4" t="s">
        <v>109</v>
      </c>
      <c r="D38" s="4" t="s">
        <v>110</v>
      </c>
      <c r="E38" s="4">
        <v>0.3</v>
      </c>
      <c r="F38" s="8">
        <v>6000</v>
      </c>
      <c r="G38" s="8">
        <v>72</v>
      </c>
      <c r="H38" s="47">
        <f>+F38*G38</f>
        <v>432000</v>
      </c>
      <c r="I38" s="8">
        <v>72</v>
      </c>
      <c r="J38" s="8">
        <f>+I38*F38</f>
        <v>432000</v>
      </c>
      <c r="K38" s="8"/>
      <c r="L38" s="4"/>
      <c r="U38" s="6"/>
      <c r="V38" s="6"/>
    </row>
    <row r="39" spans="1:22" x14ac:dyDescent="0.25">
      <c r="A39" s="4">
        <v>2</v>
      </c>
      <c r="B39" s="53" t="s">
        <v>113</v>
      </c>
      <c r="C39" s="4" t="s">
        <v>114</v>
      </c>
      <c r="D39" s="4" t="s">
        <v>115</v>
      </c>
      <c r="E39" s="4">
        <v>0.48</v>
      </c>
      <c r="F39" s="8">
        <v>43700</v>
      </c>
      <c r="G39" s="8">
        <v>600</v>
      </c>
      <c r="H39" s="47">
        <f>+G39*F39</f>
        <v>26220000</v>
      </c>
      <c r="I39" s="8">
        <v>600</v>
      </c>
      <c r="J39" s="8">
        <f>+I39*F39</f>
        <v>26220000</v>
      </c>
      <c r="K39" s="8"/>
      <c r="L39" s="4"/>
      <c r="U39" s="6"/>
      <c r="V39" s="6"/>
    </row>
    <row r="40" spans="1:22" ht="30" x14ac:dyDescent="0.25">
      <c r="A40" s="41" t="s">
        <v>90</v>
      </c>
      <c r="B40" s="42">
        <v>42957</v>
      </c>
      <c r="C40" s="41" t="s">
        <v>92</v>
      </c>
      <c r="D40" s="57" t="s">
        <v>150</v>
      </c>
      <c r="E40" s="57" t="s">
        <v>126</v>
      </c>
      <c r="F40" s="41" t="s">
        <v>91</v>
      </c>
      <c r="G40" s="41" t="s">
        <v>117</v>
      </c>
      <c r="H40" s="41" t="s">
        <v>94</v>
      </c>
      <c r="I40" s="42">
        <v>42960</v>
      </c>
      <c r="J40" s="41" t="s">
        <v>97</v>
      </c>
      <c r="K40" s="86">
        <f>+J41</f>
        <v>125000000</v>
      </c>
      <c r="L40" s="16"/>
      <c r="U40" s="6"/>
      <c r="V40" s="6"/>
    </row>
    <row r="41" spans="1:22" s="23" customFormat="1" ht="28.5" customHeight="1" x14ac:dyDescent="0.25">
      <c r="A41" s="60"/>
      <c r="B41" s="61">
        <v>50637</v>
      </c>
      <c r="C41" s="60" t="s">
        <v>98</v>
      </c>
      <c r="D41" s="60" t="s">
        <v>99</v>
      </c>
      <c r="E41" s="60">
        <v>12</v>
      </c>
      <c r="F41" s="62">
        <v>250000</v>
      </c>
      <c r="G41" s="62">
        <v>600</v>
      </c>
      <c r="H41" s="63">
        <f>+G41*F41</f>
        <v>150000000</v>
      </c>
      <c r="I41" s="60">
        <v>500</v>
      </c>
      <c r="J41" s="64">
        <f>+I41*F41</f>
        <v>125000000</v>
      </c>
      <c r="K41" s="60"/>
      <c r="L41" s="31" t="s">
        <v>118</v>
      </c>
      <c r="U41" s="24"/>
      <c r="V41" s="24"/>
    </row>
    <row r="42" spans="1:22" x14ac:dyDescent="0.25">
      <c r="A42" s="44"/>
      <c r="B42" s="45"/>
      <c r="C42" s="45"/>
      <c r="D42" s="45"/>
      <c r="E42" s="45"/>
      <c r="F42" s="45"/>
      <c r="G42" s="45"/>
      <c r="H42" s="46"/>
      <c r="I42" s="16"/>
      <c r="J42" s="4"/>
      <c r="K42" s="4"/>
      <c r="L42" s="4"/>
      <c r="U42" s="6"/>
      <c r="V42" s="6"/>
    </row>
    <row r="43" spans="1:22" ht="24" customHeight="1" x14ac:dyDescent="0.25">
      <c r="A43" s="81" t="s">
        <v>71</v>
      </c>
      <c r="B43" s="82"/>
      <c r="C43" s="82"/>
      <c r="D43" s="82"/>
      <c r="E43" s="82"/>
      <c r="F43" s="82"/>
      <c r="G43" s="82"/>
      <c r="H43" s="71">
        <f>+H35+H36+H38+H39+H41</f>
        <v>642652000</v>
      </c>
      <c r="I43" s="69"/>
      <c r="J43" s="70"/>
      <c r="K43" s="66">
        <f>+K34+K37+K40</f>
        <v>467652000</v>
      </c>
      <c r="L43" s="4"/>
      <c r="U43" s="6"/>
      <c r="V43" s="6"/>
    </row>
    <row r="44" spans="1:22" x14ac:dyDescent="0.25">
      <c r="H44" s="5"/>
      <c r="U44" s="6"/>
      <c r="V44" s="6"/>
    </row>
    <row r="45" spans="1:22" x14ac:dyDescent="0.25">
      <c r="H45" s="5"/>
      <c r="U45" s="6"/>
      <c r="V45" s="6"/>
    </row>
    <row r="46" spans="1:22" x14ac:dyDescent="0.25">
      <c r="H46" s="5"/>
      <c r="U46" s="6"/>
      <c r="V46" s="6"/>
    </row>
    <row r="47" spans="1:22" x14ac:dyDescent="0.25">
      <c r="H47" s="5"/>
      <c r="U47" s="6"/>
      <c r="V47" s="6"/>
    </row>
    <row r="48" spans="1:22" x14ac:dyDescent="0.25">
      <c r="H48" s="5"/>
      <c r="U48" s="6"/>
      <c r="V48" s="6"/>
    </row>
    <row r="49" spans="1:23" x14ac:dyDescent="0.25">
      <c r="H49" s="5"/>
      <c r="U49" s="6"/>
      <c r="V49" s="6"/>
    </row>
    <row r="50" spans="1:23" x14ac:dyDescent="0.25">
      <c r="H50" s="5"/>
      <c r="U50" s="6"/>
      <c r="V50" s="6"/>
    </row>
    <row r="51" spans="1:23" x14ac:dyDescent="0.25">
      <c r="H51" s="5"/>
      <c r="U51" s="6"/>
      <c r="V51" s="6"/>
    </row>
    <row r="52" spans="1:23" x14ac:dyDescent="0.25">
      <c r="H52" s="5"/>
      <c r="U52" s="6"/>
      <c r="V52" s="6"/>
    </row>
    <row r="53" spans="1:23" s="3" customFormat="1" ht="49.5" hidden="1" customHeight="1" x14ac:dyDescent="0.25">
      <c r="A53" s="9" t="s">
        <v>4</v>
      </c>
      <c r="B53" s="9" t="s">
        <v>5</v>
      </c>
      <c r="C53" s="9" t="s">
        <v>6</v>
      </c>
      <c r="D53" s="9" t="s">
        <v>23</v>
      </c>
      <c r="E53" s="9"/>
      <c r="F53" s="9" t="s">
        <v>24</v>
      </c>
      <c r="G53" s="9" t="s">
        <v>8</v>
      </c>
      <c r="H53" s="9" t="s">
        <v>9</v>
      </c>
      <c r="I53" s="9" t="s">
        <v>10</v>
      </c>
      <c r="J53" s="9" t="s">
        <v>15</v>
      </c>
      <c r="K53" s="9"/>
      <c r="L53" s="9" t="s">
        <v>12</v>
      </c>
      <c r="M53" s="9" t="s">
        <v>42</v>
      </c>
      <c r="N53" s="9" t="s">
        <v>27</v>
      </c>
      <c r="O53" s="2" t="s">
        <v>13</v>
      </c>
      <c r="P53" s="10" t="s">
        <v>14</v>
      </c>
      <c r="Q53" s="15" t="s">
        <v>43</v>
      </c>
      <c r="R53" s="2" t="s">
        <v>39</v>
      </c>
      <c r="S53" s="2" t="s">
        <v>41</v>
      </c>
      <c r="T53" s="2" t="s">
        <v>40</v>
      </c>
      <c r="U53" s="2" t="s">
        <v>11</v>
      </c>
      <c r="V53" s="2" t="s">
        <v>38</v>
      </c>
      <c r="W53" s="2" t="s">
        <v>17</v>
      </c>
    </row>
    <row r="54" spans="1:23" hidden="1" x14ac:dyDescent="0.25">
      <c r="A54" s="20" t="s">
        <v>57</v>
      </c>
      <c r="B54" s="21"/>
      <c r="C54" s="21"/>
      <c r="D54" s="21"/>
      <c r="E54" s="21"/>
      <c r="F54" s="21"/>
      <c r="G54" s="21"/>
      <c r="H54" s="21"/>
      <c r="I54" s="21"/>
      <c r="J54" s="21"/>
      <c r="K54" s="21"/>
      <c r="L54" s="21"/>
      <c r="M54" s="21"/>
      <c r="N54" s="21"/>
      <c r="O54" s="21"/>
      <c r="P54" s="21"/>
      <c r="Q54" s="21"/>
      <c r="R54" s="21"/>
      <c r="S54" s="21"/>
      <c r="T54" s="21"/>
      <c r="U54" s="21"/>
      <c r="V54" s="21"/>
      <c r="W54" s="22"/>
    </row>
    <row r="55" spans="1:23" hidden="1" x14ac:dyDescent="0.25">
      <c r="A55" s="4"/>
      <c r="B55" s="4"/>
      <c r="C55" s="4"/>
      <c r="D55" s="4"/>
      <c r="E55" s="4"/>
      <c r="F55" s="4"/>
      <c r="G55" s="4"/>
      <c r="H55" s="4"/>
      <c r="I55" s="4"/>
      <c r="J55" s="4"/>
      <c r="K55" s="4"/>
      <c r="L55" s="12"/>
      <c r="M55" s="4"/>
      <c r="N55" s="4"/>
      <c r="O55" s="11"/>
      <c r="P55" s="14"/>
      <c r="Q55" s="16"/>
      <c r="R55" s="4"/>
      <c r="S55" s="4"/>
      <c r="T55" s="4"/>
      <c r="U55" s="4"/>
      <c r="V55" s="4"/>
      <c r="W55" s="4"/>
    </row>
    <row r="56" spans="1:23" hidden="1" x14ac:dyDescent="0.25">
      <c r="A56" s="4"/>
      <c r="B56" s="4"/>
      <c r="C56" s="4"/>
      <c r="D56" s="4"/>
      <c r="E56" s="4"/>
      <c r="F56" s="4"/>
      <c r="G56" s="4"/>
      <c r="H56" s="4"/>
      <c r="I56" s="4"/>
      <c r="J56" s="4"/>
      <c r="K56" s="4"/>
      <c r="L56" s="12"/>
      <c r="M56" s="4"/>
      <c r="N56" s="4"/>
      <c r="O56" s="11"/>
      <c r="P56" s="14"/>
      <c r="Q56" s="16"/>
      <c r="R56" s="4"/>
      <c r="S56" s="4"/>
      <c r="T56" s="4"/>
      <c r="U56" s="4"/>
      <c r="V56" s="4"/>
      <c r="W56" s="4"/>
    </row>
    <row r="57" spans="1:23" hidden="1" x14ac:dyDescent="0.25">
      <c r="A57" s="4"/>
      <c r="B57" s="4"/>
      <c r="C57" s="4"/>
      <c r="D57" s="4"/>
      <c r="E57" s="4"/>
      <c r="F57" s="4"/>
      <c r="G57" s="4"/>
      <c r="H57" s="4"/>
      <c r="I57" s="4"/>
      <c r="J57" s="4"/>
      <c r="K57" s="4"/>
      <c r="L57" s="12"/>
      <c r="M57" s="4"/>
      <c r="N57" s="4"/>
      <c r="O57" s="11"/>
      <c r="P57" s="14"/>
      <c r="Q57" s="16"/>
      <c r="R57" s="4"/>
      <c r="S57" s="4"/>
      <c r="T57" s="4"/>
      <c r="U57" s="4"/>
      <c r="V57" s="4"/>
      <c r="W57" s="4"/>
    </row>
    <row r="58" spans="1:23" hidden="1" x14ac:dyDescent="0.25">
      <c r="A58" s="4"/>
      <c r="B58" s="4"/>
      <c r="C58" s="4"/>
      <c r="D58" s="4"/>
      <c r="E58" s="4"/>
      <c r="F58" s="4"/>
      <c r="G58" s="4"/>
      <c r="H58" s="4"/>
      <c r="I58" s="4"/>
      <c r="J58" s="4"/>
      <c r="K58" s="4"/>
      <c r="L58" s="12"/>
      <c r="M58" s="4"/>
      <c r="N58" s="4"/>
      <c r="O58" s="11"/>
      <c r="P58" s="14"/>
      <c r="Q58" s="16"/>
      <c r="R58" s="4"/>
      <c r="S58" s="4"/>
      <c r="T58" s="4"/>
      <c r="U58" s="4"/>
      <c r="V58" s="4"/>
      <c r="W58" s="4"/>
    </row>
    <row r="59" spans="1:23" hidden="1" x14ac:dyDescent="0.25">
      <c r="A59" s="4"/>
      <c r="B59" s="4"/>
      <c r="C59" s="4"/>
      <c r="D59" s="4"/>
      <c r="E59" s="4"/>
      <c r="F59" s="4"/>
      <c r="G59" s="4"/>
      <c r="H59" s="4"/>
      <c r="I59" s="4"/>
      <c r="J59" s="4"/>
      <c r="K59" s="4"/>
      <c r="L59" s="12"/>
      <c r="M59" s="4"/>
      <c r="N59" s="4"/>
      <c r="O59" s="11"/>
      <c r="P59" s="14"/>
      <c r="Q59" s="16"/>
      <c r="R59" s="4"/>
      <c r="S59" s="4"/>
      <c r="T59" s="4"/>
      <c r="U59" s="4"/>
      <c r="V59" s="4"/>
      <c r="W59" s="4"/>
    </row>
    <row r="60" spans="1:23" hidden="1" x14ac:dyDescent="0.25">
      <c r="A60" s="4"/>
      <c r="B60" s="4"/>
      <c r="C60" s="4"/>
      <c r="D60" s="4"/>
      <c r="E60" s="4"/>
      <c r="F60" s="4"/>
      <c r="G60" s="4"/>
      <c r="H60" s="4"/>
      <c r="I60" s="4"/>
      <c r="J60" s="4"/>
      <c r="K60" s="4"/>
      <c r="L60" s="12"/>
      <c r="M60" s="4"/>
      <c r="N60" s="4"/>
      <c r="O60" s="11"/>
      <c r="P60" s="14"/>
      <c r="Q60" s="16"/>
      <c r="R60" s="4"/>
      <c r="S60" s="4"/>
      <c r="T60" s="4"/>
      <c r="U60" s="4"/>
      <c r="V60" s="4"/>
      <c r="W60" s="4"/>
    </row>
    <row r="61" spans="1:23" hidden="1" x14ac:dyDescent="0.25">
      <c r="A61" s="4"/>
      <c r="B61" s="4"/>
      <c r="C61" s="4"/>
      <c r="D61" s="4"/>
      <c r="E61" s="4"/>
      <c r="F61" s="4"/>
      <c r="G61" s="4"/>
      <c r="H61" s="4"/>
      <c r="I61" s="4"/>
      <c r="J61" s="4"/>
      <c r="K61" s="4"/>
      <c r="L61" s="12"/>
      <c r="M61" s="4"/>
      <c r="N61" s="4"/>
      <c r="O61" s="11"/>
      <c r="P61" s="14"/>
      <c r="Q61" s="16"/>
      <c r="R61" s="4"/>
      <c r="S61" s="4"/>
      <c r="T61" s="4"/>
      <c r="U61" s="4"/>
      <c r="V61" s="4"/>
      <c r="W61" s="4"/>
    </row>
    <row r="62" spans="1:23" hidden="1" x14ac:dyDescent="0.25">
      <c r="A62" s="4"/>
      <c r="B62" s="4"/>
      <c r="C62" s="4"/>
      <c r="D62" s="4"/>
      <c r="E62" s="4"/>
      <c r="F62" s="4"/>
      <c r="G62" s="4"/>
      <c r="H62" s="4"/>
      <c r="I62" s="4"/>
      <c r="J62" s="4"/>
      <c r="K62" s="4"/>
      <c r="L62" s="12"/>
      <c r="M62" s="4"/>
      <c r="N62" s="4"/>
      <c r="O62" s="11"/>
      <c r="P62" s="14"/>
      <c r="Q62" s="16"/>
      <c r="R62" s="4"/>
      <c r="S62" s="4"/>
      <c r="T62" s="4"/>
      <c r="U62" s="4"/>
      <c r="V62" s="4"/>
      <c r="W62" s="4"/>
    </row>
    <row r="63" spans="1:23" hidden="1" x14ac:dyDescent="0.25">
      <c r="A63" s="4"/>
      <c r="B63" s="4"/>
      <c r="C63" s="4"/>
      <c r="D63" s="4"/>
      <c r="E63" s="4"/>
      <c r="F63" s="4"/>
      <c r="G63" s="4"/>
      <c r="H63" s="4"/>
      <c r="I63" s="4"/>
      <c r="J63" s="4"/>
      <c r="K63" s="4"/>
      <c r="L63" s="12"/>
      <c r="M63" s="4"/>
      <c r="N63" s="4"/>
      <c r="O63" s="11"/>
      <c r="P63" s="14"/>
      <c r="Q63" s="16"/>
      <c r="R63" s="4"/>
      <c r="S63" s="4"/>
      <c r="T63" s="4"/>
      <c r="U63" s="4"/>
      <c r="V63" s="4"/>
      <c r="W63" s="4"/>
    </row>
    <row r="64" spans="1:23" hidden="1" x14ac:dyDescent="0.25">
      <c r="L64" s="17"/>
      <c r="O64" s="18"/>
      <c r="P64" s="19"/>
    </row>
    <row r="65" spans="1:23" hidden="1" x14ac:dyDescent="0.25">
      <c r="A65" s="83" t="s">
        <v>56</v>
      </c>
      <c r="B65" s="84"/>
      <c r="C65" s="84"/>
      <c r="D65" s="84"/>
      <c r="E65" s="84"/>
      <c r="F65" s="84"/>
      <c r="G65" s="84"/>
      <c r="H65" s="84"/>
      <c r="I65" s="84"/>
      <c r="J65" s="84"/>
      <c r="K65" s="84"/>
      <c r="L65" s="84"/>
      <c r="M65" s="84"/>
      <c r="N65" s="85"/>
      <c r="O65" s="74" t="s">
        <v>55</v>
      </c>
      <c r="P65" s="74"/>
      <c r="Q65" s="74"/>
      <c r="R65" s="74"/>
      <c r="S65" s="74"/>
      <c r="T65" s="74"/>
      <c r="U65" s="74"/>
      <c r="V65" s="74"/>
      <c r="W65" s="74"/>
    </row>
    <row r="66" spans="1:23" hidden="1" x14ac:dyDescent="0.25"/>
    <row r="67" spans="1:23" hidden="1" x14ac:dyDescent="0.25"/>
    <row r="68" spans="1:23" hidden="1" x14ac:dyDescent="0.25"/>
    <row r="69" spans="1:23" hidden="1" x14ac:dyDescent="0.25"/>
    <row r="70" spans="1:23" hidden="1" x14ac:dyDescent="0.25"/>
    <row r="71" spans="1:23" hidden="1" x14ac:dyDescent="0.25"/>
    <row r="72" spans="1:23" hidden="1" x14ac:dyDescent="0.25"/>
    <row r="73" spans="1:23" hidden="1" x14ac:dyDescent="0.25"/>
    <row r="74" spans="1:23" hidden="1" x14ac:dyDescent="0.25"/>
    <row r="75" spans="1:23" hidden="1" x14ac:dyDescent="0.25"/>
    <row r="76" spans="1:23" hidden="1" x14ac:dyDescent="0.25"/>
    <row r="77" spans="1:23" hidden="1" x14ac:dyDescent="0.25"/>
    <row r="78" spans="1:23" hidden="1" x14ac:dyDescent="0.25"/>
    <row r="79" spans="1:23" hidden="1" x14ac:dyDescent="0.25"/>
    <row r="80" spans="1:23" hidden="1" x14ac:dyDescent="0.25"/>
    <row r="81" hidden="1" x14ac:dyDescent="0.25"/>
    <row r="82" hidden="1" x14ac:dyDescent="0.25"/>
    <row r="83" hidden="1" x14ac:dyDescent="0.25"/>
  </sheetData>
  <autoFilter ref="A33:W41"/>
  <mergeCells count="10">
    <mergeCell ref="A1:L1"/>
    <mergeCell ref="A27:L27"/>
    <mergeCell ref="B19:C19"/>
    <mergeCell ref="A43:G43"/>
    <mergeCell ref="A65:N65"/>
    <mergeCell ref="O65:W65"/>
    <mergeCell ref="A11:I11"/>
    <mergeCell ref="B20:C20"/>
    <mergeCell ref="H19:J19"/>
    <mergeCell ref="H20:J20"/>
  </mergeCells>
  <pageMargins left="0.7" right="0.7" top="0.75" bottom="0.75" header="0.3" footer="0.3"/>
  <pageSetup scale="5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topLeftCell="B28" workbookViewId="0">
      <selection activeCell="G37" sqref="G37"/>
    </sheetView>
  </sheetViews>
  <sheetFormatPr defaultRowHeight="15" x14ac:dyDescent="0.25"/>
  <cols>
    <col min="1" max="1" width="13.140625" style="1" customWidth="1"/>
    <col min="2" max="2" width="11.85546875" style="1" customWidth="1"/>
    <col min="3" max="3" width="32.7109375" style="1" bestFit="1" customWidth="1"/>
    <col min="4" max="4" width="9.5703125" style="1" customWidth="1"/>
    <col min="5" max="5" width="9.85546875" style="1" customWidth="1"/>
    <col min="6" max="6" width="15.42578125" style="1" customWidth="1"/>
    <col min="7" max="7" width="10.7109375" style="1" bestFit="1" customWidth="1"/>
    <col min="8" max="8" width="16" style="1" customWidth="1"/>
    <col min="9" max="9" width="14.5703125" style="1" customWidth="1"/>
    <col min="10" max="10" width="15.42578125" style="1" customWidth="1"/>
    <col min="11" max="11" width="8.5703125" style="1" customWidth="1"/>
    <col min="12" max="12" width="10.42578125" style="1" customWidth="1"/>
    <col min="13" max="13" width="15.7109375" style="1" customWidth="1"/>
    <col min="14" max="14" width="8.140625" style="1" customWidth="1"/>
    <col min="15" max="15" width="7.42578125" style="1" bestFit="1" customWidth="1"/>
    <col min="16" max="16" width="7.42578125" style="1" customWidth="1"/>
    <col min="17" max="17" width="10.28515625" style="6" customWidth="1"/>
    <col min="18" max="18" width="12.28515625" style="6" bestFit="1" customWidth="1"/>
    <col min="19" max="20" width="12.28515625" style="6" customWidth="1"/>
    <col min="21" max="21" width="8.7109375" style="1" bestFit="1" customWidth="1"/>
    <col min="22" max="16384" width="9.140625" style="1"/>
  </cols>
  <sheetData>
    <row r="1" spans="1:23" ht="24.75" customHeight="1" x14ac:dyDescent="0.25">
      <c r="A1" s="80" t="s">
        <v>50</v>
      </c>
      <c r="B1" s="80"/>
      <c r="C1" s="80"/>
      <c r="D1" s="80"/>
      <c r="E1" s="80"/>
      <c r="F1" s="80"/>
      <c r="G1" s="80"/>
      <c r="H1" s="80"/>
      <c r="I1" s="80"/>
      <c r="J1" s="80"/>
      <c r="K1" s="80"/>
      <c r="L1" s="80"/>
      <c r="M1" s="80"/>
      <c r="N1" s="67"/>
      <c r="O1" s="67"/>
      <c r="P1" s="67"/>
      <c r="Q1" s="67"/>
      <c r="R1" s="67"/>
      <c r="S1" s="67"/>
      <c r="T1" s="67"/>
      <c r="U1" s="67"/>
    </row>
    <row r="2" spans="1:23" x14ac:dyDescent="0.25">
      <c r="D2" s="5" t="s">
        <v>0</v>
      </c>
      <c r="F2" s="1" t="s">
        <v>3</v>
      </c>
    </row>
    <row r="3" spans="1:23" x14ac:dyDescent="0.25">
      <c r="D3" s="5" t="s">
        <v>32</v>
      </c>
      <c r="F3" s="1" t="s">
        <v>2</v>
      </c>
    </row>
    <row r="4" spans="1:23" x14ac:dyDescent="0.25">
      <c r="D4" s="5" t="s">
        <v>33</v>
      </c>
      <c r="F4" s="1" t="s">
        <v>2</v>
      </c>
    </row>
    <row r="6" spans="1:23" s="3" customFormat="1" ht="55.5" customHeight="1" x14ac:dyDescent="0.25">
      <c r="A6" s="32" t="s">
        <v>58</v>
      </c>
      <c r="B6" s="32" t="s">
        <v>59</v>
      </c>
      <c r="C6" s="32" t="s">
        <v>60</v>
      </c>
      <c r="D6" s="32" t="s">
        <v>61</v>
      </c>
      <c r="E6" s="32" t="s">
        <v>75</v>
      </c>
      <c r="F6" s="32" t="s">
        <v>76</v>
      </c>
      <c r="G6" s="32" t="s">
        <v>77</v>
      </c>
      <c r="H6" s="32" t="s">
        <v>78</v>
      </c>
      <c r="I6" s="33" t="s">
        <v>128</v>
      </c>
      <c r="J6" s="33" t="s">
        <v>80</v>
      </c>
      <c r="K6" s="32" t="s">
        <v>81</v>
      </c>
      <c r="L6" s="32" t="s">
        <v>139</v>
      </c>
      <c r="M6" s="32" t="s">
        <v>62</v>
      </c>
      <c r="V6" s="27"/>
      <c r="W6" s="27"/>
    </row>
    <row r="7" spans="1:23" s="3" customFormat="1" ht="46.5" customHeight="1" x14ac:dyDescent="0.25">
      <c r="A7" s="28" t="s">
        <v>127</v>
      </c>
      <c r="B7" s="28" t="s">
        <v>64</v>
      </c>
      <c r="C7" s="28" t="s">
        <v>133</v>
      </c>
      <c r="D7" s="28" t="s">
        <v>155</v>
      </c>
      <c r="E7" s="3" t="s">
        <v>18</v>
      </c>
      <c r="F7" s="28" t="s">
        <v>67</v>
      </c>
      <c r="G7" s="29" t="s">
        <v>68</v>
      </c>
      <c r="H7" s="28" t="s">
        <v>144</v>
      </c>
      <c r="I7" s="3" t="s">
        <v>129</v>
      </c>
      <c r="J7" s="28"/>
      <c r="L7" s="28" t="s">
        <v>70</v>
      </c>
      <c r="M7" s="28"/>
      <c r="V7" s="27"/>
      <c r="W7" s="27"/>
    </row>
    <row r="8" spans="1:23" x14ac:dyDescent="0.25">
      <c r="A8" s="4"/>
      <c r="B8" s="4"/>
      <c r="C8" s="4"/>
      <c r="D8" s="4"/>
      <c r="E8" s="4"/>
      <c r="F8" s="4"/>
      <c r="G8" s="4"/>
      <c r="H8" s="30"/>
      <c r="I8" s="4"/>
      <c r="J8" s="4"/>
      <c r="K8" s="4"/>
      <c r="L8" s="4"/>
      <c r="M8" s="4"/>
      <c r="Q8" s="1"/>
      <c r="R8" s="1"/>
      <c r="S8" s="1"/>
      <c r="T8" s="1"/>
      <c r="V8" s="6"/>
      <c r="W8" s="6"/>
    </row>
    <row r="9" spans="1:23" x14ac:dyDescent="0.25">
      <c r="A9" s="4"/>
      <c r="B9" s="4"/>
      <c r="C9" s="4"/>
      <c r="D9" s="4"/>
      <c r="E9" s="4"/>
      <c r="F9" s="4"/>
      <c r="G9" s="4"/>
      <c r="H9" s="30"/>
      <c r="I9" s="4"/>
      <c r="J9" s="4"/>
      <c r="K9" s="4"/>
      <c r="L9" s="4"/>
      <c r="M9" s="4"/>
      <c r="Q9" s="1"/>
      <c r="R9" s="1"/>
      <c r="S9" s="1"/>
      <c r="T9" s="1"/>
      <c r="V9" s="6"/>
      <c r="W9" s="6"/>
    </row>
    <row r="10" spans="1:23" x14ac:dyDescent="0.25">
      <c r="A10" s="75" t="s">
        <v>71</v>
      </c>
      <c r="B10" s="76"/>
      <c r="C10" s="76"/>
      <c r="D10" s="76"/>
      <c r="E10" s="76"/>
      <c r="F10" s="76"/>
      <c r="G10" s="76"/>
      <c r="H10" s="76"/>
      <c r="I10" s="77"/>
      <c r="J10" s="4"/>
      <c r="K10" s="4"/>
      <c r="L10" s="4"/>
      <c r="M10" s="4"/>
      <c r="Q10" s="1"/>
      <c r="R10" s="1"/>
      <c r="S10" s="1"/>
      <c r="T10" s="1"/>
      <c r="V10" s="6"/>
      <c r="W10" s="6"/>
    </row>
    <row r="12" spans="1:23" x14ac:dyDescent="0.25">
      <c r="B12" s="91" t="s">
        <v>130</v>
      </c>
      <c r="I12" s="91" t="s">
        <v>82</v>
      </c>
    </row>
    <row r="13" spans="1:23" x14ac:dyDescent="0.25">
      <c r="B13" s="1" t="s">
        <v>131</v>
      </c>
      <c r="I13" s="1" t="s">
        <v>140</v>
      </c>
    </row>
    <row r="14" spans="1:23" x14ac:dyDescent="0.25">
      <c r="B14" s="1" t="s">
        <v>64</v>
      </c>
      <c r="I14" s="1" t="s">
        <v>142</v>
      </c>
    </row>
    <row r="15" spans="1:23" x14ac:dyDescent="0.25">
      <c r="B15" s="1" t="s">
        <v>132</v>
      </c>
      <c r="I15" s="1" t="s">
        <v>68</v>
      </c>
    </row>
    <row r="16" spans="1:23" x14ac:dyDescent="0.25">
      <c r="B16" s="1" t="s">
        <v>134</v>
      </c>
      <c r="I16" s="1" t="s">
        <v>144</v>
      </c>
    </row>
    <row r="17" spans="1:22" x14ac:dyDescent="0.25">
      <c r="B17" s="1" t="s">
        <v>136</v>
      </c>
      <c r="I17" s="1" t="s">
        <v>129</v>
      </c>
    </row>
    <row r="18" spans="1:22" x14ac:dyDescent="0.25">
      <c r="B18" s="1" t="s">
        <v>137</v>
      </c>
      <c r="I18" s="1" t="s">
        <v>145</v>
      </c>
    </row>
    <row r="19" spans="1:22" x14ac:dyDescent="0.25">
      <c r="B19" s="1" t="s">
        <v>138</v>
      </c>
      <c r="I19" s="90" t="s">
        <v>146</v>
      </c>
      <c r="J19" s="90"/>
      <c r="K19" s="90"/>
      <c r="L19" s="90"/>
      <c r="M19" s="90"/>
    </row>
    <row r="20" spans="1:22" x14ac:dyDescent="0.25">
      <c r="B20" s="1" t="s">
        <v>135</v>
      </c>
      <c r="I20" s="90"/>
      <c r="J20" s="90"/>
      <c r="K20" s="90"/>
      <c r="L20" s="90"/>
      <c r="M20" s="90"/>
    </row>
    <row r="21" spans="1:22" ht="15" customHeight="1" x14ac:dyDescent="0.25">
      <c r="B21" s="1" t="s">
        <v>141</v>
      </c>
      <c r="I21" s="90" t="s">
        <v>147</v>
      </c>
      <c r="J21" s="90"/>
      <c r="K21" s="90"/>
      <c r="L21" s="90"/>
      <c r="M21" s="90"/>
      <c r="N21" s="90"/>
    </row>
    <row r="22" spans="1:22" x14ac:dyDescent="0.25">
      <c r="B22" s="1" t="s">
        <v>143</v>
      </c>
      <c r="I22" s="90"/>
      <c r="J22" s="90"/>
      <c r="K22" s="90"/>
      <c r="L22" s="90"/>
      <c r="M22" s="90"/>
      <c r="N22" s="90"/>
    </row>
    <row r="23" spans="1:22" x14ac:dyDescent="0.25">
      <c r="I23" s="90"/>
      <c r="J23" s="90"/>
      <c r="K23" s="90"/>
      <c r="L23" s="90"/>
      <c r="M23" s="90"/>
      <c r="N23" s="90"/>
    </row>
    <row r="24" spans="1:22" ht="35.25" customHeight="1" x14ac:dyDescent="0.25">
      <c r="I24" s="90"/>
      <c r="J24" s="90"/>
      <c r="K24" s="90"/>
      <c r="L24" s="90"/>
      <c r="M24" s="90"/>
      <c r="N24" s="90"/>
    </row>
    <row r="26" spans="1:22" ht="17.25" x14ac:dyDescent="0.3">
      <c r="A26" s="68" t="s">
        <v>123</v>
      </c>
      <c r="B26" s="68" t="s">
        <v>123</v>
      </c>
    </row>
    <row r="27" spans="1:22" ht="25.5" x14ac:dyDescent="0.25">
      <c r="A27" s="80" t="s">
        <v>169</v>
      </c>
      <c r="B27" s="80"/>
      <c r="C27" s="80"/>
      <c r="D27" s="80"/>
      <c r="E27" s="80"/>
      <c r="F27" s="80"/>
      <c r="G27" s="80"/>
      <c r="H27" s="80"/>
      <c r="I27" s="80"/>
      <c r="J27" s="80"/>
      <c r="K27" s="80"/>
      <c r="L27" s="80"/>
      <c r="Q27" s="1"/>
      <c r="R27" s="1"/>
      <c r="S27" s="1"/>
      <c r="T27" s="1"/>
      <c r="U27" s="6"/>
      <c r="V27" s="6"/>
    </row>
    <row r="28" spans="1:22" x14ac:dyDescent="0.25">
      <c r="B28" s="38"/>
      <c r="C28" s="38"/>
      <c r="D28" s="38"/>
      <c r="E28" s="38"/>
      <c r="F28" s="38"/>
      <c r="H28" s="39"/>
      <c r="I28" s="38"/>
      <c r="J28" s="38"/>
      <c r="K28" s="38"/>
      <c r="L28" s="38"/>
      <c r="Q28" s="1"/>
      <c r="R28" s="1"/>
      <c r="S28" s="1"/>
      <c r="T28" s="1"/>
      <c r="U28" s="6"/>
      <c r="V28" s="6"/>
    </row>
    <row r="29" spans="1:22" x14ac:dyDescent="0.25">
      <c r="E29" s="5" t="s">
        <v>0</v>
      </c>
      <c r="F29" s="1" t="s">
        <v>170</v>
      </c>
      <c r="Q29" s="1"/>
      <c r="R29" s="1"/>
      <c r="S29" s="1"/>
      <c r="T29" s="1"/>
      <c r="U29" s="6"/>
      <c r="V29" s="6"/>
    </row>
    <row r="30" spans="1:22" x14ac:dyDescent="0.25">
      <c r="E30" s="5" t="s">
        <v>172</v>
      </c>
      <c r="F30" s="1" t="s">
        <v>171</v>
      </c>
      <c r="Q30" s="1"/>
      <c r="R30" s="1"/>
      <c r="S30" s="1"/>
      <c r="T30" s="1"/>
      <c r="U30" s="6"/>
      <c r="V30" s="6"/>
    </row>
    <row r="31" spans="1:22" x14ac:dyDescent="0.25">
      <c r="E31" s="5" t="s">
        <v>173</v>
      </c>
      <c r="F31" s="1" t="s">
        <v>171</v>
      </c>
      <c r="Q31" s="1"/>
      <c r="R31" s="1"/>
      <c r="S31" s="1"/>
      <c r="T31" s="1"/>
      <c r="U31" s="6"/>
      <c r="V31" s="6"/>
    </row>
    <row r="32" spans="1:22" ht="80.25" customHeight="1" x14ac:dyDescent="0.25">
      <c r="A32" s="2" t="s">
        <v>58</v>
      </c>
      <c r="B32" s="2" t="s">
        <v>59</v>
      </c>
      <c r="C32" s="2" t="s">
        <v>60</v>
      </c>
      <c r="D32" s="2" t="s">
        <v>61</v>
      </c>
      <c r="E32" s="2" t="s">
        <v>100</v>
      </c>
      <c r="F32" s="2" t="s">
        <v>76</v>
      </c>
      <c r="G32" s="2" t="s">
        <v>77</v>
      </c>
      <c r="H32" s="2" t="s">
        <v>78</v>
      </c>
      <c r="I32" s="40" t="s">
        <v>79</v>
      </c>
      <c r="J32" s="40" t="s">
        <v>80</v>
      </c>
      <c r="K32" s="2" t="s">
        <v>81</v>
      </c>
      <c r="L32" s="2" t="s">
        <v>159</v>
      </c>
      <c r="M32" s="2" t="s">
        <v>62</v>
      </c>
      <c r="Q32" s="1"/>
      <c r="R32" s="1"/>
      <c r="S32" s="1"/>
      <c r="T32" s="1"/>
      <c r="U32" s="6"/>
      <c r="V32" s="6"/>
    </row>
    <row r="33" spans="1:22" s="97" customFormat="1" ht="30" x14ac:dyDescent="0.25">
      <c r="A33" s="42" t="s">
        <v>152</v>
      </c>
      <c r="B33" s="96">
        <v>42957</v>
      </c>
      <c r="C33" s="41" t="s">
        <v>153</v>
      </c>
      <c r="D33" s="57" t="s">
        <v>154</v>
      </c>
      <c r="E33" s="97" t="s">
        <v>122</v>
      </c>
      <c r="F33" s="41" t="s">
        <v>156</v>
      </c>
      <c r="G33" s="41" t="s">
        <v>157</v>
      </c>
      <c r="H33" s="92">
        <v>42960</v>
      </c>
      <c r="I33" s="42" t="s">
        <v>158</v>
      </c>
      <c r="J33" s="49">
        <f>+J34+J35</f>
        <v>316000000</v>
      </c>
      <c r="K33" s="49"/>
      <c r="L33" s="86">
        <f>SUM(L34:L35)</f>
        <v>11100</v>
      </c>
      <c r="M33" s="103"/>
      <c r="U33" s="98"/>
      <c r="V33" s="98"/>
    </row>
    <row r="34" spans="1:22" s="23" customFormat="1" ht="34.5" customHeight="1" x14ac:dyDescent="0.25">
      <c r="A34" s="60">
        <v>1</v>
      </c>
      <c r="B34" s="61">
        <v>50637</v>
      </c>
      <c r="C34" s="60" t="s">
        <v>98</v>
      </c>
      <c r="D34" s="60" t="s">
        <v>99</v>
      </c>
      <c r="E34" s="60">
        <v>12</v>
      </c>
      <c r="F34" s="62">
        <v>250000</v>
      </c>
      <c r="G34" s="62">
        <v>1000</v>
      </c>
      <c r="H34" s="72">
        <f>+G34*F34</f>
        <v>250000000</v>
      </c>
      <c r="I34" s="62">
        <v>400</v>
      </c>
      <c r="J34" s="73">
        <f>+I34*F34</f>
        <v>100000000</v>
      </c>
      <c r="K34" s="62">
        <f>+I34-G34</f>
        <v>-600</v>
      </c>
      <c r="L34" s="62">
        <f>+I34*E34</f>
        <v>4800</v>
      </c>
      <c r="M34" s="31"/>
      <c r="U34" s="24"/>
      <c r="V34" s="24"/>
    </row>
    <row r="35" spans="1:22" x14ac:dyDescent="0.25">
      <c r="A35" s="4">
        <v>2</v>
      </c>
      <c r="B35" s="59">
        <v>50554</v>
      </c>
      <c r="C35" s="4" t="s">
        <v>102</v>
      </c>
      <c r="D35" s="4" t="s">
        <v>99</v>
      </c>
      <c r="E35" s="4">
        <v>21</v>
      </c>
      <c r="F35" s="8">
        <v>720000</v>
      </c>
      <c r="G35" s="8">
        <v>300</v>
      </c>
      <c r="H35" s="47">
        <f>+G35*F35</f>
        <v>216000000</v>
      </c>
      <c r="I35" s="8">
        <v>300</v>
      </c>
      <c r="J35" s="48">
        <f>+I35*F35</f>
        <v>216000000</v>
      </c>
      <c r="K35" s="8">
        <f>+I35-G35</f>
        <v>0</v>
      </c>
      <c r="L35" s="8">
        <f>+I35*E35</f>
        <v>6300</v>
      </c>
      <c r="M35" s="4"/>
      <c r="Q35" s="1"/>
      <c r="R35" s="1"/>
      <c r="S35" s="1"/>
      <c r="T35" s="1"/>
      <c r="U35" s="6"/>
      <c r="V35" s="6"/>
    </row>
    <row r="36" spans="1:22" s="25" customFormat="1" ht="30.75" customHeight="1" x14ac:dyDescent="0.25">
      <c r="A36" s="50" t="s">
        <v>103</v>
      </c>
      <c r="B36" s="42">
        <v>42958</v>
      </c>
      <c r="C36" s="41" t="s">
        <v>160</v>
      </c>
      <c r="D36" s="57" t="s">
        <v>154</v>
      </c>
      <c r="E36" s="50" t="s">
        <v>122</v>
      </c>
      <c r="F36" s="100" t="s">
        <v>161</v>
      </c>
      <c r="G36" s="51" t="s">
        <v>162</v>
      </c>
      <c r="H36" s="92">
        <v>42960</v>
      </c>
      <c r="I36" s="42" t="s">
        <v>163</v>
      </c>
      <c r="J36" s="51">
        <f>+J37+J38</f>
        <v>26652000</v>
      </c>
      <c r="K36" s="51"/>
      <c r="L36" s="86">
        <f>+L37+L38</f>
        <v>309.60000000000002</v>
      </c>
      <c r="M36" s="88"/>
      <c r="U36" s="26"/>
      <c r="V36" s="26"/>
    </row>
    <row r="37" spans="1:22" x14ac:dyDescent="0.25">
      <c r="A37" s="4">
        <v>1</v>
      </c>
      <c r="B37" s="53" t="s">
        <v>108</v>
      </c>
      <c r="C37" s="4" t="s">
        <v>109</v>
      </c>
      <c r="D37" s="4" t="s">
        <v>110</v>
      </c>
      <c r="E37" s="4">
        <v>0.3</v>
      </c>
      <c r="F37" s="8">
        <v>6000</v>
      </c>
      <c r="G37" s="8">
        <v>72</v>
      </c>
      <c r="H37" s="47">
        <f>+F37*G37</f>
        <v>432000</v>
      </c>
      <c r="I37" s="8">
        <v>72</v>
      </c>
      <c r="J37" s="8">
        <f>+I37*F37</f>
        <v>432000</v>
      </c>
      <c r="K37" s="8">
        <f>+I37-G37</f>
        <v>0</v>
      </c>
      <c r="L37" s="8">
        <f>+I37*E37</f>
        <v>21.599999999999998</v>
      </c>
      <c r="M37" s="4"/>
      <c r="Q37" s="1"/>
      <c r="R37" s="1"/>
      <c r="S37" s="1"/>
      <c r="T37" s="1"/>
      <c r="U37" s="6"/>
      <c r="V37" s="6"/>
    </row>
    <row r="38" spans="1:22" x14ac:dyDescent="0.25">
      <c r="A38" s="4">
        <v>2</v>
      </c>
      <c r="B38" s="53" t="s">
        <v>113</v>
      </c>
      <c r="C38" s="4" t="s">
        <v>114</v>
      </c>
      <c r="D38" s="4" t="s">
        <v>115</v>
      </c>
      <c r="E38" s="4">
        <v>0.48</v>
      </c>
      <c r="F38" s="8">
        <v>43700</v>
      </c>
      <c r="G38" s="8">
        <v>600</v>
      </c>
      <c r="H38" s="47">
        <f>+G38*F38</f>
        <v>26220000</v>
      </c>
      <c r="I38" s="8">
        <v>600</v>
      </c>
      <c r="J38" s="8">
        <f>+I38*F38</f>
        <v>26220000</v>
      </c>
      <c r="K38" s="8">
        <f>+I38-G38</f>
        <v>0</v>
      </c>
      <c r="L38" s="8">
        <f>+I38*E38</f>
        <v>288</v>
      </c>
      <c r="M38" s="4"/>
      <c r="Q38" s="1"/>
      <c r="R38" s="1"/>
      <c r="S38" s="1"/>
      <c r="T38" s="1"/>
      <c r="U38" s="6"/>
      <c r="V38" s="6"/>
    </row>
    <row r="39" spans="1:22" ht="30" x14ac:dyDescent="0.25">
      <c r="A39" s="41" t="s">
        <v>90</v>
      </c>
      <c r="B39" s="42">
        <v>42960</v>
      </c>
      <c r="C39" s="41" t="s">
        <v>164</v>
      </c>
      <c r="D39" s="57" t="s">
        <v>165</v>
      </c>
      <c r="E39" s="57" t="s">
        <v>166</v>
      </c>
      <c r="F39" s="41" t="s">
        <v>168</v>
      </c>
      <c r="G39" s="41" t="s">
        <v>157</v>
      </c>
      <c r="H39" s="42">
        <v>42961</v>
      </c>
      <c r="I39" s="42" t="s">
        <v>167</v>
      </c>
      <c r="J39" s="49">
        <f>+J40</f>
        <v>125000000</v>
      </c>
      <c r="K39" s="86"/>
      <c r="L39" s="86">
        <f>+L40</f>
        <v>6000</v>
      </c>
      <c r="M39" s="16"/>
      <c r="Q39" s="1"/>
      <c r="R39" s="1"/>
      <c r="S39" s="1"/>
      <c r="T39" s="1"/>
      <c r="U39" s="6"/>
      <c r="V39" s="6"/>
    </row>
    <row r="40" spans="1:22" s="23" customFormat="1" ht="28.5" customHeight="1" x14ac:dyDescent="0.25">
      <c r="A40" s="60"/>
      <c r="B40" s="61">
        <v>50637</v>
      </c>
      <c r="C40" s="60" t="s">
        <v>98</v>
      </c>
      <c r="D40" s="60" t="s">
        <v>99</v>
      </c>
      <c r="E40" s="60">
        <v>12</v>
      </c>
      <c r="F40" s="62">
        <v>250000</v>
      </c>
      <c r="G40" s="62">
        <v>600</v>
      </c>
      <c r="H40" s="63">
        <f>+G40*F40</f>
        <v>150000000</v>
      </c>
      <c r="I40" s="60">
        <v>500</v>
      </c>
      <c r="J40" s="64">
        <f>+I40*F40</f>
        <v>125000000</v>
      </c>
      <c r="K40" s="101">
        <f>+I40-G40</f>
        <v>-100</v>
      </c>
      <c r="L40" s="62">
        <f>+I40*E40</f>
        <v>6000</v>
      </c>
      <c r="M40" s="31"/>
      <c r="U40" s="24"/>
      <c r="V40" s="24"/>
    </row>
    <row r="41" spans="1:22" x14ac:dyDescent="0.25">
      <c r="A41" s="44"/>
      <c r="B41" s="45"/>
      <c r="C41" s="45"/>
      <c r="D41" s="45"/>
      <c r="E41" s="45"/>
      <c r="F41" s="45"/>
      <c r="G41" s="45"/>
      <c r="H41" s="46"/>
      <c r="I41" s="16"/>
      <c r="J41" s="4"/>
      <c r="K41" s="44"/>
      <c r="L41" s="4"/>
      <c r="M41" s="16"/>
      <c r="Q41" s="1"/>
      <c r="R41" s="1"/>
      <c r="S41" s="1"/>
      <c r="T41" s="1"/>
      <c r="U41" s="6"/>
      <c r="V41" s="6"/>
    </row>
    <row r="42" spans="1:22" ht="24" customHeight="1" x14ac:dyDescent="0.25">
      <c r="A42" s="81" t="s">
        <v>71</v>
      </c>
      <c r="B42" s="82"/>
      <c r="C42" s="82"/>
      <c r="D42" s="82"/>
      <c r="E42" s="82"/>
      <c r="F42" s="82"/>
      <c r="G42" s="82"/>
      <c r="H42" s="71">
        <f>+H34+H35+H37+H38+H40</f>
        <v>642652000</v>
      </c>
      <c r="I42" s="69"/>
      <c r="J42" s="102">
        <f>+J33+J36+J39</f>
        <v>467652000</v>
      </c>
      <c r="K42" s="93"/>
      <c r="L42" s="102">
        <f>+L33+L36+L39</f>
        <v>17409.599999999999</v>
      </c>
      <c r="M42" s="16"/>
      <c r="Q42" s="1"/>
      <c r="R42" s="1"/>
      <c r="S42" s="1"/>
      <c r="T42" s="1"/>
      <c r="U42" s="6"/>
      <c r="V42" s="6"/>
    </row>
    <row r="48" spans="1:22" s="3" customFormat="1" ht="62.25" hidden="1" customHeight="1" x14ac:dyDescent="0.25">
      <c r="A48" s="9" t="s">
        <v>4</v>
      </c>
      <c r="B48" s="9" t="s">
        <v>45</v>
      </c>
      <c r="C48" s="9" t="s">
        <v>21</v>
      </c>
      <c r="D48" s="9" t="s">
        <v>22</v>
      </c>
      <c r="E48" s="9" t="s">
        <v>8</v>
      </c>
      <c r="F48" s="9" t="s">
        <v>9</v>
      </c>
      <c r="G48" s="9" t="s">
        <v>10</v>
      </c>
      <c r="H48" s="9" t="s">
        <v>12</v>
      </c>
      <c r="I48" s="9" t="s">
        <v>36</v>
      </c>
      <c r="J48" s="13" t="s">
        <v>46</v>
      </c>
      <c r="K48" s="2" t="s">
        <v>26</v>
      </c>
      <c r="L48" s="2" t="s">
        <v>37</v>
      </c>
      <c r="M48" s="10" t="s">
        <v>14</v>
      </c>
      <c r="N48" s="7" t="s">
        <v>47</v>
      </c>
      <c r="O48" s="7" t="s">
        <v>52</v>
      </c>
      <c r="P48" s="2" t="s">
        <v>48</v>
      </c>
      <c r="Q48" s="2" t="s">
        <v>25</v>
      </c>
      <c r="R48" s="2" t="s">
        <v>49</v>
      </c>
      <c r="S48" s="2" t="s">
        <v>51</v>
      </c>
      <c r="T48" s="2" t="s">
        <v>17</v>
      </c>
    </row>
    <row r="49" spans="1:21" hidden="1" x14ac:dyDescent="0.25">
      <c r="A49" s="4"/>
      <c r="B49" s="4"/>
      <c r="C49" s="4"/>
      <c r="D49" s="4"/>
      <c r="E49" s="4"/>
      <c r="F49" s="4"/>
      <c r="G49" s="4"/>
      <c r="H49" s="12"/>
      <c r="I49" s="4"/>
      <c r="J49" s="4"/>
      <c r="K49" s="11"/>
      <c r="L49" s="11"/>
      <c r="M49" s="14"/>
      <c r="O49" s="4"/>
      <c r="P49" s="4"/>
      <c r="Q49" s="8"/>
      <c r="R49" s="8"/>
      <c r="S49" s="8"/>
      <c r="T49" s="8"/>
      <c r="U49" s="4"/>
    </row>
    <row r="50" spans="1:21" hidden="1" x14ac:dyDescent="0.25">
      <c r="A50" s="4"/>
      <c r="B50" s="4"/>
      <c r="C50" s="4"/>
      <c r="D50" s="4"/>
      <c r="E50" s="4"/>
      <c r="F50" s="4"/>
      <c r="G50" s="4"/>
      <c r="H50" s="12"/>
      <c r="I50" s="4"/>
      <c r="J50" s="4"/>
      <c r="K50" s="11"/>
      <c r="L50" s="11"/>
      <c r="M50" s="14"/>
      <c r="O50" s="4"/>
      <c r="P50" s="4"/>
      <c r="Q50" s="8"/>
      <c r="R50" s="8"/>
      <c r="S50" s="8"/>
      <c r="T50" s="8"/>
      <c r="U50" s="4"/>
    </row>
    <row r="51" spans="1:21" hidden="1" x14ac:dyDescent="0.25">
      <c r="A51" s="4"/>
      <c r="B51" s="4"/>
      <c r="C51" s="4"/>
      <c r="D51" s="4"/>
      <c r="E51" s="4"/>
      <c r="F51" s="4"/>
      <c r="G51" s="4"/>
      <c r="H51" s="12"/>
      <c r="I51" s="4"/>
      <c r="J51" s="4"/>
      <c r="K51" s="11"/>
      <c r="L51" s="11"/>
      <c r="M51" s="14"/>
      <c r="O51" s="4"/>
      <c r="P51" s="4"/>
      <c r="Q51" s="8"/>
      <c r="R51" s="8"/>
      <c r="S51" s="8"/>
      <c r="T51" s="8"/>
      <c r="U51" s="4"/>
    </row>
    <row r="52" spans="1:21" hidden="1" x14ac:dyDescent="0.25">
      <c r="A52" s="4"/>
      <c r="B52" s="4"/>
      <c r="C52" s="4"/>
      <c r="D52" s="4"/>
      <c r="E52" s="4"/>
      <c r="F52" s="4"/>
      <c r="G52" s="4"/>
      <c r="H52" s="12"/>
      <c r="I52" s="4"/>
      <c r="J52" s="4"/>
      <c r="K52" s="11"/>
      <c r="L52" s="11"/>
      <c r="M52" s="14"/>
      <c r="O52" s="4"/>
      <c r="P52" s="4"/>
      <c r="Q52" s="8"/>
      <c r="R52" s="8"/>
      <c r="S52" s="8"/>
      <c r="T52" s="8"/>
      <c r="U52" s="4"/>
    </row>
    <row r="53" spans="1:21" hidden="1" x14ac:dyDescent="0.25">
      <c r="A53" s="4"/>
      <c r="B53" s="4"/>
      <c r="C53" s="4"/>
      <c r="D53" s="4"/>
      <c r="E53" s="4"/>
      <c r="F53" s="4"/>
      <c r="G53" s="4"/>
      <c r="H53" s="12"/>
      <c r="I53" s="4"/>
      <c r="J53" s="4"/>
      <c r="K53" s="11"/>
      <c r="L53" s="11"/>
      <c r="M53" s="14"/>
      <c r="O53" s="4"/>
      <c r="P53" s="4"/>
      <c r="Q53" s="8"/>
      <c r="R53" s="8"/>
      <c r="S53" s="8"/>
      <c r="T53" s="8"/>
      <c r="U53" s="4"/>
    </row>
    <row r="54" spans="1:21" hidden="1" x14ac:dyDescent="0.25">
      <c r="A54" s="4"/>
      <c r="B54" s="4"/>
      <c r="C54" s="4"/>
      <c r="D54" s="4"/>
      <c r="E54" s="4"/>
      <c r="F54" s="4"/>
      <c r="G54" s="4"/>
      <c r="H54" s="12"/>
      <c r="I54" s="4"/>
      <c r="J54" s="4"/>
      <c r="K54" s="11"/>
      <c r="L54" s="11"/>
      <c r="M54" s="14"/>
      <c r="O54" s="4"/>
      <c r="P54" s="4"/>
      <c r="Q54" s="8"/>
      <c r="R54" s="8"/>
      <c r="S54" s="8"/>
      <c r="T54" s="8"/>
      <c r="U54" s="4"/>
    </row>
    <row r="55" spans="1:21" hidden="1" x14ac:dyDescent="0.25">
      <c r="H55" s="12"/>
      <c r="K55" s="11"/>
      <c r="L55" s="89"/>
      <c r="M55" s="14"/>
    </row>
    <row r="56" spans="1:21" hidden="1" x14ac:dyDescent="0.25"/>
    <row r="57" spans="1:21" hidden="1" x14ac:dyDescent="0.25"/>
  </sheetData>
  <mergeCells count="6">
    <mergeCell ref="A42:G42"/>
    <mergeCell ref="A27:L27"/>
    <mergeCell ref="A1:M1"/>
    <mergeCell ref="A10:I10"/>
    <mergeCell ref="I19:M20"/>
    <mergeCell ref="I21:N24"/>
  </mergeCells>
  <pageMargins left="0.17" right="0.17" top="0.17" bottom="0.17" header="0.17" footer="0.17"/>
  <pageSetup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25" workbookViewId="0">
      <selection activeCell="D42" sqref="D42"/>
    </sheetView>
  </sheetViews>
  <sheetFormatPr defaultRowHeight="15" x14ac:dyDescent="0.25"/>
  <cols>
    <col min="1" max="1" width="4.85546875" style="1" customWidth="1"/>
    <col min="2" max="2" width="12.140625" style="1" customWidth="1"/>
    <col min="3" max="3" width="32.7109375" style="1" bestFit="1" customWidth="1"/>
    <col min="4" max="4" width="11.85546875" style="1" bestFit="1" customWidth="1"/>
    <col min="5" max="5" width="9.140625" style="1"/>
    <col min="6" max="6" width="10.7109375" style="1" customWidth="1"/>
    <col min="7" max="7" width="13.42578125" style="1" customWidth="1"/>
    <col min="8" max="8" width="16.140625" style="1" customWidth="1"/>
    <col min="9" max="9" width="16.7109375" style="1" customWidth="1"/>
    <col min="10" max="10" width="19.7109375" style="1" customWidth="1"/>
    <col min="11" max="16384" width="9.140625" style="1"/>
  </cols>
  <sheetData>
    <row r="1" spans="1:14" ht="24.75" customHeight="1" x14ac:dyDescent="0.25">
      <c r="A1" s="80" t="s">
        <v>29</v>
      </c>
      <c r="B1" s="80"/>
      <c r="C1" s="80"/>
      <c r="D1" s="80"/>
      <c r="E1" s="80"/>
      <c r="F1" s="80"/>
      <c r="G1" s="80"/>
      <c r="H1" s="80"/>
      <c r="I1" s="80"/>
      <c r="J1" s="80"/>
      <c r="K1" s="80"/>
    </row>
    <row r="2" spans="1:14" x14ac:dyDescent="0.25">
      <c r="D2" s="5" t="s">
        <v>0</v>
      </c>
      <c r="E2" s="1" t="s">
        <v>3</v>
      </c>
      <c r="I2" s="5"/>
      <c r="K2" s="106"/>
      <c r="L2" s="106"/>
      <c r="M2" s="106"/>
      <c r="N2" s="106"/>
    </row>
    <row r="3" spans="1:14" x14ac:dyDescent="0.25">
      <c r="D3" s="5" t="s">
        <v>20</v>
      </c>
      <c r="E3" s="1" t="s">
        <v>2</v>
      </c>
      <c r="I3" s="5"/>
    </row>
    <row r="4" spans="1:14" x14ac:dyDescent="0.25">
      <c r="D4" s="5" t="s">
        <v>204</v>
      </c>
      <c r="E4" s="1" t="s">
        <v>2</v>
      </c>
      <c r="I4" s="5"/>
    </row>
    <row r="6" spans="1:14" s="3" customFormat="1" ht="49.5" customHeight="1" x14ac:dyDescent="0.25">
      <c r="A6" s="2" t="s">
        <v>175</v>
      </c>
      <c r="B6" s="2" t="s">
        <v>176</v>
      </c>
      <c r="C6" s="2" t="s">
        <v>60</v>
      </c>
      <c r="D6" s="2" t="s">
        <v>177</v>
      </c>
      <c r="E6" s="2" t="s">
        <v>178</v>
      </c>
      <c r="F6" s="2" t="s">
        <v>179</v>
      </c>
      <c r="G6" s="2" t="s">
        <v>180</v>
      </c>
      <c r="H6" s="2" t="s">
        <v>181</v>
      </c>
      <c r="I6" s="2" t="s">
        <v>182</v>
      </c>
      <c r="J6" s="2" t="s">
        <v>54</v>
      </c>
    </row>
    <row r="7" spans="1:14" x14ac:dyDescent="0.25">
      <c r="A7" s="4"/>
      <c r="B7" s="4" t="s">
        <v>174</v>
      </c>
      <c r="C7" s="1" t="s">
        <v>52</v>
      </c>
      <c r="D7" s="107" t="s">
        <v>7</v>
      </c>
      <c r="F7" s="4"/>
      <c r="G7" s="4" t="s">
        <v>53</v>
      </c>
      <c r="H7" s="4"/>
      <c r="I7" s="4" t="s">
        <v>194</v>
      </c>
      <c r="J7" s="4"/>
    </row>
    <row r="8" spans="1:14" x14ac:dyDescent="0.25">
      <c r="A8" s="4"/>
      <c r="B8" s="4"/>
      <c r="C8" s="4"/>
      <c r="D8" s="4"/>
      <c r="E8" s="4"/>
      <c r="F8" s="4"/>
      <c r="G8" s="4"/>
      <c r="H8" s="4"/>
      <c r="I8" s="4"/>
      <c r="J8" s="4"/>
    </row>
    <row r="9" spans="1:14" x14ac:dyDescent="0.25">
      <c r="A9" s="4"/>
      <c r="B9" s="4"/>
      <c r="C9" s="4"/>
      <c r="D9" s="4"/>
      <c r="E9" s="4"/>
      <c r="F9" s="4"/>
      <c r="G9" s="4"/>
      <c r="H9" s="4"/>
      <c r="I9" s="4"/>
      <c r="J9" s="4"/>
    </row>
    <row r="10" spans="1:14" x14ac:dyDescent="0.25">
      <c r="A10" s="4"/>
      <c r="B10" s="4"/>
      <c r="C10" s="4"/>
      <c r="D10" s="4"/>
      <c r="E10" s="4"/>
      <c r="F10" s="4"/>
      <c r="G10" s="4"/>
      <c r="H10" s="4"/>
      <c r="I10" s="4"/>
      <c r="J10" s="4"/>
    </row>
    <row r="11" spans="1:14" x14ac:dyDescent="0.25">
      <c r="A11" s="4"/>
      <c r="B11" s="4"/>
      <c r="C11" s="4"/>
      <c r="D11" s="4"/>
      <c r="E11" s="4"/>
      <c r="F11" s="4"/>
      <c r="G11" s="4"/>
      <c r="H11" s="4"/>
      <c r="I11" s="4"/>
      <c r="J11" s="4"/>
    </row>
    <row r="12" spans="1:14" x14ac:dyDescent="0.25">
      <c r="A12" s="75" t="s">
        <v>71</v>
      </c>
      <c r="B12" s="76"/>
      <c r="C12" s="76"/>
      <c r="D12" s="76"/>
      <c r="E12" s="77"/>
      <c r="F12" s="4"/>
      <c r="G12" s="4"/>
      <c r="H12" s="4"/>
      <c r="I12" s="4"/>
      <c r="J12" s="4"/>
    </row>
    <row r="13" spans="1:14" x14ac:dyDescent="0.25">
      <c r="E13" s="104"/>
      <c r="F13" s="104"/>
      <c r="G13" s="104"/>
      <c r="H13" s="104"/>
    </row>
    <row r="14" spans="1:14" x14ac:dyDescent="0.25">
      <c r="B14" s="1" t="s">
        <v>72</v>
      </c>
      <c r="E14" s="104"/>
      <c r="F14" s="104"/>
      <c r="G14" s="104"/>
      <c r="H14" s="104"/>
    </row>
    <row r="15" spans="1:14" x14ac:dyDescent="0.25">
      <c r="B15" s="1" t="s">
        <v>183</v>
      </c>
      <c r="E15" s="104"/>
      <c r="F15" s="104"/>
      <c r="G15" s="104" t="s">
        <v>190</v>
      </c>
      <c r="H15" s="104"/>
    </row>
    <row r="16" spans="1:14" x14ac:dyDescent="0.25">
      <c r="C16" s="1" t="s">
        <v>184</v>
      </c>
      <c r="E16" s="104"/>
      <c r="F16" s="104"/>
      <c r="G16" s="104" t="s">
        <v>191</v>
      </c>
      <c r="H16" s="104"/>
    </row>
    <row r="17" spans="1:11" x14ac:dyDescent="0.25">
      <c r="C17" s="1" t="s">
        <v>185</v>
      </c>
      <c r="E17" s="104"/>
      <c r="F17" s="104"/>
      <c r="G17" s="104" t="s">
        <v>192</v>
      </c>
      <c r="H17" s="104"/>
    </row>
    <row r="18" spans="1:11" x14ac:dyDescent="0.25">
      <c r="C18" s="1" t="s">
        <v>186</v>
      </c>
      <c r="E18" s="104"/>
      <c r="F18" s="104"/>
      <c r="G18" s="104"/>
      <c r="H18" s="104"/>
    </row>
    <row r="19" spans="1:11" x14ac:dyDescent="0.25">
      <c r="C19" s="1" t="s">
        <v>187</v>
      </c>
      <c r="E19" s="104"/>
      <c r="F19" s="104"/>
      <c r="G19" s="104"/>
      <c r="H19" s="104"/>
    </row>
    <row r="20" spans="1:11" x14ac:dyDescent="0.25">
      <c r="C20" s="1" t="s">
        <v>188</v>
      </c>
      <c r="E20" s="104"/>
      <c r="F20" s="104"/>
      <c r="G20" s="104"/>
      <c r="H20" s="104"/>
    </row>
    <row r="21" spans="1:11" x14ac:dyDescent="0.25">
      <c r="C21" s="1" t="s">
        <v>189</v>
      </c>
      <c r="E21" s="104"/>
      <c r="F21" s="104"/>
      <c r="G21" s="104"/>
      <c r="H21" s="104"/>
    </row>
    <row r="22" spans="1:11" x14ac:dyDescent="0.25">
      <c r="E22" s="104"/>
      <c r="F22" s="104"/>
      <c r="G22" s="104"/>
      <c r="H22" s="104"/>
    </row>
    <row r="23" spans="1:11" x14ac:dyDescent="0.25">
      <c r="E23" s="104"/>
      <c r="F23" s="104"/>
      <c r="G23" s="104"/>
      <c r="H23" s="104"/>
    </row>
    <row r="24" spans="1:11" ht="17.25" x14ac:dyDescent="0.3">
      <c r="A24" s="68" t="s">
        <v>123</v>
      </c>
      <c r="E24" s="38"/>
      <c r="F24" s="38"/>
      <c r="G24" s="38"/>
      <c r="H24" s="38"/>
    </row>
    <row r="26" spans="1:11" ht="24.75" customHeight="1" x14ac:dyDescent="0.25">
      <c r="A26" s="80" t="s">
        <v>29</v>
      </c>
      <c r="B26" s="80"/>
      <c r="C26" s="80"/>
      <c r="D26" s="80"/>
      <c r="E26" s="80"/>
      <c r="F26" s="80"/>
      <c r="G26" s="80"/>
      <c r="H26" s="80"/>
      <c r="I26" s="80"/>
      <c r="J26" s="80"/>
      <c r="K26" s="80"/>
    </row>
    <row r="27" spans="1:11" x14ac:dyDescent="0.25">
      <c r="D27" s="5" t="s">
        <v>0</v>
      </c>
      <c r="F27" s="1" t="s">
        <v>200</v>
      </c>
    </row>
    <row r="28" spans="1:11" x14ac:dyDescent="0.25">
      <c r="D28" s="5" t="s">
        <v>32</v>
      </c>
      <c r="F28" s="1" t="s">
        <v>201</v>
      </c>
    </row>
    <row r="29" spans="1:11" x14ac:dyDescent="0.25">
      <c r="D29" s="5" t="s">
        <v>202</v>
      </c>
      <c r="F29" s="1" t="s">
        <v>203</v>
      </c>
    </row>
    <row r="30" spans="1:11" x14ac:dyDescent="0.25">
      <c r="D30" s="5"/>
    </row>
    <row r="31" spans="1:11" s="3" customFormat="1" ht="49.5" customHeight="1" x14ac:dyDescent="0.25">
      <c r="A31" s="2" t="s">
        <v>4</v>
      </c>
      <c r="B31" s="2" t="s">
        <v>8</v>
      </c>
      <c r="C31" s="2" t="s">
        <v>9</v>
      </c>
      <c r="D31" s="2" t="s">
        <v>10</v>
      </c>
      <c r="E31" s="2" t="s">
        <v>30</v>
      </c>
      <c r="F31" s="2" t="s">
        <v>28</v>
      </c>
      <c r="G31" s="2" t="s">
        <v>46</v>
      </c>
      <c r="H31" s="2" t="s">
        <v>16</v>
      </c>
      <c r="I31" s="2" t="s">
        <v>31</v>
      </c>
      <c r="J31" s="2" t="s">
        <v>54</v>
      </c>
    </row>
    <row r="32" spans="1:11" x14ac:dyDescent="0.25">
      <c r="A32" s="113"/>
      <c r="B32" s="109" t="s">
        <v>154</v>
      </c>
      <c r="C32" s="95" t="s">
        <v>122</v>
      </c>
      <c r="D32" s="95" t="s">
        <v>193</v>
      </c>
      <c r="F32" s="95"/>
      <c r="G32" s="110" t="s">
        <v>157</v>
      </c>
      <c r="H32" s="111">
        <f>+H33+H34</f>
        <v>1690000</v>
      </c>
      <c r="I32" s="110" t="s">
        <v>184</v>
      </c>
      <c r="J32" s="112"/>
    </row>
    <row r="33" spans="1:10" x14ac:dyDescent="0.25">
      <c r="A33" s="4">
        <v>1</v>
      </c>
      <c r="B33" s="61">
        <v>50637</v>
      </c>
      <c r="C33" s="60" t="s">
        <v>98</v>
      </c>
      <c r="D33" s="60" t="s">
        <v>99</v>
      </c>
      <c r="E33" s="4">
        <v>1</v>
      </c>
      <c r="F33" s="4">
        <v>12</v>
      </c>
      <c r="G33" s="8">
        <v>250000</v>
      </c>
      <c r="H33" s="8">
        <f>+G33*E33</f>
        <v>250000</v>
      </c>
      <c r="I33" s="4"/>
      <c r="J33" s="4"/>
    </row>
    <row r="34" spans="1:10" x14ac:dyDescent="0.25">
      <c r="A34" s="4">
        <v>2</v>
      </c>
      <c r="B34" s="59">
        <v>50554</v>
      </c>
      <c r="C34" s="4" t="s">
        <v>102</v>
      </c>
      <c r="D34" s="4" t="s">
        <v>99</v>
      </c>
      <c r="E34" s="4">
        <v>2</v>
      </c>
      <c r="F34" s="4">
        <v>21</v>
      </c>
      <c r="G34" s="8">
        <v>720000</v>
      </c>
      <c r="H34" s="8">
        <f>+G34*E34</f>
        <v>1440000</v>
      </c>
      <c r="I34" s="4"/>
      <c r="J34" s="4"/>
    </row>
    <row r="35" spans="1:10" s="94" customFormat="1" x14ac:dyDescent="0.25">
      <c r="A35" s="113"/>
      <c r="B35" s="109" t="s">
        <v>165</v>
      </c>
      <c r="C35" s="95" t="s">
        <v>166</v>
      </c>
      <c r="D35" s="109" t="s">
        <v>195</v>
      </c>
      <c r="E35" s="95"/>
      <c r="F35" s="95"/>
      <c r="G35" s="95" t="s">
        <v>167</v>
      </c>
      <c r="H35" s="111">
        <f>+H36+H37</f>
        <v>467000</v>
      </c>
      <c r="I35" s="114" t="s">
        <v>188</v>
      </c>
      <c r="J35" s="112"/>
    </row>
    <row r="36" spans="1:10" x14ac:dyDescent="0.25">
      <c r="A36" s="4">
        <v>1</v>
      </c>
      <c r="B36" s="53" t="s">
        <v>108</v>
      </c>
      <c r="C36" s="4" t="s">
        <v>109</v>
      </c>
      <c r="D36" s="4" t="s">
        <v>110</v>
      </c>
      <c r="E36" s="4">
        <v>5</v>
      </c>
      <c r="F36" s="4">
        <v>0.3</v>
      </c>
      <c r="G36" s="8">
        <v>6000</v>
      </c>
      <c r="H36" s="8">
        <f>+G36*E36</f>
        <v>30000</v>
      </c>
      <c r="I36" s="4"/>
      <c r="J36" s="4" t="s">
        <v>196</v>
      </c>
    </row>
    <row r="37" spans="1:10" x14ac:dyDescent="0.25">
      <c r="A37" s="4">
        <v>2</v>
      </c>
      <c r="B37" s="53" t="s">
        <v>113</v>
      </c>
      <c r="C37" s="4" t="s">
        <v>114</v>
      </c>
      <c r="D37" s="4" t="s">
        <v>115</v>
      </c>
      <c r="E37" s="4">
        <v>10</v>
      </c>
      <c r="F37" s="4">
        <v>0.48</v>
      </c>
      <c r="G37" s="8">
        <v>43700</v>
      </c>
      <c r="H37" s="8">
        <f>+G37*E37</f>
        <v>437000</v>
      </c>
      <c r="I37" s="4"/>
      <c r="J37" s="4" t="s">
        <v>196</v>
      </c>
    </row>
    <row r="38" spans="1:10" x14ac:dyDescent="0.25">
      <c r="A38" s="113"/>
      <c r="B38" s="109" t="s">
        <v>154</v>
      </c>
      <c r="C38" s="95" t="s">
        <v>122</v>
      </c>
      <c r="D38" s="109" t="s">
        <v>197</v>
      </c>
      <c r="F38" s="95"/>
      <c r="G38" s="110" t="s">
        <v>162</v>
      </c>
      <c r="H38" s="111">
        <f>+H39</f>
        <v>500000</v>
      </c>
      <c r="I38" s="110" t="s">
        <v>198</v>
      </c>
      <c r="J38" s="112"/>
    </row>
    <row r="39" spans="1:10" x14ac:dyDescent="0.25">
      <c r="A39" s="4">
        <v>1</v>
      </c>
      <c r="B39" s="61">
        <v>50637</v>
      </c>
      <c r="C39" s="60" t="s">
        <v>98</v>
      </c>
      <c r="D39" s="60" t="s">
        <v>99</v>
      </c>
      <c r="E39" s="4">
        <v>2</v>
      </c>
      <c r="F39" s="4">
        <v>12</v>
      </c>
      <c r="G39" s="8">
        <v>250000</v>
      </c>
      <c r="H39" s="8">
        <f>+G39*E39</f>
        <v>500000</v>
      </c>
      <c r="I39" s="4"/>
      <c r="J39" s="4" t="s">
        <v>199</v>
      </c>
    </row>
    <row r="40" spans="1:10" s="94" customFormat="1" x14ac:dyDescent="0.25">
      <c r="A40" s="115" t="s">
        <v>71</v>
      </c>
      <c r="B40" s="116"/>
      <c r="C40" s="116"/>
      <c r="D40" s="117"/>
      <c r="E40" s="118">
        <f>+E33+E34+E36+E37+E39</f>
        <v>20</v>
      </c>
      <c r="F40" s="118"/>
      <c r="G40" s="119"/>
      <c r="H40" s="119">
        <f>+H32+H35+H38</f>
        <v>2657000</v>
      </c>
      <c r="I40" s="118"/>
      <c r="J40" s="118"/>
    </row>
  </sheetData>
  <autoFilter ref="A31:N31"/>
  <mergeCells count="4">
    <mergeCell ref="A1:K1"/>
    <mergeCell ref="A26:K26"/>
    <mergeCell ref="A12:E12"/>
    <mergeCell ref="A40:D40"/>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topLeftCell="A25" workbookViewId="0">
      <selection activeCell="I36" sqref="I36"/>
    </sheetView>
  </sheetViews>
  <sheetFormatPr defaultRowHeight="15" x14ac:dyDescent="0.25"/>
  <cols>
    <col min="1" max="1" width="4.85546875" style="1" customWidth="1"/>
    <col min="2" max="2" width="21.85546875" style="1" customWidth="1"/>
    <col min="3" max="3" width="10" style="1" customWidth="1"/>
    <col min="4" max="4" width="10.140625" style="1" bestFit="1" customWidth="1"/>
    <col min="5" max="5" width="9.42578125" style="1" customWidth="1"/>
    <col min="6" max="6" width="9.7109375" style="1" customWidth="1"/>
    <col min="7" max="7" width="8.85546875" style="1" customWidth="1"/>
    <col min="8" max="10" width="9.140625" style="1"/>
    <col min="11" max="11" width="12" style="1" customWidth="1"/>
    <col min="12" max="12" width="25" style="1" bestFit="1" customWidth="1"/>
    <col min="13" max="13" width="27.140625" style="1" customWidth="1"/>
    <col min="14" max="16384" width="9.140625" style="1"/>
  </cols>
  <sheetData>
    <row r="1" spans="1:15" ht="24.75" customHeight="1" x14ac:dyDescent="0.25">
      <c r="A1" s="80" t="s">
        <v>34</v>
      </c>
      <c r="B1" s="80"/>
      <c r="C1" s="80"/>
      <c r="D1" s="80"/>
      <c r="E1" s="80"/>
      <c r="F1" s="80"/>
      <c r="G1" s="80"/>
      <c r="H1" s="80"/>
      <c r="I1" s="80"/>
      <c r="J1" s="80"/>
      <c r="K1" s="80"/>
      <c r="L1" s="80"/>
      <c r="M1" s="80"/>
      <c r="N1" s="67"/>
      <c r="O1" s="67"/>
    </row>
    <row r="2" spans="1:15" x14ac:dyDescent="0.25">
      <c r="D2" s="5" t="s">
        <v>0</v>
      </c>
      <c r="F2" s="1" t="s">
        <v>3</v>
      </c>
    </row>
    <row r="3" spans="1:15" x14ac:dyDescent="0.25">
      <c r="D3" s="5" t="s">
        <v>1</v>
      </c>
      <c r="F3" s="1" t="s">
        <v>35</v>
      </c>
    </row>
    <row r="4" spans="1:15" x14ac:dyDescent="0.25">
      <c r="D4" s="5" t="s">
        <v>8</v>
      </c>
      <c r="F4" s="1" t="s">
        <v>35</v>
      </c>
    </row>
    <row r="5" spans="1:15" x14ac:dyDescent="0.25">
      <c r="D5" s="5" t="s">
        <v>9</v>
      </c>
      <c r="F5" s="1" t="s">
        <v>35</v>
      </c>
    </row>
    <row r="6" spans="1:15" x14ac:dyDescent="0.25">
      <c r="D6" s="5" t="s">
        <v>228</v>
      </c>
      <c r="F6" s="1" t="s">
        <v>205</v>
      </c>
    </row>
    <row r="7" spans="1:15" x14ac:dyDescent="0.25">
      <c r="D7" s="5" t="s">
        <v>229</v>
      </c>
      <c r="F7" s="1" t="s">
        <v>205</v>
      </c>
    </row>
    <row r="9" spans="1:15" s="3" customFormat="1" ht="49.5" customHeight="1" x14ac:dyDescent="0.25">
      <c r="A9" s="2" t="s">
        <v>175</v>
      </c>
      <c r="B9" s="2" t="s">
        <v>207</v>
      </c>
      <c r="C9" s="2" t="s">
        <v>208</v>
      </c>
      <c r="D9" s="2" t="s">
        <v>209</v>
      </c>
      <c r="E9" s="2" t="s">
        <v>210</v>
      </c>
      <c r="F9" s="2" t="s">
        <v>211</v>
      </c>
      <c r="G9" s="2" t="s">
        <v>212</v>
      </c>
      <c r="H9" s="2" t="s">
        <v>213</v>
      </c>
      <c r="I9" s="2" t="s">
        <v>214</v>
      </c>
      <c r="J9" s="2" t="s">
        <v>217</v>
      </c>
      <c r="K9" s="2" t="s">
        <v>215</v>
      </c>
      <c r="L9" s="2" t="s">
        <v>239</v>
      </c>
      <c r="M9" s="2" t="s">
        <v>240</v>
      </c>
    </row>
    <row r="10" spans="1:15" x14ac:dyDescent="0.25">
      <c r="A10" s="44"/>
      <c r="B10" s="95" t="s">
        <v>216</v>
      </c>
      <c r="C10" s="87"/>
      <c r="D10" s="87"/>
      <c r="E10" s="87"/>
      <c r="F10" s="87"/>
      <c r="G10" s="87"/>
      <c r="H10" s="87"/>
      <c r="J10" s="95" t="s">
        <v>224</v>
      </c>
      <c r="M10" s="16"/>
    </row>
    <row r="11" spans="1:15" x14ac:dyDescent="0.25">
      <c r="A11" s="4">
        <v>1</v>
      </c>
      <c r="B11" s="4"/>
      <c r="C11" s="4"/>
      <c r="D11" s="4"/>
      <c r="E11" s="4"/>
      <c r="F11" s="4"/>
      <c r="G11" s="4"/>
      <c r="H11" s="4"/>
      <c r="I11" s="4"/>
      <c r="J11" s="4" t="s">
        <v>232</v>
      </c>
      <c r="K11" s="4"/>
      <c r="L11" s="4"/>
      <c r="M11" s="4"/>
    </row>
    <row r="12" spans="1:15" x14ac:dyDescent="0.25">
      <c r="A12" s="4">
        <v>2</v>
      </c>
      <c r="B12" s="4"/>
      <c r="C12" s="4"/>
      <c r="D12" s="4"/>
      <c r="E12" s="4"/>
      <c r="F12" s="4"/>
      <c r="G12" s="4"/>
      <c r="H12" s="4"/>
      <c r="I12" s="4"/>
      <c r="J12" s="4" t="s">
        <v>233</v>
      </c>
      <c r="K12" s="4"/>
      <c r="L12" s="4"/>
      <c r="M12" s="4"/>
    </row>
    <row r="13" spans="1:15" x14ac:dyDescent="0.25">
      <c r="A13" s="4">
        <v>3</v>
      </c>
      <c r="B13" s="4"/>
      <c r="C13" s="4"/>
      <c r="D13" s="4"/>
      <c r="E13" s="4"/>
      <c r="F13" s="4"/>
      <c r="G13" s="4"/>
      <c r="H13" s="4"/>
      <c r="I13" s="4"/>
      <c r="J13" s="4" t="s">
        <v>234</v>
      </c>
      <c r="K13" s="4"/>
      <c r="L13" s="4"/>
      <c r="M13" s="4"/>
    </row>
    <row r="14" spans="1:15" x14ac:dyDescent="0.25">
      <c r="A14" s="4">
        <v>4</v>
      </c>
      <c r="B14" s="4"/>
      <c r="C14" s="4"/>
      <c r="D14" s="4"/>
      <c r="E14" s="4"/>
      <c r="F14" s="4"/>
      <c r="G14" s="4"/>
      <c r="H14" s="4"/>
      <c r="I14" s="4"/>
      <c r="J14" s="4" t="s">
        <v>235</v>
      </c>
      <c r="K14" s="4"/>
      <c r="L14" s="4"/>
      <c r="M14" s="4"/>
    </row>
    <row r="15" spans="1:15" x14ac:dyDescent="0.25">
      <c r="A15" s="4"/>
      <c r="B15" s="4" t="s">
        <v>218</v>
      </c>
      <c r="C15" s="4"/>
      <c r="D15" s="4"/>
      <c r="E15" s="99" t="s">
        <v>219</v>
      </c>
      <c r="F15" s="99" t="s">
        <v>220</v>
      </c>
      <c r="G15" s="99" t="s">
        <v>221</v>
      </c>
      <c r="H15" s="99" t="s">
        <v>222</v>
      </c>
      <c r="I15" s="99" t="s">
        <v>223</v>
      </c>
      <c r="J15" s="99" t="s">
        <v>236</v>
      </c>
      <c r="K15" s="4"/>
      <c r="L15" s="4"/>
      <c r="M15" s="4"/>
    </row>
    <row r="16" spans="1:15" x14ac:dyDescent="0.25">
      <c r="A16" s="4"/>
      <c r="B16" s="4" t="s">
        <v>217</v>
      </c>
      <c r="C16" s="4"/>
      <c r="D16" s="4"/>
      <c r="E16" s="4"/>
      <c r="F16" s="4"/>
      <c r="G16" s="4"/>
      <c r="H16" s="4"/>
      <c r="I16" s="4"/>
      <c r="J16" s="118" t="s">
        <v>237</v>
      </c>
      <c r="K16" s="4"/>
      <c r="L16" s="4"/>
      <c r="M16" s="4"/>
    </row>
    <row r="18" spans="1:15" x14ac:dyDescent="0.25">
      <c r="B18" s="1" t="s">
        <v>72</v>
      </c>
    </row>
    <row r="19" spans="1:15" x14ac:dyDescent="0.25">
      <c r="B19" s="1" t="s">
        <v>225</v>
      </c>
    </row>
    <row r="20" spans="1:15" x14ac:dyDescent="0.25">
      <c r="B20" s="1" t="s">
        <v>226</v>
      </c>
    </row>
    <row r="22" spans="1:15" ht="17.25" x14ac:dyDescent="0.3">
      <c r="B22" s="68" t="s">
        <v>123</v>
      </c>
    </row>
    <row r="24" spans="1:15" ht="24.75" customHeight="1" x14ac:dyDescent="0.25">
      <c r="A24" s="80" t="s">
        <v>34</v>
      </c>
      <c r="B24" s="80"/>
      <c r="C24" s="80"/>
      <c r="D24" s="80"/>
      <c r="E24" s="80"/>
      <c r="F24" s="80"/>
      <c r="G24" s="80"/>
      <c r="H24" s="80"/>
      <c r="I24" s="80"/>
      <c r="J24" s="80"/>
      <c r="K24" s="80"/>
      <c r="L24" s="80"/>
      <c r="M24" s="80"/>
      <c r="N24" s="67"/>
      <c r="O24" s="67"/>
    </row>
    <row r="25" spans="1:15" x14ac:dyDescent="0.25">
      <c r="D25" s="5" t="s">
        <v>0</v>
      </c>
      <c r="F25" s="120" t="s">
        <v>227</v>
      </c>
    </row>
    <row r="26" spans="1:15" x14ac:dyDescent="0.25">
      <c r="D26" s="5" t="s">
        <v>1</v>
      </c>
      <c r="F26" s="120" t="s">
        <v>122</v>
      </c>
    </row>
    <row r="27" spans="1:15" x14ac:dyDescent="0.25">
      <c r="D27" s="5" t="s">
        <v>8</v>
      </c>
      <c r="F27" s="120">
        <v>50637</v>
      </c>
    </row>
    <row r="28" spans="1:15" x14ac:dyDescent="0.25">
      <c r="D28" s="5" t="s">
        <v>9</v>
      </c>
      <c r="F28" s="120" t="s">
        <v>98</v>
      </c>
    </row>
    <row r="29" spans="1:15" x14ac:dyDescent="0.25">
      <c r="D29" s="5" t="s">
        <v>228</v>
      </c>
      <c r="F29" s="120" t="s">
        <v>99</v>
      </c>
    </row>
    <row r="30" spans="1:15" x14ac:dyDescent="0.25">
      <c r="D30" s="5" t="s">
        <v>230</v>
      </c>
      <c r="F30" s="120">
        <v>12</v>
      </c>
    </row>
    <row r="31" spans="1:15" x14ac:dyDescent="0.25">
      <c r="D31" s="5"/>
    </row>
    <row r="32" spans="1:15" s="3" customFormat="1" ht="49.5" customHeight="1" x14ac:dyDescent="0.25">
      <c r="A32" s="2" t="s">
        <v>175</v>
      </c>
      <c r="B32" s="2" t="s">
        <v>207</v>
      </c>
      <c r="C32" s="2" t="s">
        <v>208</v>
      </c>
      <c r="D32" s="2" t="s">
        <v>209</v>
      </c>
      <c r="E32" s="2" t="s">
        <v>210</v>
      </c>
      <c r="F32" s="2" t="s">
        <v>211</v>
      </c>
      <c r="G32" s="2" t="s">
        <v>212</v>
      </c>
      <c r="H32" s="2" t="s">
        <v>213</v>
      </c>
      <c r="I32" s="2" t="s">
        <v>214</v>
      </c>
      <c r="J32" s="2" t="s">
        <v>217</v>
      </c>
      <c r="K32" s="2" t="s">
        <v>215</v>
      </c>
      <c r="L32" s="2" t="s">
        <v>239</v>
      </c>
      <c r="M32" s="2" t="s">
        <v>62</v>
      </c>
    </row>
    <row r="33" spans="1:13" x14ac:dyDescent="0.25">
      <c r="A33" s="44"/>
      <c r="B33" s="95" t="s">
        <v>216</v>
      </c>
      <c r="C33" s="87"/>
      <c r="D33" s="87"/>
      <c r="E33" s="87"/>
      <c r="F33" s="87"/>
      <c r="G33" s="87"/>
      <c r="H33" s="87"/>
      <c r="J33" s="95">
        <v>315</v>
      </c>
      <c r="M33" s="16"/>
    </row>
    <row r="34" spans="1:13" x14ac:dyDescent="0.25">
      <c r="A34" s="4">
        <v>1</v>
      </c>
      <c r="B34" s="4" t="s">
        <v>193</v>
      </c>
      <c r="C34" s="105" t="s">
        <v>238</v>
      </c>
      <c r="D34" s="108">
        <v>42957</v>
      </c>
      <c r="E34" s="4"/>
      <c r="F34" s="4"/>
      <c r="G34" s="4">
        <v>1</v>
      </c>
      <c r="H34" s="4"/>
      <c r="I34" s="4"/>
      <c r="J34" s="4">
        <f>+J33+E34-F34-G34+H34+I34</f>
        <v>314</v>
      </c>
      <c r="K34" s="4" t="s">
        <v>157</v>
      </c>
      <c r="L34" s="4" t="s">
        <v>241</v>
      </c>
      <c r="M34" s="4"/>
    </row>
    <row r="35" spans="1:13" x14ac:dyDescent="0.25">
      <c r="A35" s="4">
        <v>2</v>
      </c>
      <c r="B35" s="53" t="s">
        <v>197</v>
      </c>
      <c r="C35" s="105" t="s">
        <v>238</v>
      </c>
      <c r="D35" s="108">
        <v>42958</v>
      </c>
      <c r="E35" s="4"/>
      <c r="F35" s="4"/>
      <c r="G35" s="4">
        <v>2</v>
      </c>
      <c r="H35" s="4"/>
      <c r="I35" s="4"/>
      <c r="J35" s="4">
        <f t="shared" ref="J35:J41" si="0">+J34+E35-F35-G35+H35+I35</f>
        <v>312</v>
      </c>
      <c r="K35" s="4" t="s">
        <v>162</v>
      </c>
      <c r="L35" s="4" t="s">
        <v>198</v>
      </c>
      <c r="M35" s="4" t="s">
        <v>199</v>
      </c>
    </row>
    <row r="36" spans="1:13" x14ac:dyDescent="0.25">
      <c r="A36" s="4">
        <v>3</v>
      </c>
      <c r="B36" s="4" t="s">
        <v>93</v>
      </c>
      <c r="C36" s="105" t="s">
        <v>231</v>
      </c>
      <c r="D36" s="108">
        <v>42959</v>
      </c>
      <c r="E36" s="4">
        <v>400</v>
      </c>
      <c r="F36" s="4"/>
      <c r="G36" s="4"/>
      <c r="H36" s="4"/>
      <c r="I36" s="4"/>
      <c r="J36" s="4">
        <f t="shared" si="0"/>
        <v>712</v>
      </c>
      <c r="K36" s="4" t="s">
        <v>94</v>
      </c>
      <c r="L36" s="4" t="s">
        <v>92</v>
      </c>
      <c r="M36" s="4" t="s">
        <v>125</v>
      </c>
    </row>
    <row r="37" spans="1:13" x14ac:dyDescent="0.25">
      <c r="A37" s="4">
        <v>4</v>
      </c>
      <c r="B37" s="4" t="s">
        <v>117</v>
      </c>
      <c r="C37" s="105" t="s">
        <v>231</v>
      </c>
      <c r="D37" s="108">
        <v>42960</v>
      </c>
      <c r="E37" s="4">
        <v>500</v>
      </c>
      <c r="F37" s="4"/>
      <c r="G37" s="4"/>
      <c r="H37" s="4"/>
      <c r="I37" s="4"/>
      <c r="J37" s="4">
        <f t="shared" si="0"/>
        <v>1212</v>
      </c>
      <c r="K37" s="4" t="s">
        <v>94</v>
      </c>
      <c r="L37" s="4" t="s">
        <v>92</v>
      </c>
      <c r="M37" s="4"/>
    </row>
    <row r="38" spans="1:13" x14ac:dyDescent="0.25">
      <c r="A38" s="4">
        <v>5</v>
      </c>
      <c r="B38" s="4" t="s">
        <v>156</v>
      </c>
      <c r="C38" s="105" t="s">
        <v>238</v>
      </c>
      <c r="D38" s="108">
        <v>42960</v>
      </c>
      <c r="E38" s="4"/>
      <c r="F38" s="4">
        <v>400</v>
      </c>
      <c r="G38" s="4"/>
      <c r="H38" s="4"/>
      <c r="I38" s="4"/>
      <c r="J38" s="4">
        <f t="shared" si="0"/>
        <v>812</v>
      </c>
      <c r="K38" s="4" t="s">
        <v>157</v>
      </c>
      <c r="L38" s="4" t="s">
        <v>153</v>
      </c>
      <c r="M38" s="4"/>
    </row>
    <row r="39" spans="1:13" x14ac:dyDescent="0.25">
      <c r="A39" s="4">
        <v>6</v>
      </c>
      <c r="B39" s="4" t="s">
        <v>242</v>
      </c>
      <c r="C39" s="105" t="s">
        <v>238</v>
      </c>
      <c r="D39" s="108">
        <v>42961</v>
      </c>
      <c r="E39" s="4"/>
      <c r="F39" s="4"/>
      <c r="G39" s="4"/>
      <c r="H39" s="4"/>
      <c r="I39" s="4">
        <v>-11</v>
      </c>
      <c r="J39" s="4">
        <f t="shared" si="0"/>
        <v>801</v>
      </c>
      <c r="K39" s="4" t="s">
        <v>243</v>
      </c>
      <c r="L39" s="4" t="s">
        <v>206</v>
      </c>
      <c r="M39" s="4" t="s">
        <v>244</v>
      </c>
    </row>
    <row r="40" spans="1:13" x14ac:dyDescent="0.25">
      <c r="A40" s="4">
        <v>7</v>
      </c>
      <c r="B40" s="4" t="s">
        <v>245</v>
      </c>
      <c r="C40" s="105" t="s">
        <v>231</v>
      </c>
      <c r="D40" s="108">
        <v>42961</v>
      </c>
      <c r="E40" s="4"/>
      <c r="F40" s="4"/>
      <c r="G40" s="4"/>
      <c r="H40" s="4">
        <v>3</v>
      </c>
      <c r="I40" s="4"/>
      <c r="J40" s="4">
        <f t="shared" si="0"/>
        <v>804</v>
      </c>
      <c r="K40" s="4"/>
      <c r="L40" s="4"/>
      <c r="M40" s="4"/>
    </row>
    <row r="41" spans="1:13" x14ac:dyDescent="0.25">
      <c r="A41" s="4">
        <v>8</v>
      </c>
      <c r="B41" s="4" t="s">
        <v>246</v>
      </c>
      <c r="C41" s="105" t="s">
        <v>231</v>
      </c>
      <c r="D41" s="108">
        <v>42962</v>
      </c>
      <c r="E41" s="4"/>
      <c r="F41" s="4"/>
      <c r="G41" s="4"/>
      <c r="H41" s="4">
        <v>-1</v>
      </c>
      <c r="I41" s="4"/>
      <c r="J41" s="4">
        <f t="shared" si="0"/>
        <v>803</v>
      </c>
      <c r="K41" s="4"/>
      <c r="L41" s="4"/>
      <c r="M41" s="4"/>
    </row>
    <row r="42" spans="1:13" x14ac:dyDescent="0.25">
      <c r="A42" s="4"/>
      <c r="B42" s="118" t="s">
        <v>218</v>
      </c>
      <c r="C42" s="4"/>
      <c r="D42" s="4"/>
      <c r="E42" s="122">
        <f>SUM(E34:E41)</f>
        <v>900</v>
      </c>
      <c r="F42" s="122">
        <f t="shared" ref="F42:I42" si="1">SUM(F34:F41)</f>
        <v>400</v>
      </c>
      <c r="G42" s="122">
        <f t="shared" si="1"/>
        <v>3</v>
      </c>
      <c r="H42" s="122">
        <f t="shared" si="1"/>
        <v>2</v>
      </c>
      <c r="I42" s="122">
        <f t="shared" si="1"/>
        <v>-11</v>
      </c>
      <c r="J42" s="99"/>
      <c r="K42" s="4"/>
      <c r="L42" s="4"/>
      <c r="M42" s="4"/>
    </row>
    <row r="43" spans="1:13" x14ac:dyDescent="0.25">
      <c r="A43" s="4"/>
      <c r="B43" s="118" t="s">
        <v>217</v>
      </c>
      <c r="C43" s="4"/>
      <c r="D43" s="4"/>
      <c r="E43" s="4"/>
      <c r="F43" s="4"/>
      <c r="G43" s="4"/>
      <c r="H43" s="4"/>
      <c r="I43" s="4"/>
      <c r="J43" s="121">
        <f>+J33+E42-F42-G42+H42+I42</f>
        <v>803</v>
      </c>
      <c r="K43" s="118"/>
      <c r="L43" s="118"/>
      <c r="M43" s="4"/>
    </row>
  </sheetData>
  <mergeCells count="2">
    <mergeCell ref="A1:M1"/>
    <mergeCell ref="A24:M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0" sqref="K10"/>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Phiếu nhập</vt:lpstr>
      <vt:lpstr>Phiếu chuyển kho</vt:lpstr>
      <vt:lpstr>Phiếu xuất khác</vt:lpstr>
      <vt:lpstr>Thẻ Kho</vt:lpstr>
      <vt:lpstr>Phiếu kiểm kê</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2017-08-19T04:17:34Z</cp:lastPrinted>
  <dcterms:created xsi:type="dcterms:W3CDTF">2017-08-16T03:39:29Z</dcterms:created>
  <dcterms:modified xsi:type="dcterms:W3CDTF">2017-08-19T08:11:43Z</dcterms:modified>
</cp:coreProperties>
</file>