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\Downloads\"/>
    </mc:Choice>
  </mc:AlternateContent>
  <bookViews>
    <workbookView xWindow="-105" yWindow="-105" windowWidth="23250" windowHeight="12450" activeTab="2"/>
  </bookViews>
  <sheets>
    <sheet name="Table 1" sheetId="1" r:id="rId1"/>
    <sheet name="Table 2" sheetId="2" r:id="rId2"/>
    <sheet name="SORTED" sheetId="6" r:id="rId3"/>
    <sheet name="TaxInfo" sheetId="3" r:id="rId4"/>
  </sheets>
  <externalReferences>
    <externalReference r:id="rId5"/>
  </externalReferences>
  <definedNames>
    <definedName name="_xlnm._FilterDatabase" localSheetId="2" hidden="1">SORTED!$A$2:$O$456</definedName>
    <definedName name="_xlnm._FilterDatabase" localSheetId="3" hidden="1">TaxInfo!$A$1:$E$641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3" i="6"/>
  <c r="E321" i="3"/>
  <c r="E232" i="6" s="1"/>
  <c r="E378" i="3"/>
  <c r="E268" i="6" s="1"/>
  <c r="O456" i="6"/>
  <c r="D456" i="6"/>
  <c r="O455" i="6"/>
  <c r="D455" i="6"/>
  <c r="O454" i="6"/>
  <c r="D454" i="6"/>
  <c r="O453" i="6"/>
  <c r="D453" i="6"/>
  <c r="O452" i="6"/>
  <c r="D452" i="6"/>
  <c r="O451" i="6"/>
  <c r="D451" i="6"/>
  <c r="O450" i="6"/>
  <c r="D450" i="6"/>
  <c r="O449" i="6"/>
  <c r="D449" i="6"/>
  <c r="O448" i="6"/>
  <c r="D448" i="6"/>
  <c r="O447" i="6"/>
  <c r="D447" i="6"/>
  <c r="O446" i="6"/>
  <c r="D446" i="6"/>
  <c r="O445" i="6"/>
  <c r="D445" i="6"/>
  <c r="O444" i="6"/>
  <c r="D444" i="6"/>
  <c r="O443" i="6"/>
  <c r="D443" i="6"/>
  <c r="O442" i="6"/>
  <c r="D442" i="6"/>
  <c r="O441" i="6"/>
  <c r="D441" i="6"/>
  <c r="O440" i="6"/>
  <c r="D440" i="6"/>
  <c r="O439" i="6"/>
  <c r="D439" i="6"/>
  <c r="O438" i="6"/>
  <c r="D438" i="6"/>
  <c r="O437" i="6"/>
  <c r="D437" i="6"/>
  <c r="O436" i="6"/>
  <c r="D436" i="6"/>
  <c r="O435" i="6"/>
  <c r="D435" i="6"/>
  <c r="O434" i="6"/>
  <c r="D434" i="6"/>
  <c r="O433" i="6"/>
  <c r="D433" i="6"/>
  <c r="O432" i="6"/>
  <c r="D432" i="6"/>
  <c r="O431" i="6"/>
  <c r="D431" i="6"/>
  <c r="O430" i="6"/>
  <c r="D430" i="6"/>
  <c r="O429" i="6"/>
  <c r="D429" i="6"/>
  <c r="O428" i="6"/>
  <c r="D428" i="6"/>
  <c r="O427" i="6"/>
  <c r="D427" i="6"/>
  <c r="O426" i="6"/>
  <c r="D426" i="6"/>
  <c r="O425" i="6"/>
  <c r="D425" i="6"/>
  <c r="O424" i="6"/>
  <c r="D424" i="6"/>
  <c r="O423" i="6"/>
  <c r="D423" i="6"/>
  <c r="O422" i="6"/>
  <c r="D422" i="6"/>
  <c r="O421" i="6"/>
  <c r="D421" i="6"/>
  <c r="O420" i="6"/>
  <c r="D420" i="6"/>
  <c r="O419" i="6"/>
  <c r="D419" i="6"/>
  <c r="O418" i="6"/>
  <c r="D418" i="6"/>
  <c r="O417" i="6"/>
  <c r="D417" i="6"/>
  <c r="O416" i="6"/>
  <c r="D416" i="6"/>
  <c r="O415" i="6"/>
  <c r="D415" i="6"/>
  <c r="O414" i="6"/>
  <c r="D414" i="6"/>
  <c r="O413" i="6"/>
  <c r="D413" i="6"/>
  <c r="O412" i="6"/>
  <c r="D412" i="6"/>
  <c r="O411" i="6"/>
  <c r="D411" i="6"/>
  <c r="O410" i="6"/>
  <c r="D410" i="6"/>
  <c r="O409" i="6"/>
  <c r="D409" i="6"/>
  <c r="O408" i="6"/>
  <c r="D408" i="6"/>
  <c r="O407" i="6"/>
  <c r="D407" i="6"/>
  <c r="O406" i="6"/>
  <c r="D406" i="6"/>
  <c r="O405" i="6"/>
  <c r="D405" i="6"/>
  <c r="O404" i="6"/>
  <c r="D404" i="6"/>
  <c r="O403" i="6"/>
  <c r="D403" i="6"/>
  <c r="O402" i="6"/>
  <c r="D402" i="6"/>
  <c r="O401" i="6"/>
  <c r="D401" i="6"/>
  <c r="O400" i="6"/>
  <c r="D400" i="6"/>
  <c r="O399" i="6"/>
  <c r="D399" i="6"/>
  <c r="O398" i="6"/>
  <c r="D398" i="6"/>
  <c r="O397" i="6"/>
  <c r="D397" i="6"/>
  <c r="O396" i="6"/>
  <c r="D396" i="6"/>
  <c r="O395" i="6"/>
  <c r="D395" i="6"/>
  <c r="O394" i="6"/>
  <c r="D394" i="6"/>
  <c r="O393" i="6"/>
  <c r="D393" i="6"/>
  <c r="O392" i="6"/>
  <c r="D392" i="6"/>
  <c r="O391" i="6"/>
  <c r="D391" i="6"/>
  <c r="O390" i="6"/>
  <c r="D390" i="6"/>
  <c r="O389" i="6"/>
  <c r="D389" i="6"/>
  <c r="O388" i="6"/>
  <c r="D388" i="6"/>
  <c r="O387" i="6"/>
  <c r="D387" i="6"/>
  <c r="O386" i="6"/>
  <c r="D386" i="6"/>
  <c r="O385" i="6"/>
  <c r="D385" i="6"/>
  <c r="O384" i="6"/>
  <c r="D384" i="6"/>
  <c r="O383" i="6"/>
  <c r="D383" i="6"/>
  <c r="O382" i="6"/>
  <c r="D382" i="6"/>
  <c r="O381" i="6"/>
  <c r="D381" i="6"/>
  <c r="O380" i="6"/>
  <c r="D380" i="6"/>
  <c r="O379" i="6"/>
  <c r="D379" i="6"/>
  <c r="O378" i="6"/>
  <c r="D378" i="6"/>
  <c r="O377" i="6"/>
  <c r="D377" i="6"/>
  <c r="O376" i="6"/>
  <c r="D376" i="6"/>
  <c r="O375" i="6"/>
  <c r="D375" i="6"/>
  <c r="O374" i="6"/>
  <c r="D374" i="6"/>
  <c r="O373" i="6"/>
  <c r="D373" i="6"/>
  <c r="O372" i="6"/>
  <c r="D372" i="6"/>
  <c r="O371" i="6"/>
  <c r="D371" i="6"/>
  <c r="O370" i="6"/>
  <c r="D370" i="6"/>
  <c r="O369" i="6"/>
  <c r="D369" i="6"/>
  <c r="O368" i="6"/>
  <c r="D368" i="6"/>
  <c r="O367" i="6"/>
  <c r="D367" i="6"/>
  <c r="O366" i="6"/>
  <c r="D366" i="6"/>
  <c r="O365" i="6"/>
  <c r="D365" i="6"/>
  <c r="O364" i="6"/>
  <c r="D364" i="6"/>
  <c r="O363" i="6"/>
  <c r="D363" i="6"/>
  <c r="O362" i="6"/>
  <c r="D362" i="6"/>
  <c r="O361" i="6"/>
  <c r="D361" i="6"/>
  <c r="O360" i="6"/>
  <c r="D360" i="6"/>
  <c r="O359" i="6"/>
  <c r="D359" i="6"/>
  <c r="O358" i="6"/>
  <c r="D358" i="6"/>
  <c r="O357" i="6"/>
  <c r="D357" i="6"/>
  <c r="O356" i="6"/>
  <c r="D356" i="6"/>
  <c r="O355" i="6"/>
  <c r="D355" i="6"/>
  <c r="O354" i="6"/>
  <c r="D354" i="6"/>
  <c r="O353" i="6"/>
  <c r="D353" i="6"/>
  <c r="O352" i="6"/>
  <c r="D352" i="6"/>
  <c r="O351" i="6"/>
  <c r="D351" i="6"/>
  <c r="O350" i="6"/>
  <c r="D350" i="6"/>
  <c r="O349" i="6"/>
  <c r="D349" i="6"/>
  <c r="O348" i="6"/>
  <c r="D348" i="6"/>
  <c r="O347" i="6"/>
  <c r="D347" i="6"/>
  <c r="O346" i="6"/>
  <c r="D346" i="6"/>
  <c r="O345" i="6"/>
  <c r="D345" i="6"/>
  <c r="O344" i="6"/>
  <c r="D344" i="6"/>
  <c r="O343" i="6"/>
  <c r="D343" i="6"/>
  <c r="O342" i="6"/>
  <c r="D342" i="6"/>
  <c r="O341" i="6"/>
  <c r="D341" i="6"/>
  <c r="O340" i="6"/>
  <c r="D340" i="6"/>
  <c r="O339" i="6"/>
  <c r="D339" i="6"/>
  <c r="O338" i="6"/>
  <c r="D338" i="6"/>
  <c r="O337" i="6"/>
  <c r="D337" i="6"/>
  <c r="O336" i="6"/>
  <c r="D336" i="6"/>
  <c r="O335" i="6"/>
  <c r="D335" i="6"/>
  <c r="O334" i="6"/>
  <c r="D334" i="6"/>
  <c r="O333" i="6"/>
  <c r="D333" i="6"/>
  <c r="O332" i="6"/>
  <c r="D332" i="6"/>
  <c r="O331" i="6"/>
  <c r="D331" i="6"/>
  <c r="O330" i="6"/>
  <c r="D330" i="6"/>
  <c r="O329" i="6"/>
  <c r="D329" i="6"/>
  <c r="O328" i="6"/>
  <c r="D328" i="6"/>
  <c r="O327" i="6"/>
  <c r="D327" i="6"/>
  <c r="O326" i="6"/>
  <c r="D326" i="6"/>
  <c r="O325" i="6"/>
  <c r="D325" i="6"/>
  <c r="O324" i="6"/>
  <c r="D324" i="6"/>
  <c r="O323" i="6"/>
  <c r="D323" i="6"/>
  <c r="O322" i="6"/>
  <c r="D322" i="6"/>
  <c r="O321" i="6"/>
  <c r="D321" i="6"/>
  <c r="O320" i="6"/>
  <c r="D320" i="6"/>
  <c r="O319" i="6"/>
  <c r="D319" i="6"/>
  <c r="O318" i="6"/>
  <c r="D318" i="6"/>
  <c r="O317" i="6"/>
  <c r="D317" i="6"/>
  <c r="O316" i="6"/>
  <c r="D316" i="6"/>
  <c r="O315" i="6"/>
  <c r="D315" i="6"/>
  <c r="O314" i="6"/>
  <c r="D314" i="6"/>
  <c r="O313" i="6"/>
  <c r="D313" i="6"/>
  <c r="O312" i="6"/>
  <c r="D312" i="6"/>
  <c r="O311" i="6"/>
  <c r="D311" i="6"/>
  <c r="O310" i="6"/>
  <c r="D310" i="6"/>
  <c r="O309" i="6"/>
  <c r="D309" i="6"/>
  <c r="O308" i="6"/>
  <c r="D308" i="6"/>
  <c r="O307" i="6"/>
  <c r="D307" i="6"/>
  <c r="O306" i="6"/>
  <c r="D306" i="6"/>
  <c r="O305" i="6"/>
  <c r="D305" i="6"/>
  <c r="O304" i="6"/>
  <c r="D304" i="6"/>
  <c r="O303" i="6"/>
  <c r="D303" i="6"/>
  <c r="O302" i="6"/>
  <c r="D302" i="6"/>
  <c r="O301" i="6"/>
  <c r="D301" i="6"/>
  <c r="O300" i="6"/>
  <c r="D300" i="6"/>
  <c r="O299" i="6"/>
  <c r="D299" i="6"/>
  <c r="O298" i="6"/>
  <c r="D298" i="6"/>
  <c r="O297" i="6"/>
  <c r="D297" i="6"/>
  <c r="O296" i="6"/>
  <c r="D296" i="6"/>
  <c r="O295" i="6"/>
  <c r="D295" i="6"/>
  <c r="O294" i="6"/>
  <c r="D294" i="6"/>
  <c r="O293" i="6"/>
  <c r="D293" i="6"/>
  <c r="O292" i="6"/>
  <c r="D292" i="6"/>
  <c r="O291" i="6"/>
  <c r="D291" i="6"/>
  <c r="O290" i="6"/>
  <c r="D290" i="6"/>
  <c r="O289" i="6"/>
  <c r="D289" i="6"/>
  <c r="O288" i="6"/>
  <c r="D288" i="6"/>
  <c r="O287" i="6"/>
  <c r="D287" i="6"/>
  <c r="O286" i="6"/>
  <c r="D286" i="6"/>
  <c r="O285" i="6"/>
  <c r="D285" i="6"/>
  <c r="O284" i="6"/>
  <c r="D284" i="6"/>
  <c r="O283" i="6"/>
  <c r="D283" i="6"/>
  <c r="O282" i="6"/>
  <c r="D282" i="6"/>
  <c r="O281" i="6"/>
  <c r="D281" i="6"/>
  <c r="O280" i="6"/>
  <c r="D280" i="6"/>
  <c r="O279" i="6"/>
  <c r="D279" i="6"/>
  <c r="O278" i="6"/>
  <c r="D278" i="6"/>
  <c r="O277" i="6"/>
  <c r="D277" i="6"/>
  <c r="O276" i="6"/>
  <c r="D276" i="6"/>
  <c r="O275" i="6"/>
  <c r="D275" i="6"/>
  <c r="O274" i="6"/>
  <c r="D274" i="6"/>
  <c r="O273" i="6"/>
  <c r="D273" i="6"/>
  <c r="O272" i="6"/>
  <c r="D272" i="6"/>
  <c r="O271" i="6"/>
  <c r="D271" i="6"/>
  <c r="O270" i="6"/>
  <c r="D270" i="6"/>
  <c r="O269" i="6"/>
  <c r="D269" i="6"/>
  <c r="O268" i="6"/>
  <c r="D268" i="6"/>
  <c r="O267" i="6"/>
  <c r="D267" i="6"/>
  <c r="O266" i="6"/>
  <c r="D266" i="6"/>
  <c r="O265" i="6"/>
  <c r="D265" i="6"/>
  <c r="O264" i="6"/>
  <c r="D264" i="6"/>
  <c r="O263" i="6"/>
  <c r="D263" i="6"/>
  <c r="O262" i="6"/>
  <c r="D262" i="6"/>
  <c r="O261" i="6"/>
  <c r="D261" i="6"/>
  <c r="O260" i="6"/>
  <c r="D260" i="6"/>
  <c r="O259" i="6"/>
  <c r="D259" i="6"/>
  <c r="O258" i="6"/>
  <c r="D258" i="6"/>
  <c r="O257" i="6"/>
  <c r="D257" i="6"/>
  <c r="O256" i="6"/>
  <c r="D256" i="6"/>
  <c r="O255" i="6"/>
  <c r="D255" i="6"/>
  <c r="O254" i="6"/>
  <c r="D254" i="6"/>
  <c r="O253" i="6"/>
  <c r="D253" i="6"/>
  <c r="O252" i="6"/>
  <c r="D252" i="6"/>
  <c r="O251" i="6"/>
  <c r="D251" i="6"/>
  <c r="O250" i="6"/>
  <c r="D250" i="6"/>
  <c r="O249" i="6"/>
  <c r="D249" i="6"/>
  <c r="O248" i="6"/>
  <c r="D248" i="6"/>
  <c r="O247" i="6"/>
  <c r="D247" i="6"/>
  <c r="O246" i="6"/>
  <c r="D246" i="6"/>
  <c r="O245" i="6"/>
  <c r="D245" i="6"/>
  <c r="O244" i="6"/>
  <c r="D244" i="6"/>
  <c r="O243" i="6"/>
  <c r="D243" i="6"/>
  <c r="O242" i="6"/>
  <c r="D242" i="6"/>
  <c r="O241" i="6"/>
  <c r="D241" i="6"/>
  <c r="O240" i="6"/>
  <c r="D240" i="6"/>
  <c r="O239" i="6"/>
  <c r="D239" i="6"/>
  <c r="O238" i="6"/>
  <c r="D238" i="6"/>
  <c r="O237" i="6"/>
  <c r="D237" i="6"/>
  <c r="O236" i="6"/>
  <c r="D236" i="6"/>
  <c r="O235" i="6"/>
  <c r="D235" i="6"/>
  <c r="O234" i="6"/>
  <c r="D234" i="6"/>
  <c r="O233" i="6"/>
  <c r="D233" i="6"/>
  <c r="O232" i="6"/>
  <c r="D232" i="6"/>
  <c r="O231" i="6"/>
  <c r="D231" i="6"/>
  <c r="O230" i="6"/>
  <c r="D230" i="6"/>
  <c r="O229" i="6"/>
  <c r="D229" i="6"/>
  <c r="O228" i="6"/>
  <c r="D228" i="6"/>
  <c r="O227" i="6"/>
  <c r="D227" i="6"/>
  <c r="O226" i="6"/>
  <c r="D226" i="6"/>
  <c r="O225" i="6"/>
  <c r="D225" i="6"/>
  <c r="O224" i="6"/>
  <c r="D224" i="6"/>
  <c r="O223" i="6"/>
  <c r="D223" i="6"/>
  <c r="O222" i="6"/>
  <c r="D222" i="6"/>
  <c r="O221" i="6"/>
  <c r="D221" i="6"/>
  <c r="O220" i="6"/>
  <c r="D220" i="6"/>
  <c r="O219" i="6"/>
  <c r="D219" i="6"/>
  <c r="O218" i="6"/>
  <c r="D218" i="6"/>
  <c r="O217" i="6"/>
  <c r="D217" i="6"/>
  <c r="O216" i="6"/>
  <c r="D216" i="6"/>
  <c r="O215" i="6"/>
  <c r="D215" i="6"/>
  <c r="O214" i="6"/>
  <c r="D214" i="6"/>
  <c r="O213" i="6"/>
  <c r="D213" i="6"/>
  <c r="O212" i="6"/>
  <c r="D212" i="6"/>
  <c r="O211" i="6"/>
  <c r="D211" i="6"/>
  <c r="O210" i="6"/>
  <c r="D210" i="6"/>
  <c r="O209" i="6"/>
  <c r="D209" i="6"/>
  <c r="O208" i="6"/>
  <c r="D208" i="6"/>
  <c r="O207" i="6"/>
  <c r="D207" i="6"/>
  <c r="O206" i="6"/>
  <c r="D206" i="6"/>
  <c r="O205" i="6"/>
  <c r="D205" i="6"/>
  <c r="O204" i="6"/>
  <c r="D204" i="6"/>
  <c r="O203" i="6"/>
  <c r="D203" i="6"/>
  <c r="O202" i="6"/>
  <c r="D202" i="6"/>
  <c r="O201" i="6"/>
  <c r="D201" i="6"/>
  <c r="O200" i="6"/>
  <c r="D200" i="6"/>
  <c r="O199" i="6"/>
  <c r="D199" i="6"/>
  <c r="O198" i="6"/>
  <c r="D198" i="6"/>
  <c r="O197" i="6"/>
  <c r="D197" i="6"/>
  <c r="O196" i="6"/>
  <c r="D196" i="6"/>
  <c r="O195" i="6"/>
  <c r="D195" i="6"/>
  <c r="O194" i="6"/>
  <c r="D194" i="6"/>
  <c r="O193" i="6"/>
  <c r="D193" i="6"/>
  <c r="O192" i="6"/>
  <c r="D192" i="6"/>
  <c r="O191" i="6"/>
  <c r="D191" i="6"/>
  <c r="O190" i="6"/>
  <c r="D190" i="6"/>
  <c r="O189" i="6"/>
  <c r="D189" i="6"/>
  <c r="O188" i="6"/>
  <c r="D188" i="6"/>
  <c r="O187" i="6"/>
  <c r="D187" i="6"/>
  <c r="O186" i="6"/>
  <c r="D186" i="6"/>
  <c r="O185" i="6"/>
  <c r="D185" i="6"/>
  <c r="O184" i="6"/>
  <c r="D184" i="6"/>
  <c r="O183" i="6"/>
  <c r="D183" i="6"/>
  <c r="O182" i="6"/>
  <c r="D182" i="6"/>
  <c r="O181" i="6"/>
  <c r="D181" i="6"/>
  <c r="O180" i="6"/>
  <c r="D180" i="6"/>
  <c r="O179" i="6"/>
  <c r="D179" i="6"/>
  <c r="O178" i="6"/>
  <c r="D178" i="6"/>
  <c r="O177" i="6"/>
  <c r="D177" i="6"/>
  <c r="O176" i="6"/>
  <c r="D176" i="6"/>
  <c r="O175" i="6"/>
  <c r="D175" i="6"/>
  <c r="O174" i="6"/>
  <c r="D174" i="6"/>
  <c r="O173" i="6"/>
  <c r="D173" i="6"/>
  <c r="O172" i="6"/>
  <c r="D172" i="6"/>
  <c r="O171" i="6"/>
  <c r="D171" i="6"/>
  <c r="O170" i="6"/>
  <c r="D170" i="6"/>
  <c r="O169" i="6"/>
  <c r="D169" i="6"/>
  <c r="O168" i="6"/>
  <c r="D168" i="6"/>
  <c r="O167" i="6"/>
  <c r="D167" i="6"/>
  <c r="O166" i="6"/>
  <c r="D166" i="6"/>
  <c r="O165" i="6"/>
  <c r="D165" i="6"/>
  <c r="O164" i="6"/>
  <c r="D164" i="6"/>
  <c r="O163" i="6"/>
  <c r="D163" i="6"/>
  <c r="O162" i="6"/>
  <c r="D162" i="6"/>
  <c r="O161" i="6"/>
  <c r="D161" i="6"/>
  <c r="O160" i="6"/>
  <c r="D160" i="6"/>
  <c r="O159" i="6"/>
  <c r="D159" i="6"/>
  <c r="O158" i="6"/>
  <c r="D158" i="6"/>
  <c r="O157" i="6"/>
  <c r="D157" i="6"/>
  <c r="O156" i="6"/>
  <c r="D156" i="6"/>
  <c r="O155" i="6"/>
  <c r="D155" i="6"/>
  <c r="O154" i="6"/>
  <c r="D154" i="6"/>
  <c r="O153" i="6"/>
  <c r="D153" i="6"/>
  <c r="O152" i="6"/>
  <c r="D152" i="6"/>
  <c r="O151" i="6"/>
  <c r="D151" i="6"/>
  <c r="O150" i="6"/>
  <c r="D150" i="6"/>
  <c r="O149" i="6"/>
  <c r="D149" i="6"/>
  <c r="O148" i="6"/>
  <c r="D148" i="6"/>
  <c r="O147" i="6"/>
  <c r="D147" i="6"/>
  <c r="O146" i="6"/>
  <c r="D146" i="6"/>
  <c r="O145" i="6"/>
  <c r="D145" i="6"/>
  <c r="O144" i="6"/>
  <c r="D144" i="6"/>
  <c r="O143" i="6"/>
  <c r="D143" i="6"/>
  <c r="O142" i="6"/>
  <c r="D142" i="6"/>
  <c r="O141" i="6"/>
  <c r="D141" i="6"/>
  <c r="O140" i="6"/>
  <c r="D140" i="6"/>
  <c r="O139" i="6"/>
  <c r="D139" i="6"/>
  <c r="O138" i="6"/>
  <c r="D138" i="6"/>
  <c r="O137" i="6"/>
  <c r="D137" i="6"/>
  <c r="O136" i="6"/>
  <c r="D136" i="6"/>
  <c r="O135" i="6"/>
  <c r="D135" i="6"/>
  <c r="O134" i="6"/>
  <c r="D134" i="6"/>
  <c r="O133" i="6"/>
  <c r="D133" i="6"/>
  <c r="O132" i="6"/>
  <c r="D132" i="6"/>
  <c r="O131" i="6"/>
  <c r="D131" i="6"/>
  <c r="O130" i="6"/>
  <c r="D130" i="6"/>
  <c r="O129" i="6"/>
  <c r="D129" i="6"/>
  <c r="O128" i="6"/>
  <c r="D128" i="6"/>
  <c r="O127" i="6"/>
  <c r="D127" i="6"/>
  <c r="O126" i="6"/>
  <c r="D126" i="6"/>
  <c r="O125" i="6"/>
  <c r="D125" i="6"/>
  <c r="O124" i="6"/>
  <c r="D124" i="6"/>
  <c r="O123" i="6"/>
  <c r="D123" i="6"/>
  <c r="O122" i="6"/>
  <c r="D122" i="6"/>
  <c r="O121" i="6"/>
  <c r="D121" i="6"/>
  <c r="O120" i="6"/>
  <c r="D120" i="6"/>
  <c r="O119" i="6"/>
  <c r="D119" i="6"/>
  <c r="O118" i="6"/>
  <c r="D118" i="6"/>
  <c r="O117" i="6"/>
  <c r="D117" i="6"/>
  <c r="O116" i="6"/>
  <c r="D116" i="6"/>
  <c r="O115" i="6"/>
  <c r="D115" i="6"/>
  <c r="O114" i="6"/>
  <c r="D114" i="6"/>
  <c r="O113" i="6"/>
  <c r="D113" i="6"/>
  <c r="O112" i="6"/>
  <c r="D112" i="6"/>
  <c r="O111" i="6"/>
  <c r="D111" i="6"/>
  <c r="O110" i="6"/>
  <c r="D110" i="6"/>
  <c r="O109" i="6"/>
  <c r="D109" i="6"/>
  <c r="O108" i="6"/>
  <c r="D108" i="6"/>
  <c r="O107" i="6"/>
  <c r="D107" i="6"/>
  <c r="O106" i="6"/>
  <c r="D106" i="6"/>
  <c r="O105" i="6"/>
  <c r="D105" i="6"/>
  <c r="O104" i="6"/>
  <c r="D104" i="6"/>
  <c r="O103" i="6"/>
  <c r="D103" i="6"/>
  <c r="O102" i="6"/>
  <c r="D102" i="6"/>
  <c r="O101" i="6"/>
  <c r="D101" i="6"/>
  <c r="O100" i="6"/>
  <c r="D100" i="6"/>
  <c r="O99" i="6"/>
  <c r="D99" i="6"/>
  <c r="O98" i="6"/>
  <c r="D98" i="6"/>
  <c r="O97" i="6"/>
  <c r="D97" i="6"/>
  <c r="O96" i="6"/>
  <c r="D96" i="6"/>
  <c r="O95" i="6"/>
  <c r="D95" i="6"/>
  <c r="O94" i="6"/>
  <c r="D94" i="6"/>
  <c r="O93" i="6"/>
  <c r="D93" i="6"/>
  <c r="O92" i="6"/>
  <c r="D92" i="6"/>
  <c r="O91" i="6"/>
  <c r="D91" i="6"/>
  <c r="O90" i="6"/>
  <c r="D90" i="6"/>
  <c r="O89" i="6"/>
  <c r="D89" i="6"/>
  <c r="O88" i="6"/>
  <c r="D88" i="6"/>
  <c r="O87" i="6"/>
  <c r="D87" i="6"/>
  <c r="O86" i="6"/>
  <c r="D86" i="6"/>
  <c r="O85" i="6"/>
  <c r="D85" i="6"/>
  <c r="O84" i="6"/>
  <c r="D84" i="6"/>
  <c r="O83" i="6"/>
  <c r="D83" i="6"/>
  <c r="O82" i="6"/>
  <c r="D82" i="6"/>
  <c r="O81" i="6"/>
  <c r="D81" i="6"/>
  <c r="O80" i="6"/>
  <c r="D80" i="6"/>
  <c r="O79" i="6"/>
  <c r="D79" i="6"/>
  <c r="O78" i="6"/>
  <c r="D78" i="6"/>
  <c r="O77" i="6"/>
  <c r="D77" i="6"/>
  <c r="O76" i="6"/>
  <c r="D76" i="6"/>
  <c r="O75" i="6"/>
  <c r="D75" i="6"/>
  <c r="O74" i="6"/>
  <c r="D74" i="6"/>
  <c r="O73" i="6"/>
  <c r="D73" i="6"/>
  <c r="O72" i="6"/>
  <c r="D72" i="6"/>
  <c r="O71" i="6"/>
  <c r="D71" i="6"/>
  <c r="O70" i="6"/>
  <c r="D70" i="6"/>
  <c r="O69" i="6"/>
  <c r="D69" i="6"/>
  <c r="O68" i="6"/>
  <c r="D68" i="6"/>
  <c r="O67" i="6"/>
  <c r="D67" i="6"/>
  <c r="O66" i="6"/>
  <c r="D66" i="6"/>
  <c r="O65" i="6"/>
  <c r="D65" i="6"/>
  <c r="O64" i="6"/>
  <c r="D64" i="6"/>
  <c r="O63" i="6"/>
  <c r="D63" i="6"/>
  <c r="O62" i="6"/>
  <c r="D62" i="6"/>
  <c r="O61" i="6"/>
  <c r="D61" i="6"/>
  <c r="O60" i="6"/>
  <c r="D60" i="6"/>
  <c r="O59" i="6"/>
  <c r="D59" i="6"/>
  <c r="O58" i="6"/>
  <c r="D58" i="6"/>
  <c r="O57" i="6"/>
  <c r="D57" i="6"/>
  <c r="O56" i="6"/>
  <c r="D56" i="6"/>
  <c r="O55" i="6"/>
  <c r="D55" i="6"/>
  <c r="O54" i="6"/>
  <c r="D54" i="6"/>
  <c r="O53" i="6"/>
  <c r="D53" i="6"/>
  <c r="O52" i="6"/>
  <c r="D52" i="6"/>
  <c r="O51" i="6"/>
  <c r="D51" i="6"/>
  <c r="O50" i="6"/>
  <c r="D50" i="6"/>
  <c r="O49" i="6"/>
  <c r="D49" i="6"/>
  <c r="O48" i="6"/>
  <c r="D48" i="6"/>
  <c r="O47" i="6"/>
  <c r="D47" i="6"/>
  <c r="O46" i="6"/>
  <c r="D46" i="6"/>
  <c r="O45" i="6"/>
  <c r="D45" i="6"/>
  <c r="O44" i="6"/>
  <c r="D44" i="6"/>
  <c r="O43" i="6"/>
  <c r="D43" i="6"/>
  <c r="O42" i="6"/>
  <c r="D42" i="6"/>
  <c r="O41" i="6"/>
  <c r="D41" i="6"/>
  <c r="O40" i="6"/>
  <c r="D40" i="6"/>
  <c r="O39" i="6"/>
  <c r="D39" i="6"/>
  <c r="O38" i="6"/>
  <c r="D38" i="6"/>
  <c r="O37" i="6"/>
  <c r="D37" i="6"/>
  <c r="O36" i="6"/>
  <c r="D36" i="6"/>
  <c r="O35" i="6"/>
  <c r="D35" i="6"/>
  <c r="O34" i="6"/>
  <c r="D34" i="6"/>
  <c r="O33" i="6"/>
  <c r="D33" i="6"/>
  <c r="O32" i="6"/>
  <c r="D32" i="6"/>
  <c r="O31" i="6"/>
  <c r="D31" i="6"/>
  <c r="O30" i="6"/>
  <c r="D30" i="6"/>
  <c r="O29" i="6"/>
  <c r="D29" i="6"/>
  <c r="O28" i="6"/>
  <c r="D28" i="6"/>
  <c r="O27" i="6"/>
  <c r="D27" i="6"/>
  <c r="O26" i="6"/>
  <c r="D26" i="6"/>
  <c r="O25" i="6"/>
  <c r="D25" i="6"/>
  <c r="O24" i="6"/>
  <c r="D24" i="6"/>
  <c r="O23" i="6"/>
  <c r="D23" i="6"/>
  <c r="O22" i="6"/>
  <c r="D22" i="6"/>
  <c r="O21" i="6"/>
  <c r="D21" i="6"/>
  <c r="O20" i="6"/>
  <c r="D20" i="6"/>
  <c r="O19" i="6"/>
  <c r="D19" i="6"/>
  <c r="O18" i="6"/>
  <c r="D18" i="6"/>
  <c r="O17" i="6"/>
  <c r="D17" i="6"/>
  <c r="O16" i="6"/>
  <c r="D16" i="6"/>
  <c r="O15" i="6"/>
  <c r="D15" i="6"/>
  <c r="O14" i="6"/>
  <c r="D14" i="6"/>
  <c r="O13" i="6"/>
  <c r="D13" i="6"/>
  <c r="O12" i="6"/>
  <c r="D12" i="6"/>
  <c r="O11" i="6"/>
  <c r="D11" i="6"/>
  <c r="O10" i="6"/>
  <c r="D10" i="6"/>
  <c r="O9" i="6"/>
  <c r="D9" i="6"/>
  <c r="O8" i="6"/>
  <c r="D8" i="6"/>
  <c r="O7" i="6"/>
  <c r="D7" i="6"/>
  <c r="O6" i="6"/>
  <c r="D6" i="6"/>
  <c r="O5" i="6"/>
  <c r="D5" i="6"/>
  <c r="O4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N459" i="6"/>
  <c r="N460" i="6" s="1"/>
  <c r="M459" i="6"/>
  <c r="M460" i="6" s="1"/>
  <c r="L459" i="6"/>
  <c r="L460" i="6" s="1"/>
  <c r="K459" i="6"/>
  <c r="K460" i="6" s="1"/>
  <c r="O3" i="6"/>
  <c r="D3" i="6"/>
  <c r="O459" i="6" l="1"/>
  <c r="O460" i="6" s="1"/>
  <c r="M951" i="2"/>
  <c r="L951" i="2"/>
  <c r="K951" i="2"/>
  <c r="J951" i="2"/>
  <c r="K784" i="2"/>
  <c r="L784" i="2"/>
  <c r="M784" i="2"/>
  <c r="M713" i="2"/>
  <c r="L713" i="2"/>
  <c r="K713" i="2"/>
  <c r="J713" i="2"/>
  <c r="M703" i="2"/>
  <c r="L703" i="2"/>
  <c r="K703" i="2"/>
  <c r="J703" i="2"/>
  <c r="M699" i="2"/>
  <c r="L699" i="2"/>
  <c r="K699" i="2"/>
  <c r="J699" i="2"/>
  <c r="K695" i="2"/>
  <c r="L695" i="2"/>
  <c r="M695" i="2"/>
  <c r="J695" i="2"/>
  <c r="M685" i="2"/>
  <c r="L685" i="2"/>
  <c r="K685" i="2"/>
  <c r="J685" i="2"/>
  <c r="K681" i="2"/>
  <c r="L681" i="2"/>
  <c r="M681" i="2"/>
  <c r="J681" i="2"/>
  <c r="K668" i="2"/>
  <c r="L668" i="2"/>
  <c r="M668" i="2"/>
  <c r="J668" i="2"/>
  <c r="J621" i="2"/>
  <c r="M618" i="2"/>
  <c r="L618" i="2"/>
  <c r="K618" i="2"/>
  <c r="J618" i="2"/>
  <c r="M614" i="2"/>
  <c r="L614" i="2"/>
  <c r="K614" i="2"/>
  <c r="J614" i="2"/>
  <c r="M611" i="2"/>
  <c r="L611" i="2"/>
  <c r="K611" i="2"/>
  <c r="J611" i="2"/>
  <c r="M598" i="2"/>
  <c r="L598" i="2"/>
  <c r="K598" i="2"/>
  <c r="J598" i="2"/>
  <c r="M594" i="2"/>
  <c r="L594" i="2"/>
  <c r="K594" i="2"/>
  <c r="J594" i="2"/>
  <c r="M587" i="2"/>
  <c r="L587" i="2"/>
  <c r="K587" i="2"/>
  <c r="J587" i="2"/>
  <c r="M572" i="2"/>
  <c r="L572" i="2"/>
  <c r="K572" i="2"/>
  <c r="J572" i="2"/>
  <c r="M565" i="2"/>
  <c r="L565" i="2"/>
  <c r="K565" i="2"/>
  <c r="J565" i="2"/>
  <c r="M550" i="2"/>
  <c r="L550" i="2"/>
  <c r="K550" i="2"/>
  <c r="J550" i="2"/>
  <c r="M547" i="2"/>
  <c r="L547" i="2"/>
  <c r="K547" i="2"/>
  <c r="J547" i="2"/>
  <c r="M544" i="2"/>
  <c r="L544" i="2"/>
  <c r="K544" i="2"/>
  <c r="J544" i="2"/>
  <c r="M535" i="2"/>
  <c r="L535" i="2"/>
  <c r="K535" i="2"/>
  <c r="J535" i="2"/>
  <c r="M532" i="2"/>
  <c r="L532" i="2"/>
  <c r="K532" i="2"/>
  <c r="J532" i="2"/>
  <c r="M529" i="2"/>
  <c r="L529" i="2"/>
  <c r="K529" i="2"/>
  <c r="J529" i="2"/>
  <c r="M526" i="2"/>
  <c r="L526" i="2"/>
  <c r="K526" i="2"/>
  <c r="J526" i="2"/>
  <c r="M522" i="2"/>
  <c r="L522" i="2"/>
  <c r="K522" i="2"/>
  <c r="J522" i="2"/>
  <c r="M519" i="2"/>
  <c r="L519" i="2"/>
  <c r="K519" i="2"/>
  <c r="J519" i="2"/>
  <c r="M516" i="2"/>
  <c r="L516" i="2"/>
  <c r="K516" i="2"/>
  <c r="J516" i="2"/>
  <c r="K512" i="2"/>
  <c r="L512" i="2"/>
  <c r="M512" i="2"/>
  <c r="J512" i="2"/>
  <c r="K509" i="2"/>
  <c r="L509" i="2"/>
  <c r="M509" i="2"/>
  <c r="J303" i="2"/>
  <c r="M947" i="2"/>
  <c r="L947" i="2"/>
  <c r="K947" i="2"/>
  <c r="J947" i="2"/>
  <c r="M943" i="2"/>
  <c r="L943" i="2"/>
  <c r="K943" i="2"/>
  <c r="J943" i="2"/>
  <c r="M939" i="2"/>
  <c r="L939" i="2"/>
  <c r="K939" i="2"/>
  <c r="J939" i="2"/>
  <c r="K936" i="2"/>
  <c r="L936" i="2"/>
  <c r="M936" i="2"/>
  <c r="J936" i="2"/>
  <c r="K932" i="2"/>
  <c r="L932" i="2"/>
  <c r="M932" i="2"/>
  <c r="J932" i="2"/>
  <c r="M926" i="2"/>
  <c r="L926" i="2"/>
  <c r="K926" i="2"/>
  <c r="J926" i="2"/>
  <c r="M923" i="2"/>
  <c r="L923" i="2"/>
  <c r="K923" i="2"/>
  <c r="J923" i="2"/>
  <c r="M920" i="2"/>
  <c r="L920" i="2"/>
  <c r="K920" i="2"/>
  <c r="J920" i="2"/>
  <c r="K917" i="2"/>
  <c r="L917" i="2"/>
  <c r="M917" i="2"/>
  <c r="J917" i="2"/>
  <c r="M912" i="2"/>
  <c r="L912" i="2"/>
  <c r="K912" i="2"/>
  <c r="J912" i="2"/>
  <c r="K909" i="2"/>
  <c r="L909" i="2"/>
  <c r="M909" i="2"/>
  <c r="J909" i="2"/>
  <c r="M903" i="2"/>
  <c r="L903" i="2"/>
  <c r="K903" i="2"/>
  <c r="J903" i="2"/>
  <c r="K899" i="2"/>
  <c r="L899" i="2"/>
  <c r="M899" i="2"/>
  <c r="J899" i="2"/>
  <c r="K896" i="2"/>
  <c r="L896" i="2"/>
  <c r="M896" i="2"/>
  <c r="J896" i="2"/>
  <c r="M885" i="2"/>
  <c r="L885" i="2"/>
  <c r="K885" i="2"/>
  <c r="J885" i="2"/>
  <c r="M881" i="2"/>
  <c r="L881" i="2"/>
  <c r="K881" i="2"/>
  <c r="J881" i="2"/>
  <c r="M878" i="2"/>
  <c r="L878" i="2"/>
  <c r="K878" i="2"/>
  <c r="J878" i="2"/>
  <c r="M875" i="2"/>
  <c r="L875" i="2"/>
  <c r="K875" i="2"/>
  <c r="J875" i="2"/>
  <c r="M871" i="2"/>
  <c r="L871" i="2"/>
  <c r="K871" i="2"/>
  <c r="J871" i="2"/>
  <c r="M868" i="2"/>
  <c r="L868" i="2"/>
  <c r="K868" i="2"/>
  <c r="J868" i="2"/>
  <c r="M865" i="2"/>
  <c r="L865" i="2"/>
  <c r="K865" i="2"/>
  <c r="J865" i="2"/>
  <c r="M862" i="2"/>
  <c r="L862" i="2"/>
  <c r="K862" i="2"/>
  <c r="J862" i="2"/>
  <c r="M858" i="2"/>
  <c r="L858" i="2"/>
  <c r="K858" i="2"/>
  <c r="J858" i="2"/>
  <c r="M855" i="2"/>
  <c r="L855" i="2"/>
  <c r="K855" i="2"/>
  <c r="J855" i="2"/>
  <c r="M852" i="2"/>
  <c r="L852" i="2"/>
  <c r="K852" i="2"/>
  <c r="J852" i="2"/>
  <c r="M848" i="2"/>
  <c r="L848" i="2"/>
  <c r="K848" i="2"/>
  <c r="J848" i="2"/>
  <c r="M845" i="2"/>
  <c r="L845" i="2"/>
  <c r="K845" i="2"/>
  <c r="J845" i="2"/>
  <c r="M842" i="2"/>
  <c r="L842" i="2"/>
  <c r="K842" i="2"/>
  <c r="J842" i="2"/>
  <c r="M839" i="2"/>
  <c r="L839" i="2"/>
  <c r="K839" i="2"/>
  <c r="J839" i="2"/>
  <c r="M835" i="2"/>
  <c r="L835" i="2"/>
  <c r="K835" i="2"/>
  <c r="J835" i="2"/>
  <c r="M830" i="2"/>
  <c r="L830" i="2"/>
  <c r="K830" i="2"/>
  <c r="J830" i="2"/>
  <c r="M827" i="2"/>
  <c r="L827" i="2"/>
  <c r="K827" i="2"/>
  <c r="J827" i="2"/>
  <c r="M824" i="2"/>
  <c r="L824" i="2"/>
  <c r="K824" i="2"/>
  <c r="J824" i="2"/>
  <c r="M820" i="2"/>
  <c r="L820" i="2"/>
  <c r="K820" i="2"/>
  <c r="J820" i="2"/>
  <c r="K817" i="2"/>
  <c r="L817" i="2"/>
  <c r="M817" i="2"/>
  <c r="J817" i="2"/>
  <c r="M812" i="2"/>
  <c r="L812" i="2"/>
  <c r="K812" i="2"/>
  <c r="J812" i="2"/>
  <c r="M809" i="2"/>
  <c r="L809" i="2"/>
  <c r="K809" i="2"/>
  <c r="J809" i="2"/>
  <c r="M806" i="2"/>
  <c r="L806" i="2"/>
  <c r="K806" i="2"/>
  <c r="J806" i="2"/>
  <c r="M802" i="2"/>
  <c r="L802" i="2"/>
  <c r="K802" i="2"/>
  <c r="J802" i="2"/>
  <c r="M798" i="2"/>
  <c r="L798" i="2"/>
  <c r="K798" i="2"/>
  <c r="J798" i="2"/>
  <c r="M795" i="2"/>
  <c r="L795" i="2"/>
  <c r="K795" i="2"/>
  <c r="J795" i="2"/>
  <c r="M792" i="2"/>
  <c r="L792" i="2"/>
  <c r="K792" i="2"/>
  <c r="J792" i="2"/>
  <c r="M788" i="2"/>
  <c r="L788" i="2"/>
  <c r="K788" i="2"/>
  <c r="J788" i="2"/>
  <c r="J784" i="2"/>
  <c r="M770" i="2"/>
  <c r="L770" i="2"/>
  <c r="K770" i="2"/>
  <c r="J770" i="2"/>
  <c r="M767" i="2"/>
  <c r="L767" i="2"/>
  <c r="K767" i="2"/>
  <c r="J767" i="2"/>
  <c r="K763" i="2"/>
  <c r="L763" i="2"/>
  <c r="M763" i="2"/>
  <c r="J763" i="2"/>
  <c r="M757" i="2"/>
  <c r="L757" i="2"/>
  <c r="K757" i="2"/>
  <c r="J757" i="2"/>
  <c r="K753" i="2"/>
  <c r="L753" i="2"/>
  <c r="M753" i="2"/>
  <c r="J753" i="2"/>
  <c r="M749" i="2"/>
  <c r="L749" i="2"/>
  <c r="K749" i="2"/>
  <c r="J749" i="2"/>
  <c r="J746" i="2"/>
  <c r="M746" i="2"/>
  <c r="L746" i="2"/>
  <c r="K746" i="2"/>
  <c r="M741" i="2"/>
  <c r="L741" i="2"/>
  <c r="K741" i="2"/>
  <c r="J741" i="2"/>
  <c r="K738" i="2"/>
  <c r="L738" i="2"/>
  <c r="M738" i="2"/>
  <c r="J738" i="2"/>
  <c r="M722" i="2"/>
  <c r="L722" i="2"/>
  <c r="K722" i="2"/>
  <c r="J722" i="2"/>
  <c r="M716" i="2"/>
  <c r="L716" i="2"/>
  <c r="K716" i="2"/>
  <c r="J716" i="2"/>
  <c r="K709" i="2"/>
  <c r="L709" i="2"/>
  <c r="M709" i="2"/>
  <c r="J709" i="2"/>
  <c r="M691" i="2"/>
  <c r="L691" i="2"/>
  <c r="K691" i="2"/>
  <c r="J691" i="2"/>
  <c r="M688" i="2"/>
  <c r="L688" i="2"/>
  <c r="K688" i="2"/>
  <c r="J688" i="2"/>
  <c r="M677" i="2"/>
  <c r="L677" i="2"/>
  <c r="K677" i="2"/>
  <c r="J677" i="2"/>
  <c r="M674" i="2"/>
  <c r="L674" i="2"/>
  <c r="K674" i="2"/>
  <c r="J674" i="2"/>
  <c r="M671" i="2"/>
  <c r="L671" i="2"/>
  <c r="K671" i="2"/>
  <c r="J671" i="2"/>
  <c r="M664" i="2"/>
  <c r="L664" i="2"/>
  <c r="K664" i="2"/>
  <c r="J664" i="2"/>
  <c r="K661" i="2"/>
  <c r="L661" i="2"/>
  <c r="M661" i="2"/>
  <c r="J661" i="2"/>
  <c r="K653" i="2"/>
  <c r="L653" i="2"/>
  <c r="M653" i="2"/>
  <c r="J653" i="2"/>
  <c r="M648" i="2"/>
  <c r="L648" i="2"/>
  <c r="K648" i="2"/>
  <c r="J648" i="2"/>
  <c r="K645" i="2"/>
  <c r="L645" i="2"/>
  <c r="M645" i="2"/>
  <c r="J645" i="2"/>
  <c r="K641" i="2"/>
  <c r="L641" i="2"/>
  <c r="M641" i="2"/>
  <c r="J641" i="2"/>
  <c r="M635" i="2"/>
  <c r="L635" i="2"/>
  <c r="K635" i="2"/>
  <c r="J635" i="2"/>
  <c r="M631" i="2"/>
  <c r="L631" i="2"/>
  <c r="K631" i="2"/>
  <c r="J631" i="2"/>
  <c r="M627" i="2"/>
  <c r="L627" i="2"/>
  <c r="K627" i="2"/>
  <c r="J627" i="2"/>
  <c r="M624" i="2"/>
  <c r="L624" i="2"/>
  <c r="K624" i="2"/>
  <c r="J624" i="2"/>
  <c r="M621" i="2"/>
  <c r="L621" i="2"/>
  <c r="K621" i="2"/>
  <c r="M607" i="2"/>
  <c r="L607" i="2"/>
  <c r="K607" i="2"/>
  <c r="J607" i="2"/>
  <c r="M604" i="2"/>
  <c r="L604" i="2"/>
  <c r="K604" i="2"/>
  <c r="J604" i="2"/>
  <c r="M601" i="2"/>
  <c r="L601" i="2"/>
  <c r="K601" i="2"/>
  <c r="J601" i="2"/>
  <c r="K591" i="2"/>
  <c r="L591" i="2"/>
  <c r="M591" i="2"/>
  <c r="J591" i="2"/>
  <c r="M584" i="2"/>
  <c r="L584" i="2"/>
  <c r="K584" i="2"/>
  <c r="J584" i="2"/>
  <c r="M581" i="2"/>
  <c r="L581" i="2"/>
  <c r="K581" i="2"/>
  <c r="J581" i="2"/>
  <c r="K578" i="2" l="1"/>
  <c r="L578" i="2"/>
  <c r="M578" i="2"/>
  <c r="J578" i="2"/>
  <c r="M569" i="2"/>
  <c r="L569" i="2"/>
  <c r="K569" i="2"/>
  <c r="J569" i="2"/>
  <c r="M562" i="2"/>
  <c r="L562" i="2"/>
  <c r="K562" i="2"/>
  <c r="J562" i="2"/>
  <c r="M558" i="2"/>
  <c r="L558" i="2"/>
  <c r="K558" i="2"/>
  <c r="J558" i="2"/>
  <c r="K554" i="2"/>
  <c r="L554" i="2"/>
  <c r="M554" i="2"/>
  <c r="J554" i="2"/>
  <c r="K488" i="2"/>
  <c r="L488" i="2"/>
  <c r="M488" i="2"/>
  <c r="K259" i="2"/>
  <c r="L259" i="2"/>
  <c r="M259" i="2"/>
  <c r="K541" i="2"/>
  <c r="L541" i="2"/>
  <c r="M541" i="2"/>
  <c r="J541" i="2"/>
  <c r="J509" i="2"/>
  <c r="M505" i="2"/>
  <c r="L505" i="2"/>
  <c r="K505" i="2"/>
  <c r="J505" i="2"/>
  <c r="K502" i="2"/>
  <c r="L502" i="2"/>
  <c r="M502" i="2"/>
  <c r="J502" i="2"/>
  <c r="J488" i="2"/>
  <c r="M483" i="2"/>
  <c r="L483" i="2"/>
  <c r="K483" i="2"/>
  <c r="J483" i="2"/>
  <c r="M480" i="2"/>
  <c r="L480" i="2"/>
  <c r="K480" i="2"/>
  <c r="J480" i="2"/>
  <c r="M477" i="2"/>
  <c r="L477" i="2"/>
  <c r="K477" i="2"/>
  <c r="J477" i="2"/>
  <c r="M474" i="2"/>
  <c r="L474" i="2"/>
  <c r="K474" i="2"/>
  <c r="J474" i="2"/>
  <c r="M471" i="2"/>
  <c r="L471" i="2"/>
  <c r="K471" i="2"/>
  <c r="J471" i="2"/>
  <c r="M468" i="2"/>
  <c r="L468" i="2"/>
  <c r="K468" i="2"/>
  <c r="J468" i="2"/>
  <c r="M465" i="2"/>
  <c r="L465" i="2"/>
  <c r="K465" i="2"/>
  <c r="J465" i="2"/>
  <c r="M462" i="2"/>
  <c r="L462" i="2"/>
  <c r="K462" i="2"/>
  <c r="J462" i="2"/>
  <c r="M459" i="2"/>
  <c r="L459" i="2"/>
  <c r="K459" i="2"/>
  <c r="J459" i="2"/>
  <c r="M456" i="2"/>
  <c r="L456" i="2"/>
  <c r="K456" i="2"/>
  <c r="J456" i="2"/>
  <c r="M453" i="2"/>
  <c r="L453" i="2"/>
  <c r="K453" i="2"/>
  <c r="J453" i="2"/>
  <c r="M450" i="2"/>
  <c r="L450" i="2"/>
  <c r="K450" i="2"/>
  <c r="J450" i="2"/>
  <c r="M447" i="2"/>
  <c r="L447" i="2"/>
  <c r="K447" i="2"/>
  <c r="J447" i="2"/>
  <c r="M444" i="2"/>
  <c r="L444" i="2"/>
  <c r="K444" i="2"/>
  <c r="J444" i="2"/>
  <c r="M441" i="2"/>
  <c r="L441" i="2"/>
  <c r="K441" i="2"/>
  <c r="J441" i="2"/>
  <c r="M438" i="2"/>
  <c r="L438" i="2"/>
  <c r="K438" i="2"/>
  <c r="J438" i="2"/>
  <c r="M434" i="2"/>
  <c r="L434" i="2"/>
  <c r="K434" i="2"/>
  <c r="J434" i="2"/>
  <c r="M430" i="2"/>
  <c r="L430" i="2"/>
  <c r="K430" i="2"/>
  <c r="J430" i="2"/>
  <c r="M427" i="2"/>
  <c r="L427" i="2"/>
  <c r="K427" i="2"/>
  <c r="J427" i="2"/>
  <c r="M423" i="2"/>
  <c r="L423" i="2"/>
  <c r="K423" i="2"/>
  <c r="J423" i="2"/>
  <c r="M420" i="2"/>
  <c r="L420" i="2"/>
  <c r="K420" i="2"/>
  <c r="J420" i="2"/>
  <c r="M417" i="2"/>
  <c r="L417" i="2"/>
  <c r="K417" i="2"/>
  <c r="J417" i="2"/>
  <c r="M414" i="2"/>
  <c r="L414" i="2"/>
  <c r="K414" i="2"/>
  <c r="J414" i="2"/>
  <c r="M410" i="2"/>
  <c r="L410" i="2"/>
  <c r="K410" i="2"/>
  <c r="J410" i="2"/>
  <c r="M407" i="2"/>
  <c r="L407" i="2"/>
  <c r="K407" i="2"/>
  <c r="J407" i="2"/>
  <c r="M403" i="2"/>
  <c r="L403" i="2"/>
  <c r="K403" i="2"/>
  <c r="J403" i="2"/>
  <c r="M400" i="2"/>
  <c r="L400" i="2"/>
  <c r="K400" i="2"/>
  <c r="J400" i="2"/>
  <c r="M397" i="2"/>
  <c r="L397" i="2"/>
  <c r="K397" i="2"/>
  <c r="J397" i="2"/>
  <c r="M394" i="2"/>
  <c r="L394" i="2"/>
  <c r="K394" i="2"/>
  <c r="J394" i="2"/>
  <c r="M391" i="2"/>
  <c r="L391" i="2"/>
  <c r="K391" i="2"/>
  <c r="J391" i="2"/>
  <c r="M388" i="2"/>
  <c r="L388" i="2"/>
  <c r="K388" i="2"/>
  <c r="J388" i="2"/>
  <c r="M385" i="2"/>
  <c r="L385" i="2"/>
  <c r="K385" i="2"/>
  <c r="J385" i="2"/>
  <c r="K381" i="2"/>
  <c r="L381" i="2"/>
  <c r="M381" i="2"/>
  <c r="J381" i="2"/>
  <c r="M373" i="2"/>
  <c r="L373" i="2"/>
  <c r="K373" i="2"/>
  <c r="J373" i="2"/>
  <c r="M369" i="2"/>
  <c r="L369" i="2"/>
  <c r="K369" i="2"/>
  <c r="J369" i="2"/>
  <c r="M365" i="2"/>
  <c r="L365" i="2"/>
  <c r="K365" i="2"/>
  <c r="J365" i="2"/>
  <c r="M361" i="2"/>
  <c r="L361" i="2"/>
  <c r="K361" i="2"/>
  <c r="J361" i="2"/>
  <c r="M358" i="2"/>
  <c r="L358" i="2"/>
  <c r="K358" i="2"/>
  <c r="J358" i="2"/>
  <c r="K354" i="2"/>
  <c r="L354" i="2"/>
  <c r="M354" i="2"/>
  <c r="K344" i="2"/>
  <c r="L344" i="2"/>
  <c r="M344" i="2"/>
  <c r="J354" i="2"/>
  <c r="M348" i="2"/>
  <c r="L348" i="2"/>
  <c r="K348" i="2"/>
  <c r="J348" i="2"/>
  <c r="J344" i="2"/>
  <c r="M338" i="2"/>
  <c r="L338" i="2"/>
  <c r="K338" i="2"/>
  <c r="J338" i="2"/>
  <c r="M334" i="2"/>
  <c r="L334" i="2"/>
  <c r="K334" i="2"/>
  <c r="J334" i="2"/>
  <c r="M331" i="2"/>
  <c r="L331" i="2"/>
  <c r="K331" i="2"/>
  <c r="J331" i="2"/>
  <c r="M328" i="2"/>
  <c r="L328" i="2"/>
  <c r="K328" i="2"/>
  <c r="J328" i="2"/>
  <c r="M325" i="2"/>
  <c r="L325" i="2"/>
  <c r="K325" i="2"/>
  <c r="J325" i="2"/>
  <c r="M321" i="2"/>
  <c r="L321" i="2"/>
  <c r="K321" i="2"/>
  <c r="J321" i="2"/>
  <c r="M318" i="2"/>
  <c r="L318" i="2"/>
  <c r="K318" i="2"/>
  <c r="J318" i="2"/>
  <c r="M314" i="2"/>
  <c r="L314" i="2"/>
  <c r="K314" i="2"/>
  <c r="J314" i="2"/>
  <c r="M311" i="2"/>
  <c r="L311" i="2"/>
  <c r="K311" i="2"/>
  <c r="J311" i="2"/>
  <c r="M307" i="2"/>
  <c r="L307" i="2"/>
  <c r="K307" i="2"/>
  <c r="J307" i="2"/>
  <c r="M303" i="2"/>
  <c r="L303" i="2"/>
  <c r="K303" i="2"/>
  <c r="M299" i="2"/>
  <c r="L299" i="2"/>
  <c r="K299" i="2"/>
  <c r="J299" i="2"/>
  <c r="K296" i="2"/>
  <c r="L296" i="2"/>
  <c r="M296" i="2"/>
  <c r="J296" i="2"/>
  <c r="M288" i="2"/>
  <c r="L288" i="2"/>
  <c r="K288" i="2"/>
  <c r="J288" i="2"/>
  <c r="M284" i="2"/>
  <c r="L284" i="2"/>
  <c r="K284" i="2"/>
  <c r="J284" i="2"/>
  <c r="M280" i="2"/>
  <c r="L280" i="2"/>
  <c r="K280" i="2"/>
  <c r="J280" i="2"/>
  <c r="M276" i="2"/>
  <c r="L276" i="2"/>
  <c r="K276" i="2"/>
  <c r="J276" i="2"/>
  <c r="M273" i="2"/>
  <c r="L273" i="2"/>
  <c r="K273" i="2"/>
  <c r="J273" i="2"/>
  <c r="M269" i="2"/>
  <c r="L269" i="2"/>
  <c r="K269" i="2"/>
  <c r="J269" i="2"/>
  <c r="M265" i="2"/>
  <c r="L265" i="2"/>
  <c r="K265" i="2"/>
  <c r="J265" i="2"/>
  <c r="M262" i="2"/>
  <c r="L262" i="2"/>
  <c r="K262" i="2"/>
  <c r="J262" i="2"/>
  <c r="D264" i="2"/>
  <c r="N264" i="2"/>
  <c r="N265" i="2" s="1"/>
  <c r="J259" i="2"/>
  <c r="M253" i="2"/>
  <c r="L253" i="2"/>
  <c r="K253" i="2"/>
  <c r="J253" i="2"/>
  <c r="M250" i="2"/>
  <c r="L250" i="2"/>
  <c r="K250" i="2"/>
  <c r="J250" i="2"/>
  <c r="M246" i="2"/>
  <c r="L246" i="2"/>
  <c r="K246" i="2"/>
  <c r="J246" i="2"/>
  <c r="M243" i="2"/>
  <c r="L243" i="2"/>
  <c r="K243" i="2"/>
  <c r="J243" i="2"/>
  <c r="M239" i="2"/>
  <c r="L239" i="2"/>
  <c r="K239" i="2"/>
  <c r="J239" i="2"/>
  <c r="M236" i="2"/>
  <c r="L236" i="2"/>
  <c r="K236" i="2"/>
  <c r="J236" i="2"/>
  <c r="M232" i="2"/>
  <c r="L232" i="2"/>
  <c r="K232" i="2"/>
  <c r="J232" i="2"/>
  <c r="M229" i="2"/>
  <c r="L229" i="2"/>
  <c r="K229" i="2"/>
  <c r="J229" i="2"/>
  <c r="M225" i="2"/>
  <c r="L225" i="2"/>
  <c r="K225" i="2"/>
  <c r="J225" i="2"/>
  <c r="M222" i="2"/>
  <c r="L222" i="2"/>
  <c r="K222" i="2"/>
  <c r="J222" i="2"/>
  <c r="K218" i="2"/>
  <c r="L218" i="2"/>
  <c r="M218" i="2"/>
  <c r="J218" i="2"/>
  <c r="M213" i="2"/>
  <c r="L213" i="2"/>
  <c r="K213" i="2"/>
  <c r="J213" i="2"/>
  <c r="M210" i="2"/>
  <c r="L210" i="2"/>
  <c r="K210" i="2"/>
  <c r="J210" i="2"/>
  <c r="M206" i="2"/>
  <c r="L206" i="2"/>
  <c r="K206" i="2"/>
  <c r="J206" i="2"/>
  <c r="M202" i="2"/>
  <c r="L202" i="2"/>
  <c r="K202" i="2"/>
  <c r="J202" i="2"/>
  <c r="M198" i="2"/>
  <c r="L198" i="2"/>
  <c r="K198" i="2"/>
  <c r="J198" i="2"/>
  <c r="M194" i="2"/>
  <c r="L194" i="2"/>
  <c r="K194" i="2"/>
  <c r="J194" i="2"/>
  <c r="M191" i="2"/>
  <c r="L191" i="2"/>
  <c r="K191" i="2"/>
  <c r="J191" i="2"/>
  <c r="M188" i="2"/>
  <c r="L188" i="2"/>
  <c r="K188" i="2"/>
  <c r="J188" i="2"/>
  <c r="M184" i="2"/>
  <c r="L184" i="2"/>
  <c r="K184" i="2"/>
  <c r="J184" i="2"/>
  <c r="M181" i="2"/>
  <c r="L181" i="2"/>
  <c r="K181" i="2"/>
  <c r="J181" i="2"/>
  <c r="M177" i="2"/>
  <c r="L177" i="2"/>
  <c r="K177" i="2"/>
  <c r="J177" i="2"/>
  <c r="M174" i="2"/>
  <c r="L174" i="2"/>
  <c r="K174" i="2"/>
  <c r="J174" i="2"/>
  <c r="M171" i="2"/>
  <c r="L171" i="2"/>
  <c r="K171" i="2"/>
  <c r="J171" i="2"/>
  <c r="K168" i="2"/>
  <c r="L168" i="2"/>
  <c r="M168" i="2"/>
  <c r="J168" i="2"/>
  <c r="M164" i="2"/>
  <c r="L164" i="2"/>
  <c r="K164" i="2"/>
  <c r="J164" i="2"/>
  <c r="M161" i="2"/>
  <c r="L161" i="2"/>
  <c r="K161" i="2"/>
  <c r="J161" i="2"/>
  <c r="M158" i="2"/>
  <c r="L158" i="2"/>
  <c r="K158" i="2"/>
  <c r="J158" i="2"/>
  <c r="M155" i="2"/>
  <c r="L155" i="2"/>
  <c r="K155" i="2"/>
  <c r="J155" i="2"/>
  <c r="M152" i="2"/>
  <c r="L152" i="2"/>
  <c r="K152" i="2"/>
  <c r="J152" i="2"/>
  <c r="M149" i="2"/>
  <c r="L149" i="2"/>
  <c r="K149" i="2"/>
  <c r="J149" i="2"/>
  <c r="M146" i="2"/>
  <c r="L146" i="2"/>
  <c r="K146" i="2"/>
  <c r="J146" i="2"/>
  <c r="M143" i="2"/>
  <c r="L143" i="2"/>
  <c r="K143" i="2"/>
  <c r="J143" i="2"/>
  <c r="M140" i="2" l="1"/>
  <c r="L140" i="2"/>
  <c r="K140" i="2"/>
  <c r="J140" i="2"/>
  <c r="M136" i="2"/>
  <c r="L136" i="2"/>
  <c r="K136" i="2"/>
  <c r="J136" i="2"/>
  <c r="M133" i="2"/>
  <c r="L133" i="2"/>
  <c r="K133" i="2"/>
  <c r="J133" i="2"/>
  <c r="M130" i="2"/>
  <c r="L130" i="2"/>
  <c r="K130" i="2"/>
  <c r="J130" i="2"/>
  <c r="M126" i="2"/>
  <c r="L126" i="2"/>
  <c r="K126" i="2"/>
  <c r="J126" i="2"/>
  <c r="M123" i="2"/>
  <c r="L123" i="2"/>
  <c r="K123" i="2"/>
  <c r="J123" i="2"/>
  <c r="M120" i="2"/>
  <c r="L120" i="2"/>
  <c r="K120" i="2"/>
  <c r="J120" i="2"/>
  <c r="M117" i="2"/>
  <c r="L117" i="2"/>
  <c r="K117" i="2"/>
  <c r="J117" i="2"/>
  <c r="M114" i="2"/>
  <c r="L114" i="2"/>
  <c r="K114" i="2"/>
  <c r="J114" i="2"/>
  <c r="M111" i="2"/>
  <c r="L111" i="2"/>
  <c r="K111" i="2"/>
  <c r="J111" i="2"/>
  <c r="M108" i="2"/>
  <c r="L108" i="2"/>
  <c r="K108" i="2"/>
  <c r="J108" i="2"/>
  <c r="M104" i="2"/>
  <c r="L104" i="2"/>
  <c r="K104" i="2"/>
  <c r="J104" i="2"/>
  <c r="D103" i="2"/>
  <c r="N103" i="2"/>
  <c r="D106" i="2"/>
  <c r="N106" i="2"/>
  <c r="M100" i="2"/>
  <c r="L100" i="2"/>
  <c r="K100" i="2"/>
  <c r="J100" i="2"/>
  <c r="M97" i="2"/>
  <c r="L97" i="2"/>
  <c r="K97" i="2"/>
  <c r="J97" i="2"/>
  <c r="M93" i="2"/>
  <c r="L93" i="2"/>
  <c r="K93" i="2"/>
  <c r="J93" i="2"/>
  <c r="M89" i="2"/>
  <c r="L89" i="2"/>
  <c r="K89" i="2"/>
  <c r="J89" i="2"/>
  <c r="K86" i="2"/>
  <c r="L86" i="2"/>
  <c r="M86" i="2"/>
  <c r="J86" i="2"/>
  <c r="M79" i="2"/>
  <c r="L79" i="2"/>
  <c r="K79" i="2"/>
  <c r="J79" i="2"/>
  <c r="M76" i="2"/>
  <c r="L76" i="2"/>
  <c r="K76" i="2"/>
  <c r="J76" i="2"/>
  <c r="K73" i="2"/>
  <c r="L73" i="2"/>
  <c r="M73" i="2"/>
  <c r="J73" i="2"/>
  <c r="M69" i="2"/>
  <c r="L69" i="2"/>
  <c r="K69" i="2"/>
  <c r="J69" i="2"/>
  <c r="K66" i="2"/>
  <c r="L66" i="2"/>
  <c r="M66" i="2"/>
  <c r="J66" i="2"/>
  <c r="M57" i="2"/>
  <c r="L57" i="2"/>
  <c r="K57" i="2"/>
  <c r="J57" i="2"/>
  <c r="M54" i="2"/>
  <c r="L54" i="2"/>
  <c r="K54" i="2"/>
  <c r="J54" i="2"/>
  <c r="M51" i="2"/>
  <c r="L51" i="2"/>
  <c r="K51" i="2"/>
  <c r="J51" i="2"/>
  <c r="M47" i="2"/>
  <c r="L47" i="2"/>
  <c r="K47" i="2"/>
  <c r="J47" i="2"/>
  <c r="M42" i="2"/>
  <c r="L42" i="2"/>
  <c r="K42" i="2"/>
  <c r="J42" i="2"/>
  <c r="M38" i="2"/>
  <c r="L38" i="2"/>
  <c r="K38" i="2"/>
  <c r="J38" i="2"/>
  <c r="M35" i="2"/>
  <c r="L35" i="2"/>
  <c r="K35" i="2"/>
  <c r="J35" i="2"/>
  <c r="M32" i="2"/>
  <c r="L32" i="2"/>
  <c r="K32" i="2"/>
  <c r="J32" i="2"/>
  <c r="K29" i="2"/>
  <c r="L29" i="2"/>
  <c r="M29" i="2"/>
  <c r="J29" i="2"/>
  <c r="K23" i="2"/>
  <c r="L23" i="2"/>
  <c r="M23" i="2"/>
  <c r="J23" i="2"/>
  <c r="M18" i="2"/>
  <c r="L18" i="2"/>
  <c r="K18" i="2"/>
  <c r="J18" i="2"/>
  <c r="M14" i="2"/>
  <c r="L14" i="2"/>
  <c r="K14" i="2"/>
  <c r="J14" i="2"/>
  <c r="M11" i="2"/>
  <c r="L11" i="2"/>
  <c r="K11" i="2"/>
  <c r="J11" i="2"/>
  <c r="K8" i="2"/>
  <c r="L8" i="2"/>
  <c r="M8" i="2"/>
  <c r="J8" i="2"/>
  <c r="K4" i="2"/>
  <c r="L4" i="2"/>
  <c r="L954" i="2" s="1"/>
  <c r="L955" i="2" s="1"/>
  <c r="M4" i="2"/>
  <c r="J4" i="2"/>
  <c r="D546" i="2"/>
  <c r="D549" i="2"/>
  <c r="D571" i="2"/>
  <c r="D574" i="2"/>
  <c r="D575" i="2"/>
  <c r="D567" i="2"/>
  <c r="D568" i="2"/>
  <c r="D724" i="2"/>
  <c r="D590" i="2"/>
  <c r="D589" i="2"/>
  <c r="D576" i="2"/>
  <c r="D577" i="2"/>
  <c r="D593" i="2"/>
  <c r="D725" i="2"/>
  <c r="D596" i="2"/>
  <c r="D597" i="2"/>
  <c r="D609" i="2"/>
  <c r="D610" i="2"/>
  <c r="D490" i="2"/>
  <c r="D620" i="2"/>
  <c r="D647" i="2"/>
  <c r="D603" i="2"/>
  <c r="D600" i="2"/>
  <c r="D613" i="2"/>
  <c r="D491" i="2"/>
  <c r="D606" i="2"/>
  <c r="D626" i="2"/>
  <c r="D663" i="2"/>
  <c r="D629" i="2"/>
  <c r="D630" i="2"/>
  <c r="D633" i="2"/>
  <c r="D634" i="2"/>
  <c r="D637" i="2"/>
  <c r="D638" i="2"/>
  <c r="D623" i="2"/>
  <c r="D666" i="2"/>
  <c r="D667" i="2"/>
  <c r="D905" i="2"/>
  <c r="D616" i="2"/>
  <c r="D617" i="2"/>
  <c r="D650" i="2"/>
  <c r="D651" i="2"/>
  <c r="D652" i="2"/>
  <c r="D492" i="2"/>
  <c r="D670" i="2"/>
  <c r="D726" i="2"/>
  <c r="D655" i="2"/>
  <c r="D656" i="2"/>
  <c r="D657" i="2"/>
  <c r="D658" i="2"/>
  <c r="D643" i="2"/>
  <c r="D644" i="2"/>
  <c r="D679" i="2"/>
  <c r="D680" i="2"/>
  <c r="D673" i="2"/>
  <c r="D676" i="2"/>
  <c r="D774" i="2"/>
  <c r="D683" i="2"/>
  <c r="D684" i="2"/>
  <c r="D705" i="2"/>
  <c r="D706" i="2"/>
  <c r="D707" i="2"/>
  <c r="D708" i="2"/>
  <c r="D711" i="2"/>
  <c r="D712" i="2"/>
  <c r="D493" i="2"/>
  <c r="D687" i="2"/>
  <c r="D690" i="2"/>
  <c r="D693" i="2"/>
  <c r="D694" i="2"/>
  <c r="D697" i="2"/>
  <c r="D701" i="2"/>
  <c r="D702" i="2"/>
  <c r="D698" i="2"/>
  <c r="D740" i="2"/>
  <c r="D743" i="2"/>
  <c r="D744" i="2"/>
  <c r="D748" i="2"/>
  <c r="D857" i="2"/>
  <c r="D854" i="2"/>
  <c r="D59" i="2"/>
  <c r="D715" i="2"/>
  <c r="D755" i="2"/>
  <c r="D756" i="2"/>
  <c r="D837" i="2"/>
  <c r="D838" i="2"/>
  <c r="D829" i="2"/>
  <c r="D814" i="2"/>
  <c r="D815" i="2"/>
  <c r="D761" i="2"/>
  <c r="D759" i="2"/>
  <c r="D760" i="2"/>
  <c r="D762" i="2"/>
  <c r="D727" i="2"/>
  <c r="D728" i="2"/>
  <c r="D729" i="2"/>
  <c r="D730" i="2"/>
  <c r="D769" i="2"/>
  <c r="D775" i="2"/>
  <c r="D772" i="2"/>
  <c r="D773" i="2"/>
  <c r="D782" i="2"/>
  <c r="D783" i="2"/>
  <c r="D786" i="2"/>
  <c r="D787" i="2"/>
  <c r="D776" i="2"/>
  <c r="D819" i="2"/>
  <c r="D804" i="2"/>
  <c r="D805" i="2"/>
  <c r="D790" i="2"/>
  <c r="D791" i="2"/>
  <c r="D800" i="2"/>
  <c r="D801" i="2"/>
  <c r="D826" i="2"/>
  <c r="D808" i="2"/>
  <c r="D811" i="2"/>
  <c r="D832" i="2"/>
  <c r="D833" i="2"/>
  <c r="D834" i="2"/>
  <c r="D841" i="2"/>
  <c r="D850" i="2"/>
  <c r="D851" i="2"/>
  <c r="D765" i="2"/>
  <c r="D766" i="2"/>
  <c r="D844" i="2"/>
  <c r="D822" i="2"/>
  <c r="D823" i="2"/>
  <c r="D797" i="2"/>
  <c r="D794" i="2"/>
  <c r="D847" i="2"/>
  <c r="D860" i="2"/>
  <c r="D861" i="2"/>
  <c r="D128" i="2"/>
  <c r="D129" i="2"/>
  <c r="D363" i="2"/>
  <c r="D364" i="2"/>
  <c r="D867" i="2"/>
  <c r="D870" i="2"/>
  <c r="D877" i="2"/>
  <c r="D864" i="2"/>
  <c r="D883" i="2"/>
  <c r="D884" i="2"/>
  <c r="D887" i="2"/>
  <c r="D906" i="2"/>
  <c r="D907" i="2"/>
  <c r="D873" i="2"/>
  <c r="D874" i="2"/>
  <c r="D898" i="2"/>
  <c r="D880" i="2"/>
  <c r="D901" i="2"/>
  <c r="D902" i="2"/>
  <c r="D443" i="2"/>
  <c r="D922" i="2"/>
  <c r="D911" i="2"/>
  <c r="D914" i="2"/>
  <c r="D915" i="2"/>
  <c r="D919" i="2"/>
  <c r="D938" i="2"/>
  <c r="D928" i="2"/>
  <c r="D929" i="2"/>
  <c r="D930" i="2"/>
  <c r="D931" i="2"/>
  <c r="D934" i="2"/>
  <c r="D935" i="2"/>
  <c r="D925" i="2"/>
  <c r="D941" i="2"/>
  <c r="D942" i="2"/>
  <c r="D888" i="2"/>
  <c r="D945" i="2"/>
  <c r="D946" i="2"/>
  <c r="D494" i="2"/>
  <c r="D495" i="2"/>
  <c r="D95" i="2"/>
  <c r="D916" i="2"/>
  <c r="D639" i="2"/>
  <c r="D640" i="2"/>
  <c r="D190" i="2"/>
  <c r="D96" i="2"/>
  <c r="D313" i="2"/>
  <c r="D422" i="2"/>
  <c r="D496" i="2"/>
  <c r="D497" i="2"/>
  <c r="D107" i="2"/>
  <c r="D356" i="2"/>
  <c r="D357" i="2"/>
  <c r="D949" i="2"/>
  <c r="D950" i="2"/>
  <c r="D3" i="2"/>
  <c r="D10" i="2"/>
  <c r="D13" i="2"/>
  <c r="D20" i="2"/>
  <c r="D21" i="2"/>
  <c r="D16" i="2"/>
  <c r="D17" i="2"/>
  <c r="D75" i="2"/>
  <c r="D25" i="2"/>
  <c r="D26" i="2"/>
  <c r="D27" i="2"/>
  <c r="D28" i="2"/>
  <c r="D53" i="2"/>
  <c r="D6" i="2"/>
  <c r="D7" i="2"/>
  <c r="D78" i="2"/>
  <c r="D49" i="2"/>
  <c r="D50" i="2"/>
  <c r="D31" i="2"/>
  <c r="D34" i="2"/>
  <c r="D40" i="2"/>
  <c r="D41" i="2"/>
  <c r="D255" i="2"/>
  <c r="D45" i="2"/>
  <c r="D44" i="2"/>
  <c r="D46" i="2"/>
  <c r="D56" i="2"/>
  <c r="D71" i="2"/>
  <c r="D72" i="2"/>
  <c r="D60" i="2"/>
  <c r="D61" i="2"/>
  <c r="D62" i="2"/>
  <c r="D68" i="2"/>
  <c r="D498" i="2"/>
  <c r="D37" i="2"/>
  <c r="D99" i="2"/>
  <c r="D102" i="2"/>
  <c r="D110" i="2"/>
  <c r="D889" i="2"/>
  <c r="D890" i="2"/>
  <c r="D659" i="2"/>
  <c r="D88" i="2"/>
  <c r="D81" i="2"/>
  <c r="D82" i="2"/>
  <c r="D83" i="2"/>
  <c r="D84" i="2"/>
  <c r="D85" i="2"/>
  <c r="D891" i="2"/>
  <c r="D892" i="2"/>
  <c r="D113" i="2"/>
  <c r="D122" i="2"/>
  <c r="D116" i="2"/>
  <c r="D119" i="2"/>
  <c r="D125" i="2"/>
  <c r="D91" i="2"/>
  <c r="D92" i="2"/>
  <c r="D132" i="2"/>
  <c r="D183" i="2"/>
  <c r="D142" i="2"/>
  <c r="D145" i="2"/>
  <c r="D148" i="2"/>
  <c r="D163" i="2"/>
  <c r="D186" i="2"/>
  <c r="D187" i="2"/>
  <c r="D151" i="2"/>
  <c r="D154" i="2"/>
  <c r="D157" i="2"/>
  <c r="D160" i="2"/>
  <c r="D731" i="2"/>
  <c r="D138" i="2"/>
  <c r="D139" i="2"/>
  <c r="D908" i="2"/>
  <c r="D170" i="2"/>
  <c r="D173" i="2"/>
  <c r="D176" i="2"/>
  <c r="D166" i="2"/>
  <c r="D167" i="2"/>
  <c r="D212" i="2"/>
  <c r="D209" i="2"/>
  <c r="D208" i="2"/>
  <c r="D135" i="2"/>
  <c r="D193" i="2"/>
  <c r="D732" i="2"/>
  <c r="D196" i="2"/>
  <c r="D197" i="2"/>
  <c r="D733" i="2"/>
  <c r="D485" i="2"/>
  <c r="D204" i="2"/>
  <c r="D205" i="2"/>
  <c r="D200" i="2"/>
  <c r="D201" i="2"/>
  <c r="D816" i="2"/>
  <c r="D893" i="2"/>
  <c r="D215" i="2"/>
  <c r="D216" i="2"/>
  <c r="D217" i="2"/>
  <c r="D179" i="2"/>
  <c r="D180" i="2"/>
  <c r="D220" i="2"/>
  <c r="D221" i="2"/>
  <c r="D224" i="2"/>
  <c r="D227" i="2"/>
  <c r="D228" i="2"/>
  <c r="D231" i="2"/>
  <c r="D340" i="2"/>
  <c r="D234" i="2"/>
  <c r="D235" i="2"/>
  <c r="D248" i="2"/>
  <c r="D249" i="2"/>
  <c r="D241" i="2"/>
  <c r="D242" i="2"/>
  <c r="D290" i="2"/>
  <c r="D745" i="2"/>
  <c r="D256" i="2"/>
  <c r="D257" i="2"/>
  <c r="D258" i="2"/>
  <c r="D252" i="2"/>
  <c r="D63" i="2"/>
  <c r="D261" i="2"/>
  <c r="D245" i="2"/>
  <c r="D238" i="2"/>
  <c r="D64" i="2"/>
  <c r="D275" i="2"/>
  <c r="D734" i="2"/>
  <c r="D267" i="2"/>
  <c r="D268" i="2"/>
  <c r="D278" i="2"/>
  <c r="D279" i="2"/>
  <c r="D286" i="2"/>
  <c r="D287" i="2"/>
  <c r="D291" i="2"/>
  <c r="D292" i="2"/>
  <c r="D293" i="2"/>
  <c r="D295" i="2"/>
  <c r="D282" i="2"/>
  <c r="D283" i="2"/>
  <c r="D271" i="2"/>
  <c r="D272" i="2"/>
  <c r="D294" i="2"/>
  <c r="D298" i="2"/>
  <c r="D301" i="2"/>
  <c r="D302" i="2"/>
  <c r="D305" i="2"/>
  <c r="D306" i="2"/>
  <c r="D309" i="2"/>
  <c r="D310" i="2"/>
  <c r="D336" i="2"/>
  <c r="D337" i="2"/>
  <c r="D333" i="2"/>
  <c r="D341" i="2"/>
  <c r="D342" i="2"/>
  <c r="D343" i="2"/>
  <c r="D320" i="2"/>
  <c r="D346" i="2"/>
  <c r="D347" i="2"/>
  <c r="D735" i="2"/>
  <c r="D350" i="2"/>
  <c r="D351" i="2"/>
  <c r="D352" i="2"/>
  <c r="D353" i="2"/>
  <c r="D316" i="2"/>
  <c r="D317" i="2"/>
  <c r="D330" i="2"/>
  <c r="D323" i="2"/>
  <c r="D324" i="2"/>
  <c r="D327" i="2"/>
  <c r="D360" i="2"/>
  <c r="D375" i="2"/>
  <c r="D376" i="2"/>
  <c r="D377" i="2"/>
  <c r="D378" i="2"/>
  <c r="D379" i="2"/>
  <c r="D380" i="2"/>
  <c r="D383" i="2"/>
  <c r="D384" i="2"/>
  <c r="D387" i="2"/>
  <c r="D65" i="2"/>
  <c r="D367" i="2"/>
  <c r="D368" i="2"/>
  <c r="D22" i="2"/>
  <c r="D371" i="2"/>
  <c r="D372" i="2"/>
  <c r="D409" i="2"/>
  <c r="D412" i="2"/>
  <c r="D413" i="2"/>
  <c r="D894" i="2"/>
  <c r="D777" i="2"/>
  <c r="D396" i="2"/>
  <c r="D399" i="2"/>
  <c r="D402" i="2"/>
  <c r="D390" i="2"/>
  <c r="D778" i="2"/>
  <c r="D405" i="2"/>
  <c r="D406" i="2"/>
  <c r="D718" i="2"/>
  <c r="D719" i="2"/>
  <c r="D720" i="2"/>
  <c r="D721" i="2"/>
  <c r="D393" i="2"/>
  <c r="D416" i="2"/>
  <c r="D419" i="2"/>
  <c r="D736" i="2"/>
  <c r="D425" i="2"/>
  <c r="D426" i="2"/>
  <c r="D429" i="2"/>
  <c r="D737" i="2"/>
  <c r="D436" i="2"/>
  <c r="D437" i="2"/>
  <c r="D432" i="2"/>
  <c r="D433" i="2"/>
  <c r="D446" i="2"/>
  <c r="D449" i="2"/>
  <c r="D452" i="2"/>
  <c r="D455" i="2"/>
  <c r="D458" i="2"/>
  <c r="D461" i="2"/>
  <c r="D660" i="2"/>
  <c r="D440" i="2"/>
  <c r="D507" i="2"/>
  <c r="D508" i="2"/>
  <c r="D482" i="2"/>
  <c r="D751" i="2"/>
  <c r="D752" i="2"/>
  <c r="D467" i="2"/>
  <c r="D464" i="2"/>
  <c r="D479" i="2"/>
  <c r="D895" i="2"/>
  <c r="D486" i="2"/>
  <c r="D504" i="2"/>
  <c r="D470" i="2"/>
  <c r="D473" i="2"/>
  <c r="D779" i="2"/>
  <c r="D476" i="2"/>
  <c r="D511" i="2"/>
  <c r="D514" i="2"/>
  <c r="D515" i="2"/>
  <c r="D521" i="2"/>
  <c r="D518" i="2"/>
  <c r="D499" i="2"/>
  <c r="D501" i="2"/>
  <c r="D487" i="2"/>
  <c r="D500" i="2"/>
  <c r="D580" i="2"/>
  <c r="D586" i="2"/>
  <c r="D583" i="2"/>
  <c r="D552" i="2"/>
  <c r="D553" i="2"/>
  <c r="D524" i="2"/>
  <c r="D525" i="2"/>
  <c r="D528" i="2"/>
  <c r="D531" i="2"/>
  <c r="D780" i="2"/>
  <c r="D781" i="2"/>
  <c r="D534" i="2"/>
  <c r="D537" i="2"/>
  <c r="D539" i="2"/>
  <c r="D540" i="2"/>
  <c r="D538" i="2"/>
  <c r="D556" i="2"/>
  <c r="D557" i="2"/>
  <c r="D560" i="2"/>
  <c r="D561" i="2"/>
  <c r="D543" i="2"/>
  <c r="D564" i="2"/>
  <c r="M954" i="2" l="1"/>
  <c r="M955" i="2" s="1"/>
  <c r="K954" i="2"/>
  <c r="K955" i="2" s="1"/>
  <c r="J954" i="2"/>
  <c r="J955" i="2" s="1"/>
  <c r="N546" i="2"/>
  <c r="N547" i="2" s="1"/>
  <c r="N549" i="2"/>
  <c r="N550" i="2" s="1"/>
  <c r="N571" i="2"/>
  <c r="N572" i="2" s="1"/>
  <c r="N574" i="2"/>
  <c r="N575" i="2"/>
  <c r="N567" i="2"/>
  <c r="N568" i="2"/>
  <c r="N724" i="2"/>
  <c r="N590" i="2"/>
  <c r="N589" i="2"/>
  <c r="N576" i="2"/>
  <c r="N577" i="2"/>
  <c r="N593" i="2"/>
  <c r="N594" i="2" s="1"/>
  <c r="N725" i="2"/>
  <c r="N596" i="2"/>
  <c r="N597" i="2"/>
  <c r="N609" i="2"/>
  <c r="N610" i="2"/>
  <c r="N490" i="2"/>
  <c r="N620" i="2"/>
  <c r="N621" i="2" s="1"/>
  <c r="N647" i="2"/>
  <c r="N648" i="2" s="1"/>
  <c r="N603" i="2"/>
  <c r="N604" i="2" s="1"/>
  <c r="N600" i="2"/>
  <c r="N601" i="2" s="1"/>
  <c r="N613" i="2"/>
  <c r="N614" i="2" s="1"/>
  <c r="N491" i="2"/>
  <c r="N606" i="2"/>
  <c r="N607" i="2" s="1"/>
  <c r="N626" i="2"/>
  <c r="N627" i="2" s="1"/>
  <c r="N663" i="2"/>
  <c r="N664" i="2" s="1"/>
  <c r="N629" i="2"/>
  <c r="N630" i="2"/>
  <c r="N633" i="2"/>
  <c r="N634" i="2"/>
  <c r="N637" i="2"/>
  <c r="N638" i="2"/>
  <c r="N623" i="2"/>
  <c r="N624" i="2" s="1"/>
  <c r="N666" i="2"/>
  <c r="N667" i="2"/>
  <c r="N905" i="2"/>
  <c r="N616" i="2"/>
  <c r="N617" i="2"/>
  <c r="N650" i="2"/>
  <c r="N651" i="2"/>
  <c r="N652" i="2"/>
  <c r="N492" i="2"/>
  <c r="N670" i="2"/>
  <c r="N671" i="2" s="1"/>
  <c r="N726" i="2"/>
  <c r="N655" i="2"/>
  <c r="N656" i="2"/>
  <c r="N657" i="2"/>
  <c r="N658" i="2"/>
  <c r="N643" i="2"/>
  <c r="N644" i="2"/>
  <c r="N679" i="2"/>
  <c r="N680" i="2"/>
  <c r="N673" i="2"/>
  <c r="N674" i="2" s="1"/>
  <c r="N676" i="2"/>
  <c r="N677" i="2" s="1"/>
  <c r="N774" i="2"/>
  <c r="N683" i="2"/>
  <c r="N684" i="2"/>
  <c r="N705" i="2"/>
  <c r="N706" i="2"/>
  <c r="N707" i="2"/>
  <c r="N708" i="2"/>
  <c r="N711" i="2"/>
  <c r="N712" i="2"/>
  <c r="N493" i="2"/>
  <c r="N687" i="2"/>
  <c r="N688" i="2" s="1"/>
  <c r="N690" i="2"/>
  <c r="N691" i="2" s="1"/>
  <c r="N693" i="2"/>
  <c r="N694" i="2"/>
  <c r="N697" i="2"/>
  <c r="N701" i="2"/>
  <c r="N702" i="2"/>
  <c r="N698" i="2"/>
  <c r="N740" i="2"/>
  <c r="N741" i="2" s="1"/>
  <c r="N743" i="2"/>
  <c r="N744" i="2"/>
  <c r="N748" i="2"/>
  <c r="N749" i="2" s="1"/>
  <c r="N857" i="2"/>
  <c r="N858" i="2" s="1"/>
  <c r="N854" i="2"/>
  <c r="N855" i="2" s="1"/>
  <c r="N59" i="2"/>
  <c r="N715" i="2"/>
  <c r="N716" i="2" s="1"/>
  <c r="N755" i="2"/>
  <c r="N756" i="2"/>
  <c r="N837" i="2"/>
  <c r="N838" i="2"/>
  <c r="N829" i="2"/>
  <c r="N830" i="2" s="1"/>
  <c r="N814" i="2"/>
  <c r="N815" i="2"/>
  <c r="N761" i="2"/>
  <c r="N759" i="2"/>
  <c r="N760" i="2"/>
  <c r="N762" i="2"/>
  <c r="N727" i="2"/>
  <c r="N728" i="2"/>
  <c r="N729" i="2"/>
  <c r="N730" i="2"/>
  <c r="N769" i="2"/>
  <c r="N770" i="2" s="1"/>
  <c r="N775" i="2"/>
  <c r="N772" i="2"/>
  <c r="N773" i="2"/>
  <c r="N782" i="2"/>
  <c r="N783" i="2"/>
  <c r="N786" i="2"/>
  <c r="N787" i="2"/>
  <c r="N776" i="2"/>
  <c r="N819" i="2"/>
  <c r="N820" i="2" s="1"/>
  <c r="N804" i="2"/>
  <c r="N805" i="2"/>
  <c r="N790" i="2"/>
  <c r="N791" i="2"/>
  <c r="N800" i="2"/>
  <c r="N801" i="2"/>
  <c r="N826" i="2"/>
  <c r="N827" i="2" s="1"/>
  <c r="N808" i="2"/>
  <c r="N809" i="2" s="1"/>
  <c r="N811" i="2"/>
  <c r="N812" i="2" s="1"/>
  <c r="N832" i="2"/>
  <c r="N833" i="2"/>
  <c r="N834" i="2"/>
  <c r="N841" i="2"/>
  <c r="N842" i="2" s="1"/>
  <c r="N850" i="2"/>
  <c r="N851" i="2"/>
  <c r="N765" i="2"/>
  <c r="N766" i="2"/>
  <c r="N844" i="2"/>
  <c r="N845" i="2" s="1"/>
  <c r="N822" i="2"/>
  <c r="N823" i="2"/>
  <c r="N797" i="2"/>
  <c r="N798" i="2" s="1"/>
  <c r="N794" i="2"/>
  <c r="N795" i="2" s="1"/>
  <c r="N847" i="2"/>
  <c r="N848" i="2" s="1"/>
  <c r="N860" i="2"/>
  <c r="N861" i="2"/>
  <c r="N128" i="2"/>
  <c r="N129" i="2"/>
  <c r="N363" i="2"/>
  <c r="N364" i="2"/>
  <c r="N867" i="2"/>
  <c r="N868" i="2" s="1"/>
  <c r="N870" i="2"/>
  <c r="N871" i="2" s="1"/>
  <c r="N877" i="2"/>
  <c r="N878" i="2" s="1"/>
  <c r="N864" i="2"/>
  <c r="N865" i="2" s="1"/>
  <c r="N883" i="2"/>
  <c r="N884" i="2"/>
  <c r="N887" i="2"/>
  <c r="N906" i="2"/>
  <c r="N907" i="2"/>
  <c r="N873" i="2"/>
  <c r="N874" i="2"/>
  <c r="N898" i="2"/>
  <c r="N899" i="2" s="1"/>
  <c r="N880" i="2"/>
  <c r="N881" i="2" s="1"/>
  <c r="N901" i="2"/>
  <c r="N902" i="2"/>
  <c r="N443" i="2"/>
  <c r="N444" i="2" s="1"/>
  <c r="N922" i="2"/>
  <c r="N923" i="2" s="1"/>
  <c r="N911" i="2"/>
  <c r="N912" i="2" s="1"/>
  <c r="N914" i="2"/>
  <c r="N915" i="2"/>
  <c r="N919" i="2"/>
  <c r="N920" i="2" s="1"/>
  <c r="N938" i="2"/>
  <c r="N939" i="2" s="1"/>
  <c r="N928" i="2"/>
  <c r="N929" i="2"/>
  <c r="N930" i="2"/>
  <c r="N931" i="2"/>
  <c r="N934" i="2"/>
  <c r="N935" i="2"/>
  <c r="N925" i="2"/>
  <c r="N926" i="2" s="1"/>
  <c r="N941" i="2"/>
  <c r="N942" i="2"/>
  <c r="N888" i="2"/>
  <c r="N945" i="2"/>
  <c r="N946" i="2"/>
  <c r="N494" i="2"/>
  <c r="N495" i="2"/>
  <c r="N95" i="2"/>
  <c r="N916" i="2"/>
  <c r="N639" i="2"/>
  <c r="N640" i="2"/>
  <c r="N190" i="2"/>
  <c r="N191" i="2" s="1"/>
  <c r="N96" i="2"/>
  <c r="N313" i="2"/>
  <c r="N314" i="2" s="1"/>
  <c r="N422" i="2"/>
  <c r="N423" i="2" s="1"/>
  <c r="N496" i="2"/>
  <c r="N497" i="2"/>
  <c r="N107" i="2"/>
  <c r="N108" i="2" s="1"/>
  <c r="N356" i="2"/>
  <c r="N357" i="2"/>
  <c r="N949" i="2"/>
  <c r="N950" i="2"/>
  <c r="N3" i="2"/>
  <c r="N10" i="2"/>
  <c r="N11" i="2" s="1"/>
  <c r="N13" i="2"/>
  <c r="N14" i="2" s="1"/>
  <c r="N20" i="2"/>
  <c r="N21" i="2"/>
  <c r="N16" i="2"/>
  <c r="N17" i="2"/>
  <c r="N75" i="2"/>
  <c r="N76" i="2" s="1"/>
  <c r="N25" i="2"/>
  <c r="N26" i="2"/>
  <c r="N27" i="2"/>
  <c r="N28" i="2"/>
  <c r="N53" i="2"/>
  <c r="N54" i="2" s="1"/>
  <c r="N6" i="2"/>
  <c r="N7" i="2"/>
  <c r="N78" i="2"/>
  <c r="N79" i="2" s="1"/>
  <c r="N49" i="2"/>
  <c r="N50" i="2"/>
  <c r="N31" i="2"/>
  <c r="N32" i="2" s="1"/>
  <c r="N34" i="2"/>
  <c r="N35" i="2" s="1"/>
  <c r="N40" i="2"/>
  <c r="N41" i="2"/>
  <c r="N255" i="2"/>
  <c r="N45" i="2"/>
  <c r="N44" i="2"/>
  <c r="N46" i="2"/>
  <c r="N56" i="2"/>
  <c r="N57" i="2" s="1"/>
  <c r="N71" i="2"/>
  <c r="N72" i="2"/>
  <c r="N60" i="2"/>
  <c r="N61" i="2"/>
  <c r="N62" i="2"/>
  <c r="N68" i="2"/>
  <c r="N69" i="2" s="1"/>
  <c r="N498" i="2"/>
  <c r="N37" i="2"/>
  <c r="N38" i="2" s="1"/>
  <c r="N99" i="2"/>
  <c r="N100" i="2" s="1"/>
  <c r="N102" i="2"/>
  <c r="N104" i="2" s="1"/>
  <c r="N110" i="2"/>
  <c r="N111" i="2" s="1"/>
  <c r="N889" i="2"/>
  <c r="N890" i="2"/>
  <c r="N659" i="2"/>
  <c r="N88" i="2"/>
  <c r="N89" i="2" s="1"/>
  <c r="N81" i="2"/>
  <c r="N82" i="2"/>
  <c r="N83" i="2"/>
  <c r="N84" i="2"/>
  <c r="N85" i="2"/>
  <c r="N891" i="2"/>
  <c r="N892" i="2"/>
  <c r="N113" i="2"/>
  <c r="N114" i="2" s="1"/>
  <c r="N122" i="2"/>
  <c r="N123" i="2" s="1"/>
  <c r="N116" i="2"/>
  <c r="N117" i="2" s="1"/>
  <c r="N119" i="2"/>
  <c r="N120" i="2" s="1"/>
  <c r="N125" i="2"/>
  <c r="N126" i="2" s="1"/>
  <c r="N91" i="2"/>
  <c r="N92" i="2"/>
  <c r="N132" i="2"/>
  <c r="N133" i="2" s="1"/>
  <c r="N183" i="2"/>
  <c r="N184" i="2" s="1"/>
  <c r="N142" i="2"/>
  <c r="N143" i="2" s="1"/>
  <c r="N145" i="2"/>
  <c r="N146" i="2" s="1"/>
  <c r="N148" i="2"/>
  <c r="N149" i="2" s="1"/>
  <c r="N163" i="2"/>
  <c r="N164" i="2" s="1"/>
  <c r="N186" i="2"/>
  <c r="N187" i="2"/>
  <c r="N151" i="2"/>
  <c r="N152" i="2" s="1"/>
  <c r="N154" i="2"/>
  <c r="N155" i="2" s="1"/>
  <c r="N157" i="2"/>
  <c r="N158" i="2" s="1"/>
  <c r="N160" i="2"/>
  <c r="N161" i="2" s="1"/>
  <c r="N731" i="2"/>
  <c r="N138" i="2"/>
  <c r="N139" i="2"/>
  <c r="N908" i="2"/>
  <c r="N170" i="2"/>
  <c r="N171" i="2" s="1"/>
  <c r="N173" i="2"/>
  <c r="N174" i="2" s="1"/>
  <c r="N176" i="2"/>
  <c r="N177" i="2" s="1"/>
  <c r="N166" i="2"/>
  <c r="N167" i="2"/>
  <c r="N212" i="2"/>
  <c r="N213" i="2" s="1"/>
  <c r="N209" i="2"/>
  <c r="N208" i="2"/>
  <c r="N135" i="2"/>
  <c r="N136" i="2" s="1"/>
  <c r="N193" i="2"/>
  <c r="N194" i="2" s="1"/>
  <c r="N732" i="2"/>
  <c r="N196" i="2"/>
  <c r="N197" i="2"/>
  <c r="N733" i="2"/>
  <c r="N485" i="2"/>
  <c r="N204" i="2"/>
  <c r="N205" i="2"/>
  <c r="N200" i="2"/>
  <c r="N201" i="2"/>
  <c r="N816" i="2"/>
  <c r="N893" i="2"/>
  <c r="N215" i="2"/>
  <c r="N216" i="2"/>
  <c r="N217" i="2"/>
  <c r="N179" i="2"/>
  <c r="N180" i="2"/>
  <c r="N220" i="2"/>
  <c r="N221" i="2"/>
  <c r="N224" i="2"/>
  <c r="N225" i="2" s="1"/>
  <c r="N227" i="2"/>
  <c r="N228" i="2"/>
  <c r="N231" i="2"/>
  <c r="N232" i="2" s="1"/>
  <c r="N340" i="2"/>
  <c r="N234" i="2"/>
  <c r="N235" i="2"/>
  <c r="N248" i="2"/>
  <c r="N249" i="2"/>
  <c r="N241" i="2"/>
  <c r="N242" i="2"/>
  <c r="N290" i="2"/>
  <c r="N745" i="2"/>
  <c r="N256" i="2"/>
  <c r="N257" i="2"/>
  <c r="N258" i="2"/>
  <c r="N252" i="2"/>
  <c r="N253" i="2" s="1"/>
  <c r="N63" i="2"/>
  <c r="N261" i="2"/>
  <c r="N262" i="2" s="1"/>
  <c r="N245" i="2"/>
  <c r="N246" i="2" s="1"/>
  <c r="N238" i="2"/>
  <c r="N239" i="2" s="1"/>
  <c r="N64" i="2"/>
  <c r="N275" i="2"/>
  <c r="N276" i="2" s="1"/>
  <c r="N734" i="2"/>
  <c r="N267" i="2"/>
  <c r="N268" i="2"/>
  <c r="N278" i="2"/>
  <c r="N279" i="2"/>
  <c r="N286" i="2"/>
  <c r="N287" i="2"/>
  <c r="N291" i="2"/>
  <c r="N292" i="2"/>
  <c r="N293" i="2"/>
  <c r="N295" i="2"/>
  <c r="N282" i="2"/>
  <c r="N283" i="2"/>
  <c r="N271" i="2"/>
  <c r="N272" i="2"/>
  <c r="N294" i="2"/>
  <c r="N298" i="2"/>
  <c r="N299" i="2" s="1"/>
  <c r="N301" i="2"/>
  <c r="N302" i="2"/>
  <c r="N305" i="2"/>
  <c r="N306" i="2"/>
  <c r="N309" i="2"/>
  <c r="N310" i="2"/>
  <c r="N336" i="2"/>
  <c r="N337" i="2"/>
  <c r="N333" i="2"/>
  <c r="N334" i="2" s="1"/>
  <c r="N341" i="2"/>
  <c r="N342" i="2"/>
  <c r="N343" i="2"/>
  <c r="N320" i="2"/>
  <c r="N321" i="2" s="1"/>
  <c r="N346" i="2"/>
  <c r="N347" i="2"/>
  <c r="N735" i="2"/>
  <c r="N350" i="2"/>
  <c r="N351" i="2"/>
  <c r="N352" i="2"/>
  <c r="N353" i="2"/>
  <c r="N316" i="2"/>
  <c r="N317" i="2"/>
  <c r="N330" i="2"/>
  <c r="N331" i="2" s="1"/>
  <c r="N323" i="2"/>
  <c r="N324" i="2"/>
  <c r="N327" i="2"/>
  <c r="N328" i="2" s="1"/>
  <c r="N360" i="2"/>
  <c r="N361" i="2" s="1"/>
  <c r="N375" i="2"/>
  <c r="N376" i="2"/>
  <c r="N377" i="2"/>
  <c r="N378" i="2"/>
  <c r="N379" i="2"/>
  <c r="N380" i="2"/>
  <c r="N383" i="2"/>
  <c r="N384" i="2"/>
  <c r="N387" i="2"/>
  <c r="N388" i="2" s="1"/>
  <c r="N65" i="2"/>
  <c r="N367" i="2"/>
  <c r="N368" i="2"/>
  <c r="N22" i="2"/>
  <c r="N371" i="2"/>
  <c r="N372" i="2"/>
  <c r="N409" i="2"/>
  <c r="N410" i="2" s="1"/>
  <c r="N412" i="2"/>
  <c r="N413" i="2"/>
  <c r="N894" i="2"/>
  <c r="N777" i="2"/>
  <c r="N396" i="2"/>
  <c r="N397" i="2" s="1"/>
  <c r="N399" i="2"/>
  <c r="N400" i="2" s="1"/>
  <c r="N402" i="2"/>
  <c r="N403" i="2" s="1"/>
  <c r="N390" i="2"/>
  <c r="N391" i="2" s="1"/>
  <c r="N778" i="2"/>
  <c r="N405" i="2"/>
  <c r="N406" i="2"/>
  <c r="N718" i="2"/>
  <c r="N719" i="2"/>
  <c r="N720" i="2"/>
  <c r="N721" i="2"/>
  <c r="N393" i="2"/>
  <c r="N394" i="2" s="1"/>
  <c r="N416" i="2"/>
  <c r="N417" i="2" s="1"/>
  <c r="N419" i="2"/>
  <c r="N420" i="2" s="1"/>
  <c r="N736" i="2"/>
  <c r="N425" i="2"/>
  <c r="N426" i="2"/>
  <c r="N429" i="2"/>
  <c r="N430" i="2" s="1"/>
  <c r="N737" i="2"/>
  <c r="N436" i="2"/>
  <c r="N437" i="2"/>
  <c r="N432" i="2"/>
  <c r="N433" i="2"/>
  <c r="N446" i="2"/>
  <c r="N447" i="2" s="1"/>
  <c r="N449" i="2"/>
  <c r="N450" i="2" s="1"/>
  <c r="N452" i="2"/>
  <c r="N453" i="2" s="1"/>
  <c r="N455" i="2"/>
  <c r="N456" i="2" s="1"/>
  <c r="N458" i="2"/>
  <c r="N459" i="2" s="1"/>
  <c r="N461" i="2"/>
  <c r="N462" i="2" s="1"/>
  <c r="N660" i="2"/>
  <c r="N440" i="2"/>
  <c r="N441" i="2" s="1"/>
  <c r="N507" i="2"/>
  <c r="N508" i="2"/>
  <c r="N482" i="2"/>
  <c r="N483" i="2" s="1"/>
  <c r="N751" i="2"/>
  <c r="N752" i="2"/>
  <c r="N467" i="2"/>
  <c r="N468" i="2" s="1"/>
  <c r="N464" i="2"/>
  <c r="N465" i="2" s="1"/>
  <c r="N479" i="2"/>
  <c r="N480" i="2" s="1"/>
  <c r="N895" i="2"/>
  <c r="N486" i="2"/>
  <c r="N504" i="2"/>
  <c r="N505" i="2" s="1"/>
  <c r="N470" i="2"/>
  <c r="N471" i="2" s="1"/>
  <c r="N473" i="2"/>
  <c r="N474" i="2" s="1"/>
  <c r="N779" i="2"/>
  <c r="N476" i="2"/>
  <c r="N477" i="2" s="1"/>
  <c r="N511" i="2"/>
  <c r="N512" i="2" s="1"/>
  <c r="N514" i="2"/>
  <c r="N515" i="2"/>
  <c r="N521" i="2"/>
  <c r="N522" i="2" s="1"/>
  <c r="N518" i="2"/>
  <c r="N519" i="2" s="1"/>
  <c r="N499" i="2"/>
  <c r="N501" i="2"/>
  <c r="N487" i="2"/>
  <c r="N500" i="2"/>
  <c r="N580" i="2"/>
  <c r="N581" i="2" s="1"/>
  <c r="N586" i="2"/>
  <c r="N587" i="2" s="1"/>
  <c r="N583" i="2"/>
  <c r="N584" i="2" s="1"/>
  <c r="N552" i="2"/>
  <c r="N553" i="2"/>
  <c r="N524" i="2"/>
  <c r="N525" i="2"/>
  <c r="N528" i="2"/>
  <c r="N529" i="2" s="1"/>
  <c r="N531" i="2"/>
  <c r="N532" i="2" s="1"/>
  <c r="N780" i="2"/>
  <c r="N781" i="2"/>
  <c r="N534" i="2"/>
  <c r="N535" i="2" s="1"/>
  <c r="N537" i="2"/>
  <c r="N539" i="2"/>
  <c r="N540" i="2"/>
  <c r="N538" i="2"/>
  <c r="N556" i="2"/>
  <c r="N557" i="2"/>
  <c r="N560" i="2"/>
  <c r="N561" i="2"/>
  <c r="N543" i="2"/>
  <c r="N544" i="2" s="1"/>
  <c r="N564" i="2"/>
  <c r="N565" i="2" s="1"/>
  <c r="A6" i="2"/>
  <c r="A7" i="2" s="1"/>
  <c r="A10" i="2" s="1"/>
  <c r="A13" i="2" s="1"/>
  <c r="A16" i="2" s="1"/>
  <c r="A17" i="2" s="1"/>
  <c r="A20" i="2" s="1"/>
  <c r="A21" i="2" s="1"/>
  <c r="A22" i="2" s="1"/>
  <c r="A25" i="2" s="1"/>
  <c r="A26" i="2" s="1"/>
  <c r="A27" i="2" s="1"/>
  <c r="A28" i="2" s="1"/>
  <c r="A31" i="2" s="1"/>
  <c r="A34" i="2" s="1"/>
  <c r="A37" i="2" s="1"/>
  <c r="A40" i="2" s="1"/>
  <c r="A41" i="2" s="1"/>
  <c r="A44" i="2" s="1"/>
  <c r="A45" i="2" s="1"/>
  <c r="A46" i="2" s="1"/>
  <c r="A49" i="2" s="1"/>
  <c r="A50" i="2" s="1"/>
  <c r="A53" i="2" s="1"/>
  <c r="A56" i="2" s="1"/>
  <c r="A59" i="2" s="1"/>
  <c r="A60" i="2" s="1"/>
  <c r="A61" i="2" s="1"/>
  <c r="A62" i="2" s="1"/>
  <c r="A63" i="2" s="1"/>
  <c r="A64" i="2" s="1"/>
  <c r="A65" i="2" s="1"/>
  <c r="A68" i="2" s="1"/>
  <c r="A71" i="2" s="1"/>
  <c r="A72" i="2" s="1"/>
  <c r="A75" i="2" s="1"/>
  <c r="A78" i="2" s="1"/>
  <c r="A81" i="2" s="1"/>
  <c r="A82" i="2" s="1"/>
  <c r="A83" i="2" s="1"/>
  <c r="A84" i="2" s="1"/>
  <c r="A85" i="2" s="1"/>
  <c r="A88" i="2" s="1"/>
  <c r="A91" i="2" s="1"/>
  <c r="A92" i="2" s="1"/>
  <c r="A95" i="2" s="1"/>
  <c r="A96" i="2" s="1"/>
  <c r="A99" i="2" s="1"/>
  <c r="A102" i="2" s="1"/>
  <c r="N259" i="2" l="1"/>
  <c r="N4" i="2"/>
  <c r="N526" i="2"/>
  <c r="N516" i="2"/>
  <c r="N509" i="2"/>
  <c r="N951" i="2"/>
  <c r="N947" i="2"/>
  <c r="N784" i="2"/>
  <c r="N703" i="2"/>
  <c r="N699" i="2"/>
  <c r="N695" i="2"/>
  <c r="N713" i="2"/>
  <c r="N685" i="2"/>
  <c r="N681" i="2"/>
  <c r="N618" i="2"/>
  <c r="N668" i="2"/>
  <c r="N611" i="2"/>
  <c r="N598" i="2"/>
  <c r="N943" i="2"/>
  <c r="N936" i="2"/>
  <c r="N932" i="2"/>
  <c r="N917" i="2"/>
  <c r="N909" i="2"/>
  <c r="N903" i="2"/>
  <c r="N896" i="2"/>
  <c r="N875" i="2"/>
  <c r="N885" i="2"/>
  <c r="N862" i="2"/>
  <c r="N824" i="2"/>
  <c r="N852" i="2"/>
  <c r="N839" i="2"/>
  <c r="N835" i="2"/>
  <c r="N817" i="2"/>
  <c r="N802" i="2"/>
  <c r="N806" i="2"/>
  <c r="N792" i="2"/>
  <c r="N788" i="2"/>
  <c r="N767" i="2"/>
  <c r="N763" i="2"/>
  <c r="N753" i="2"/>
  <c r="N757" i="2"/>
  <c r="N746" i="2"/>
  <c r="N738" i="2"/>
  <c r="N722" i="2"/>
  <c r="N709" i="2"/>
  <c r="N661" i="2"/>
  <c r="N653" i="2"/>
  <c r="N645" i="2"/>
  <c r="N641" i="2"/>
  <c r="N635" i="2"/>
  <c r="N631" i="2"/>
  <c r="N591" i="2"/>
  <c r="N578" i="2"/>
  <c r="N569" i="2"/>
  <c r="N562" i="2"/>
  <c r="N558" i="2"/>
  <c r="N554" i="2"/>
  <c r="N414" i="2"/>
  <c r="N369" i="2"/>
  <c r="N385" i="2"/>
  <c r="N325" i="2"/>
  <c r="N348" i="2"/>
  <c r="N243" i="2"/>
  <c r="N250" i="2"/>
  <c r="N236" i="2"/>
  <c r="N229" i="2"/>
  <c r="N202" i="2"/>
  <c r="N206" i="2"/>
  <c r="N198" i="2"/>
  <c r="N210" i="2"/>
  <c r="N168" i="2"/>
  <c r="N140" i="2"/>
  <c r="N73" i="2"/>
  <c r="N97" i="2"/>
  <c r="N365" i="2"/>
  <c r="N130" i="2"/>
  <c r="N381" i="2"/>
  <c r="N296" i="2"/>
  <c r="N218" i="2"/>
  <c r="N23" i="2"/>
  <c r="N66" i="2"/>
  <c r="N541" i="2"/>
  <c r="N434" i="2"/>
  <c r="N438" i="2"/>
  <c r="N427" i="2"/>
  <c r="N407" i="2"/>
  <c r="N318" i="2"/>
  <c r="N354" i="2"/>
  <c r="N338" i="2"/>
  <c r="N311" i="2"/>
  <c r="N307" i="2"/>
  <c r="N303" i="2"/>
  <c r="N273" i="2"/>
  <c r="N284" i="2"/>
  <c r="N280" i="2"/>
  <c r="N269" i="2"/>
  <c r="N344" i="2"/>
  <c r="N222" i="2"/>
  <c r="N181" i="2"/>
  <c r="N488" i="2"/>
  <c r="N188" i="2"/>
  <c r="N93" i="2"/>
  <c r="N86" i="2"/>
  <c r="N47" i="2"/>
  <c r="N42" i="2"/>
  <c r="N51" i="2"/>
  <c r="N358" i="2"/>
  <c r="N502" i="2"/>
  <c r="N373" i="2"/>
  <c r="N288" i="2"/>
  <c r="A103" i="2"/>
  <c r="A106" i="2" s="1"/>
  <c r="A107" i="2" s="1"/>
  <c r="A110" i="2" s="1"/>
  <c r="A113" i="2" s="1"/>
  <c r="A116" i="2" s="1"/>
  <c r="A119" i="2" s="1"/>
  <c r="A122" i="2" s="1"/>
  <c r="A125" i="2" s="1"/>
  <c r="A128" i="2" s="1"/>
  <c r="A129" i="2" s="1"/>
  <c r="A132" i="2" s="1"/>
  <c r="A135" i="2" s="1"/>
  <c r="A138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7" i="2" s="1"/>
  <c r="A170" i="2" s="1"/>
  <c r="A173" i="2" s="1"/>
  <c r="A176" i="2" s="1"/>
  <c r="A179" i="2" s="1"/>
  <c r="A180" i="2" s="1"/>
  <c r="A183" i="2" s="1"/>
  <c r="A186" i="2" s="1"/>
  <c r="A187" i="2" s="1"/>
  <c r="A190" i="2" s="1"/>
  <c r="A193" i="2" s="1"/>
  <c r="A196" i="2" s="1"/>
  <c r="A197" i="2" s="1"/>
  <c r="A200" i="2" s="1"/>
  <c r="A201" i="2" s="1"/>
  <c r="A204" i="2" s="1"/>
  <c r="A205" i="2" s="1"/>
  <c r="A208" i="2" s="1"/>
  <c r="A209" i="2" s="1"/>
  <c r="A212" i="2" s="1"/>
  <c r="A215" i="2" s="1"/>
  <c r="A216" i="2" s="1"/>
  <c r="A217" i="2" s="1"/>
  <c r="A220" i="2" s="1"/>
  <c r="A221" i="2" s="1"/>
  <c r="A224" i="2" s="1"/>
  <c r="A227" i="2" s="1"/>
  <c r="A228" i="2" s="1"/>
  <c r="A231" i="2" s="1"/>
  <c r="A234" i="2" s="1"/>
  <c r="A235" i="2" s="1"/>
  <c r="A238" i="2" s="1"/>
  <c r="A241" i="2" s="1"/>
  <c r="A242" i="2" s="1"/>
  <c r="A245" i="2" s="1"/>
  <c r="A248" i="2" s="1"/>
  <c r="A249" i="2" s="1"/>
  <c r="A252" i="2" s="1"/>
  <c r="A255" i="2" s="1"/>
  <c r="A256" i="2" s="1"/>
  <c r="A257" i="2" s="1"/>
  <c r="A258" i="2" s="1"/>
  <c r="A261" i="2" s="1"/>
  <c r="N8" i="2"/>
  <c r="N18" i="2"/>
  <c r="N29" i="2"/>
  <c r="N954" i="2" l="1"/>
  <c r="N955" i="2" s="1"/>
  <c r="A264" i="2"/>
  <c r="A267" i="2" s="1"/>
  <c r="A268" i="2" s="1"/>
  <c r="A271" i="2" s="1"/>
  <c r="A272" i="2" s="1"/>
  <c r="A275" i="2" s="1"/>
  <c r="A278" i="2" s="1"/>
  <c r="A279" i="2" s="1"/>
  <c r="A282" i="2" s="1"/>
  <c r="A283" i="2" s="1"/>
  <c r="A286" i="2" s="1"/>
  <c r="A287" i="2" s="1"/>
  <c r="A290" i="2" s="1"/>
  <c r="A291" i="2" s="1"/>
  <c r="A292" i="2" s="1"/>
  <c r="A293" i="2" s="1"/>
  <c r="A294" i="2" s="1"/>
  <c r="A295" i="2" s="1"/>
  <c r="A298" i="2" s="1"/>
  <c r="A301" i="2" s="1"/>
  <c r="A302" i="2" s="1"/>
  <c r="A305" i="2" s="1"/>
  <c r="A306" i="2" s="1"/>
  <c r="A309" i="2" s="1"/>
  <c r="A310" i="2" s="1"/>
  <c r="A313" i="2" s="1"/>
  <c r="A316" i="2" s="1"/>
  <c r="A317" i="2" s="1"/>
  <c r="A320" i="2" s="1"/>
  <c r="A323" i="2" s="1"/>
  <c r="A324" i="2" s="1"/>
  <c r="A327" i="2" s="1"/>
  <c r="A330" i="2" s="1"/>
  <c r="A333" i="2" s="1"/>
  <c r="A336" i="2" s="1"/>
  <c r="A337" i="2" s="1"/>
  <c r="A340" i="2" s="1"/>
  <c r="A341" i="2" s="1"/>
  <c r="A342" i="2" s="1"/>
  <c r="A343" i="2" s="1"/>
  <c r="A346" i="2" s="1"/>
  <c r="A347" i="2" s="1"/>
  <c r="A350" i="2" s="1"/>
  <c r="A351" i="2" s="1"/>
  <c r="A352" i="2" s="1"/>
  <c r="A353" i="2" s="1"/>
  <c r="A356" i="2" s="1"/>
  <c r="A357" i="2" s="1"/>
  <c r="A360" i="2" s="1"/>
  <c r="A363" i="2" s="1"/>
  <c r="A364" i="2" s="1"/>
  <c r="A367" i="2" s="1"/>
  <c r="A368" i="2" s="1"/>
  <c r="A371" i="2" s="1"/>
  <c r="A372" i="2" s="1"/>
  <c r="A375" i="2" s="1"/>
  <c r="A376" i="2" s="1"/>
  <c r="A377" i="2" s="1"/>
  <c r="A378" i="2" s="1"/>
  <c r="A379" i="2" s="1"/>
  <c r="A380" i="2" s="1"/>
  <c r="A383" i="2" s="1"/>
  <c r="A384" i="2" s="1"/>
  <c r="A387" i="2" s="1"/>
  <c r="A390" i="2" s="1"/>
  <c r="A393" i="2" s="1"/>
  <c r="A396" i="2" s="1"/>
  <c r="A399" i="2" s="1"/>
  <c r="A402" i="2" s="1"/>
  <c r="A405" i="2" s="1"/>
  <c r="A406" i="2" s="1"/>
  <c r="A409" i="2" s="1"/>
  <c r="A412" i="2" s="1"/>
  <c r="A413" i="2" s="1"/>
  <c r="A416" i="2" s="1"/>
  <c r="A419" i="2" s="1"/>
  <c r="A422" i="2" s="1"/>
  <c r="A425" i="2" s="1"/>
  <c r="A426" i="2" s="1"/>
  <c r="A429" i="2" s="1"/>
  <c r="A432" i="2" s="1"/>
  <c r="A433" i="2" s="1"/>
  <c r="A436" i="2" s="1"/>
  <c r="A437" i="2" s="1"/>
  <c r="A440" i="2" s="1"/>
  <c r="A443" i="2" s="1"/>
  <c r="A446" i="2" s="1"/>
  <c r="A449" i="2" s="1"/>
  <c r="A452" i="2" s="1"/>
  <c r="A455" i="2" s="1"/>
  <c r="A458" i="2" s="1"/>
  <c r="A461" i="2" s="1"/>
  <c r="A464" i="2" s="1"/>
  <c r="A467" i="2" s="1"/>
  <c r="A470" i="2" s="1"/>
  <c r="A473" i="2" s="1"/>
  <c r="A476" i="2" s="1"/>
  <c r="A479" i="2" s="1"/>
  <c r="A482" i="2" s="1"/>
  <c r="A485" i="2" s="1"/>
  <c r="A486" i="2" s="1"/>
  <c r="A487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4" i="2" s="1"/>
  <c r="A507" i="2" s="1"/>
  <c r="A508" i="2" s="1"/>
  <c r="A511" i="2" s="1"/>
  <c r="A514" i="2" s="1"/>
  <c r="A515" i="2" s="1"/>
  <c r="A518" i="2" s="1"/>
  <c r="A521" i="2" s="1"/>
  <c r="A524" i="2" s="1"/>
  <c r="A525" i="2" s="1"/>
  <c r="A528" i="2" s="1"/>
  <c r="A531" i="2" s="1"/>
  <c r="A534" i="2" s="1"/>
  <c r="A537" i="2" s="1"/>
  <c r="A538" i="2" s="1"/>
  <c r="A539" i="2" s="1"/>
  <c r="A540" i="2" s="1"/>
  <c r="A543" i="2" s="1"/>
  <c r="A546" i="2" s="1"/>
  <c r="A549" i="2" s="1"/>
  <c r="A552" i="2" s="1"/>
  <c r="A553" i="2" s="1"/>
  <c r="A556" i="2" s="1"/>
  <c r="A557" i="2" s="1"/>
  <c r="A560" i="2" s="1"/>
  <c r="A561" i="2" s="1"/>
  <c r="A564" i="2" s="1"/>
  <c r="A567" i="2" s="1"/>
  <c r="A568" i="2" s="1"/>
  <c r="A571" i="2" s="1"/>
  <c r="A574" i="2" s="1"/>
  <c r="A575" i="2" s="1"/>
  <c r="A576" i="2" s="1"/>
  <c r="A577" i="2" s="1"/>
  <c r="A580" i="2" s="1"/>
  <c r="A583" i="2" s="1"/>
  <c r="A586" i="2" s="1"/>
  <c r="A589" i="2" s="1"/>
  <c r="A590" i="2" s="1"/>
  <c r="A593" i="2" s="1"/>
  <c r="A596" i="2" s="1"/>
  <c r="A597" i="2" s="1"/>
  <c r="A600" i="2" s="1"/>
  <c r="A603" i="2" s="1"/>
  <c r="A606" i="2" s="1"/>
  <c r="A609" i="2" s="1"/>
  <c r="A610" i="2" s="1"/>
  <c r="A613" i="2" s="1"/>
  <c r="A616" i="2" s="1"/>
  <c r="A617" i="2" s="1"/>
  <c r="A620" i="2" s="1"/>
  <c r="A623" i="2" s="1"/>
  <c r="A626" i="2" s="1"/>
  <c r="A629" i="2" s="1"/>
  <c r="A630" i="2" s="1"/>
  <c r="A633" i="2" s="1"/>
  <c r="A634" i="2" s="1"/>
  <c r="A637" i="2" s="1"/>
  <c r="A638" i="2" s="1"/>
  <c r="A639" i="2" s="1"/>
  <c r="A640" i="2" s="1"/>
  <c r="A643" i="2" s="1"/>
  <c r="A644" i="2" s="1"/>
  <c r="A647" i="2" s="1"/>
  <c r="A650" i="2" s="1"/>
  <c r="A651" i="2" s="1"/>
  <c r="A652" i="2" s="1"/>
  <c r="A655" i="2" s="1"/>
  <c r="A656" i="2" s="1"/>
  <c r="A657" i="2" s="1"/>
  <c r="A658" i="2" s="1"/>
  <c r="A659" i="2" s="1"/>
  <c r="A660" i="2" s="1"/>
  <c r="A663" i="2" s="1"/>
  <c r="A666" i="2" s="1"/>
  <c r="A667" i="2" s="1"/>
  <c r="A670" i="2" s="1"/>
  <c r="A673" i="2" s="1"/>
  <c r="A676" i="2" s="1"/>
  <c r="A679" i="2" s="1"/>
  <c r="A680" i="2" s="1"/>
  <c r="A683" i="2" s="1"/>
  <c r="A684" i="2" s="1"/>
  <c r="A687" i="2" s="1"/>
  <c r="A690" i="2" s="1"/>
  <c r="A693" i="2" s="1"/>
  <c r="A694" i="2" s="1"/>
  <c r="A697" i="2" s="1"/>
  <c r="A698" i="2" s="1"/>
  <c r="A701" i="2" s="1"/>
  <c r="A702" i="2" s="1"/>
  <c r="A705" i="2" s="1"/>
  <c r="A706" i="2" s="1"/>
  <c r="A707" i="2" s="1"/>
  <c r="A708" i="2" s="1"/>
  <c r="A711" i="2" s="1"/>
  <c r="A712" i="2" s="1"/>
  <c r="A715" i="2" s="1"/>
  <c r="A718" i="2" s="1"/>
  <c r="A719" i="2" s="1"/>
  <c r="A720" i="2" s="1"/>
  <c r="A721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40" i="2" s="1"/>
  <c r="A743" i="2" s="1"/>
  <c r="A744" i="2" s="1"/>
  <c r="A745" i="2" s="1"/>
  <c r="A748" i="2" s="1"/>
  <c r="A751" i="2" s="1"/>
  <c r="A752" i="2" s="1"/>
  <c r="A755" i="2" s="1"/>
  <c r="A756" i="2" s="1"/>
  <c r="A759" i="2" s="1"/>
  <c r="A760" i="2" s="1"/>
  <c r="A761" i="2" s="1"/>
  <c r="A762" i="2" s="1"/>
  <c r="A765" i="2" s="1"/>
  <c r="A766" i="2" s="1"/>
  <c r="A769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6" i="2" s="1"/>
  <c r="A787" i="2" s="1"/>
  <c r="A790" i="2" s="1"/>
  <c r="A791" i="2" s="1"/>
  <c r="A794" i="2" s="1"/>
  <c r="A797" i="2" s="1"/>
  <c r="A800" i="2" s="1"/>
  <c r="A801" i="2" s="1"/>
  <c r="A804" i="2" s="1"/>
  <c r="A805" i="2" s="1"/>
  <c r="A808" i="2" s="1"/>
  <c r="A811" i="2" s="1"/>
  <c r="A814" i="2" s="1"/>
  <c r="A815" i="2" s="1"/>
  <c r="A816" i="2" s="1"/>
  <c r="A819" i="2" s="1"/>
  <c r="A822" i="2" s="1"/>
  <c r="A823" i="2" s="1"/>
  <c r="A826" i="2" s="1"/>
  <c r="A829" i="2" s="1"/>
  <c r="A832" i="2" s="1"/>
  <c r="A833" i="2" s="1"/>
  <c r="A834" i="2" s="1"/>
  <c r="A837" i="2" s="1"/>
  <c r="A838" i="2" s="1"/>
  <c r="A841" i="2" s="1"/>
  <c r="A844" i="2" s="1"/>
  <c r="A847" i="2" s="1"/>
  <c r="A850" i="2" s="1"/>
  <c r="A851" i="2" s="1"/>
  <c r="A854" i="2" s="1"/>
  <c r="A857" i="2" s="1"/>
  <c r="A860" i="2" s="1"/>
  <c r="A861" i="2" s="1"/>
  <c r="A864" i="2" s="1"/>
  <c r="A867" i="2" s="1"/>
  <c r="A870" i="2" s="1"/>
  <c r="A873" i="2" s="1"/>
  <c r="A874" i="2" s="1"/>
  <c r="A877" i="2" s="1"/>
  <c r="A880" i="2" s="1"/>
  <c r="A883" i="2" s="1"/>
  <c r="A884" i="2" s="1"/>
  <c r="A887" i="2" s="1"/>
  <c r="A888" i="2" s="1"/>
  <c r="A889" i="2" s="1"/>
  <c r="A890" i="2" s="1"/>
  <c r="A891" i="2" s="1"/>
  <c r="A892" i="2" s="1"/>
  <c r="A893" i="2" s="1"/>
  <c r="A894" i="2" s="1"/>
  <c r="A895" i="2" s="1"/>
  <c r="A898" i="2" s="1"/>
  <c r="A901" i="2" s="1"/>
  <c r="A902" i="2" s="1"/>
  <c r="A905" i="2" s="1"/>
  <c r="A906" i="2" s="1"/>
  <c r="A907" i="2" s="1"/>
  <c r="A908" i="2" s="1"/>
  <c r="A911" i="2" s="1"/>
  <c r="A914" i="2" s="1"/>
  <c r="A915" i="2" s="1"/>
  <c r="A916" i="2" s="1"/>
  <c r="A919" i="2" s="1"/>
  <c r="A922" i="2" s="1"/>
  <c r="A925" i="2" s="1"/>
  <c r="A928" i="2" s="1"/>
  <c r="A929" i="2" s="1"/>
  <c r="A930" i="2" s="1"/>
  <c r="A931" i="2" s="1"/>
  <c r="A934" i="2" s="1"/>
  <c r="A935" i="2" s="1"/>
  <c r="A938" i="2" s="1"/>
  <c r="A941" i="2" s="1"/>
  <c r="A942" i="2" s="1"/>
  <c r="A945" i="2" s="1"/>
  <c r="A946" i="2" s="1"/>
  <c r="A949" i="2" s="1"/>
  <c r="A950" i="2" s="1"/>
</calcChain>
</file>

<file path=xl/sharedStrings.xml><?xml version="1.0" encoding="utf-8"?>
<sst xmlns="http://schemas.openxmlformats.org/spreadsheetml/2006/main" count="11213" uniqueCount="1552">
  <si>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</si>
  <si>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</si>
  <si>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</si>
  <si>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</si>
  <si>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</si>
  <si>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</si>
  <si>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TS-WF-189F-0000089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</si>
  <si>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</si>
  <si>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</si>
  <si>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</si>
  <si>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</si>
  <si>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</si>
  <si>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</si>
  <si>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</si>
  <si>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</si>
  <si>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</si>
  <si>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</si>
  <si>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</si>
  <si>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</si>
  <si>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</si>
  <si>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</si>
  <si>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</si>
  <si>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</si>
  <si>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</si>
  <si>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</si>
  <si>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</si>
  <si>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</si>
  <si>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</si>
  <si>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</si>
  <si>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</si>
  <si>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</si>
  <si>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</si>
  <si>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</si>
  <si>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</si>
  <si>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t>NONECO</t>
  </si>
  <si>
    <t>LOAD</t>
  </si>
  <si>
    <t>Y</t>
  </si>
  <si>
    <t>N</t>
  </si>
  <si>
    <t>-</t>
  </si>
  <si>
    <t>NORECO1</t>
  </si>
  <si>
    <t>NORECO2</t>
  </si>
  <si>
    <t>NORSAMELCO</t>
  </si>
  <si>
    <t>NORTHWIND</t>
  </si>
  <si>
    <t>GEN</t>
  </si>
  <si>
    <t>NORTHWINDSS</t>
  </si>
  <si>
    <t>NR</t>
  </si>
  <si>
    <t>NRSS</t>
  </si>
  <si>
    <t>SMEC</t>
  </si>
  <si>
    <t>NUVELCO</t>
  </si>
  <si>
    <t>NVVOGTARM</t>
  </si>
  <si>
    <t>NVVOGTDAL</t>
  </si>
  <si>
    <t>NWPDC</t>
  </si>
  <si>
    <t>NWPDCSS</t>
  </si>
  <si>
    <t>OEDC</t>
  </si>
  <si>
    <t>OLIVER</t>
  </si>
  <si>
    <t>OSPGC</t>
  </si>
  <si>
    <t>OSPGCSS</t>
  </si>
  <si>
    <t>PANASIA</t>
  </si>
  <si>
    <t>PANASIASS</t>
  </si>
  <si>
    <t>MPPC</t>
  </si>
  <si>
    <t>PANELCO1</t>
  </si>
  <si>
    <t>PANELCO3</t>
  </si>
  <si>
    <t>PASAR</t>
  </si>
  <si>
    <t>PCPC</t>
  </si>
  <si>
    <t>PEC</t>
  </si>
  <si>
    <t>PEDC</t>
  </si>
  <si>
    <t>PELCO1</t>
  </si>
  <si>
    <t>PELCO2</t>
  </si>
  <si>
    <t>PENELCO</t>
  </si>
  <si>
    <t>PERCRES</t>
  </si>
  <si>
    <t>PESI</t>
  </si>
  <si>
    <t>PESISS</t>
  </si>
  <si>
    <t>PETRONGEN</t>
  </si>
  <si>
    <t>PETRONGENSS</t>
  </si>
  <si>
    <t>PETROSOLR</t>
  </si>
  <si>
    <t>PETSOL</t>
  </si>
  <si>
    <t>PGEP</t>
  </si>
  <si>
    <t>PMPC</t>
  </si>
  <si>
    <t>PMPCSS</t>
  </si>
  <si>
    <t>TPC</t>
  </si>
  <si>
    <t>PMSCBO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</si>
  <si>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</si>
  <si>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</si>
  <si>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</si>
  <si>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</si>
  <si>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</si>
  <si>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</si>
  <si>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</si>
  <si>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</si>
  <si>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</si>
  <si>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</si>
  <si>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</si>
  <si>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</si>
  <si>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</si>
  <si>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</si>
  <si>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</si>
  <si>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</si>
  <si>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</si>
  <si>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</si>
  <si>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</si>
  <si>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SNAP</t>
  </si>
  <si>
    <t>QUIRELCO</t>
  </si>
  <si>
    <t>RC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</si>
  <si>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</si>
  <si>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</si>
  <si>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</si>
  <si>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</si>
  <si>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</si>
  <si>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</si>
  <si>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</si>
  <si>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</si>
  <si>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</si>
  <si>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</si>
  <si>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</si>
  <si>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</si>
  <si>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</si>
  <si>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</si>
  <si>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</si>
  <si>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</si>
  <si>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</si>
  <si>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</t>
  </si>
  <si>
    <t>SCPCSS</t>
  </si>
  <si>
    <t>SCRCRES</t>
  </si>
  <si>
    <t>SEPALCO</t>
  </si>
  <si>
    <t>SEZ</t>
  </si>
  <si>
    <t>APRI</t>
  </si>
  <si>
    <t>SFELAPCO</t>
  </si>
  <si>
    <t>SFELAPLRE</t>
  </si>
  <si>
    <t>SILAYSPI</t>
  </si>
  <si>
    <t>SILAYSPISS</t>
  </si>
  <si>
    <t>SIPC</t>
  </si>
  <si>
    <t>SIPCSS</t>
  </si>
  <si>
    <t>SLPGC</t>
  </si>
  <si>
    <t>SLTEC</t>
  </si>
  <si>
    <t>SLTECSS</t>
  </si>
  <si>
    <t>SMCCPC</t>
  </si>
  <si>
    <t>SMCCPCRES</t>
  </si>
  <si>
    <t>SMCCPCRESVIS</t>
  </si>
  <si>
    <t>SMCCPCSS</t>
  </si>
  <si>
    <t>SMECCST</t>
  </si>
  <si>
    <t>SMECCSTVIS</t>
  </si>
  <si>
    <t>SMECSS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</si>
  <si>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</si>
  <si>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</si>
  <si>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</si>
  <si>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</si>
  <si>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</si>
  <si>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</si>
  <si>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</si>
  <si>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</si>
  <si>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</si>
  <si>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</si>
  <si>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</si>
  <si>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SOLARACE1SS</t>
  </si>
  <si>
    <t>SOLARPHIL</t>
  </si>
  <si>
    <t>SOLARPHILSS</t>
  </si>
  <si>
    <t>SOLARPHTC</t>
  </si>
  <si>
    <t>SOLARPHTCSS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</si>
  <si>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</si>
  <si>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</si>
  <si>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</si>
  <si>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</si>
  <si>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</si>
  <si>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</si>
  <si>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</si>
  <si>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</si>
  <si>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</si>
  <si>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SPDCSS</t>
  </si>
  <si>
    <t>SPESCL</t>
  </si>
  <si>
    <t>SPESCLSS</t>
  </si>
  <si>
    <t>SPMI</t>
  </si>
  <si>
    <t>SPPC</t>
  </si>
  <si>
    <t>SPPCSS</t>
  </si>
  <si>
    <t>SPREIRES</t>
  </si>
  <si>
    <t>SPSMNORTH</t>
  </si>
  <si>
    <t>STACLARA</t>
  </si>
  <si>
    <t>SUWECO2</t>
  </si>
  <si>
    <t>SUWECO2SS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</si>
  <si>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</si>
  <si>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</si>
  <si>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</si>
  <si>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</si>
  <si>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</si>
  <si>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</si>
  <si>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</si>
  <si>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</si>
  <si>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</si>
  <si>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TERASUSS</t>
  </si>
  <si>
    <t>TLI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</si>
  <si>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</si>
  <si>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</si>
  <si>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</si>
  <si>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</si>
  <si>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</si>
  <si>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</si>
  <si>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</si>
  <si>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</si>
  <si>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TVISS</t>
  </si>
  <si>
    <t>UPLAB1</t>
  </si>
  <si>
    <t>UPLAB1SS</t>
  </si>
  <si>
    <t>UPLB</t>
  </si>
  <si>
    <t>UPPCGEN</t>
  </si>
  <si>
    <t>UPPCGENSS</t>
  </si>
  <si>
    <t>UPSI</t>
  </si>
  <si>
    <t>UPSISS</t>
  </si>
  <si>
    <t>URC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</si>
  <si>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</si>
  <si>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</si>
  <si>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</si>
  <si>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</si>
  <si>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</si>
  <si>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</si>
  <si>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</si>
  <si>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</si>
  <si>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</si>
  <si>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VSGPCSS</t>
  </si>
  <si>
    <t>WCSC</t>
  </si>
  <si>
    <t>YHGEI</t>
  </si>
  <si>
    <t>YHGEISS</t>
  </si>
  <si>
    <t>ZAMECO1</t>
  </si>
  <si>
    <t>ZAMECO2</t>
  </si>
  <si>
    <t>BSEI</t>
  </si>
  <si>
    <t>UPSIVISSS</t>
  </si>
  <si>
    <t>PETROSOLRSS</t>
  </si>
  <si>
    <t>PETSOLSS</t>
  </si>
  <si>
    <t>CADPI</t>
  </si>
  <si>
    <t>CADPI_SS</t>
  </si>
  <si>
    <t>BSEISS</t>
  </si>
  <si>
    <t>GIGAACE4</t>
  </si>
  <si>
    <t>GIGAACE4SS</t>
  </si>
  <si>
    <t>ILSRMC</t>
  </si>
  <si>
    <t>ILSRMCSS</t>
  </si>
  <si>
    <t>LUECO</t>
  </si>
  <si>
    <t>BPC</t>
  </si>
  <si>
    <t>PHILHYDRO2</t>
  </si>
  <si>
    <t>BPCSS</t>
  </si>
  <si>
    <t>GPS3I</t>
  </si>
  <si>
    <t>GPS3ISS</t>
  </si>
  <si>
    <t>MPBI</t>
  </si>
  <si>
    <t>MPBI_SS</t>
  </si>
  <si>
    <t>1590EC</t>
  </si>
  <si>
    <t>1590EC_SS</t>
  </si>
  <si>
    <t>ABRECO</t>
  </si>
  <si>
    <t>ABSOLUTDI</t>
  </si>
  <si>
    <t>ACEPHRES</t>
  </si>
  <si>
    <t>ACEPHRESVIS</t>
  </si>
  <si>
    <t>ACERES</t>
  </si>
  <si>
    <t>ACERESVIS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</si>
  <si>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</si>
  <si>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</si>
  <si>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</si>
  <si>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</si>
  <si>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</si>
  <si>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</si>
  <si>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</si>
  <si>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</si>
  <si>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</si>
  <si>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</si>
  <si>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</si>
  <si>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</si>
  <si>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</si>
  <si>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</si>
  <si>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AMLANHPC_SS</t>
  </si>
  <si>
    <t>EDC</t>
  </si>
  <si>
    <t>ANC</t>
  </si>
  <si>
    <t>ANDA</t>
  </si>
  <si>
    <t>ANDARES</t>
  </si>
  <si>
    <t>ANDA_SS</t>
  </si>
  <si>
    <t>ANTECO</t>
  </si>
  <si>
    <t>APEC</t>
  </si>
  <si>
    <t>APEC_SS</t>
  </si>
  <si>
    <t>APRICST</t>
  </si>
  <si>
    <t>APRI_SS</t>
  </si>
  <si>
    <t>ASEAGAS</t>
  </si>
  <si>
    <t>ASEAGAS_SS</t>
  </si>
  <si>
    <t>AURELCO</t>
  </si>
  <si>
    <t>AWOC</t>
  </si>
  <si>
    <t>BATELEC1</t>
  </si>
  <si>
    <t>BATELEC2</t>
  </si>
  <si>
    <t>BBEC</t>
  </si>
  <si>
    <t>BBTI</t>
  </si>
  <si>
    <t>BC</t>
  </si>
  <si>
    <t>BEI</t>
  </si>
  <si>
    <t>BEZ</t>
  </si>
  <si>
    <t>BGI</t>
  </si>
  <si>
    <t>BGIRES</t>
  </si>
  <si>
    <t>BGIRESNV</t>
  </si>
  <si>
    <t>BGIRESVIS</t>
  </si>
  <si>
    <t>BGI_SS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</si>
  <si>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</si>
  <si>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</si>
  <si>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</si>
  <si>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</si>
  <si>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</si>
  <si>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</si>
  <si>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</si>
  <si>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</si>
  <si>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</si>
  <si>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</si>
  <si>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</si>
  <si>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</si>
  <si>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</si>
  <si>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</si>
  <si>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</si>
  <si>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</si>
  <si>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</si>
  <si>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</si>
  <si>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</si>
  <si>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</si>
  <si>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</si>
  <si>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</si>
  <si>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</si>
  <si>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CBCI</t>
  </si>
  <si>
    <t>CBEC</t>
  </si>
  <si>
    <t>CBECSS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</si>
  <si>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</si>
  <si>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</si>
  <si>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</si>
  <si>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</si>
  <si>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</si>
  <si>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</si>
  <si>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</si>
  <si>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</si>
  <si>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</si>
  <si>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</si>
  <si>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</si>
  <si>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</si>
  <si>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</si>
  <si>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</si>
  <si>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</si>
  <si>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</si>
  <si>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</si>
  <si>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</si>
  <si>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</si>
  <si>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</si>
  <si>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</si>
  <si>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</si>
  <si>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</si>
  <si>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</si>
  <si>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</si>
  <si>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</si>
  <si>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</si>
  <si>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</si>
  <si>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</si>
  <si>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</si>
  <si>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CSEI_SS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</si>
  <si>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</si>
  <si>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</si>
  <si>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</si>
  <si>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</si>
  <si>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</si>
  <si>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</si>
  <si>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</si>
  <si>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</si>
  <si>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</si>
  <si>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</si>
  <si>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</si>
  <si>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</si>
  <si>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</si>
  <si>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</si>
  <si>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</si>
  <si>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</si>
  <si>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</si>
  <si>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</si>
  <si>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</si>
  <si>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</si>
  <si>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</si>
  <si>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</si>
  <si>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</si>
  <si>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</si>
  <si>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</si>
  <si>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</si>
  <si>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</si>
  <si>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</si>
  <si>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</si>
  <si>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</si>
  <si>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</si>
  <si>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</si>
  <si>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</si>
  <si>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</si>
  <si>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FGHSNG</t>
  </si>
  <si>
    <t>FGPCSTRA</t>
  </si>
  <si>
    <t>FGPCSTRASS</t>
  </si>
  <si>
    <t>FGPSANLO</t>
  </si>
  <si>
    <t>FGPSANLOSS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</si>
  <si>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</si>
  <si>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</si>
  <si>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</si>
  <si>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</si>
  <si>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</si>
  <si>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</si>
  <si>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</si>
  <si>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</si>
  <si>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</si>
  <si>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G2RECSS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</si>
  <si>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</si>
  <si>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</si>
  <si>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</si>
  <si>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</si>
  <si>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</si>
  <si>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</si>
  <si>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</si>
  <si>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</si>
  <si>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</si>
  <si>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</si>
  <si>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GIFT2SS</t>
  </si>
  <si>
    <t>GIFTSS</t>
  </si>
  <si>
    <t>GIGASOL3</t>
  </si>
  <si>
    <t>GIGASOL3SS</t>
  </si>
  <si>
    <t>GMEC</t>
  </si>
  <si>
    <t>GNPD</t>
  </si>
  <si>
    <t>GNPDSS</t>
  </si>
  <si>
    <t>GNPLCRES</t>
  </si>
  <si>
    <t>GUIMELCO</t>
  </si>
  <si>
    <t>HEDCOR</t>
  </si>
  <si>
    <t>HEDCORBA</t>
  </si>
  <si>
    <t>HEDCORBASS</t>
  </si>
  <si>
    <t>HEDCORHESS</t>
  </si>
  <si>
    <t>HEDCORLAT</t>
  </si>
  <si>
    <t>HEDCORSS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</si>
  <si>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</si>
  <si>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</si>
  <si>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</si>
  <si>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</si>
  <si>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</si>
  <si>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</si>
  <si>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</si>
  <si>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</si>
  <si>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</si>
  <si>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HSABISS</t>
  </si>
  <si>
    <t>IASCO</t>
  </si>
  <si>
    <t>IASCOSS</t>
  </si>
  <si>
    <t>IBEC</t>
  </si>
  <si>
    <t>IBECSS</t>
  </si>
  <si>
    <t>IEEC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</si>
  <si>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</si>
  <si>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</si>
  <si>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</si>
  <si>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</si>
  <si>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</si>
  <si>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</si>
  <si>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</si>
  <si>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</si>
  <si>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</si>
  <si>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</si>
  <si>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IPOWER2SS</t>
  </si>
  <si>
    <t>IPOWERSS</t>
  </si>
  <si>
    <t>ISECO</t>
  </si>
  <si>
    <t>ISELCO1</t>
  </si>
  <si>
    <t>ISELCO2</t>
  </si>
  <si>
    <t>ISRI</t>
  </si>
  <si>
    <t>JOBIN</t>
  </si>
  <si>
    <t>JOBINSS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</si>
  <si>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</si>
  <si>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</si>
  <si>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</si>
  <si>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</si>
  <si>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</si>
  <si>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</si>
  <si>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</si>
  <si>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</si>
  <si>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</si>
  <si>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</si>
  <si>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</si>
  <si>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</si>
  <si>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</si>
  <si>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</si>
  <si>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</si>
  <si>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</si>
  <si>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MAECSS</t>
  </si>
  <si>
    <t>MALVEZ</t>
  </si>
  <si>
    <t>MANTARES</t>
  </si>
  <si>
    <t>MANTARESVIS</t>
  </si>
  <si>
    <t>MECO</t>
  </si>
  <si>
    <t>MECORES</t>
  </si>
  <si>
    <t>MEC</t>
  </si>
  <si>
    <t>MECSS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</si>
  <si>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</si>
  <si>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</si>
  <si>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</si>
  <si>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</si>
  <si>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</si>
  <si>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</si>
  <si>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</si>
  <si>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</si>
  <si>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MONTESOLSS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</si>
  <si>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</si>
  <si>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</si>
  <si>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</si>
  <si>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</si>
  <si>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</si>
  <si>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</si>
  <si>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</si>
  <si>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</si>
  <si>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</si>
  <si>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NEXTGENSS</t>
  </si>
  <si>
    <t>NGCP</t>
  </si>
  <si>
    <t>NGCPVIS</t>
  </si>
  <si>
    <t>NIABAL</t>
  </si>
  <si>
    <t>NIABALSS</t>
  </si>
  <si>
    <t>NIACST</t>
  </si>
  <si>
    <t>NIAMARIS</t>
  </si>
  <si>
    <t>NIAMARISSS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</si>
  <si>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</si>
  <si>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</si>
  <si>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</si>
  <si>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</si>
  <si>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</si>
  <si>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</si>
  <si>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</si>
  <si>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</si>
  <si>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</si>
  <si>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</si>
  <si>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r>
      <rPr>
        <sz val="8"/>
        <rFont val="Calibri"/>
        <family val="2"/>
        <scheme val="minor"/>
      </rPr>
      <t>Note: Sales/Purchases Include Net Settlement Surplus (NSS) flowback and other flowback amounts.</t>
    </r>
  </si>
  <si>
    <t>Item#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</si>
  <si>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</si>
  <si>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</si>
  <si>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</si>
  <si>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</si>
  <si>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</si>
  <si>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</si>
  <si>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</si>
  <si>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</si>
  <si>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</si>
  <si>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</si>
  <si>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</si>
  <si>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t>Company Fullname</t>
  </si>
  <si>
    <t>Total</t>
  </si>
  <si>
    <r>
      <rPr>
        <b/>
        <sz val="11"/>
        <rFont val="Calibri"/>
        <family val="2"/>
        <scheme val="minor"/>
      </rPr>
      <t>WESM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TRANSACTION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ALLOCATION
CENPRI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CENTRAL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NEGROS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POWER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RELIABILITY,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INC.
Billing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(Period):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March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(Feb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26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25,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2022)</t>
    </r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</si>
  <si>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</si>
  <si>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</si>
  <si>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</si>
  <si>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</si>
  <si>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</si>
  <si>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</si>
  <si>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</si>
  <si>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</si>
  <si>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</si>
  <si>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</si>
  <si>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</si>
  <si>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</si>
  <si>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</si>
  <si>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</si>
  <si>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</si>
  <si>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</si>
  <si>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</si>
  <si>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</si>
  <si>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</si>
  <si>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</si>
  <si>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</si>
  <si>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</si>
  <si>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</si>
  <si>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</si>
  <si>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</si>
  <si>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</si>
  <si>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</si>
  <si>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</si>
  <si>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</si>
  <si>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</si>
  <si>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</si>
  <si>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</si>
  <si>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</si>
  <si>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</si>
  <si>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</si>
  <si>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</si>
  <si>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</si>
  <si>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</si>
  <si>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</si>
  <si>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</si>
  <si>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</si>
  <si>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</si>
  <si>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</si>
  <si>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</si>
  <si>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</si>
  <si>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</si>
  <si>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</si>
  <si>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</si>
  <si>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</si>
  <si>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</si>
  <si>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</si>
  <si>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</si>
  <si>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</si>
  <si>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</si>
  <si>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</si>
  <si>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</si>
  <si>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</si>
  <si>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</si>
  <si>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</si>
  <si>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</si>
  <si>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</si>
  <si>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</si>
  <si>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</si>
  <si>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</si>
  <si>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</si>
  <si>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</si>
  <si>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</si>
  <si>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EEI</t>
  </si>
  <si>
    <t>PHILHYDRO</t>
  </si>
  <si>
    <t xml:space="preserve">ASEAGAS Corporation </t>
  </si>
  <si>
    <t>14/F NAC Tower 32nd St., BGC, Taguig City</t>
  </si>
  <si>
    <t>008-297-761-000</t>
  </si>
  <si>
    <t xml:space="preserve">Asia Pacific Energy Corporation </t>
  </si>
  <si>
    <t>226-823-182</t>
  </si>
  <si>
    <t>ACNPC_SS</t>
  </si>
  <si>
    <t>Asian Carbon Neutral Power Corp.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</si>
  <si>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</si>
  <si>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</si>
  <si>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</si>
  <si>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</si>
  <si>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</si>
  <si>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Bac-Man Geothermal, Inc.</t>
  </si>
  <si>
    <t>9/F Rockwell Business Center Tower 3 Ortigas Avenue Ugong 1604 City of Pasig NCR. Second District Philippines</t>
  </si>
  <si>
    <t>007721206</t>
  </si>
  <si>
    <t>BGIRESVISNV</t>
  </si>
  <si>
    <t>007-721-206-000</t>
  </si>
  <si>
    <t>FPIC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</si>
  <si>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</si>
  <si>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</si>
  <si>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</si>
  <si>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</si>
  <si>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</si>
  <si>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</si>
  <si>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</si>
  <si>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</si>
  <si>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</si>
  <si>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</si>
  <si>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Bataan 2020 Power Ventures, Inc.</t>
  </si>
  <si>
    <t>009364267000</t>
  </si>
  <si>
    <t>BATAAN 2020 CMPD. ROMAN SUPER HWY. GUGO, SAMAL, BATAAN, 2112</t>
  </si>
  <si>
    <t xml:space="preserve">Bataan Solar Energy Inc. </t>
  </si>
  <si>
    <t>4th Flr. 6750 Ayala Avenue Office Tower Makati City</t>
  </si>
  <si>
    <t>009-360-958-000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</si>
  <si>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</si>
  <si>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</si>
  <si>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</si>
  <si>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</si>
  <si>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</si>
  <si>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</si>
  <si>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BTLC2SLR</t>
  </si>
  <si>
    <t xml:space="preserve">Belgrove Power Corporation </t>
  </si>
  <si>
    <t>Suite 2802, Discovery Center, 25 ADB Avenue, Ortigas Center, Pasig City</t>
  </si>
  <si>
    <t>771-533-432-000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</si>
  <si>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</si>
  <si>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</si>
  <si>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</si>
  <si>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</si>
  <si>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</si>
  <si>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</si>
  <si>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New San Roque, Pili, Camarines Sur</t>
  </si>
  <si>
    <t>432-894-956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</si>
  <si>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</si>
  <si>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</si>
  <si>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</si>
  <si>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</si>
  <si>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</si>
  <si>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</si>
  <si>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</si>
  <si>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</si>
  <si>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</si>
  <si>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</si>
  <si>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</si>
  <si>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</si>
  <si>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</si>
  <si>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</si>
  <si>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</si>
  <si>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</si>
  <si>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</si>
  <si>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</si>
  <si>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</si>
  <si>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</si>
  <si>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</si>
  <si>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</si>
  <si>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</si>
  <si>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</si>
  <si>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</si>
  <si>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 xml:space="preserve">Bohol II Electric Cooperative, Inc. </t>
  </si>
  <si>
    <t>Cantagay, Jagna, Bohol</t>
  </si>
  <si>
    <t>610-002-030-585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</si>
  <si>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</si>
  <si>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</si>
  <si>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</si>
  <si>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</si>
  <si>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</si>
  <si>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</si>
  <si>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41 Naga Road Pulang Lupa Dos Las Pinas City</t>
  </si>
  <si>
    <t>009-112-766-000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</si>
  <si>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</si>
  <si>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</si>
  <si>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</si>
  <si>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</si>
  <si>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</si>
  <si>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</si>
  <si>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BULACNSE_SS</t>
  </si>
  <si>
    <t xml:space="preserve">Bulacan Solar Energy Corp. 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</si>
  <si>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</si>
  <si>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</si>
  <si>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</si>
  <si>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</si>
  <si>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</si>
  <si>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</si>
  <si>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 xml:space="preserve">Cabanatuan Electric Corporation </t>
  </si>
  <si>
    <t xml:space="preserve">Cagayan Biomass Energy Corporation </t>
  </si>
  <si>
    <t>Gamu-Roxas Road, Brgy. Raniag, Burgos, Isabela, Philippines 3344</t>
  </si>
  <si>
    <t>008-534-250-000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</si>
  <si>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</si>
  <si>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</si>
  <si>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</si>
  <si>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</si>
  <si>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</si>
  <si>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</si>
  <si>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</si>
  <si>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</si>
  <si>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</si>
  <si>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</si>
  <si>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</si>
  <si>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</si>
  <si>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</si>
  <si>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</si>
  <si>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</si>
  <si>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</si>
  <si>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</si>
  <si>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</si>
  <si>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</si>
  <si>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</si>
  <si>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</si>
  <si>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</si>
  <si>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</si>
  <si>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 xml:space="preserve">Capiz Electric Cooperative, Inc. </t>
  </si>
  <si>
    <t>Brgy. Timpas, Panitan, Capiz</t>
  </si>
  <si>
    <t>000-569-194-000</t>
  </si>
  <si>
    <t xml:space="preserve">Cebu Energy Development Corporation </t>
  </si>
  <si>
    <t>Daanlungsod, Toledo City, Cebu, Cebu, 6038</t>
  </si>
  <si>
    <t>268-129-205-000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</si>
  <si>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</si>
  <si>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</si>
  <si>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</si>
  <si>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</si>
  <si>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</si>
  <si>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</si>
  <si>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</si>
  <si>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</si>
  <si>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</si>
  <si>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</si>
  <si>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</si>
  <si>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</si>
  <si>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</si>
  <si>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</si>
  <si>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Private Power Corporation </t>
  </si>
  <si>
    <t>Old VECO Compound, Brgy. Ermita Carbon Cebu City</t>
  </si>
  <si>
    <t>005-255-399-000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</si>
  <si>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</si>
  <si>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</si>
  <si>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</si>
  <si>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</si>
  <si>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Central Azucarera de San Antonio, Inc.</t>
  </si>
  <si>
    <t>5th Floor, Legaspi Towers 200, Paseo De Roxas, Makati City</t>
  </si>
  <si>
    <t>222-792-837-000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</si>
  <si>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</si>
  <si>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</si>
  <si>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</si>
  <si>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</si>
  <si>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</si>
  <si>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</si>
  <si>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</si>
  <si>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</si>
  <si>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CENECOLRE</t>
  </si>
  <si>
    <t>Central Negros Electric Cooperative, Inc.</t>
  </si>
  <si>
    <t>Mabini cor. Gonzaga St. Bacolod City, Negros Occidental</t>
  </si>
  <si>
    <t>000-709-966-000</t>
  </si>
  <si>
    <t xml:space="preserve">Central Negros Electric Cooperative, Inc. </t>
  </si>
  <si>
    <t xml:space="preserve">Central Negros Power Reliability, Inc. </t>
  </si>
  <si>
    <t>#88 Eloisa Q's Bldg., Corner Rizal - Mabini Sts., Brgy. 22, Bacolod City</t>
  </si>
  <si>
    <t>008-691-287-000</t>
  </si>
  <si>
    <t xml:space="preserve">CIP II Power Corporation </t>
  </si>
  <si>
    <t>Brgy. Quirino, Bacnotan, La Union</t>
  </si>
  <si>
    <t>005-305-575</t>
  </si>
  <si>
    <t xml:space="preserve">Citicore Energy Solutions, Inc. </t>
  </si>
  <si>
    <t>9F 45 San Miguel, San Miguel Avenue, Ortigas Center, Pasig City</t>
  </si>
  <si>
    <t>009-333-221-000</t>
  </si>
  <si>
    <t>CEDCLRENV</t>
  </si>
  <si>
    <t>Clark Electric Distribution Corporation</t>
  </si>
  <si>
    <t>Bldg. N2830, Bayanihan St., Clark Freeport Zone, Philippines 2023</t>
  </si>
  <si>
    <t>005-310-198-000</t>
  </si>
  <si>
    <t>CEDCSLR</t>
  </si>
  <si>
    <t xml:space="preserve">Clark Electric Distribution Corporation </t>
  </si>
  <si>
    <t xml:space="preserve">Cleangreen Energy Corporation </t>
  </si>
  <si>
    <t>Pagasa, Orani, Bataan</t>
  </si>
  <si>
    <t>008-584-493</t>
  </si>
  <si>
    <t xml:space="preserve">Corenergy, Inc. </t>
  </si>
  <si>
    <t>Unit 907-908, Ayala Life-FGU Center, Mindanao Ave., cor.Biliran Road, Cebu Business Park, Brgy. Lahug, Cebu City</t>
  </si>
  <si>
    <t>431-572-703-000</t>
  </si>
  <si>
    <t>431-572-703</t>
  </si>
  <si>
    <t>Cosmo Solar Energy, Inc.</t>
  </si>
  <si>
    <t>Barangay Narat-an, Miagao, Iloilo</t>
  </si>
  <si>
    <t>432-150-666-000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</si>
  <si>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</si>
  <si>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</si>
  <si>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</si>
  <si>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</si>
  <si>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</si>
  <si>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</si>
  <si>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</si>
  <si>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</si>
  <si>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</si>
  <si>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</si>
  <si>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</si>
  <si>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 xml:space="preserve">Dagupan Electric Corporation </t>
  </si>
  <si>
    <t xml:space="preserve">DirectPower Services, Inc. </t>
  </si>
  <si>
    <t>5th Floor, Glorietta 4, Ayala Center, Makati City, Philippines 1226</t>
  </si>
  <si>
    <t>008-122-663-000</t>
  </si>
  <si>
    <t>Don Orestes Romualdez Cooperative, Inc.</t>
  </si>
  <si>
    <t>San Roque, Tolosa, Leyte</t>
  </si>
  <si>
    <t>000-609-565-000</t>
  </si>
  <si>
    <t xml:space="preserve">East Asia Utilities Corporation </t>
  </si>
  <si>
    <t>Bo. Ibo MEPZ I Lapu-Lapu City 6015</t>
  </si>
  <si>
    <t>004-760-842-000</t>
  </si>
  <si>
    <t>EAUCMEPZA</t>
  </si>
  <si>
    <t xml:space="preserve">Eastern Samar Electric Cooperative, Inc. </t>
  </si>
  <si>
    <t>BRGY. CABONG, BORONGAN CITY, EASTERN SAMAR</t>
  </si>
  <si>
    <t>000-571-316-000</t>
  </si>
  <si>
    <t xml:space="preserve">Ecopark Energy of Valenzuela Corp. </t>
  </si>
  <si>
    <t>189 Tagalag Road Brgy. Tagalag, Valenzuela City</t>
  </si>
  <si>
    <t>009-279-358-000</t>
  </si>
  <si>
    <t>EPMIRESNV</t>
  </si>
  <si>
    <t>Ecozone Power Management, Inc.</t>
  </si>
  <si>
    <t>2F LTI Admin Bldg. 1 North Main Avenue Laguna Technopark, Biñan, Laguna</t>
  </si>
  <si>
    <t>007-852-642-000</t>
  </si>
  <si>
    <t>EDC Burgos Wind Power Corporation</t>
  </si>
  <si>
    <t>007726294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</si>
  <si>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</si>
  <si>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</si>
  <si>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</si>
  <si>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</si>
  <si>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</si>
  <si>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000169125</t>
  </si>
  <si>
    <t>EDCSL_SS</t>
  </si>
  <si>
    <t>EDCSL2_SS</t>
  </si>
  <si>
    <t>EDC_SS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</si>
  <si>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</si>
  <si>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</si>
  <si>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</si>
  <si>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</si>
  <si>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</si>
  <si>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</si>
  <si>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</si>
  <si>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</si>
  <si>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</si>
  <si>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</si>
  <si>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 xml:space="preserve">007-475-660-000 </t>
  </si>
  <si>
    <t>FDCRESCNV</t>
  </si>
  <si>
    <t xml:space="preserve">FGP Corp. </t>
  </si>
  <si>
    <t>6/F Rockwell Business Center Tower 3, Ortigas Avenue Ugong, City of Pasig NCR, Second District Philippines 1604</t>
  </si>
  <si>
    <t>005-011-427-000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</si>
  <si>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</si>
  <si>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</si>
  <si>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</si>
  <si>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</si>
  <si>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 xml:space="preserve">First Farmers Holding Corporation </t>
  </si>
  <si>
    <t>Brgy. Dos Hermanas, Talisay City, Negros Occidental 6115</t>
  </si>
  <si>
    <t>002-011-670-000</t>
  </si>
  <si>
    <t xml:space="preserve">First Gas Power Corporation 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</si>
  <si>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</si>
  <si>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</si>
  <si>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</si>
  <si>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</si>
  <si>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</si>
  <si>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 xml:space="preserve">First Gen Energy Solutions, Inc. </t>
  </si>
  <si>
    <t xml:space="preserve">First Gen Hydro Power Corporation </t>
  </si>
  <si>
    <t>6/F Rockwell Business Center Tower 3, Ortigas Ave., Pasig city</t>
  </si>
  <si>
    <t>244-335-986-000</t>
  </si>
  <si>
    <t>FGHPCCSTNV</t>
  </si>
  <si>
    <t xml:space="preserve">First Gen Hydro Power Corporation - Customer </t>
  </si>
  <si>
    <t xml:space="preserve">First Laguna Electric Cooperative, Inc. </t>
  </si>
  <si>
    <t>Brgy. Lewwin, Lumban Laguna</t>
  </si>
  <si>
    <t>000-624-679-000</t>
  </si>
  <si>
    <t xml:space="preserve">First Natgas Power Corp. </t>
  </si>
  <si>
    <t>6/F Rockwell Business Center Tower 3, Ortigas Ave., Pasig City</t>
  </si>
  <si>
    <t>237-151-695-000</t>
  </si>
  <si>
    <t xml:space="preserve">First Solar Energy Corp. </t>
  </si>
  <si>
    <t>21/F Tower 678, 6789, Ayala Avenue, Makati City</t>
  </si>
  <si>
    <t>008-104-865-000</t>
  </si>
  <si>
    <t xml:space="preserve">First Toledo Solar Energy Corporation </t>
  </si>
  <si>
    <t>9/F 45 San Miguel, San Miguel Ave., Ortigas Center, Pasig City</t>
  </si>
  <si>
    <t>008-943-292-000</t>
  </si>
  <si>
    <t>GIGA ACE 4, INC.</t>
  </si>
  <si>
    <t xml:space="preserve">4th Floor, 6750 Office Tower, Ayala Avenue, Makati City </t>
  </si>
  <si>
    <t>758-765-902-000</t>
  </si>
  <si>
    <t xml:space="preserve">GIGASOL3, Inc. </t>
  </si>
  <si>
    <t>4th Floor, 6750 Ayala Avenue, Office Tower, Makati City</t>
  </si>
  <si>
    <t>009-597-701-000</t>
  </si>
  <si>
    <t>GIGASOL3NV</t>
  </si>
  <si>
    <t>009-597-701</t>
  </si>
  <si>
    <t xml:space="preserve">Global Energy Supply Corporation </t>
  </si>
  <si>
    <t>15/F Metrobank Plaza Building, Osmeña Blvd., Sta Cruz, Cebu City</t>
  </si>
  <si>
    <t>234-621-270-000</t>
  </si>
  <si>
    <t xml:space="preserve">GNPower Dinginin Ltd. Co. </t>
  </si>
  <si>
    <t>28/F Orient Square Bldg., Don Francisco Ortigas Tr. Rd., Ortigas Center Pasig City</t>
  </si>
  <si>
    <t>008-778-572-000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</si>
  <si>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</si>
  <si>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</si>
  <si>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</si>
  <si>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</si>
  <si>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</si>
  <si>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</si>
  <si>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</si>
  <si>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</si>
  <si>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</si>
  <si>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</si>
  <si>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Goodfound Cement Corporation</t>
  </si>
  <si>
    <t>Purok 3, Palanog, Camalig, Albay</t>
  </si>
  <si>
    <t>005-613-132-000</t>
  </si>
  <si>
    <t xml:space="preserve">Grass Gold Renewable Energy Corporation </t>
  </si>
  <si>
    <t xml:space="preserve">Agrinet Grains Office, Tulat Road, San Jose, Nueva Ecija </t>
  </si>
  <si>
    <t>008-771-462-000</t>
  </si>
  <si>
    <t>Barangay Caridad Sur Llanera, Nueva Ecija</t>
  </si>
  <si>
    <t>Green Core Geothermal, Inc.</t>
  </si>
  <si>
    <t>007317982</t>
  </si>
  <si>
    <t>GCGISS</t>
  </si>
  <si>
    <t>GCGIRESVISNV</t>
  </si>
  <si>
    <t>DMDC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</si>
  <si>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</si>
  <si>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</si>
  <si>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</si>
  <si>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</si>
  <si>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</si>
  <si>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</si>
  <si>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</si>
  <si>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Greencore Power Solutions 3, Inc.</t>
  </si>
  <si>
    <t>Lot 4 Magalang-Arayat Road San Antonio, Arayat, Pampanga</t>
  </si>
  <si>
    <t>010-168-348</t>
  </si>
  <si>
    <t>Guimaras Electric Cooperative, Inc.</t>
  </si>
  <si>
    <t>San Miguel, Jordan, Guimaras</t>
  </si>
  <si>
    <t>000-994-641-000</t>
  </si>
  <si>
    <t xml:space="preserve">Guimaras Wind Corporation </t>
  </si>
  <si>
    <t>Suclaran 5048 San Lorenzo, Guimaras, Philippines</t>
  </si>
  <si>
    <t>004-500-956-000</t>
  </si>
  <si>
    <t>Hawaiian-Philippine Company</t>
  </si>
  <si>
    <t>Silay-Hawaiian Central, Silay City, Negros Occidental</t>
  </si>
  <si>
    <t>000-424-722-000</t>
  </si>
  <si>
    <t>HPCOX</t>
  </si>
  <si>
    <t xml:space="preserve">Hedcor Sabangan, Inc. </t>
  </si>
  <si>
    <t>Barangay Namatec, Sabangan, Mountain Province</t>
  </si>
  <si>
    <t>409-507-988-000</t>
  </si>
  <si>
    <t xml:space="preserve">HEDCOR, Inc. </t>
  </si>
  <si>
    <t>214 Ambuclao Road, Obulan, Beckel, La Trinidad, Benguet</t>
  </si>
  <si>
    <t>001-946-873-000</t>
  </si>
  <si>
    <t>001-946-873-00000</t>
  </si>
  <si>
    <t>HEDCORHE</t>
  </si>
  <si>
    <t xml:space="preserve">Helios Solar Energy Corporation </t>
  </si>
  <si>
    <t>21/F Tower 6789, 6789, Ayala Avenue, Makati City</t>
  </si>
  <si>
    <t>008-841-526-000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</si>
  <si>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</si>
  <si>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</si>
  <si>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</si>
  <si>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</si>
  <si>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</si>
  <si>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</si>
  <si>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</si>
  <si>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</si>
  <si>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 xml:space="preserve">Ilocos Norte Electric Cooperative, Inc. </t>
  </si>
  <si>
    <t>Ilocos Sur Electric Cooperative, Inc.</t>
  </si>
  <si>
    <t>Brgy. Bigbiga, Santiago, Ilocos Sur</t>
  </si>
  <si>
    <t>000-555-221-000</t>
  </si>
  <si>
    <t>ISECOSLR</t>
  </si>
  <si>
    <t xml:space="preserve">Iloilo I Electric Cooperative, Inc. </t>
  </si>
  <si>
    <t>Brgy. Namucon, Tigbauan, Iloilo 5021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</si>
  <si>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</si>
  <si>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</si>
  <si>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</si>
  <si>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</si>
  <si>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</si>
  <si>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</si>
  <si>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</si>
  <si>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INGRID POWER HOLDINGS, INC.</t>
  </si>
  <si>
    <t>4Th Floor, 6750 Office Tower, Ayala Avenue, San Lorenzo, Makati City</t>
  </si>
  <si>
    <t>010-031-135</t>
  </si>
  <si>
    <t>Isabel Ancillary Services Co. Ltd.</t>
  </si>
  <si>
    <t>Lot 2-A-1-B and Lot 2-A-1-D, Leyte Industrial Development Estate, Brgy. Libertad, Isabel, Leyte</t>
  </si>
  <si>
    <t>010-011-077</t>
  </si>
  <si>
    <t xml:space="preserve">Isabela Biomass Energy Corporation 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</si>
  <si>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</si>
  <si>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</si>
  <si>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</si>
  <si>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</si>
  <si>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</si>
  <si>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</si>
  <si>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 xml:space="preserve">Isabela I Electric Cooperative, Inc. 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</si>
  <si>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</si>
  <si>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</si>
  <si>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</si>
  <si>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</si>
  <si>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</si>
  <si>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Brgy. Dist No. 1, San Manuel, Isabela</t>
  </si>
  <si>
    <t>006-737-622-000</t>
  </si>
  <si>
    <t xml:space="preserve">Jobin –SQM Inc. </t>
  </si>
  <si>
    <t>Mt. Sta. Rita, Subic Bay Freeport Zone 2222</t>
  </si>
  <si>
    <t>007-549-103-000</t>
  </si>
  <si>
    <t>Kalinga-Apayao Electric Cooperative, Inc.</t>
  </si>
  <si>
    <t>P5, Bulanao, Tabuk, Kalinga</t>
  </si>
  <si>
    <t>001-001-041-000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</si>
  <si>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</si>
  <si>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</si>
  <si>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</si>
  <si>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</si>
  <si>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 xml:space="preserve">Kratos RES, Inc. 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</si>
  <si>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</si>
  <si>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</si>
  <si>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</si>
  <si>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</si>
  <si>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</si>
  <si>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</si>
  <si>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 xml:space="preserve">La Union Electric Cooperative, Inc. </t>
  </si>
  <si>
    <t>Labayat 1 Hydropower Corporation</t>
  </si>
  <si>
    <t>2155 3F JTKC Centre, Don Chino Roces, Makati City</t>
  </si>
  <si>
    <t>009-110-521-000</t>
  </si>
  <si>
    <t xml:space="preserve">Leyte II Electric Cooperative, Inc. </t>
  </si>
  <si>
    <t>Real Street, Sagkahan, Tacloban City, Leyte 6500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</si>
  <si>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</si>
  <si>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</si>
  <si>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</si>
  <si>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</si>
  <si>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</si>
  <si>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 6524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</si>
  <si>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</si>
  <si>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</si>
  <si>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</si>
  <si>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</si>
  <si>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</si>
  <si>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 4217</t>
  </si>
  <si>
    <t>005-183-049-000</t>
  </si>
  <si>
    <t>Linde Philippines, Inc.</t>
  </si>
  <si>
    <t>30th Floor Wynsum Corporate Plaza, 22 F. Ortigas Jr. Road, Ortigas Center, Pasig City</t>
  </si>
  <si>
    <t>000-053-829-000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</si>
  <si>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</si>
  <si>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</si>
  <si>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</si>
  <si>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</si>
  <si>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</si>
  <si>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</si>
  <si>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</si>
  <si>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</si>
  <si>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</si>
  <si>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</si>
  <si>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</si>
  <si>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</si>
  <si>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</si>
  <si>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</si>
  <si>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</si>
  <si>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</si>
  <si>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</si>
  <si>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</si>
  <si>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</si>
  <si>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Majayjay Hydropower Company, Inc</t>
  </si>
  <si>
    <t>MHCI Power Plant, Brgy. Ibabang Banga, Majayjay, Laguna</t>
  </si>
  <si>
    <t>006-998-745</t>
  </si>
  <si>
    <t>Majestics Energy Corporation</t>
  </si>
  <si>
    <t>Block 3, Cavite Economic Zone II, Gen. Trias, Cavite, Philippines 4107</t>
  </si>
  <si>
    <t>006-986-390-000</t>
  </si>
  <si>
    <t>MECX</t>
  </si>
  <si>
    <t xml:space="preserve">Malvar Enerzone Corporation </t>
  </si>
  <si>
    <t>L2 B11 Palm Ave., Admin Compd. LISP IV Bulihan, Malvar Batangas 4233</t>
  </si>
  <si>
    <t>009-698-677-000</t>
  </si>
  <si>
    <t xml:space="preserve">Manila Electric Company </t>
  </si>
  <si>
    <t>Lopez Bldg. Meralco Center, Ortigas Avenue, Pasig City</t>
  </si>
  <si>
    <t>000-101-528-000</t>
  </si>
  <si>
    <t>Lopez Bldg. Meralco Center Ortigas Avenue, Pasig City</t>
  </si>
  <si>
    <t>MRLCOSLR</t>
  </si>
  <si>
    <t>IRRI</t>
  </si>
  <si>
    <t>MRLCOLRENV</t>
  </si>
  <si>
    <t xml:space="preserve">Masinloc Power Partners Co. Ltd. </t>
  </si>
  <si>
    <t>Brgy Bani Masinloc Zambales 2211</t>
  </si>
  <si>
    <t>006-786-124-000</t>
  </si>
  <si>
    <t>MSNLOBATSS</t>
  </si>
  <si>
    <t>MPPCSS</t>
  </si>
  <si>
    <t>MPPCCST</t>
  </si>
  <si>
    <t>MPPCLRESVIS</t>
  </si>
  <si>
    <t xml:space="preserve">Masinloc Power Partners Company Limited 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</si>
  <si>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</si>
  <si>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</si>
  <si>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</si>
  <si>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</si>
  <si>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</si>
  <si>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</si>
  <si>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</si>
  <si>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</si>
  <si>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</si>
  <si>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</si>
  <si>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</si>
  <si>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</si>
  <si>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</si>
  <si>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 xml:space="preserve">Mirae Asia Energy Corporation </t>
  </si>
  <si>
    <t>Level 21 Tower 6789, 6789, Ayala Avenue, Makati City</t>
  </si>
  <si>
    <t>008-091-486-000</t>
  </si>
  <si>
    <t>Montalban Methane Power Corp.</t>
  </si>
  <si>
    <t>Unit 8A Inoza Tower, 40th Str., Bonifacio Global City, Taguig City, 1634</t>
  </si>
  <si>
    <t>006-604-154-000</t>
  </si>
  <si>
    <t>MMPCSS</t>
  </si>
  <si>
    <t xml:space="preserve">Monte Solar Energy, Inc. </t>
  </si>
  <si>
    <t>Emerald Arcade, FC Ledesma St. San Carlos City, Negros Occidental, 6127</t>
  </si>
  <si>
    <t>008-828-119-000</t>
  </si>
  <si>
    <t xml:space="preserve">MORE Electric and Power Corporation </t>
  </si>
  <si>
    <t>GST Corporate Center, Quezon St., Brgy. Sampaguita, 5000 Iloilo City</t>
  </si>
  <si>
    <t>007-106-367-000</t>
  </si>
  <si>
    <t xml:space="preserve">Mountain Province Electric Cooperative, Inc. </t>
  </si>
  <si>
    <t>Bontoc, Mountain Province</t>
  </si>
  <si>
    <t>004-510-071-000</t>
  </si>
  <si>
    <t>National Grid Corporation of the Philippines</t>
  </si>
  <si>
    <t>Quezon Avenue cor. BIR Road, Diliman, Quezon City, 1100</t>
  </si>
  <si>
    <t>006-977-514-000</t>
  </si>
  <si>
    <t xml:space="preserve">National Irrigation Administration </t>
  </si>
  <si>
    <t>Brgy. Aguinaldo, Ramon, Isabela</t>
  </si>
  <si>
    <t>000-916-415-155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</si>
  <si>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</si>
  <si>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</si>
  <si>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</si>
  <si>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</si>
  <si>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Maharlika Highway, Minante I, Cauayan City, Isabela</t>
  </si>
  <si>
    <t>000-916-415-000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</si>
  <si>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</si>
  <si>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</si>
  <si>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</si>
  <si>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</si>
  <si>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>Emerald Arcade F. C. Ledesma St., San Carlos, Negros Occidental 6127</t>
  </si>
  <si>
    <t>Negros Occidental Electric Cooperative, Inc.</t>
  </si>
  <si>
    <t>So. Naga, Binicul, Kabankalan City, Negros Occidental</t>
  </si>
  <si>
    <t>078-000-560-345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</si>
  <si>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</si>
  <si>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</si>
  <si>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</si>
  <si>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</si>
  <si>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</si>
  <si>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</si>
  <si>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</si>
  <si>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 xml:space="preserve">Negros Oriental II Electric Cooperative, Inc. </t>
  </si>
  <si>
    <t xml:space="preserve">Next Generation Power Technology Corp. </t>
  </si>
  <si>
    <t>008-673-696-000</t>
  </si>
  <si>
    <t xml:space="preserve">North Luzon Renewable Energy Corporation </t>
  </si>
  <si>
    <t>Barangay Caparispisan Pagudpod, Ilocos Norte 2919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</si>
  <si>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</si>
  <si>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</si>
  <si>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</si>
  <si>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</si>
  <si>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</si>
  <si>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 xml:space="preserve">Northern Negros Electric Cooperative, Inc. </t>
  </si>
  <si>
    <t>Crossing Tortosa, Brgy. Tortosa, Manapla, Negros Occidental</t>
  </si>
  <si>
    <t>001-005-053-000</t>
  </si>
  <si>
    <t xml:space="preserve">Northern Renewables Generation Corporation </t>
  </si>
  <si>
    <t>279-626-683-000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</si>
  <si>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</si>
  <si>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</si>
  <si>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</si>
  <si>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</si>
  <si>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 2920</t>
  </si>
  <si>
    <t>208-101-373-000</t>
  </si>
  <si>
    <t xml:space="preserve">Nueva Ecija I Electric Cooperative, Inc. </t>
  </si>
  <si>
    <t>Malapit, San Isidro, Nueva Ecija 3106</t>
  </si>
  <si>
    <t xml:space="preserve">Nueva Ecija II Area 1 Electric Cooperative, Inc. </t>
  </si>
  <si>
    <t>Maharlika Hi-way Brgy. Calipahan Talavera Nueva Ecija</t>
  </si>
  <si>
    <t>000-540-544-000</t>
  </si>
  <si>
    <t xml:space="preserve">Nueva Ecija II Electric Cooperative, Inc. - Area 2 </t>
  </si>
  <si>
    <t>Maharlika Hi-way, Diversion, San Leonardo, Nueva Ecija</t>
  </si>
  <si>
    <t>000-540-544-001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</si>
  <si>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</si>
  <si>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</si>
  <si>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</si>
  <si>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</si>
  <si>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</si>
  <si>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</si>
  <si>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Sitio Sampaloc, Brgy. Armenia, Tarlac City, Tarlac, Philippines</t>
  </si>
  <si>
    <t>008-654-146-000</t>
  </si>
  <si>
    <t xml:space="preserve">Olongapo Electricity Distribution Company, Inc. </t>
  </si>
  <si>
    <t>1170 Rizal ave, East Tapinac, Olongapo City</t>
  </si>
  <si>
    <t>008-365-759-000</t>
  </si>
  <si>
    <t xml:space="preserve">One Subic Power Generation Corporation </t>
  </si>
  <si>
    <t>Causeway Extension, Subic Gateway District, Subic Bay Freeport Zone</t>
  </si>
  <si>
    <t>007-836-459-000</t>
  </si>
  <si>
    <t>007-836-459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</si>
  <si>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</si>
  <si>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</si>
  <si>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</si>
  <si>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</si>
  <si>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Palm Concepcion Power Corporation </t>
  </si>
  <si>
    <t>Sitio Puntales, Brgy. Nipa, Concepcion, Iloilo</t>
  </si>
  <si>
    <t>006-931-417-000</t>
  </si>
  <si>
    <t>PCPCSS</t>
  </si>
  <si>
    <t xml:space="preserve">Pampanga II Electric Cooperative, Inc. </t>
  </si>
  <si>
    <t>San Roque, Guagua, Pampanga</t>
  </si>
  <si>
    <t>000-800-858-000</t>
  </si>
  <si>
    <t>Panasia Energy, Inc.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</si>
  <si>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</si>
  <si>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</si>
  <si>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</si>
  <si>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</si>
  <si>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</si>
  <si>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</si>
  <si>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</si>
  <si>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City, 5000</t>
  </si>
  <si>
    <t>007-243-246-000</t>
  </si>
  <si>
    <t>PEDCSS</t>
  </si>
  <si>
    <t xml:space="preserve">Panay Power Corporation </t>
  </si>
  <si>
    <t>Barangay Ingore, La Paz, Iloilo City</t>
  </si>
  <si>
    <t>004-964-861-000</t>
  </si>
  <si>
    <t xml:space="preserve">Pangasinan III Electric Cooperative, Inc. </t>
  </si>
  <si>
    <t>McArthur Hiway, Nancayasan, Urdaneta City, Pangasinan 2428</t>
  </si>
  <si>
    <t>000-801-156-000</t>
  </si>
  <si>
    <t xml:space="preserve">Pangea Green Energy Philippines, Inc. </t>
  </si>
  <si>
    <t>68 Zamboanga St., Area B, Brgy. Payatas, Quezon City</t>
  </si>
  <si>
    <t>247-296-829-000</t>
  </si>
  <si>
    <t>PGEPSS</t>
  </si>
  <si>
    <t xml:space="preserve">Peninsula Electric Cooperative, Inc. </t>
  </si>
  <si>
    <t>Roman Superhighway, Tuyo, City of Balanga, Bataan</t>
  </si>
  <si>
    <t>000-540-959-000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</si>
  <si>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</si>
  <si>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</si>
  <si>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</si>
  <si>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</si>
  <si>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</si>
  <si>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SMC Head Office Complex, 40 San Miguel Avenue Mandaluyong City</t>
  </si>
  <si>
    <t>000-168-801-000</t>
  </si>
  <si>
    <t xml:space="preserve">PetroSolar Corporation </t>
  </si>
  <si>
    <t>7th Floor, JMT Building, ADB Avenue, Ortigas Center, Pasig City, 1600</t>
  </si>
  <si>
    <t>009-064-006-000</t>
  </si>
  <si>
    <t>PETROSOLRX</t>
  </si>
  <si>
    <t>PETSOLX</t>
  </si>
  <si>
    <t xml:space="preserve">PetroWind Energy Inc. </t>
  </si>
  <si>
    <t>7th Floor, JMT Bldg., ADB Ave., Ortigas, Center Pasig City 1600</t>
  </si>
  <si>
    <t>008-482-597-000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</si>
  <si>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</si>
  <si>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</si>
  <si>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</si>
  <si>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</si>
  <si>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</si>
  <si>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</si>
  <si>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</si>
  <si>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</si>
  <si>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</si>
  <si>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Philippine Power and Development Company</t>
  </si>
  <si>
    <t>000-804-431-000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</si>
  <si>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</si>
  <si>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</si>
  <si>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</si>
  <si>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</si>
  <si>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</si>
  <si>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</si>
  <si>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 xml:space="preserve">Power Sector Assets &amp; Liabilities Management Corporation </t>
  </si>
  <si>
    <t>24th Flr. Vertis North Corporate Center I Astra Cor. Lux Drives Vertis North, Quezon City</t>
  </si>
  <si>
    <t>215-799-653-000</t>
  </si>
  <si>
    <t>PSALMNV</t>
  </si>
  <si>
    <t>PSALMGVISNV</t>
  </si>
  <si>
    <t>ONP</t>
  </si>
  <si>
    <t>DWSCST</t>
  </si>
  <si>
    <t xml:space="preserve">Premier Energy Resources Corporation </t>
  </si>
  <si>
    <t>Philcom Building,8755 Paseo de Roxas, Makati City</t>
  </si>
  <si>
    <t>006-976-322-000</t>
  </si>
  <si>
    <t xml:space="preserve">Prime Meridian PowerGen Corporation </t>
  </si>
  <si>
    <t>6F Rockwell Business Center Tower 3, Ortigas Avenue, 1604 Pasig City, Philippines</t>
  </si>
  <si>
    <t>008-101-224-000</t>
  </si>
  <si>
    <t xml:space="preserve">Prism Energy, Inc. </t>
  </si>
  <si>
    <t>VECO Complex J Panis St., Banilad, Cebu City 6000</t>
  </si>
  <si>
    <t>272-748-614-000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</si>
  <si>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</si>
  <si>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</si>
  <si>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</si>
  <si>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</si>
  <si>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</si>
  <si>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</si>
  <si>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Quezon Power (Philippines) Limited Company</t>
  </si>
  <si>
    <t>62H Dela Costa Street, Brgy. Daungan, Mauban Quezon</t>
  </si>
  <si>
    <t>005 - 025-704-000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</si>
  <si>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</si>
  <si>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</si>
  <si>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</si>
  <si>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</si>
  <si>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</si>
  <si>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</si>
  <si>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</si>
  <si>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</si>
  <si>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</si>
  <si>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</si>
  <si>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</si>
  <si>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</si>
  <si>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 xml:space="preserve">Samar I Electric Cooperative, Inc. </t>
  </si>
  <si>
    <t>Brgy. Carayman Calbayog City, Samar 6710</t>
  </si>
  <si>
    <t>000-563-573-000</t>
  </si>
  <si>
    <t xml:space="preserve">Samar II Electric Cooperative, Inc. </t>
  </si>
  <si>
    <t>Zone 6, Brgy. Arado, Paranas Samar 6703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</si>
  <si>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</si>
  <si>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</si>
  <si>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</si>
  <si>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</si>
  <si>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</si>
  <si>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6127 </t>
  </si>
  <si>
    <t>238-494-525-000</t>
  </si>
  <si>
    <t xml:space="preserve">San Carlos Biopower Inc. </t>
  </si>
  <si>
    <t>007-339-955-000</t>
  </si>
  <si>
    <t>Circumferential Road, San Carlos Ecozone, San Carlos City, Negros Occidental</t>
  </si>
  <si>
    <t xml:space="preserve">San Carlos Solar Energy Inc. </t>
  </si>
  <si>
    <t>Emerald Arcade, FC Ledesma St. San Carlos City, Negros Occidental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</si>
  <si>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</si>
  <si>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</si>
  <si>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</si>
  <si>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</si>
  <si>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San Fernando Electric Light &amp; Power Co., Inc. </t>
  </si>
  <si>
    <t>Bo. Lourdes, City of San Fernando, Pampanga</t>
  </si>
  <si>
    <t>000-877-891-000</t>
  </si>
  <si>
    <t xml:space="preserve">San Jose City I Power Corporation </t>
  </si>
  <si>
    <t>Tulat Road, Brgy. Tulat, San Jose City, Nueva Ecija</t>
  </si>
  <si>
    <t>006-530-554-000</t>
  </si>
  <si>
    <t>TULAT ROAD, BRGY. TULAT, SAN JOSE CITY, NUEVA ECIJA 3126</t>
  </si>
  <si>
    <t xml:space="preserve">San Miguel Energy Corporation 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</si>
  <si>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</si>
  <si>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</si>
  <si>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</si>
  <si>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</si>
  <si>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</si>
  <si>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</si>
  <si>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</si>
  <si>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2/F 808 Bldg Gen.Lim cor. Meralco Ave., Ortiags Center, San Antonio, Pasig City 1605</t>
  </si>
  <si>
    <t>RVA</t>
  </si>
  <si>
    <t>SC Global Coco Products</t>
  </si>
  <si>
    <t>National Highway, Brgy. Caridad, Baybay City, Leyte</t>
  </si>
  <si>
    <t>005-761-999-000</t>
  </si>
  <si>
    <t xml:space="preserve">SEM-Calaca Power Corporation </t>
  </si>
  <si>
    <t>Brgy. San Rafael, Calaca, Batangas 4212</t>
  </si>
  <si>
    <t>007-483-945-000</t>
  </si>
  <si>
    <t>SCPCCST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</si>
  <si>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</si>
  <si>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</si>
  <si>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</si>
  <si>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</si>
  <si>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</si>
  <si>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1004 East Tower, Philippine Stock Exchange Centre, Exchange Road, Ortigas Center, Pasig City</t>
  </si>
  <si>
    <t>006-733-227-000</t>
  </si>
  <si>
    <t xml:space="preserve">Silay Solar Power, Inc. </t>
  </si>
  <si>
    <t>20 N. DOMINGO ST., BRGY. VALENCIA 4, QUEZON CITY</t>
  </si>
  <si>
    <t>009-103-282-000</t>
  </si>
  <si>
    <t>9/F 45 San Miguel, San Miguel Avenue, Ortigas Center, Pasig City</t>
  </si>
  <si>
    <t xml:space="preserve">SMC Consolidated Power Corporation </t>
  </si>
  <si>
    <t># 40 San Miguel Ave., Mandaluyong City</t>
  </si>
  <si>
    <t>008-107-131-000</t>
  </si>
  <si>
    <t xml:space="preserve">SMC Consolidated Power Corporation  </t>
  </si>
  <si>
    <t>No. 40 San Miguel Ave., Wack Wack Greenhills, Mandaluyong City</t>
  </si>
  <si>
    <t xml:space="preserve">SMCGP Philippines Energy Storage Co. Ltd. </t>
  </si>
  <si>
    <t>15/F San Miguel Properties Centre, No. 7 St. Francis Street, Mandaluyong City 1550</t>
  </si>
  <si>
    <t>009-064-992-000</t>
  </si>
  <si>
    <t>SMITHBELLSS</t>
  </si>
  <si>
    <t xml:space="preserve">Smith Bell Mini-Hydro Corporation </t>
  </si>
  <si>
    <t>2294 Pasong Tamo Extension, Makati City</t>
  </si>
  <si>
    <t>240-205-077-000</t>
  </si>
  <si>
    <t xml:space="preserve">SN Aboitiz Power - Benguet, Inc. </t>
  </si>
  <si>
    <t>Binga Hydroelectric Power Plant, Brgy. Tinongdan, Itogon, Benguet Province</t>
  </si>
  <si>
    <t>006-659-491-000</t>
  </si>
  <si>
    <t xml:space="preserve">SN Aboitiz Power - Magat, Inc. </t>
  </si>
  <si>
    <t>Magat Hydroelectric Power Plant, Gen. Aguinaldo, Ramon, Isabela</t>
  </si>
  <si>
    <t>242-224-593-000</t>
  </si>
  <si>
    <t>SNAPCST</t>
  </si>
  <si>
    <t xml:space="preserve">SN Aboitiz Power- Magat, Inc. </t>
  </si>
  <si>
    <t>Magat Hydroelectric Power Plant, Magat River Barangay Aguinaldo, Ramon, Isabela, Philippines</t>
  </si>
  <si>
    <t>Magat Hydroelectric Power Plant, General Aguinaldo, Ramon, Isabela, Philippines</t>
  </si>
  <si>
    <t>242-224-593-00000</t>
  </si>
  <si>
    <t xml:space="preserve">SN Aboitiz Power-RES, Inc. </t>
  </si>
  <si>
    <t>NAC Tower 32nd Street Bonifacio Global City, Taguig City</t>
  </si>
  <si>
    <t>007-544-287-000</t>
  </si>
  <si>
    <t xml:space="preserve">Solar Philippines Calatagan Corporation </t>
  </si>
  <si>
    <t>2/F LPL Towers, 112 Legaspi St., Legaspi Village, Makati City</t>
  </si>
  <si>
    <t>009-058-825-000</t>
  </si>
  <si>
    <t xml:space="preserve">Solar Philippines Commercial Rooftop Projects, Inc. </t>
  </si>
  <si>
    <t>008-675-819-000</t>
  </si>
  <si>
    <t>SPSMNORTHSS</t>
  </si>
  <si>
    <t>SOLAR PHILIPPINES RETAIL ELECTRICITY, INC.</t>
  </si>
  <si>
    <t>LPL Towers 112 Legaspi St., Legaspi Village, Makati City 1229</t>
  </si>
  <si>
    <t>009-390-295-000</t>
  </si>
  <si>
    <t>Solar Philippines Tarlac Corporation</t>
  </si>
  <si>
    <t>009-085-818-000</t>
  </si>
  <si>
    <t xml:space="preserve">SOLARACE1 Energy Corp. </t>
  </si>
  <si>
    <t>009-606-740-000</t>
  </si>
  <si>
    <t>SOLVRERES</t>
  </si>
  <si>
    <t>Solvre, Inc.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</si>
  <si>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</si>
  <si>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</si>
  <si>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</si>
  <si>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</si>
  <si>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NAC Tower 32nd St. Bonifacio Global City, Taguig City</t>
  </si>
  <si>
    <t>000-819-769-000</t>
  </si>
  <si>
    <t xml:space="preserve">South Luzon Thermal Energy Corporation </t>
  </si>
  <si>
    <t>Km 117 National Road, Calaca Seaport Phase II, Puting Bato West 4212, Calaca Batangas Philippines</t>
  </si>
  <si>
    <t>008-095-005-000</t>
  </si>
  <si>
    <t xml:space="preserve">South Negros Biopower, Inc. </t>
  </si>
  <si>
    <t>National Highway, Brgy. Cubay. La Carlota City, Negros Occidental</t>
  </si>
  <si>
    <t>008-348-719-000</t>
  </si>
  <si>
    <t xml:space="preserve">South Premiere Power Corporation </t>
  </si>
  <si>
    <t>227-308-464-000</t>
  </si>
  <si>
    <t>SPPCCST</t>
  </si>
  <si>
    <t>Southern Leyte Electric Cooperative, Inc.</t>
  </si>
  <si>
    <t>Soro-Soro, Maasin City, Southern Leyte</t>
  </si>
  <si>
    <t>000-819-044-000</t>
  </si>
  <si>
    <t xml:space="preserve">Southwest Luzon Power Generation Corporation </t>
  </si>
  <si>
    <t xml:space="preserve">Brgy. San Rafael, Calaca, Batangas </t>
  </si>
  <si>
    <t>008-115-664-000</t>
  </si>
  <si>
    <t>SLPGCSS</t>
  </si>
  <si>
    <t xml:space="preserve">SPARC-Solar Powered Agri-Rural Communities Corporation 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</si>
  <si>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</si>
  <si>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</si>
  <si>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</si>
  <si>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</si>
  <si>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</si>
  <si>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</si>
  <si>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Island Power Corporation </t>
  </si>
  <si>
    <t>Brgy. Tinocuan, Dingle, Iloilo</t>
  </si>
  <si>
    <t>218-474-921-000</t>
  </si>
  <si>
    <t xml:space="preserve">SPC Power Corporation </t>
  </si>
  <si>
    <t>7th Floor, Cebu Holdings Center, Cebu Business Park, Archbishop Reyes Ave,Cebu City, 6000 Philippines</t>
  </si>
  <si>
    <t>003-868-048-000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</si>
  <si>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</si>
  <si>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</si>
  <si>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</si>
  <si>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</si>
  <si>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</si>
  <si>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</si>
  <si>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</si>
  <si>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</si>
  <si>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</si>
  <si>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</si>
  <si>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 xml:space="preserve">Strategic Power Development Corporation </t>
  </si>
  <si>
    <t>808 Meralco Ave.cor.Gen.Lim St. Brgy. San Antonio, Ortigas Center,Pasig City 1605</t>
  </si>
  <si>
    <t>227-545-141-000</t>
  </si>
  <si>
    <t>SEZSLR</t>
  </si>
  <si>
    <t>Subic Enerzone Corporation</t>
  </si>
  <si>
    <t>Canal Road cor Labitan St., Central Business District, Subic Bay Freeport Zone 2200</t>
  </si>
  <si>
    <t>224-523-316-000</t>
  </si>
  <si>
    <t xml:space="preserve">Subic Enerzone Corporation </t>
  </si>
  <si>
    <t>Canal Road cor Labitan St., Central Business District, Subic Bay Freeport Zone 2222</t>
  </si>
  <si>
    <t>SEZLRE</t>
  </si>
  <si>
    <t>Sulu Electric Power and Light (Phils.), Inc.</t>
  </si>
  <si>
    <t>Sepalco Center Palo-Pastrana Road, Brgy Castilla Palo, Leyte</t>
  </si>
  <si>
    <t>008-685-342-000</t>
  </si>
  <si>
    <t>SEPALCOSS</t>
  </si>
  <si>
    <t xml:space="preserve">Sunwest Water and Electric Company 2, Inc. </t>
  </si>
  <si>
    <t>Unit 1108, West Tower, Philippine Stock Exchange, Ortigas Center, Pasig City, 1605</t>
  </si>
  <si>
    <t>005-770-958-000</t>
  </si>
  <si>
    <t>TEILRE</t>
  </si>
  <si>
    <t>Tarlac Electric, Inc.</t>
  </si>
  <si>
    <t>Mabini St., Tarlac City</t>
  </si>
  <si>
    <t>004-070-881</t>
  </si>
  <si>
    <t>TRLCO1SLR</t>
  </si>
  <si>
    <t>Tarlac I Electric Cooperative, Inc.</t>
  </si>
  <si>
    <t>Amacalan, Gerona, Tarlac 2302</t>
  </si>
  <si>
    <t>000-543-781-000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</si>
  <si>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</si>
  <si>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</si>
  <si>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</si>
  <si>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</si>
  <si>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</si>
  <si>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 xml:space="preserve">Tarlac II Electric Cooperative, Inc. </t>
  </si>
  <si>
    <t>TeaM (Philippines) Energy Corporation</t>
  </si>
  <si>
    <t>25th Floor W. Fifth Ave. Bldg., 5th Ave., Bonifacio Global City, Taguig City, 1634</t>
  </si>
  <si>
    <t>002-243-275-000</t>
  </si>
  <si>
    <t>TPEC</t>
  </si>
  <si>
    <t xml:space="preserve">TeaM Energy Corporation </t>
  </si>
  <si>
    <t>25/F W Fifth Avenue Building, 5th Avenue, Bonifacio Global City, Taguig City</t>
  </si>
  <si>
    <t>001-726-870-000</t>
  </si>
  <si>
    <t xml:space="preserve">Team Sual Corporation </t>
  </si>
  <si>
    <t>003-841-103-000</t>
  </si>
  <si>
    <t>TSCCSTVIS</t>
  </si>
  <si>
    <t>TSCSS</t>
  </si>
  <si>
    <t xml:space="preserve">Terasu Energy Inc. </t>
  </si>
  <si>
    <t>41st Floor GT Tower International 6813 Ayala Ave. cor H.V. Dela Costa St., Makati 1209</t>
  </si>
  <si>
    <t>010-065-406-000</t>
  </si>
  <si>
    <t xml:space="preserve">Therma Luzon, Inc. </t>
  </si>
  <si>
    <t>266-567-164-000</t>
  </si>
  <si>
    <t>TLICSTNV</t>
  </si>
  <si>
    <t>BCWD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</si>
  <si>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</si>
  <si>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</si>
  <si>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</si>
  <si>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</si>
  <si>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</si>
  <si>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</si>
  <si>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</si>
  <si>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</si>
  <si>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</si>
  <si>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</si>
  <si>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</si>
  <si>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 xml:space="preserve">Therma Power -Visayas, Inc. </t>
  </si>
  <si>
    <t>Aboitiz Corporate Center, Gov. Manuel Cuenco, Kasambagan, Cebu City</t>
  </si>
  <si>
    <t>006-893-449-000</t>
  </si>
  <si>
    <t xml:space="preserve">Therma Visayas, Inc. </t>
  </si>
  <si>
    <t>Brgy. Bato, Toledo City, Cebu</t>
  </si>
  <si>
    <t>005-031-663-000</t>
  </si>
  <si>
    <t>TPCCST</t>
  </si>
  <si>
    <t xml:space="preserve">Toledo Power Company </t>
  </si>
  <si>
    <t>Toledo Power Plant, Daanglungsod, Toledo City, Cebu Philippines 6038</t>
  </si>
  <si>
    <t>003-883-626-000</t>
  </si>
  <si>
    <t>UPPC</t>
  </si>
  <si>
    <t>United Pulp and Paper Company, Inc.</t>
  </si>
  <si>
    <t>Km48 MacArthur Highway Iba Este Calumpit Bulacan</t>
  </si>
  <si>
    <t>000-149-834-000</t>
  </si>
  <si>
    <t xml:space="preserve">United Pulp and Paper Company, Inc. </t>
  </si>
  <si>
    <t>United Pulp and Paper Company, Inc. - Generator</t>
  </si>
  <si>
    <t xml:space="preserve">Universal Power Solutions, Inc. </t>
  </si>
  <si>
    <t>No. 40 San Miguel Avenue, Mandaluyong City</t>
  </si>
  <si>
    <t>008-471-214-000</t>
  </si>
  <si>
    <t>UPSIVISX</t>
  </si>
  <si>
    <t>UPSIVIS</t>
  </si>
  <si>
    <t>Universal Robina Corporation</t>
  </si>
  <si>
    <t>43/F Robinsons Equitable Tower DB Ave. Cor Poveda St., Ortigas Center, Pasig City</t>
  </si>
  <si>
    <t>000-400-016-000</t>
  </si>
  <si>
    <t>URCSS</t>
  </si>
  <si>
    <t xml:space="preserve">University of the Philippines Los Banos </t>
  </si>
  <si>
    <t>3/F Main Library Bldg., University of the Philippines Los Baños, College Laguna 4031</t>
  </si>
  <si>
    <t>000-864-006-004</t>
  </si>
  <si>
    <t xml:space="preserve">Valenzuela Solar Energy, Inc. </t>
  </si>
  <si>
    <t>198 Isla Road Brgy. Isla Valenzuela City</t>
  </si>
  <si>
    <t>008-924-184-000</t>
  </si>
  <si>
    <t>VSEISS</t>
  </si>
  <si>
    <t xml:space="preserve">Vantage Energy Solutions and Management, Inc. </t>
  </si>
  <si>
    <t>3/F BSC Bldg. Meralco Center Ortigas Ave. Pasig City</t>
  </si>
  <si>
    <t>009-464-430</t>
  </si>
  <si>
    <t>3/F BSC Bldg., Meralco Compound, Ortigas Avenue, Brgy. Ugong, Pasig City</t>
  </si>
  <si>
    <t>009-464-430-000</t>
  </si>
  <si>
    <t xml:space="preserve">Victorias Milling Company, Inc. </t>
  </si>
  <si>
    <t>VMC Compund,J.J. Ossorio St., Barangay XVI, Victorias City Negros Occidental, Philippines 6119</t>
  </si>
  <si>
    <t>000-270-220-000</t>
  </si>
  <si>
    <t>VECOSLR</t>
  </si>
  <si>
    <t>Visayan Electric Company</t>
  </si>
  <si>
    <t>VECO Engineering Office J. Panis St., Banilad, Cebu City (Capital) Cebu Philippines 6000</t>
  </si>
  <si>
    <t>000-566-230-000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</si>
  <si>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</si>
  <si>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</si>
  <si>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</si>
  <si>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</si>
  <si>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</si>
  <si>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</si>
  <si>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</si>
  <si>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 xml:space="preserve">VS Gripal Power Corporation  </t>
  </si>
  <si>
    <t>484-078-427-000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</si>
  <si>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</si>
  <si>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</si>
  <si>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</si>
  <si>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</si>
  <si>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</si>
  <si>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</si>
  <si>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</si>
  <si>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</si>
  <si>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#8 S.E Jayme St., Paknaan , Mandaue City, Cebu</t>
  </si>
  <si>
    <t>008-906-087-000</t>
  </si>
  <si>
    <t>OR#</t>
  </si>
  <si>
    <t>BILLER</t>
  </si>
  <si>
    <t>SUBTOTAL</t>
  </si>
  <si>
    <t>MORE Power Barge Inc.</t>
  </si>
  <si>
    <t>601-191-398-000</t>
  </si>
  <si>
    <t>2288 CHINO ROCES AVE EXT. MAGALLANES 1232 CITY OF MAKATI, NCR FOURTH DISTRICT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</si>
</sst>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0" fillId="0" borderId="0" applyFont="0" applyFill="0" applyBorder="0" applyAlignment="0" applyProtection="0"/>
    <xf numFmtId="0" fontId="1" fillId="0" borderId="0"/>
  </cellStyleXfs>
  <cellXfs count="151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0" fontId="3" fillId="0" borderId="1" xfId="0" applyFont="1" applyFill="1" applyBorder="1" applyAlignment="1">
      <alignment horizontal="right" vertical="top" wrapText="1" indent="2"/>
    </xf>
    <xf numFmtId="0" fontId="22" fillId="0" borderId="15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left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horizontal="center" vertical="top" wrapText="1"/>
    </xf>
    <xf numFmtId="0" fontId="26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4" fillId="2" borderId="3" xfId="0" applyFont="1" applyFill="1" applyBorder="1" applyAlignment="1">
      <alignment horizontal="center" vertical="top" wrapText="1"/>
    </xf>
    <xf numFmtId="164" fontId="22" fillId="0" borderId="3" xfId="1" applyFont="1" applyFill="1" applyBorder="1" applyAlignment="1">
      <alignment horizontal="right" vertical="center" indent="1" shrinkToFit="1"/>
    </xf>
    <xf numFmtId="164" fontId="27" fillId="0" borderId="3" xfId="1" applyFont="1" applyFill="1" applyBorder="1" applyAlignment="1">
      <alignment vertical="center" wrapText="1"/>
    </xf>
    <xf numFmtId="164" fontId="27" fillId="0" borderId="18" xfId="1" applyFont="1" applyFill="1" applyBorder="1" applyAlignment="1">
      <alignment vertical="center" wrapText="1"/>
    </xf>
    <xf numFmtId="164" fontId="22" fillId="0" borderId="16" xfId="1" applyFont="1" applyFill="1" applyBorder="1" applyAlignment="1">
      <alignment horizontal="right" vertical="center" indent="1" shrinkToFit="1"/>
    </xf>
    <xf numFmtId="164" fontId="22" fillId="0" borderId="18" xfId="1" applyFont="1" applyFill="1" applyBorder="1" applyAlignment="1">
      <alignment horizontal="right" vertical="center" indent="1" shrinkToFit="1"/>
    </xf>
    <xf numFmtId="0" fontId="24" fillId="2" borderId="4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vertical="top" wrapText="1"/>
    </xf>
    <xf numFmtId="0" fontId="22" fillId="0" borderId="3" xfId="0" applyFont="1" applyFill="1" applyBorder="1" applyAlignment="1">
      <alignment vertical="top" wrapText="1"/>
    </xf>
    <xf numFmtId="0" fontId="22" fillId="0" borderId="4" xfId="0" applyFont="1" applyFill="1" applyBorder="1" applyAlignment="1">
      <alignment vertical="top" wrapText="1"/>
    </xf>
    <xf numFmtId="0" fontId="27" fillId="0" borderId="19" xfId="0" applyFont="1" applyFill="1" applyBorder="1" applyAlignment="1">
      <alignment horizontal="left" vertical="center" wrapText="1"/>
    </xf>
    <xf numFmtId="0" fontId="27" fillId="0" borderId="20" xfId="0" applyFont="1" applyFill="1" applyBorder="1" applyAlignment="1">
      <alignment vertical="center" wrapText="1"/>
    </xf>
    <xf numFmtId="0" fontId="27" fillId="0" borderId="20" xfId="0" applyFont="1" applyFill="1" applyBorder="1" applyAlignment="1">
      <alignment horizontal="center" vertical="center" wrapText="1"/>
    </xf>
    <xf numFmtId="164" fontId="22" fillId="0" borderId="20" xfId="1" applyFont="1" applyFill="1" applyBorder="1" applyAlignment="1">
      <alignment horizontal="right" vertical="center" indent="1" shrinkToFit="1"/>
    </xf>
    <xf numFmtId="0" fontId="27" fillId="0" borderId="20" xfId="0" applyFont="1" applyFill="1" applyBorder="1" applyAlignment="1">
      <alignment horizontal="left" vertical="center" wrapText="1" indent="1"/>
    </xf>
    <xf numFmtId="0" fontId="27" fillId="0" borderId="2" xfId="0" applyFont="1" applyFill="1" applyBorder="1" applyAlignment="1">
      <alignment vertical="center" wrapText="1"/>
    </xf>
    <xf numFmtId="0" fontId="27" fillId="0" borderId="19" xfId="0" applyFont="1" applyFill="1" applyBorder="1" applyAlignment="1">
      <alignment vertical="center" wrapText="1"/>
    </xf>
    <xf numFmtId="0" fontId="27" fillId="0" borderId="17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1" fillId="0" borderId="21" xfId="2" applyFont="1" applyBorder="1" applyAlignment="1">
      <alignment horizontal="center" wrapText="1"/>
    </xf>
    <xf numFmtId="0" fontId="21" fillId="0" borderId="21" xfId="2" applyFont="1" applyBorder="1"/>
    <xf numFmtId="0" fontId="21" fillId="0" borderId="21" xfId="2" applyFont="1" applyBorder="1" applyAlignment="1">
      <alignment horizontal="center"/>
    </xf>
    <xf numFmtId="0" fontId="21" fillId="0" borderId="21" xfId="2" applyFont="1" applyBorder="1" applyAlignment="1">
      <alignment horizontal="center" vertical="center"/>
    </xf>
    <xf numFmtId="0" fontId="1" fillId="0" borderId="0" xfId="2"/>
    <xf numFmtId="0" fontId="1" fillId="0" borderId="21" xfId="2" applyBorder="1" applyAlignment="1">
      <alignment horizontal="center"/>
    </xf>
    <xf numFmtId="0" fontId="1" fillId="0" borderId="21" xfId="2" applyBorder="1"/>
    <xf numFmtId="0" fontId="1" fillId="0" borderId="21" xfId="2" applyBorder="1" applyAlignment="1">
      <alignment horizontal="left"/>
    </xf>
    <xf numFmtId="0" fontId="1" fillId="0" borderId="21" xfId="2" applyBorder="1" applyAlignment="1">
      <alignment horizontal="center" vertical="center"/>
    </xf>
    <xf numFmtId="0" fontId="1" fillId="3" borderId="21" xfId="2" applyFill="1" applyBorder="1" applyAlignment="1">
      <alignment horizontal="center"/>
    </xf>
    <xf numFmtId="0" fontId="1" fillId="3" borderId="21" xfId="2" applyFill="1" applyBorder="1"/>
    <xf numFmtId="0" fontId="1" fillId="3" borderId="21" xfId="2" applyFill="1" applyBorder="1" applyAlignment="1">
      <alignment horizontal="left"/>
    </xf>
    <xf numFmtId="0" fontId="1" fillId="3" borderId="21" xfId="2" applyFill="1" applyBorder="1" applyAlignment="1">
      <alignment horizontal="center" vertical="center"/>
    </xf>
    <xf numFmtId="0" fontId="31" fillId="3" borderId="21" xfId="2" applyFont="1" applyFill="1" applyBorder="1"/>
    <xf numFmtId="0" fontId="1" fillId="3" borderId="21" xfId="2" quotePrefix="1" applyFill="1" applyBorder="1" applyAlignment="1">
      <alignment horizontal="center" vertical="center"/>
    </xf>
    <xf numFmtId="0" fontId="31" fillId="3" borderId="21" xfId="2" applyFont="1" applyFill="1" applyBorder="1" applyAlignment="1">
      <alignment horizontal="center" vertical="center"/>
    </xf>
    <xf numFmtId="0" fontId="1" fillId="3" borderId="21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7" fillId="0" borderId="3" xfId="0" applyFont="1" applyFill="1" applyBorder="1" applyAlignment="1">
      <alignment horizontal="left" vertical="center" wrapText="1"/>
    </xf>
    <xf numFmtId="164" fontId="27" fillId="0" borderId="20" xfId="1" applyFont="1" applyFill="1" applyBorder="1" applyAlignment="1">
      <alignment vertical="center" wrapText="1"/>
    </xf>
    <xf numFmtId="0" fontId="26" fillId="4" borderId="4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 wrapText="1"/>
    </xf>
    <xf numFmtId="164" fontId="27" fillId="0" borderId="0" xfId="1" applyFont="1" applyFill="1" applyBorder="1" applyAlignment="1">
      <alignment vertical="center" wrapText="1"/>
    </xf>
    <xf numFmtId="164" fontId="22" fillId="0" borderId="0" xfId="1" applyFont="1" applyFill="1" applyBorder="1" applyAlignment="1">
      <alignment horizontal="right" vertical="center" indent="1" shrinkToFit="1"/>
    </xf>
    <xf numFmtId="3" fontId="22" fillId="0" borderId="0" xfId="1" applyNumberFormat="1" applyFont="1" applyFill="1" applyBorder="1" applyAlignment="1">
      <alignment horizontal="center" vertical="center" shrinkToFit="1"/>
    </xf>
    <xf numFmtId="3" fontId="22" fillId="0" borderId="20" xfId="1" applyNumberFormat="1" applyFont="1" applyFill="1" applyBorder="1" applyAlignment="1">
      <alignment horizontal="center" vertical="center" shrinkToFit="1"/>
    </xf>
    <xf numFmtId="164" fontId="22" fillId="0" borderId="23" xfId="1" applyFont="1" applyFill="1" applyBorder="1" applyAlignment="1">
      <alignment horizontal="right" vertical="center" indent="1" shrinkToFit="1"/>
    </xf>
    <xf numFmtId="0" fontId="26" fillId="5" borderId="22" xfId="0" applyFont="1" applyFill="1" applyBorder="1" applyAlignment="1">
      <alignment horizontal="right" vertical="center"/>
    </xf>
    <xf numFmtId="164" fontId="22" fillId="5" borderId="23" xfId="1" applyFont="1" applyFill="1" applyBorder="1" applyAlignment="1">
      <alignment horizontal="right" vertical="center" indent="1" shrinkToFit="1"/>
    </xf>
    <xf numFmtId="164" fontId="22" fillId="5" borderId="24" xfId="1" applyFont="1" applyFill="1" applyBorder="1" applyAlignment="1">
      <alignment horizontal="right" vertical="center" indent="1" shrinkToFit="1"/>
    </xf>
    <xf numFmtId="0" fontId="26" fillId="5" borderId="23" xfId="0" applyFont="1" applyFill="1" applyBorder="1" applyAlignment="1">
      <alignment horizontal="right" vertical="center"/>
    </xf>
    <xf numFmtId="0" fontId="27" fillId="0" borderId="25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vertical="center" wrapText="1"/>
    </xf>
    <xf numFmtId="164" fontId="27" fillId="0" borderId="25" xfId="1" applyFont="1" applyFill="1" applyBorder="1" applyAlignment="1">
      <alignment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vertical="center" wrapText="1"/>
    </xf>
    <xf numFmtId="164" fontId="27" fillId="0" borderId="27" xfId="1" applyFont="1" applyFill="1" applyBorder="1" applyAlignment="1">
      <alignment vertical="center" wrapText="1"/>
    </xf>
    <xf numFmtId="0" fontId="27" fillId="0" borderId="27" xfId="0" applyFont="1" applyFill="1" applyBorder="1" applyAlignment="1">
      <alignment horizontal="center" vertical="center" wrapText="1"/>
    </xf>
    <xf numFmtId="164" fontId="22" fillId="0" borderId="27" xfId="1" applyFont="1" applyFill="1" applyBorder="1" applyAlignment="1">
      <alignment horizontal="right" vertical="center" indent="1" shrinkToFit="1"/>
    </xf>
    <xf numFmtId="0" fontId="27" fillId="0" borderId="26" xfId="0" applyFont="1" applyFill="1" applyBorder="1" applyAlignment="1">
      <alignment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left" vertical="center" wrapText="1" indent="1"/>
    </xf>
    <xf numFmtId="0" fontId="26" fillId="5" borderId="28" xfId="0" applyFont="1" applyFill="1" applyBorder="1" applyAlignment="1">
      <alignment horizontal="right" vertical="center"/>
    </xf>
    <xf numFmtId="164" fontId="22" fillId="5" borderId="25" xfId="1" applyFont="1" applyFill="1" applyBorder="1" applyAlignment="1">
      <alignment horizontal="right" vertical="center" indent="1" shrinkToFi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left" vertical="center" wrapText="1"/>
    </xf>
    <xf numFmtId="0" fontId="27" fillId="0" borderId="23" xfId="0" applyFont="1" applyFill="1" applyBorder="1" applyAlignment="1">
      <alignment vertical="center" wrapText="1"/>
    </xf>
    <xf numFmtId="164" fontId="27" fillId="0" borderId="23" xfId="1" applyFont="1" applyFill="1" applyBorder="1" applyAlignment="1">
      <alignment vertical="center" wrapText="1"/>
    </xf>
    <xf numFmtId="0" fontId="27" fillId="0" borderId="23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left" vertical="top"/>
    </xf>
    <xf numFmtId="164" fontId="22" fillId="0" borderId="25" xfId="1" applyFont="1" applyFill="1" applyBorder="1" applyAlignment="1">
      <alignment horizontal="right" vertical="center" indent="1" shrinkToFit="1"/>
    </xf>
    <xf numFmtId="3" fontId="22" fillId="3" borderId="20" xfId="1" applyNumberFormat="1" applyFont="1" applyFill="1" applyBorder="1" applyAlignment="1">
      <alignment horizontal="center" vertical="center" shrinkToFit="1"/>
    </xf>
    <xf numFmtId="165" fontId="22" fillId="0" borderId="3" xfId="1" applyNumberFormat="1" applyFont="1" applyFill="1" applyBorder="1" applyAlignment="1">
      <alignment horizontal="center" vertical="center" shrinkToFit="1"/>
    </xf>
    <xf numFmtId="165" fontId="22" fillId="3" borderId="3" xfId="1" applyNumberFormat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39" fontId="5" fillId="0" borderId="2" xfId="0" applyNumberFormat="1" applyFont="1" applyFill="1" applyBorder="1" applyAlignment="1">
      <alignment horizontal="right" vertical="top" shrinkToFit="1"/>
    </xf>
    <xf numFmtId="39" fontId="5" fillId="0" borderId="3" xfId="0" applyNumberFormat="1" applyFont="1" applyFill="1" applyBorder="1" applyAlignment="1">
      <alignment horizontal="right" vertical="top" shrinkToFit="1"/>
    </xf>
    <xf numFmtId="39" fontId="5" fillId="0" borderId="4" xfId="0" applyNumberFormat="1" applyFont="1" applyFill="1" applyBorder="1" applyAlignment="1">
      <alignment horizontal="right" vertical="top" shrinkToFit="1"/>
    </xf>
    <xf numFmtId="2" fontId="5" fillId="0" borderId="2" xfId="0" applyNumberFormat="1" applyFont="1" applyFill="1" applyBorder="1" applyAlignment="1">
      <alignment horizontal="right" vertical="top" indent="1" shrinkToFit="1"/>
    </xf>
    <xf numFmtId="2" fontId="5" fillId="0" borderId="3" xfId="0" applyNumberFormat="1" applyFont="1" applyFill="1" applyBorder="1" applyAlignment="1">
      <alignment horizontal="right" vertical="top" indent="1" shrinkToFit="1"/>
    </xf>
    <xf numFmtId="2" fontId="5" fillId="0" borderId="4" xfId="0" applyNumberFormat="1" applyFont="1" applyFill="1" applyBorder="1" applyAlignment="1">
      <alignment horizontal="right" vertical="top" indent="1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 indent="2"/>
    </xf>
    <xf numFmtId="0" fontId="2" fillId="0" borderId="3" xfId="0" applyFont="1" applyFill="1" applyBorder="1" applyAlignment="1">
      <alignment horizontal="right" vertical="top" wrapText="1" indent="2"/>
    </xf>
    <xf numFmtId="0" fontId="2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top" wrapText="1" indent="7"/>
    </xf>
    <xf numFmtId="0" fontId="22" fillId="0" borderId="3" xfId="0" applyFont="1" applyFill="1" applyBorder="1" applyAlignment="1">
      <alignment horizontal="left" vertical="top" wrapText="1" indent="7"/>
    </xf>
    <xf numFmtId="0" fontId="22" fillId="0" borderId="4" xfId="0" applyFont="1" applyFill="1" applyBorder="1" applyAlignment="1">
      <alignment horizontal="left" vertical="top" wrapText="1" indent="7"/>
    </xf>
    <xf numFmtId="0" fontId="28" fillId="0" borderId="17" xfId="0" applyFont="1" applyFill="1" applyBorder="1" applyAlignment="1">
      <alignment horizontal="center" vertical="top" wrapText="1"/>
    </xf>
    <xf numFmtId="0" fontId="28" fillId="0" borderId="18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 refreshError="1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102" t="s">
        <v>0</v>
      </c>
      <c r="B1" s="103"/>
      <c r="C1" s="103"/>
      <c r="D1" s="103"/>
      <c r="E1" s="103"/>
      <c r="F1" s="103"/>
      <c r="G1" s="103"/>
      <c r="H1" s="103"/>
      <c r="I1" s="104"/>
    </row>
    <row r="2" spans="1:10" ht="59.25" customHeight="1" x14ac:dyDescent="0.2">
      <c r="A2" s="105" t="s">
        <v>1</v>
      </c>
      <c r="B2" s="105"/>
      <c r="C2" s="105"/>
      <c r="D2" s="105"/>
      <c r="E2" s="105"/>
      <c r="F2" s="106" t="s">
        <v>2</v>
      </c>
      <c r="G2" s="106"/>
      <c r="H2" s="106"/>
      <c r="I2" s="106"/>
      <c r="J2" s="106"/>
    </row>
    <row r="3" spans="1:10" ht="24.6" customHeight="1" x14ac:dyDescent="0.2">
      <c r="A3" s="107" t="s">
        <v>3</v>
      </c>
      <c r="B3" s="108"/>
      <c r="C3" s="108"/>
      <c r="D3" s="108"/>
      <c r="E3" s="108"/>
      <c r="F3" s="109"/>
    </row>
    <row r="4" spans="1:10" ht="107.1" customHeight="1" x14ac:dyDescent="0.2">
      <c r="A4" s="110" t="s">
        <v>4</v>
      </c>
      <c r="B4" s="111"/>
    </row>
    <row r="5" spans="1:10" ht="20.45" customHeight="1" x14ac:dyDescent="0.2">
      <c r="A5" s="1" t="s">
        <v>5</v>
      </c>
      <c r="B5" s="112" t="s">
        <v>6</v>
      </c>
      <c r="C5" s="113"/>
    </row>
    <row r="6" spans="1:10" ht="18" customHeight="1" x14ac:dyDescent="0.2">
      <c r="A6" s="2" t="s">
        <v>7</v>
      </c>
      <c r="B6" s="110" t="s">
        <v>8</v>
      </c>
      <c r="C6" s="111"/>
    </row>
    <row r="7" spans="1:10" ht="18" customHeight="1" x14ac:dyDescent="0.2">
      <c r="A7" s="3" t="s">
        <v>9</v>
      </c>
      <c r="B7" s="110" t="s">
        <v>10</v>
      </c>
      <c r="C7" s="111"/>
    </row>
    <row r="8" spans="1:10" ht="20.45" customHeight="1" x14ac:dyDescent="0.2">
      <c r="A8" s="4" t="s">
        <v>11</v>
      </c>
      <c r="B8" s="110" t="s">
        <v>12</v>
      </c>
      <c r="C8" s="111"/>
    </row>
    <row r="9" spans="1:10" ht="12.75" customHeight="1" x14ac:dyDescent="0.2">
      <c r="A9" s="114" t="s">
        <v>13</v>
      </c>
      <c r="B9" s="114"/>
      <c r="C9" s="114"/>
      <c r="D9" s="114"/>
      <c r="E9" s="114"/>
      <c r="F9" s="114"/>
      <c r="G9" s="114"/>
      <c r="H9" s="114"/>
      <c r="I9" s="114"/>
      <c r="J9" s="114"/>
    </row>
    <row r="10" spans="1:10" ht="33" customHeight="1" x14ac:dyDescent="0.2">
      <c r="A10" s="115" t="s">
        <v>14</v>
      </c>
      <c r="B10" s="116"/>
      <c r="C10" s="117" t="s">
        <v>15</v>
      </c>
      <c r="D10" s="117"/>
      <c r="E10" s="117"/>
      <c r="F10" s="117"/>
      <c r="G10" s="117"/>
      <c r="H10" s="5" t="s">
        <v>16</v>
      </c>
    </row>
    <row r="11" spans="1:10" ht="18" customHeight="1" x14ac:dyDescent="0.2">
      <c r="A11" s="118" t="s">
        <v>17</v>
      </c>
      <c r="B11" s="119"/>
      <c r="C11" s="120">
        <v>5031960.78</v>
      </c>
      <c r="D11" s="121"/>
      <c r="E11" s="121"/>
      <c r="F11" s="121"/>
      <c r="G11" s="122"/>
      <c r="H11" s="6" t="s">
        <v>18</v>
      </c>
    </row>
    <row r="12" spans="1:10" ht="17.45" customHeight="1" x14ac:dyDescent="0.2">
      <c r="A12" s="123" t="s">
        <v>19</v>
      </c>
      <c r="B12" s="124"/>
      <c r="C12" s="125" t="s">
        <v>18</v>
      </c>
      <c r="D12" s="126"/>
      <c r="E12" s="126"/>
      <c r="F12" s="126"/>
      <c r="G12" s="127"/>
      <c r="H12" s="7" t="s">
        <v>18</v>
      </c>
    </row>
    <row r="13" spans="1:10" ht="18" customHeight="1" x14ac:dyDescent="0.2">
      <c r="A13" s="123" t="s">
        <v>20</v>
      </c>
      <c r="B13" s="124"/>
      <c r="C13" s="128">
        <v>1359057.52</v>
      </c>
      <c r="D13" s="129"/>
      <c r="E13" s="129"/>
      <c r="F13" s="129"/>
      <c r="G13" s="130"/>
      <c r="H13" s="7" t="s">
        <v>18</v>
      </c>
    </row>
    <row r="14" spans="1:10" ht="18" customHeight="1" x14ac:dyDescent="0.2">
      <c r="A14" s="123" t="s">
        <v>21</v>
      </c>
      <c r="B14" s="124"/>
      <c r="C14" s="128">
        <v>6391018.2999999998</v>
      </c>
      <c r="D14" s="129"/>
      <c r="E14" s="129"/>
      <c r="F14" s="129"/>
      <c r="G14" s="130"/>
      <c r="H14" s="7" t="s">
        <v>18</v>
      </c>
    </row>
    <row r="15" spans="1:10" ht="18" customHeight="1" x14ac:dyDescent="0.2">
      <c r="A15" s="123" t="s">
        <v>22</v>
      </c>
      <c r="B15" s="124"/>
      <c r="C15" s="128">
        <v>603835.31999999995</v>
      </c>
      <c r="D15" s="129"/>
      <c r="E15" s="129"/>
      <c r="F15" s="129"/>
      <c r="G15" s="130"/>
      <c r="H15" s="7" t="s">
        <v>18</v>
      </c>
    </row>
    <row r="16" spans="1:10" ht="16.5" customHeight="1" x14ac:dyDescent="0.2">
      <c r="A16" s="123" t="s">
        <v>23</v>
      </c>
      <c r="B16" s="124"/>
      <c r="C16" s="131">
        <v>-127631.32</v>
      </c>
      <c r="D16" s="132"/>
      <c r="E16" s="132"/>
      <c r="F16" s="132"/>
      <c r="G16" s="133"/>
      <c r="H16" s="7" t="s">
        <v>18</v>
      </c>
    </row>
    <row r="17" spans="1:10" ht="18.95" customHeight="1" x14ac:dyDescent="0.2">
      <c r="A17" s="123" t="s">
        <v>24</v>
      </c>
      <c r="B17" s="124"/>
      <c r="C17" s="134">
        <v>433.61</v>
      </c>
      <c r="D17" s="135"/>
      <c r="E17" s="135"/>
      <c r="F17" s="135"/>
      <c r="G17" s="136"/>
      <c r="H17" s="8" t="s">
        <v>25</v>
      </c>
    </row>
    <row r="18" spans="1:10" ht="12.75" customHeight="1" x14ac:dyDescent="0.2">
      <c r="A18" s="105" t="s">
        <v>26</v>
      </c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 ht="24" customHeight="1" x14ac:dyDescent="0.2">
      <c r="A19" s="137" t="s">
        <v>27</v>
      </c>
      <c r="B19" s="138"/>
      <c r="C19" s="138"/>
      <c r="D19" s="139"/>
      <c r="E19" s="140" t="s">
        <v>18</v>
      </c>
      <c r="F19" s="141"/>
      <c r="G19" s="141"/>
      <c r="H19" s="142"/>
    </row>
    <row r="20" spans="1:10" ht="24" customHeight="1" x14ac:dyDescent="0.2">
      <c r="A20" s="137" t="s">
        <v>28</v>
      </c>
      <c r="B20" s="138"/>
      <c r="C20" s="138"/>
      <c r="D20" s="139"/>
      <c r="E20" s="140" t="s">
        <v>18</v>
      </c>
      <c r="F20" s="141"/>
      <c r="G20" s="141"/>
      <c r="H20" s="142"/>
    </row>
    <row r="21" spans="1:10" ht="24" customHeight="1" x14ac:dyDescent="0.2">
      <c r="A21" s="137" t="s">
        <v>29</v>
      </c>
      <c r="B21" s="138"/>
      <c r="C21" s="138"/>
      <c r="D21" s="139"/>
      <c r="E21" s="143"/>
      <c r="F21" s="144"/>
      <c r="G21" s="144"/>
      <c r="H21" s="145"/>
    </row>
    <row r="22" spans="1:10" ht="23.1" customHeight="1" x14ac:dyDescent="0.2">
      <c r="A22" s="137" t="s">
        <v>30</v>
      </c>
      <c r="B22" s="138"/>
      <c r="C22" s="138"/>
      <c r="D22" s="139"/>
      <c r="E22" s="143"/>
      <c r="F22" s="144"/>
      <c r="G22" s="144"/>
      <c r="H22" s="145"/>
    </row>
    <row r="23" spans="1:10" ht="11.25" customHeight="1" x14ac:dyDescent="0.2">
      <c r="A23" s="105" t="s">
        <v>31</v>
      </c>
      <c r="B23" s="105"/>
      <c r="C23" s="105"/>
      <c r="D23" s="105"/>
      <c r="E23" s="105"/>
      <c r="F23" s="105"/>
      <c r="G23" s="105"/>
      <c r="H23" s="105"/>
      <c r="I23" s="105"/>
      <c r="J23" s="105"/>
    </row>
    <row r="24" spans="1:10" ht="12.75" customHeight="1" x14ac:dyDescent="0.2">
      <c r="A24" s="114" t="s">
        <v>32</v>
      </c>
      <c r="B24" s="114"/>
      <c r="C24" s="114"/>
      <c r="D24" s="114"/>
      <c r="E24" s="114"/>
      <c r="F24" s="114"/>
      <c r="G24" s="114"/>
      <c r="H24" s="114"/>
      <c r="I24" s="114"/>
      <c r="J24" s="114"/>
    </row>
    <row r="25" spans="1:10" ht="47.1" customHeight="1" x14ac:dyDescent="0.2">
      <c r="A25" s="143" t="s">
        <v>33</v>
      </c>
      <c r="B25" s="144"/>
      <c r="C25" s="144"/>
      <c r="D25" s="144"/>
      <c r="E25" s="144"/>
      <c r="F25" s="144"/>
      <c r="G25" s="144"/>
      <c r="H25" s="145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G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5"/>
  <sheetViews>
    <sheetView showGridLines="0" workbookViewId="0">
      <pane xSplit="4" ySplit="2" topLeftCell="E301" activePane="bottomRight" state="frozen"/>
      <selection pane="topRight" activeCell="E1" sqref="E1"/>
      <selection pane="bottomLeft" activeCell="A3" sqref="A3"/>
      <selection pane="bottomRight" activeCell="N308" sqref="N308"/>
    </sheetView>
  </sheetViews>
  <sheetFormatPr defaultRowHeight="12.75" x14ac:dyDescent="0.2"/>
  <cols>
    <col min="1" max="1" width="8.33203125" customWidth="1"/>
    <col min="2" max="2" width="14.1640625" bestFit="1" customWidth="1"/>
    <col min="3" max="3" width="20.5" customWidth="1"/>
    <col min="4" max="4" width="31.1640625" customWidth="1"/>
    <col min="5" max="5" width="11.6640625" customWidth="1"/>
    <col min="6" max="8" width="9.5" style="23" customWidth="1"/>
    <col min="9" max="9" width="10.5" style="23" customWidth="1"/>
    <col min="10" max="14" width="14.33203125" customWidth="1"/>
    <col min="15" max="16" width="16.1640625" bestFit="1" customWidth="1"/>
  </cols>
  <sheetData>
    <row r="1" spans="1:16" ht="48" customHeight="1" x14ac:dyDescent="0.2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6" s="23" customFormat="1" ht="38.25" x14ac:dyDescent="0.2">
      <c r="A2" s="19" t="s">
        <v>514</v>
      </c>
      <c r="B2" s="20" t="s">
        <v>515</v>
      </c>
      <c r="C2" s="21" t="s">
        <v>516</v>
      </c>
      <c r="D2" s="24" t="s">
        <v>526</v>
      </c>
      <c r="E2" s="21" t="s">
        <v>517</v>
      </c>
      <c r="F2" s="21" t="s">
        <v>518</v>
      </c>
      <c r="G2" s="21" t="s">
        <v>519</v>
      </c>
      <c r="H2" s="21" t="s">
        <v>520</v>
      </c>
      <c r="I2" s="21" t="s">
        <v>521</v>
      </c>
      <c r="J2" s="21" t="s">
        <v>522</v>
      </c>
      <c r="K2" s="21" t="s">
        <v>523</v>
      </c>
      <c r="L2" s="21" t="s">
        <v>524</v>
      </c>
      <c r="M2" s="22" t="s">
        <v>525</v>
      </c>
      <c r="N2" s="30" t="s">
        <v>527</v>
      </c>
      <c r="O2" s="65" t="s">
        <v>1546</v>
      </c>
      <c r="P2" s="65" t="s">
        <v>1547</v>
      </c>
    </row>
    <row r="3" spans="1:16" ht="17.25" customHeight="1" x14ac:dyDescent="0.2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26" t="s">
        <v>35</v>
      </c>
      <c r="F3" s="11" t="s">
        <v>36</v>
      </c>
      <c r="G3" s="11" t="s">
        <v>37</v>
      </c>
      <c r="H3" s="11" t="s">
        <v>37</v>
      </c>
      <c r="I3" s="14" t="s">
        <v>37</v>
      </c>
      <c r="J3" s="28">
        <v>1202.2</v>
      </c>
      <c r="K3" s="28" t="s">
        <v>38</v>
      </c>
      <c r="L3" s="28">
        <v>144.26</v>
      </c>
      <c r="M3" s="28">
        <v>-24.04</v>
      </c>
      <c r="N3" s="28">
        <f>SUM(J3:M3)</f>
        <v>1322.42</v>
      </c>
      <c r="O3" s="25"/>
      <c r="P3" s="25"/>
    </row>
    <row r="4" spans="1:16" ht="17.25" customHeight="1" x14ac:dyDescent="0.2">
      <c r="A4" s="66"/>
      <c r="B4" s="67"/>
      <c r="C4" s="68"/>
      <c r="D4" s="68"/>
      <c r="E4" s="69"/>
      <c r="F4" s="66"/>
      <c r="G4" s="66"/>
      <c r="H4" s="66"/>
      <c r="I4" s="74" t="s">
        <v>1548</v>
      </c>
      <c r="J4" s="75">
        <f>SUM(J3)</f>
        <v>1202.2</v>
      </c>
      <c r="K4" s="75">
        <f t="shared" ref="K4:N4" si="0">SUM(K3)</f>
        <v>0</v>
      </c>
      <c r="L4" s="75">
        <f t="shared" si="0"/>
        <v>144.26</v>
      </c>
      <c r="M4" s="75">
        <f t="shared" si="0"/>
        <v>-24.04</v>
      </c>
      <c r="N4" s="76">
        <f t="shared" si="0"/>
        <v>1322.42</v>
      </c>
      <c r="O4" s="99">
        <v>514</v>
      </c>
      <c r="P4" s="37"/>
    </row>
    <row r="5" spans="1:16" ht="10.5" customHeight="1" x14ac:dyDescent="0.2">
      <c r="A5" s="66"/>
      <c r="B5" s="67"/>
      <c r="C5" s="68"/>
      <c r="D5" s="68"/>
      <c r="E5" s="69"/>
      <c r="F5" s="66"/>
      <c r="G5" s="66"/>
      <c r="H5" s="66"/>
      <c r="I5" s="66"/>
      <c r="J5" s="70"/>
      <c r="K5" s="70"/>
      <c r="L5" s="70"/>
      <c r="M5" s="70"/>
      <c r="N5" s="70"/>
      <c r="O5" s="71"/>
      <c r="P5" s="70"/>
    </row>
    <row r="6" spans="1:16" ht="17.25" customHeight="1" x14ac:dyDescent="0.2">
      <c r="A6" s="42">
        <f>A3+1</f>
        <v>2</v>
      </c>
      <c r="B6" s="10" t="s">
        <v>254</v>
      </c>
      <c r="C6" s="17" t="s">
        <v>254</v>
      </c>
      <c r="D6" s="17" t="str">
        <f>VLOOKUP(C6,TaxInfo!$A$2:$B$641,2,0)</f>
        <v xml:space="preserve">Aboitiz Energy Solutions, Inc. </v>
      </c>
      <c r="E6" s="26" t="s">
        <v>35</v>
      </c>
      <c r="F6" s="11" t="s">
        <v>36</v>
      </c>
      <c r="G6" s="11" t="s">
        <v>37</v>
      </c>
      <c r="H6" s="11" t="s">
        <v>37</v>
      </c>
      <c r="I6" s="11" t="s">
        <v>37</v>
      </c>
      <c r="J6" s="25">
        <v>21084.240000000002</v>
      </c>
      <c r="K6" s="25" t="s">
        <v>38</v>
      </c>
      <c r="L6" s="25">
        <v>2530.11</v>
      </c>
      <c r="M6" s="25">
        <v>-421.68</v>
      </c>
      <c r="N6" s="25">
        <f>SUM(J6:M6)</f>
        <v>23192.670000000002</v>
      </c>
      <c r="O6" s="25"/>
      <c r="P6" s="25"/>
    </row>
    <row r="7" spans="1:16" ht="17.25" customHeight="1" x14ac:dyDescent="0.2">
      <c r="A7" s="42">
        <f t="shared" ref="A7:A139" si="1">A6+1</f>
        <v>3</v>
      </c>
      <c r="B7" s="10" t="s">
        <v>254</v>
      </c>
      <c r="C7" s="17" t="s">
        <v>255</v>
      </c>
      <c r="D7" s="17" t="str">
        <f>VLOOKUP(C7,TaxInfo!$A$2:$B$641,2,0)</f>
        <v xml:space="preserve">Aboitiz Energy Solutions, Inc. </v>
      </c>
      <c r="E7" s="26" t="s">
        <v>35</v>
      </c>
      <c r="F7" s="11" t="s">
        <v>36</v>
      </c>
      <c r="G7" s="11" t="s">
        <v>37</v>
      </c>
      <c r="H7" s="11" t="s">
        <v>37</v>
      </c>
      <c r="I7" s="14" t="s">
        <v>37</v>
      </c>
      <c r="J7" s="25">
        <v>1185.03</v>
      </c>
      <c r="K7" s="25" t="s">
        <v>38</v>
      </c>
      <c r="L7" s="25">
        <v>142.19999999999999</v>
      </c>
      <c r="M7" s="25">
        <v>-23.7</v>
      </c>
      <c r="N7" s="25">
        <f>SUM(J7:M7)</f>
        <v>1303.53</v>
      </c>
      <c r="O7" s="25"/>
      <c r="P7" s="25"/>
    </row>
    <row r="8" spans="1:16" ht="17.25" customHeight="1" x14ac:dyDescent="0.2">
      <c r="A8" s="66"/>
      <c r="B8" s="67"/>
      <c r="C8" s="68"/>
      <c r="D8" s="68"/>
      <c r="E8" s="69"/>
      <c r="F8" s="66"/>
      <c r="G8" s="66"/>
      <c r="H8" s="66"/>
      <c r="I8" s="77" t="s">
        <v>1548</v>
      </c>
      <c r="J8" s="75">
        <f>SUM(J6:J7)</f>
        <v>22269.27</v>
      </c>
      <c r="K8" s="75">
        <f t="shared" ref="K8:N8" si="2">SUM(K6:K7)</f>
        <v>0</v>
      </c>
      <c r="L8" s="75">
        <f t="shared" si="2"/>
        <v>2672.31</v>
      </c>
      <c r="M8" s="75">
        <f t="shared" si="2"/>
        <v>-445.38</v>
      </c>
      <c r="N8" s="75">
        <f t="shared" si="2"/>
        <v>24496.2</v>
      </c>
      <c r="O8" s="99">
        <v>515</v>
      </c>
      <c r="P8" s="37"/>
    </row>
    <row r="9" spans="1:16" ht="17.25" customHeight="1" x14ac:dyDescent="0.2">
      <c r="A9" s="66"/>
      <c r="B9" s="67"/>
      <c r="C9" s="68"/>
      <c r="D9" s="68"/>
      <c r="E9" s="69"/>
      <c r="F9" s="66"/>
      <c r="G9" s="66"/>
      <c r="H9" s="66"/>
      <c r="I9" s="66"/>
      <c r="J9" s="70"/>
      <c r="K9" s="70"/>
      <c r="L9" s="70"/>
      <c r="M9" s="70"/>
      <c r="N9" s="70"/>
      <c r="O9" s="71"/>
      <c r="P9" s="70"/>
    </row>
    <row r="10" spans="1:16" ht="17.25" customHeight="1" x14ac:dyDescent="0.2">
      <c r="A10" s="42">
        <f>A7+1</f>
        <v>4</v>
      </c>
      <c r="B10" s="10" t="s">
        <v>242</v>
      </c>
      <c r="C10" s="17" t="s">
        <v>242</v>
      </c>
      <c r="D10" s="17" t="str">
        <f>VLOOKUP(C10,TaxInfo!$A$2:$B$641,2,0)</f>
        <v>Abra Electric Cooperative, Inc.</v>
      </c>
      <c r="E10" s="26" t="s">
        <v>35</v>
      </c>
      <c r="F10" s="11" t="s">
        <v>36</v>
      </c>
      <c r="G10" s="11" t="s">
        <v>37</v>
      </c>
      <c r="H10" s="11" t="s">
        <v>37</v>
      </c>
      <c r="I10" s="11" t="s">
        <v>37</v>
      </c>
      <c r="J10" s="25">
        <v>6773.48</v>
      </c>
      <c r="K10" s="25" t="s">
        <v>38</v>
      </c>
      <c r="L10" s="25">
        <v>812.82</v>
      </c>
      <c r="M10" s="25">
        <v>-135.47</v>
      </c>
      <c r="N10" s="25">
        <f>SUM(J10:M10)</f>
        <v>7450.829999999999</v>
      </c>
      <c r="O10" s="25"/>
      <c r="P10" s="25"/>
    </row>
    <row r="11" spans="1:16" ht="17.25" customHeight="1" x14ac:dyDescent="0.2">
      <c r="A11" s="66"/>
      <c r="B11" s="67"/>
      <c r="C11" s="68"/>
      <c r="D11" s="68"/>
      <c r="E11" s="69"/>
      <c r="F11" s="66"/>
      <c r="G11" s="66"/>
      <c r="H11" s="66"/>
      <c r="I11" s="74" t="s">
        <v>1548</v>
      </c>
      <c r="J11" s="75">
        <f>SUM(J10)</f>
        <v>6773.48</v>
      </c>
      <c r="K11" s="75">
        <f t="shared" ref="K11" si="3">SUM(K10)</f>
        <v>0</v>
      </c>
      <c r="L11" s="75">
        <f t="shared" ref="L11" si="4">SUM(L10)</f>
        <v>812.82</v>
      </c>
      <c r="M11" s="75">
        <f t="shared" ref="M11" si="5">SUM(M10)</f>
        <v>-135.47</v>
      </c>
      <c r="N11" s="76">
        <f t="shared" ref="N11" si="6">SUM(N10)</f>
        <v>7450.829999999999</v>
      </c>
      <c r="O11" s="99">
        <v>516</v>
      </c>
      <c r="P11" s="37"/>
    </row>
    <row r="12" spans="1:16" ht="17.25" customHeight="1" x14ac:dyDescent="0.2">
      <c r="A12" s="66"/>
      <c r="B12" s="67"/>
      <c r="C12" s="68"/>
      <c r="D12" s="68"/>
      <c r="E12" s="69"/>
      <c r="F12" s="66"/>
      <c r="G12" s="66"/>
      <c r="H12" s="66"/>
      <c r="I12" s="66"/>
      <c r="J12" s="70"/>
      <c r="K12" s="70"/>
      <c r="L12" s="70"/>
      <c r="M12" s="70"/>
      <c r="N12" s="70"/>
      <c r="O12" s="71"/>
      <c r="P12" s="70"/>
    </row>
    <row r="13" spans="1:16" ht="17.25" customHeight="1" x14ac:dyDescent="0.2">
      <c r="A13" s="42">
        <f>A10+1</f>
        <v>5</v>
      </c>
      <c r="B13" s="10" t="s">
        <v>243</v>
      </c>
      <c r="C13" s="17" t="s">
        <v>243</v>
      </c>
      <c r="D13" s="17" t="str">
        <f>VLOOKUP(C13,TaxInfo!$A$2:$B$641,2,0)</f>
        <v xml:space="preserve">Absolut Distillers Inc. </v>
      </c>
      <c r="E13" s="26" t="s">
        <v>43</v>
      </c>
      <c r="F13" s="11" t="s">
        <v>36</v>
      </c>
      <c r="G13" s="11" t="s">
        <v>36</v>
      </c>
      <c r="H13" s="11" t="s">
        <v>36</v>
      </c>
      <c r="I13" s="11" t="s">
        <v>36</v>
      </c>
      <c r="J13" s="25" t="s">
        <v>38</v>
      </c>
      <c r="K13" s="25">
        <v>0.06</v>
      </c>
      <c r="L13" s="25" t="s">
        <v>38</v>
      </c>
      <c r="M13" s="25" t="s">
        <v>38</v>
      </c>
      <c r="N13" s="25">
        <f>SUM(J13:M13)</f>
        <v>0.06</v>
      </c>
      <c r="O13" s="25"/>
      <c r="P13" s="25"/>
    </row>
    <row r="14" spans="1:16" ht="17.25" customHeight="1" x14ac:dyDescent="0.2">
      <c r="A14" s="66"/>
      <c r="B14" s="67"/>
      <c r="C14" s="68"/>
      <c r="D14" s="68"/>
      <c r="E14" s="69"/>
      <c r="F14" s="66"/>
      <c r="G14" s="66"/>
      <c r="H14" s="66"/>
      <c r="I14" s="74" t="s">
        <v>1548</v>
      </c>
      <c r="J14" s="75">
        <f>SUM(J13)</f>
        <v>0</v>
      </c>
      <c r="K14" s="75">
        <f t="shared" ref="K14" si="7">SUM(K13)</f>
        <v>0.06</v>
      </c>
      <c r="L14" s="75">
        <f t="shared" ref="L14" si="8">SUM(L13)</f>
        <v>0</v>
      </c>
      <c r="M14" s="75">
        <f t="shared" ref="M14" si="9">SUM(M13)</f>
        <v>0</v>
      </c>
      <c r="N14" s="76">
        <f t="shared" ref="N14" si="10">SUM(N13)</f>
        <v>0.06</v>
      </c>
      <c r="O14" s="99">
        <v>517</v>
      </c>
      <c r="P14" s="37"/>
    </row>
    <row r="15" spans="1:16" ht="17.25" customHeight="1" x14ac:dyDescent="0.2">
      <c r="A15" s="66"/>
      <c r="B15" s="67"/>
      <c r="C15" s="68"/>
      <c r="D15" s="68"/>
      <c r="E15" s="69"/>
      <c r="F15" s="66"/>
      <c r="G15" s="66"/>
      <c r="H15" s="66"/>
      <c r="I15" s="66"/>
      <c r="J15" s="70"/>
      <c r="K15" s="70"/>
      <c r="L15" s="70"/>
      <c r="M15" s="70"/>
      <c r="N15" s="70"/>
      <c r="O15" s="71"/>
      <c r="P15" s="70"/>
    </row>
    <row r="16" spans="1:16" ht="17.25" customHeight="1" x14ac:dyDescent="0.2">
      <c r="A16" s="42">
        <f>A13+1</f>
        <v>6</v>
      </c>
      <c r="B16" s="10" t="s">
        <v>246</v>
      </c>
      <c r="C16" s="17" t="s">
        <v>246</v>
      </c>
      <c r="D16" s="17" t="str">
        <f>VLOOKUP(C16,TaxInfo!$A$2:$B$641,2,0)</f>
        <v xml:space="preserve">AC Energy and Infrastructure Corporation </v>
      </c>
      <c r="E16" s="26" t="s">
        <v>35</v>
      </c>
      <c r="F16" s="11" t="s">
        <v>36</v>
      </c>
      <c r="G16" s="11" t="s">
        <v>37</v>
      </c>
      <c r="H16" s="11" t="s">
        <v>37</v>
      </c>
      <c r="I16" s="11" t="s">
        <v>37</v>
      </c>
      <c r="J16" s="25">
        <v>442.06</v>
      </c>
      <c r="K16" s="25" t="s">
        <v>38</v>
      </c>
      <c r="L16" s="25">
        <v>53.05</v>
      </c>
      <c r="M16" s="25">
        <v>-8.84</v>
      </c>
      <c r="N16" s="25">
        <f>SUM(J16:M16)</f>
        <v>486.27000000000004</v>
      </c>
      <c r="O16" s="25"/>
      <c r="P16" s="25"/>
    </row>
    <row r="17" spans="1:16" ht="17.25" customHeight="1" x14ac:dyDescent="0.2">
      <c r="A17" s="42">
        <f t="shared" si="1"/>
        <v>7</v>
      </c>
      <c r="B17" s="10" t="s">
        <v>246</v>
      </c>
      <c r="C17" s="17" t="s">
        <v>247</v>
      </c>
      <c r="D17" s="17" t="str">
        <f>VLOOKUP(C17,TaxInfo!$A$2:$B$641,2,0)</f>
        <v xml:space="preserve">AC Energy and Infrastructure Corporation </v>
      </c>
      <c r="E17" s="26" t="s">
        <v>35</v>
      </c>
      <c r="F17" s="11" t="s">
        <v>36</v>
      </c>
      <c r="G17" s="11" t="s">
        <v>37</v>
      </c>
      <c r="H17" s="11" t="s">
        <v>37</v>
      </c>
      <c r="I17" s="11" t="s">
        <v>37</v>
      </c>
      <c r="J17" s="25">
        <v>687.91</v>
      </c>
      <c r="K17" s="25" t="s">
        <v>38</v>
      </c>
      <c r="L17" s="25">
        <v>82.55</v>
      </c>
      <c r="M17" s="25">
        <v>-13.76</v>
      </c>
      <c r="N17" s="25">
        <f>SUM(J17:M17)</f>
        <v>756.69999999999993</v>
      </c>
      <c r="O17" s="25"/>
      <c r="P17" s="25"/>
    </row>
    <row r="18" spans="1:16" ht="17.25" customHeight="1" x14ac:dyDescent="0.2">
      <c r="A18" s="66"/>
      <c r="B18" s="67"/>
      <c r="C18" s="68"/>
      <c r="D18" s="68"/>
      <c r="E18" s="69"/>
      <c r="F18" s="66"/>
      <c r="G18" s="66"/>
      <c r="H18" s="66"/>
      <c r="I18" s="77" t="s">
        <v>1548</v>
      </c>
      <c r="J18" s="75">
        <f>SUM(J16:J17)</f>
        <v>1129.97</v>
      </c>
      <c r="K18" s="75">
        <f t="shared" ref="K18" si="11">SUM(K16:K17)</f>
        <v>0</v>
      </c>
      <c r="L18" s="75">
        <f t="shared" ref="L18" si="12">SUM(L16:L17)</f>
        <v>135.6</v>
      </c>
      <c r="M18" s="75">
        <f t="shared" ref="M18" si="13">SUM(M16:M17)</f>
        <v>-22.6</v>
      </c>
      <c r="N18" s="75">
        <f t="shared" ref="N18" si="14">SUM(N16:N17)</f>
        <v>1242.97</v>
      </c>
      <c r="O18" s="99">
        <v>518</v>
      </c>
      <c r="P18" s="37"/>
    </row>
    <row r="19" spans="1:16" ht="17.25" customHeight="1" x14ac:dyDescent="0.2">
      <c r="A19" s="66"/>
      <c r="B19" s="67"/>
      <c r="C19" s="68"/>
      <c r="D19" s="68"/>
      <c r="E19" s="69"/>
      <c r="F19" s="66"/>
      <c r="G19" s="66"/>
      <c r="H19" s="66"/>
      <c r="I19" s="66"/>
      <c r="J19" s="70"/>
      <c r="K19" s="70"/>
      <c r="L19" s="70"/>
      <c r="M19" s="70"/>
      <c r="N19" s="70"/>
      <c r="O19" s="71"/>
      <c r="P19" s="70"/>
    </row>
    <row r="20" spans="1:16" ht="17.25" customHeight="1" x14ac:dyDescent="0.2">
      <c r="A20" s="42">
        <f>A17+1</f>
        <v>8</v>
      </c>
      <c r="B20" s="10" t="s">
        <v>244</v>
      </c>
      <c r="C20" s="17" t="s">
        <v>244</v>
      </c>
      <c r="D20" s="17" t="str">
        <f>VLOOKUP(C20,TaxInfo!$A$2:$B$641,2,0)</f>
        <v xml:space="preserve">AC Energy Philippines, Inc. </v>
      </c>
      <c r="E20" s="26" t="s">
        <v>35</v>
      </c>
      <c r="F20" s="11" t="s">
        <v>36</v>
      </c>
      <c r="G20" s="11" t="s">
        <v>37</v>
      </c>
      <c r="H20" s="11" t="s">
        <v>37</v>
      </c>
      <c r="I20" s="11" t="s">
        <v>37</v>
      </c>
      <c r="J20" s="25">
        <v>30.21</v>
      </c>
      <c r="K20" s="25" t="s">
        <v>38</v>
      </c>
      <c r="L20" s="25">
        <v>3.63</v>
      </c>
      <c r="M20" s="25">
        <v>-0.6</v>
      </c>
      <c r="N20" s="25">
        <f>SUM(J20:M20)</f>
        <v>33.24</v>
      </c>
      <c r="O20" s="25"/>
      <c r="P20" s="25"/>
    </row>
    <row r="21" spans="1:16" ht="17.25" customHeight="1" x14ac:dyDescent="0.2">
      <c r="A21" s="42">
        <f t="shared" si="1"/>
        <v>9</v>
      </c>
      <c r="B21" s="10" t="s">
        <v>244</v>
      </c>
      <c r="C21" s="17" t="s">
        <v>245</v>
      </c>
      <c r="D21" s="17" t="str">
        <f>VLOOKUP(C21,TaxInfo!$A$2:$B$641,2,0)</f>
        <v xml:space="preserve">AC Energy Philippines, Inc. </v>
      </c>
      <c r="E21" s="26" t="s">
        <v>35</v>
      </c>
      <c r="F21" s="11" t="s">
        <v>36</v>
      </c>
      <c r="G21" s="11" t="s">
        <v>37</v>
      </c>
      <c r="H21" s="11" t="s">
        <v>37</v>
      </c>
      <c r="I21" s="11" t="s">
        <v>37</v>
      </c>
      <c r="J21" s="25">
        <v>5410.16</v>
      </c>
      <c r="K21" s="25" t="s">
        <v>38</v>
      </c>
      <c r="L21" s="25">
        <v>649.22</v>
      </c>
      <c r="M21" s="25">
        <v>-108.2</v>
      </c>
      <c r="N21" s="25">
        <f>SUM(J21:M21)</f>
        <v>5951.18</v>
      </c>
      <c r="O21" s="25"/>
      <c r="P21" s="25"/>
    </row>
    <row r="22" spans="1:16" ht="17.25" customHeight="1" x14ac:dyDescent="0.2">
      <c r="A22" s="42">
        <f t="shared" si="1"/>
        <v>10</v>
      </c>
      <c r="B22" s="39" t="s">
        <v>426</v>
      </c>
      <c r="C22" s="17" t="s">
        <v>427</v>
      </c>
      <c r="D22" s="17" t="str">
        <f>VLOOKUP(C22,TaxInfo!$A$2:$B$641,2,0)</f>
        <v xml:space="preserve">AC Energy Philippines, Inc. </v>
      </c>
      <c r="E22" s="26" t="s">
        <v>35</v>
      </c>
      <c r="F22" s="11" t="s">
        <v>36</v>
      </c>
      <c r="G22" s="11" t="s">
        <v>37</v>
      </c>
      <c r="H22" s="11" t="s">
        <v>37</v>
      </c>
      <c r="I22" s="11" t="s">
        <v>37</v>
      </c>
      <c r="J22" s="25">
        <v>49808.73</v>
      </c>
      <c r="K22" s="25" t="s">
        <v>38</v>
      </c>
      <c r="L22" s="25">
        <v>5977.05</v>
      </c>
      <c r="M22" s="25">
        <v>-996.17</v>
      </c>
      <c r="N22" s="25">
        <f>SUM(J22:M22)</f>
        <v>54789.610000000008</v>
      </c>
      <c r="O22" s="25"/>
      <c r="P22" s="25"/>
    </row>
    <row r="23" spans="1:16" ht="17.25" customHeight="1" x14ac:dyDescent="0.2">
      <c r="A23" s="66"/>
      <c r="B23" s="67"/>
      <c r="C23" s="68"/>
      <c r="D23" s="68"/>
      <c r="E23" s="69"/>
      <c r="F23" s="66"/>
      <c r="G23" s="66"/>
      <c r="H23" s="66"/>
      <c r="I23" s="77" t="s">
        <v>1548</v>
      </c>
      <c r="J23" s="75">
        <f>SUM(J20:J22)</f>
        <v>55249.100000000006</v>
      </c>
      <c r="K23" s="75">
        <f t="shared" ref="K23:M23" si="15">SUM(K20:K22)</f>
        <v>0</v>
      </c>
      <c r="L23" s="75">
        <f t="shared" si="15"/>
        <v>6629.9000000000005</v>
      </c>
      <c r="M23" s="75">
        <f t="shared" si="15"/>
        <v>-1104.97</v>
      </c>
      <c r="N23" s="75">
        <f>SUM(N20:N22)</f>
        <v>60774.030000000006</v>
      </c>
      <c r="O23" s="99">
        <v>519</v>
      </c>
      <c r="P23" s="37"/>
    </row>
    <row r="24" spans="1:16" ht="17.25" customHeight="1" x14ac:dyDescent="0.2">
      <c r="A24" s="66"/>
      <c r="B24" s="67"/>
      <c r="C24" s="68"/>
      <c r="D24" s="68"/>
      <c r="E24" s="69"/>
      <c r="F24" s="66"/>
      <c r="G24" s="66"/>
      <c r="H24" s="66"/>
      <c r="I24" s="66"/>
      <c r="J24" s="70"/>
      <c r="K24" s="70"/>
      <c r="L24" s="70"/>
      <c r="M24" s="70"/>
      <c r="N24" s="70"/>
      <c r="O24" s="71"/>
      <c r="P24" s="70"/>
    </row>
    <row r="25" spans="1:16" ht="17.25" customHeight="1" x14ac:dyDescent="0.2">
      <c r="A25" s="42">
        <f>A22+1</f>
        <v>11</v>
      </c>
      <c r="B25" s="10" t="s">
        <v>249</v>
      </c>
      <c r="C25" s="17" t="s">
        <v>249</v>
      </c>
      <c r="D25" s="17" t="str">
        <f>VLOOKUP(C25,TaxInfo!$A$2:$B$641,2,0)</f>
        <v xml:space="preserve">AdventEnergy, Inc. </v>
      </c>
      <c r="E25" s="26" t="s">
        <v>35</v>
      </c>
      <c r="F25" s="11" t="s">
        <v>36</v>
      </c>
      <c r="G25" s="11" t="s">
        <v>37</v>
      </c>
      <c r="H25" s="11" t="s">
        <v>37</v>
      </c>
      <c r="I25" s="11" t="s">
        <v>37</v>
      </c>
      <c r="J25" s="25">
        <v>5.0999999999999996</v>
      </c>
      <c r="K25" s="25" t="s">
        <v>38</v>
      </c>
      <c r="L25" s="25">
        <v>0.61</v>
      </c>
      <c r="M25" s="25">
        <v>-0.1</v>
      </c>
      <c r="N25" s="25">
        <f>SUM(J25:M25)</f>
        <v>5.61</v>
      </c>
      <c r="O25" s="25"/>
      <c r="P25" s="25"/>
    </row>
    <row r="26" spans="1:16" ht="17.25" customHeight="1" x14ac:dyDescent="0.2">
      <c r="A26" s="42">
        <f t="shared" si="1"/>
        <v>12</v>
      </c>
      <c r="B26" s="10" t="s">
        <v>249</v>
      </c>
      <c r="C26" s="17" t="s">
        <v>250</v>
      </c>
      <c r="D26" s="17" t="str">
        <f>VLOOKUP(C26,TaxInfo!$A$2:$B$641,2,0)</f>
        <v xml:space="preserve">AdventEnergy, Inc. </v>
      </c>
      <c r="E26" s="26" t="s">
        <v>35</v>
      </c>
      <c r="F26" s="11" t="s">
        <v>36</v>
      </c>
      <c r="G26" s="11" t="s">
        <v>37</v>
      </c>
      <c r="H26" s="11" t="s">
        <v>37</v>
      </c>
      <c r="I26" s="11" t="s">
        <v>36</v>
      </c>
      <c r="J26" s="25" t="s">
        <v>38</v>
      </c>
      <c r="K26" s="25">
        <v>108304.13</v>
      </c>
      <c r="L26" s="25" t="s">
        <v>38</v>
      </c>
      <c r="M26" s="25">
        <v>-2166.08</v>
      </c>
      <c r="N26" s="25">
        <f>SUM(J26:M26)</f>
        <v>106138.05</v>
      </c>
      <c r="O26" s="25"/>
      <c r="P26" s="25"/>
    </row>
    <row r="27" spans="1:16" ht="17.25" customHeight="1" x14ac:dyDescent="0.2">
      <c r="A27" s="42">
        <f t="shared" si="1"/>
        <v>13</v>
      </c>
      <c r="B27" s="10" t="s">
        <v>249</v>
      </c>
      <c r="C27" s="17" t="s">
        <v>251</v>
      </c>
      <c r="D27" s="17" t="str">
        <f>VLOOKUP(C27,TaxInfo!$A$2:$B$641,2,0)</f>
        <v xml:space="preserve">AdventEnergy, Inc. </v>
      </c>
      <c r="E27" s="26" t="s">
        <v>35</v>
      </c>
      <c r="F27" s="11" t="s">
        <v>36</v>
      </c>
      <c r="G27" s="11" t="s">
        <v>37</v>
      </c>
      <c r="H27" s="11" t="s">
        <v>37</v>
      </c>
      <c r="I27" s="11" t="s">
        <v>37</v>
      </c>
      <c r="J27" s="25">
        <v>956.7</v>
      </c>
      <c r="K27" s="25" t="s">
        <v>38</v>
      </c>
      <c r="L27" s="25">
        <v>114.8</v>
      </c>
      <c r="M27" s="25">
        <v>-19.13</v>
      </c>
      <c r="N27" s="25">
        <f>SUM(J27:M27)</f>
        <v>1052.3699999999999</v>
      </c>
      <c r="O27" s="25"/>
      <c r="P27" s="25"/>
    </row>
    <row r="28" spans="1:16" ht="17.25" customHeight="1" x14ac:dyDescent="0.2">
      <c r="A28" s="42">
        <f t="shared" si="1"/>
        <v>14</v>
      </c>
      <c r="B28" s="10" t="s">
        <v>249</v>
      </c>
      <c r="C28" s="17" t="s">
        <v>252</v>
      </c>
      <c r="D28" s="17" t="str">
        <f>VLOOKUP(C28,TaxInfo!$A$2:$B$641,2,0)</f>
        <v xml:space="preserve">AdventEnergy, Inc. </v>
      </c>
      <c r="E28" s="26" t="s">
        <v>35</v>
      </c>
      <c r="F28" s="11" t="s">
        <v>36</v>
      </c>
      <c r="G28" s="11" t="s">
        <v>37</v>
      </c>
      <c r="H28" s="11" t="s">
        <v>37</v>
      </c>
      <c r="I28" s="11" t="s">
        <v>36</v>
      </c>
      <c r="J28" s="25" t="s">
        <v>38</v>
      </c>
      <c r="K28" s="25">
        <v>5511.19</v>
      </c>
      <c r="L28" s="25" t="s">
        <v>38</v>
      </c>
      <c r="M28" s="25">
        <v>-110.22</v>
      </c>
      <c r="N28" s="25">
        <f>SUM(J28:M28)</f>
        <v>5400.9699999999993</v>
      </c>
      <c r="O28" s="25"/>
      <c r="P28" s="25"/>
    </row>
    <row r="29" spans="1:16" ht="17.25" customHeight="1" x14ac:dyDescent="0.2">
      <c r="A29" s="66"/>
      <c r="B29" s="67"/>
      <c r="C29" s="68"/>
      <c r="D29" s="68"/>
      <c r="E29" s="69"/>
      <c r="F29" s="66"/>
      <c r="G29" s="66"/>
      <c r="H29" s="66"/>
      <c r="I29" s="77" t="s">
        <v>1548</v>
      </c>
      <c r="J29" s="75">
        <f>SUM(J25:J28)</f>
        <v>961.80000000000007</v>
      </c>
      <c r="K29" s="75">
        <f t="shared" ref="K29:N29" si="16">SUM(K25:K28)</f>
        <v>113815.32</v>
      </c>
      <c r="L29" s="75">
        <f t="shared" si="16"/>
        <v>115.41</v>
      </c>
      <c r="M29" s="75">
        <f t="shared" si="16"/>
        <v>-2295.5299999999997</v>
      </c>
      <c r="N29" s="75">
        <f t="shared" si="16"/>
        <v>112597</v>
      </c>
      <c r="O29" s="99">
        <v>520</v>
      </c>
      <c r="P29" s="37"/>
    </row>
    <row r="30" spans="1:16" ht="17.25" customHeight="1" x14ac:dyDescent="0.2">
      <c r="A30" s="66"/>
      <c r="B30" s="67"/>
      <c r="C30" s="68"/>
      <c r="D30" s="68"/>
      <c r="E30" s="69"/>
      <c r="F30" s="66"/>
      <c r="G30" s="66"/>
      <c r="H30" s="66"/>
      <c r="I30" s="66"/>
      <c r="J30" s="70"/>
      <c r="K30" s="70"/>
      <c r="L30" s="70"/>
      <c r="M30" s="70"/>
      <c r="N30" s="70"/>
      <c r="O30" s="71"/>
      <c r="P30" s="70"/>
    </row>
    <row r="31" spans="1:16" ht="17.25" customHeight="1" x14ac:dyDescent="0.2">
      <c r="A31" s="42">
        <f>A28+1</f>
        <v>15</v>
      </c>
      <c r="B31" s="34" t="s">
        <v>259</v>
      </c>
      <c r="C31" s="35" t="s">
        <v>259</v>
      </c>
      <c r="D31" s="17" t="str">
        <f>VLOOKUP(C31,TaxInfo!$A$2:$B$641,2,0)</f>
        <v xml:space="preserve">Aklan Electric Cooperative, Inc. </v>
      </c>
      <c r="E31" s="64" t="s">
        <v>35</v>
      </c>
      <c r="F31" s="36" t="s">
        <v>36</v>
      </c>
      <c r="G31" s="36" t="s">
        <v>37</v>
      </c>
      <c r="H31" s="36" t="s">
        <v>37</v>
      </c>
      <c r="I31" s="36" t="s">
        <v>37</v>
      </c>
      <c r="J31" s="25">
        <v>9979.7199999999993</v>
      </c>
      <c r="K31" s="25" t="s">
        <v>38</v>
      </c>
      <c r="L31" s="25">
        <v>1197.57</v>
      </c>
      <c r="M31" s="25">
        <v>-199.59</v>
      </c>
      <c r="N31" s="25">
        <f>SUM(J31:M31)</f>
        <v>10977.699999999999</v>
      </c>
      <c r="O31" s="25"/>
      <c r="P31" s="25"/>
    </row>
    <row r="32" spans="1:16" ht="17.25" customHeight="1" x14ac:dyDescent="0.2">
      <c r="A32" s="66"/>
      <c r="B32" s="67"/>
      <c r="C32" s="68"/>
      <c r="D32" s="68"/>
      <c r="E32" s="69"/>
      <c r="F32" s="66"/>
      <c r="G32" s="66"/>
      <c r="H32" s="66"/>
      <c r="I32" s="74" t="s">
        <v>1548</v>
      </c>
      <c r="J32" s="75">
        <f>SUM(J31)</f>
        <v>9979.7199999999993</v>
      </c>
      <c r="K32" s="75">
        <f t="shared" ref="K32" si="17">SUM(K31)</f>
        <v>0</v>
      </c>
      <c r="L32" s="75">
        <f t="shared" ref="L32" si="18">SUM(L31)</f>
        <v>1197.57</v>
      </c>
      <c r="M32" s="75">
        <f t="shared" ref="M32" si="19">SUM(M31)</f>
        <v>-199.59</v>
      </c>
      <c r="N32" s="76">
        <f t="shared" ref="N32" si="20">SUM(N31)</f>
        <v>10977.699999999999</v>
      </c>
      <c r="O32" s="99">
        <v>521</v>
      </c>
      <c r="P32" s="37"/>
    </row>
    <row r="33" spans="1:16" ht="17.25" customHeight="1" x14ac:dyDescent="0.2">
      <c r="A33" s="66"/>
      <c r="B33" s="78"/>
      <c r="C33" s="79"/>
      <c r="D33" s="68"/>
      <c r="E33" s="80"/>
      <c r="F33" s="81"/>
      <c r="G33" s="81"/>
      <c r="H33" s="81"/>
      <c r="I33" s="81"/>
      <c r="J33" s="70"/>
      <c r="K33" s="70"/>
      <c r="L33" s="70"/>
      <c r="M33" s="70"/>
      <c r="N33" s="70"/>
      <c r="O33" s="71"/>
      <c r="P33" s="70"/>
    </row>
    <row r="34" spans="1:16" ht="17.25" customHeight="1" x14ac:dyDescent="0.2">
      <c r="A34" s="42">
        <f>A31+1</f>
        <v>16</v>
      </c>
      <c r="B34" s="12" t="s">
        <v>260</v>
      </c>
      <c r="C34" s="18" t="s">
        <v>260</v>
      </c>
      <c r="D34" s="17" t="str">
        <f>VLOOKUP(C34,TaxInfo!$A$2:$B$641,2,0)</f>
        <v xml:space="preserve">Albay Electric Cooperative, Inc. </v>
      </c>
      <c r="E34" s="27" t="s">
        <v>35</v>
      </c>
      <c r="F34" s="13" t="s">
        <v>36</v>
      </c>
      <c r="G34" s="13" t="s">
        <v>37</v>
      </c>
      <c r="H34" s="13" t="s">
        <v>37</v>
      </c>
      <c r="I34" s="13" t="s">
        <v>37</v>
      </c>
      <c r="J34" s="25">
        <v>61010.62</v>
      </c>
      <c r="K34" s="25" t="s">
        <v>38</v>
      </c>
      <c r="L34" s="25">
        <v>7321.27</v>
      </c>
      <c r="M34" s="25">
        <v>-1220.21</v>
      </c>
      <c r="N34" s="25">
        <f>SUM(J34:M34)</f>
        <v>67111.679999999993</v>
      </c>
      <c r="O34" s="25"/>
      <c r="P34" s="25"/>
    </row>
    <row r="35" spans="1:16" ht="17.25" customHeight="1" x14ac:dyDescent="0.2">
      <c r="A35" s="66"/>
      <c r="B35" s="67"/>
      <c r="C35" s="68"/>
      <c r="D35" s="68"/>
      <c r="E35" s="69"/>
      <c r="F35" s="66"/>
      <c r="G35" s="66"/>
      <c r="H35" s="66"/>
      <c r="I35" s="74" t="s">
        <v>1548</v>
      </c>
      <c r="J35" s="75">
        <f>SUM(J34)</f>
        <v>61010.62</v>
      </c>
      <c r="K35" s="75">
        <f t="shared" ref="K35" si="21">SUM(K34)</f>
        <v>0</v>
      </c>
      <c r="L35" s="75">
        <f t="shared" ref="L35" si="22">SUM(L34)</f>
        <v>7321.27</v>
      </c>
      <c r="M35" s="75">
        <f t="shared" ref="M35" si="23">SUM(M34)</f>
        <v>-1220.21</v>
      </c>
      <c r="N35" s="76">
        <f t="shared" ref="N35" si="24">SUM(N34)</f>
        <v>67111.679999999993</v>
      </c>
      <c r="O35" s="99">
        <v>522</v>
      </c>
      <c r="P35" s="37"/>
    </row>
    <row r="36" spans="1:16" ht="17.25" customHeight="1" x14ac:dyDescent="0.2">
      <c r="A36" s="66"/>
      <c r="B36" s="67"/>
      <c r="C36" s="68"/>
      <c r="D36" s="68"/>
      <c r="E36" s="69"/>
      <c r="F36" s="66"/>
      <c r="G36" s="66"/>
      <c r="H36" s="66"/>
      <c r="I36" s="66"/>
      <c r="J36" s="70"/>
      <c r="K36" s="70"/>
      <c r="L36" s="70"/>
      <c r="M36" s="70"/>
      <c r="N36" s="70"/>
      <c r="O36" s="71"/>
      <c r="P36" s="70"/>
    </row>
    <row r="37" spans="1:16" ht="17.25" customHeight="1" x14ac:dyDescent="0.2">
      <c r="A37" s="42">
        <f>A34+1</f>
        <v>17</v>
      </c>
      <c r="B37" s="10" t="s">
        <v>276</v>
      </c>
      <c r="C37" s="17" t="s">
        <v>276</v>
      </c>
      <c r="D37" s="17" t="str">
        <f>VLOOKUP(C37,TaxInfo!$A$2:$B$641,2,0)</f>
        <v xml:space="preserve">Alternergy Wind One Corporation </v>
      </c>
      <c r="E37" s="26" t="s">
        <v>43</v>
      </c>
      <c r="F37" s="11" t="s">
        <v>36</v>
      </c>
      <c r="G37" s="11" t="s">
        <v>36</v>
      </c>
      <c r="H37" s="11" t="s">
        <v>36</v>
      </c>
      <c r="I37" s="11" t="s">
        <v>36</v>
      </c>
      <c r="J37" s="25" t="s">
        <v>38</v>
      </c>
      <c r="K37" s="25">
        <v>4.87</v>
      </c>
      <c r="L37" s="25" t="s">
        <v>38</v>
      </c>
      <c r="M37" s="25">
        <v>-0.1</v>
      </c>
      <c r="N37" s="25">
        <f>SUM(J37:M37)</f>
        <v>4.7700000000000005</v>
      </c>
      <c r="O37" s="25"/>
      <c r="P37" s="25"/>
    </row>
    <row r="38" spans="1:16" ht="17.25" customHeight="1" x14ac:dyDescent="0.2">
      <c r="A38" s="66"/>
      <c r="B38" s="67"/>
      <c r="C38" s="68"/>
      <c r="D38" s="68"/>
      <c r="E38" s="69"/>
      <c r="F38" s="66"/>
      <c r="G38" s="66"/>
      <c r="H38" s="66"/>
      <c r="I38" s="74" t="s">
        <v>1548</v>
      </c>
      <c r="J38" s="75">
        <f>SUM(J37)</f>
        <v>0</v>
      </c>
      <c r="K38" s="75">
        <f t="shared" ref="K38" si="25">SUM(K37)</f>
        <v>4.87</v>
      </c>
      <c r="L38" s="75">
        <f t="shared" ref="L38" si="26">SUM(L37)</f>
        <v>0</v>
      </c>
      <c r="M38" s="75">
        <f t="shared" ref="M38" si="27">SUM(M37)</f>
        <v>-0.1</v>
      </c>
      <c r="N38" s="76">
        <f>SUM(N37)</f>
        <v>4.7700000000000005</v>
      </c>
      <c r="O38" s="99">
        <v>523</v>
      </c>
      <c r="P38" s="37"/>
    </row>
    <row r="39" spans="1:16" ht="17.25" customHeight="1" x14ac:dyDescent="0.2">
      <c r="A39" s="66"/>
      <c r="B39" s="67"/>
      <c r="C39" s="68"/>
      <c r="D39" s="68"/>
      <c r="E39" s="69"/>
      <c r="F39" s="66"/>
      <c r="G39" s="66"/>
      <c r="H39" s="66"/>
      <c r="I39" s="66"/>
      <c r="J39" s="70"/>
      <c r="K39" s="70"/>
      <c r="L39" s="70"/>
      <c r="M39" s="70"/>
      <c r="N39" s="70"/>
      <c r="O39" s="71"/>
      <c r="P39" s="70"/>
    </row>
    <row r="40" spans="1:16" ht="17.25" customHeight="1" x14ac:dyDescent="0.2">
      <c r="A40" s="42">
        <f>A37+1</f>
        <v>18</v>
      </c>
      <c r="B40" s="10" t="s">
        <v>261</v>
      </c>
      <c r="C40" s="17" t="s">
        <v>261</v>
      </c>
      <c r="D40" s="17" t="str">
        <f>VLOOKUP(C40,TaxInfo!$A$2:$B$641,2,0)</f>
        <v>Amlan Hydroelectric Power Corporation</v>
      </c>
      <c r="E40" s="26" t="s">
        <v>43</v>
      </c>
      <c r="F40" s="11" t="s">
        <v>36</v>
      </c>
      <c r="G40" s="11" t="s">
        <v>37</v>
      </c>
      <c r="H40" s="11" t="s">
        <v>36</v>
      </c>
      <c r="I40" s="11" t="s">
        <v>37</v>
      </c>
      <c r="J40" s="25">
        <v>21.31</v>
      </c>
      <c r="K40" s="25" t="s">
        <v>38</v>
      </c>
      <c r="L40" s="25">
        <v>2.56</v>
      </c>
      <c r="M40" s="25">
        <v>-0.43</v>
      </c>
      <c r="N40" s="25">
        <f>SUM(J40:M40)</f>
        <v>23.439999999999998</v>
      </c>
      <c r="O40" s="25"/>
      <c r="P40" s="25"/>
    </row>
    <row r="41" spans="1:16" ht="17.25" customHeight="1" x14ac:dyDescent="0.2">
      <c r="A41" s="42">
        <f t="shared" si="1"/>
        <v>19</v>
      </c>
      <c r="B41" s="10" t="s">
        <v>261</v>
      </c>
      <c r="C41" s="17" t="s">
        <v>262</v>
      </c>
      <c r="D41" s="17" t="str">
        <f>VLOOKUP(C41,TaxInfo!$A$2:$B$641,2,0)</f>
        <v>Amlan Hydroelectric Power Corporation</v>
      </c>
      <c r="E41" s="26" t="s">
        <v>35</v>
      </c>
      <c r="F41" s="11" t="s">
        <v>36</v>
      </c>
      <c r="G41" s="11" t="s">
        <v>37</v>
      </c>
      <c r="H41" s="11" t="s">
        <v>36</v>
      </c>
      <c r="I41" s="11" t="s">
        <v>37</v>
      </c>
      <c r="J41" s="25">
        <v>0.17</v>
      </c>
      <c r="K41" s="25" t="s">
        <v>38</v>
      </c>
      <c r="L41" s="25">
        <v>0.02</v>
      </c>
      <c r="M41" s="25" t="s">
        <v>38</v>
      </c>
      <c r="N41" s="25">
        <f>SUM(J41:M41)</f>
        <v>0.19</v>
      </c>
      <c r="O41" s="25"/>
      <c r="P41" s="25"/>
    </row>
    <row r="42" spans="1:16" ht="17.25" customHeight="1" x14ac:dyDescent="0.2">
      <c r="A42" s="66"/>
      <c r="B42" s="67"/>
      <c r="C42" s="68"/>
      <c r="D42" s="68"/>
      <c r="E42" s="69"/>
      <c r="F42" s="66"/>
      <c r="G42" s="66"/>
      <c r="H42" s="66"/>
      <c r="I42" s="77" t="s">
        <v>1548</v>
      </c>
      <c r="J42" s="75">
        <f>SUM(J40:J41)</f>
        <v>21.48</v>
      </c>
      <c r="K42" s="75">
        <f t="shared" ref="K42" si="28">SUM(K40:K41)</f>
        <v>0</v>
      </c>
      <c r="L42" s="75">
        <f t="shared" ref="L42" si="29">SUM(L40:L41)</f>
        <v>2.58</v>
      </c>
      <c r="M42" s="75">
        <f t="shared" ref="M42" si="30">SUM(M40:M41)</f>
        <v>-0.43</v>
      </c>
      <c r="N42" s="75">
        <f>SUM(N40:N41)</f>
        <v>23.63</v>
      </c>
      <c r="O42" s="99">
        <v>524</v>
      </c>
      <c r="P42" s="37"/>
    </row>
    <row r="43" spans="1:16" ht="17.25" customHeight="1" x14ac:dyDescent="0.2">
      <c r="A43" s="66"/>
      <c r="B43" s="67"/>
      <c r="C43" s="68"/>
      <c r="D43" s="68"/>
      <c r="E43" s="69"/>
      <c r="F43" s="66"/>
      <c r="G43" s="66"/>
      <c r="H43" s="66"/>
      <c r="I43" s="66"/>
      <c r="J43" s="70"/>
      <c r="K43" s="70"/>
      <c r="L43" s="70"/>
      <c r="M43" s="70"/>
      <c r="N43" s="70"/>
      <c r="O43" s="71"/>
      <c r="P43" s="70"/>
    </row>
    <row r="44" spans="1:16" ht="17.25" customHeight="1" x14ac:dyDescent="0.2">
      <c r="A44" s="42">
        <f>A41+1</f>
        <v>20</v>
      </c>
      <c r="B44" s="10" t="s">
        <v>266</v>
      </c>
      <c r="C44" s="17" t="s">
        <v>266</v>
      </c>
      <c r="D44" s="17" t="str">
        <f>VLOOKUP(C44,TaxInfo!$A$2:$B$641,2,0)</f>
        <v>Anda Power Corporation</v>
      </c>
      <c r="E44" s="26" t="s">
        <v>35</v>
      </c>
      <c r="F44" s="11" t="s">
        <v>36</v>
      </c>
      <c r="G44" s="11" t="s">
        <v>37</v>
      </c>
      <c r="H44" s="11" t="s">
        <v>37</v>
      </c>
      <c r="I44" s="11" t="s">
        <v>36</v>
      </c>
      <c r="J44" s="25" t="s">
        <v>38</v>
      </c>
      <c r="K44" s="25">
        <v>248.26</v>
      </c>
      <c r="L44" s="25" t="s">
        <v>38</v>
      </c>
      <c r="M44" s="25">
        <v>-4.97</v>
      </c>
      <c r="N44" s="25">
        <f>SUM(J44:M44)</f>
        <v>243.29</v>
      </c>
      <c r="O44" s="25"/>
      <c r="P44" s="25"/>
    </row>
    <row r="45" spans="1:16" ht="17.25" customHeight="1" x14ac:dyDescent="0.2">
      <c r="A45" s="42">
        <f t="shared" si="1"/>
        <v>21</v>
      </c>
      <c r="B45" s="10" t="s">
        <v>265</v>
      </c>
      <c r="C45" s="17" t="s">
        <v>265</v>
      </c>
      <c r="D45" s="17" t="str">
        <f>VLOOKUP(C45,TaxInfo!$A$2:$B$641,2,0)</f>
        <v xml:space="preserve">Anda Power Corporation </v>
      </c>
      <c r="E45" s="26" t="s">
        <v>43</v>
      </c>
      <c r="F45" s="11" t="s">
        <v>36</v>
      </c>
      <c r="G45" s="11" t="s">
        <v>37</v>
      </c>
      <c r="H45" s="11" t="s">
        <v>37</v>
      </c>
      <c r="I45" s="11" t="s">
        <v>36</v>
      </c>
      <c r="J45" s="25" t="s">
        <v>38</v>
      </c>
      <c r="K45" s="25">
        <v>20203.12</v>
      </c>
      <c r="L45" s="25" t="s">
        <v>38</v>
      </c>
      <c r="M45" s="25">
        <v>-404.06</v>
      </c>
      <c r="N45" s="25">
        <f>SUM(J45:M45)</f>
        <v>19799.059999999998</v>
      </c>
      <c r="O45" s="25"/>
      <c r="P45" s="25"/>
    </row>
    <row r="46" spans="1:16" ht="17.25" customHeight="1" x14ac:dyDescent="0.2">
      <c r="A46" s="42">
        <f t="shared" si="1"/>
        <v>22</v>
      </c>
      <c r="B46" s="10" t="s">
        <v>265</v>
      </c>
      <c r="C46" s="17" t="s">
        <v>267</v>
      </c>
      <c r="D46" s="17" t="str">
        <f>VLOOKUP(C46,TaxInfo!$A$2:$B$641,2,0)</f>
        <v xml:space="preserve">Anda Power Corporation </v>
      </c>
      <c r="E46" s="26" t="s">
        <v>35</v>
      </c>
      <c r="F46" s="11" t="s">
        <v>36</v>
      </c>
      <c r="G46" s="11" t="s">
        <v>37</v>
      </c>
      <c r="H46" s="11" t="s">
        <v>37</v>
      </c>
      <c r="I46" s="11" t="s">
        <v>36</v>
      </c>
      <c r="J46" s="25" t="s">
        <v>38</v>
      </c>
      <c r="K46" s="25">
        <v>13.88</v>
      </c>
      <c r="L46" s="25" t="s">
        <v>38</v>
      </c>
      <c r="M46" s="25">
        <v>-0.28000000000000003</v>
      </c>
      <c r="N46" s="25">
        <f>SUM(J46:M46)</f>
        <v>13.600000000000001</v>
      </c>
      <c r="O46" s="25"/>
      <c r="P46" s="25"/>
    </row>
    <row r="47" spans="1:16" ht="17.25" customHeight="1" x14ac:dyDescent="0.2">
      <c r="A47" s="66"/>
      <c r="B47" s="67"/>
      <c r="C47" s="68"/>
      <c r="D47" s="68"/>
      <c r="E47" s="69"/>
      <c r="F47" s="66"/>
      <c r="G47" s="66"/>
      <c r="H47" s="66"/>
      <c r="I47" s="77" t="s">
        <v>1548</v>
      </c>
      <c r="J47" s="75">
        <f>SUM(J44:J46)</f>
        <v>0</v>
      </c>
      <c r="K47" s="75">
        <f t="shared" ref="K47" si="31">SUM(K44:K46)</f>
        <v>20465.259999999998</v>
      </c>
      <c r="L47" s="75">
        <f t="shared" ref="L47" si="32">SUM(L44:L46)</f>
        <v>0</v>
      </c>
      <c r="M47" s="75">
        <f t="shared" ref="M47" si="33">SUM(M44:M46)</f>
        <v>-409.31</v>
      </c>
      <c r="N47" s="75">
        <f>SUM(N44:N46)</f>
        <v>20055.949999999997</v>
      </c>
      <c r="O47" s="99">
        <v>525</v>
      </c>
      <c r="P47" s="37"/>
    </row>
    <row r="48" spans="1:16" ht="17.25" customHeight="1" x14ac:dyDescent="0.2">
      <c r="A48" s="66"/>
      <c r="B48" s="67"/>
      <c r="C48" s="68"/>
      <c r="D48" s="68"/>
      <c r="E48" s="69"/>
      <c r="F48" s="66"/>
      <c r="G48" s="66"/>
      <c r="H48" s="66"/>
      <c r="I48" s="66"/>
      <c r="J48" s="70"/>
      <c r="K48" s="70"/>
      <c r="L48" s="70"/>
      <c r="M48" s="70"/>
      <c r="N48" s="70"/>
      <c r="O48" s="71"/>
      <c r="P48" s="70"/>
    </row>
    <row r="49" spans="1:16" ht="17.25" customHeight="1" x14ac:dyDescent="0.2">
      <c r="A49" s="42">
        <f>A46+1</f>
        <v>23</v>
      </c>
      <c r="B49" s="10" t="s">
        <v>257</v>
      </c>
      <c r="C49" s="17" t="s">
        <v>257</v>
      </c>
      <c r="D49" s="17" t="str">
        <f>VLOOKUP(C49,TaxInfo!$A$2:$B$641,2,0)</f>
        <v xml:space="preserve">Angat Hydropower Corporation </v>
      </c>
      <c r="E49" s="26" t="s">
        <v>43</v>
      </c>
      <c r="F49" s="11" t="s">
        <v>36</v>
      </c>
      <c r="G49" s="11" t="s">
        <v>37</v>
      </c>
      <c r="H49" s="11" t="s">
        <v>36</v>
      </c>
      <c r="I49" s="11" t="s">
        <v>36</v>
      </c>
      <c r="J49" s="25" t="s">
        <v>38</v>
      </c>
      <c r="K49" s="25">
        <v>4.2</v>
      </c>
      <c r="L49" s="25" t="s">
        <v>38</v>
      </c>
      <c r="M49" s="25">
        <v>-0.08</v>
      </c>
      <c r="N49" s="25">
        <f>SUM(J49:M49)</f>
        <v>4.12</v>
      </c>
      <c r="O49" s="25"/>
      <c r="P49" s="25"/>
    </row>
    <row r="50" spans="1:16" ht="17.25" customHeight="1" x14ac:dyDescent="0.2">
      <c r="A50" s="42">
        <f t="shared" si="1"/>
        <v>24</v>
      </c>
      <c r="B50" s="10" t="s">
        <v>257</v>
      </c>
      <c r="C50" s="17" t="s">
        <v>258</v>
      </c>
      <c r="D50" s="17" t="str">
        <f>VLOOKUP(C50,TaxInfo!$A$2:$B$641,2,0)</f>
        <v xml:space="preserve">Angat Hydropower Corporation </v>
      </c>
      <c r="E50" s="26" t="s">
        <v>35</v>
      </c>
      <c r="F50" s="11" t="s">
        <v>36</v>
      </c>
      <c r="G50" s="11" t="s">
        <v>37</v>
      </c>
      <c r="H50" s="11" t="s">
        <v>36</v>
      </c>
      <c r="I50" s="11" t="s">
        <v>36</v>
      </c>
      <c r="J50" s="25" t="s">
        <v>38</v>
      </c>
      <c r="K50" s="25">
        <v>346.44</v>
      </c>
      <c r="L50" s="25" t="s">
        <v>38</v>
      </c>
      <c r="M50" s="25">
        <v>-6.93</v>
      </c>
      <c r="N50" s="25">
        <f>SUM(J50:M50)</f>
        <v>339.51</v>
      </c>
      <c r="O50" s="25"/>
      <c r="P50" s="25"/>
    </row>
    <row r="51" spans="1:16" ht="17.25" customHeight="1" x14ac:dyDescent="0.2">
      <c r="A51" s="66"/>
      <c r="B51" s="67"/>
      <c r="C51" s="68"/>
      <c r="D51" s="68"/>
      <c r="E51" s="69"/>
      <c r="F51" s="66"/>
      <c r="G51" s="66"/>
      <c r="H51" s="66"/>
      <c r="I51" s="77" t="s">
        <v>1548</v>
      </c>
      <c r="J51" s="75">
        <f>SUM(J49:J50)</f>
        <v>0</v>
      </c>
      <c r="K51" s="75">
        <f t="shared" ref="K51" si="34">SUM(K49:K50)</f>
        <v>350.64</v>
      </c>
      <c r="L51" s="75">
        <f t="shared" ref="L51" si="35">SUM(L49:L50)</f>
        <v>0</v>
      </c>
      <c r="M51" s="75">
        <f t="shared" ref="M51" si="36">SUM(M49:M50)</f>
        <v>-7.01</v>
      </c>
      <c r="N51" s="75">
        <f>SUM(N49:N50)</f>
        <v>343.63</v>
      </c>
      <c r="O51" s="99">
        <v>526</v>
      </c>
      <c r="P51" s="37"/>
    </row>
    <row r="52" spans="1:16" ht="17.25" customHeight="1" x14ac:dyDescent="0.2">
      <c r="A52" s="66"/>
      <c r="B52" s="67"/>
      <c r="C52" s="68"/>
      <c r="D52" s="68"/>
      <c r="E52" s="69"/>
      <c r="F52" s="66"/>
      <c r="G52" s="66"/>
      <c r="H52" s="66"/>
      <c r="I52" s="66"/>
      <c r="J52" s="70"/>
      <c r="K52" s="70"/>
      <c r="L52" s="70"/>
      <c r="M52" s="70"/>
      <c r="N52" s="70"/>
      <c r="O52" s="71"/>
      <c r="P52" s="70"/>
    </row>
    <row r="53" spans="1:16" ht="17.25" customHeight="1" x14ac:dyDescent="0.2">
      <c r="A53" s="42">
        <f>A50+1</f>
        <v>25</v>
      </c>
      <c r="B53" s="10" t="s">
        <v>253</v>
      </c>
      <c r="C53" s="17" t="s">
        <v>253</v>
      </c>
      <c r="D53" s="17" t="str">
        <f>VLOOKUP(C53,TaxInfo!$A$2:$B$641,2,0)</f>
        <v xml:space="preserve">Angeles Electric Corporation </v>
      </c>
      <c r="E53" s="26" t="s">
        <v>35</v>
      </c>
      <c r="F53" s="11" t="s">
        <v>36</v>
      </c>
      <c r="G53" s="11" t="s">
        <v>37</v>
      </c>
      <c r="H53" s="11" t="s">
        <v>37</v>
      </c>
      <c r="I53" s="11" t="s">
        <v>37</v>
      </c>
      <c r="J53" s="25">
        <v>28240.84</v>
      </c>
      <c r="K53" s="25" t="s">
        <v>38</v>
      </c>
      <c r="L53" s="25">
        <v>3388.9</v>
      </c>
      <c r="M53" s="25">
        <v>-564.82000000000005</v>
      </c>
      <c r="N53" s="25">
        <f>SUM(J53:M53)</f>
        <v>31064.920000000002</v>
      </c>
      <c r="O53" s="25"/>
      <c r="P53" s="25"/>
    </row>
    <row r="54" spans="1:16" ht="17.25" customHeight="1" x14ac:dyDescent="0.2">
      <c r="A54" s="66"/>
      <c r="B54" s="67"/>
      <c r="C54" s="68"/>
      <c r="D54" s="68"/>
      <c r="E54" s="69"/>
      <c r="F54" s="66"/>
      <c r="G54" s="66"/>
      <c r="H54" s="66"/>
      <c r="I54" s="74" t="s">
        <v>1548</v>
      </c>
      <c r="J54" s="75">
        <f>SUM(J53)</f>
        <v>28240.84</v>
      </c>
      <c r="K54" s="75">
        <f t="shared" ref="K54" si="37">SUM(K53)</f>
        <v>0</v>
      </c>
      <c r="L54" s="75">
        <f t="shared" ref="L54" si="38">SUM(L53)</f>
        <v>3388.9</v>
      </c>
      <c r="M54" s="75">
        <f t="shared" ref="M54" si="39">SUM(M53)</f>
        <v>-564.82000000000005</v>
      </c>
      <c r="N54" s="76">
        <f>SUM(N53)</f>
        <v>31064.920000000002</v>
      </c>
      <c r="O54" s="99">
        <v>527</v>
      </c>
      <c r="P54" s="37"/>
    </row>
    <row r="55" spans="1:16" ht="17.25" customHeight="1" x14ac:dyDescent="0.2">
      <c r="A55" s="66"/>
      <c r="B55" s="67"/>
      <c r="C55" s="68"/>
      <c r="D55" s="68"/>
      <c r="E55" s="69"/>
      <c r="F55" s="66"/>
      <c r="G55" s="66"/>
      <c r="H55" s="66"/>
      <c r="I55" s="66"/>
      <c r="J55" s="70"/>
      <c r="K55" s="70"/>
      <c r="L55" s="70"/>
      <c r="M55" s="70"/>
      <c r="N55" s="70"/>
      <c r="O55" s="71"/>
      <c r="P55" s="70"/>
    </row>
    <row r="56" spans="1:16" ht="17.25" customHeight="1" x14ac:dyDescent="0.2">
      <c r="A56" s="42">
        <f>A53+1</f>
        <v>26</v>
      </c>
      <c r="B56" s="10" t="s">
        <v>268</v>
      </c>
      <c r="C56" s="17" t="s">
        <v>268</v>
      </c>
      <c r="D56" s="17" t="str">
        <f>VLOOKUP(C56,TaxInfo!$A$2:$B$641,2,0)</f>
        <v>Antique Electric Cooperative, Inc.</v>
      </c>
      <c r="E56" s="26" t="s">
        <v>35</v>
      </c>
      <c r="F56" s="11" t="s">
        <v>36</v>
      </c>
      <c r="G56" s="11" t="s">
        <v>37</v>
      </c>
      <c r="H56" s="11" t="s">
        <v>37</v>
      </c>
      <c r="I56" s="11" t="s">
        <v>37</v>
      </c>
      <c r="J56" s="25">
        <v>6108.34</v>
      </c>
      <c r="K56" s="25" t="s">
        <v>38</v>
      </c>
      <c r="L56" s="25">
        <v>733</v>
      </c>
      <c r="M56" s="25">
        <v>-122.17</v>
      </c>
      <c r="N56" s="25">
        <f>SUM(J56:M56)</f>
        <v>6719.17</v>
      </c>
      <c r="O56" s="25"/>
      <c r="P56" s="25"/>
    </row>
    <row r="57" spans="1:16" ht="17.25" customHeight="1" x14ac:dyDescent="0.2">
      <c r="A57" s="66"/>
      <c r="B57" s="67"/>
      <c r="C57" s="68"/>
      <c r="D57" s="68"/>
      <c r="E57" s="69"/>
      <c r="F57" s="66"/>
      <c r="G57" s="66"/>
      <c r="H57" s="66"/>
      <c r="I57" s="74" t="s">
        <v>1548</v>
      </c>
      <c r="J57" s="75">
        <f>SUM(J56)</f>
        <v>6108.34</v>
      </c>
      <c r="K57" s="75">
        <f t="shared" ref="K57" si="40">SUM(K56)</f>
        <v>0</v>
      </c>
      <c r="L57" s="75">
        <f t="shared" ref="L57" si="41">SUM(L56)</f>
        <v>733</v>
      </c>
      <c r="M57" s="75">
        <f t="shared" ref="M57" si="42">SUM(M56)</f>
        <v>-122.17</v>
      </c>
      <c r="N57" s="76">
        <f>SUM(N56)</f>
        <v>6719.17</v>
      </c>
      <c r="O57" s="99">
        <v>528</v>
      </c>
      <c r="P57" s="37"/>
    </row>
    <row r="58" spans="1:16" ht="17.25" customHeight="1" x14ac:dyDescent="0.2">
      <c r="A58" s="66"/>
      <c r="B58" s="67"/>
      <c r="C58" s="68"/>
      <c r="D58" s="68"/>
      <c r="E58" s="69"/>
      <c r="F58" s="66"/>
      <c r="G58" s="66"/>
      <c r="H58" s="66"/>
      <c r="I58" s="66"/>
      <c r="J58" s="70"/>
      <c r="K58" s="70"/>
      <c r="L58" s="70"/>
      <c r="M58" s="70"/>
      <c r="N58" s="70"/>
      <c r="O58" s="71"/>
      <c r="P58" s="70"/>
    </row>
    <row r="59" spans="1:16" ht="17.25" customHeight="1" x14ac:dyDescent="0.2">
      <c r="A59" s="42">
        <f>A56+1</f>
        <v>27</v>
      </c>
      <c r="B59" s="10" t="s">
        <v>125</v>
      </c>
      <c r="C59" s="17" t="s">
        <v>126</v>
      </c>
      <c r="D59" s="17" t="str">
        <f>VLOOKUP(C59,TaxInfo!$A$2:$B$641,2,0)</f>
        <v xml:space="preserve">AP Renewables Inc. </v>
      </c>
      <c r="E59" s="26" t="s">
        <v>35</v>
      </c>
      <c r="F59" s="11" t="s">
        <v>36</v>
      </c>
      <c r="G59" s="11" t="s">
        <v>37</v>
      </c>
      <c r="H59" s="11" t="s">
        <v>37</v>
      </c>
      <c r="I59" s="11" t="s">
        <v>37</v>
      </c>
      <c r="J59" s="25">
        <v>5466.41</v>
      </c>
      <c r="K59" s="25" t="s">
        <v>38</v>
      </c>
      <c r="L59" s="25">
        <v>655.97</v>
      </c>
      <c r="M59" s="25">
        <v>-109.33</v>
      </c>
      <c r="N59" s="25">
        <f t="shared" ref="N59:N65" si="43">SUM(J59:M59)</f>
        <v>6013.05</v>
      </c>
      <c r="O59" s="25"/>
      <c r="P59" s="25"/>
    </row>
    <row r="60" spans="1:16" ht="17.25" customHeight="1" x14ac:dyDescent="0.2">
      <c r="A60" s="42">
        <f t="shared" si="1"/>
        <v>28</v>
      </c>
      <c r="B60" s="10" t="s">
        <v>125</v>
      </c>
      <c r="C60" s="17" t="s">
        <v>125</v>
      </c>
      <c r="D60" s="17" t="str">
        <f>VLOOKUP(C60,TaxInfo!$A$2:$B$641,2,0)</f>
        <v xml:space="preserve">AP Renewables Inc. </v>
      </c>
      <c r="E60" s="26" t="s">
        <v>43</v>
      </c>
      <c r="F60" s="11" t="s">
        <v>36</v>
      </c>
      <c r="G60" s="11" t="s">
        <v>37</v>
      </c>
      <c r="H60" s="11" t="s">
        <v>36</v>
      </c>
      <c r="I60" s="11" t="s">
        <v>36</v>
      </c>
      <c r="J60" s="25" t="s">
        <v>38</v>
      </c>
      <c r="K60" s="25">
        <v>184394.64</v>
      </c>
      <c r="L60" s="25" t="s">
        <v>38</v>
      </c>
      <c r="M60" s="25">
        <v>-3687.89</v>
      </c>
      <c r="N60" s="25">
        <f t="shared" si="43"/>
        <v>180706.75</v>
      </c>
      <c r="O60" s="25"/>
      <c r="P60" s="25"/>
    </row>
    <row r="61" spans="1:16" ht="17.25" customHeight="1" x14ac:dyDescent="0.2">
      <c r="A61" s="42">
        <f t="shared" si="1"/>
        <v>29</v>
      </c>
      <c r="B61" s="10" t="s">
        <v>125</v>
      </c>
      <c r="C61" s="17" t="s">
        <v>271</v>
      </c>
      <c r="D61" s="17" t="str">
        <f>VLOOKUP(C61,TaxInfo!$A$2:$B$641,2,0)</f>
        <v xml:space="preserve">AP Renewables Inc. </v>
      </c>
      <c r="E61" s="26" t="s">
        <v>35</v>
      </c>
      <c r="F61" s="11" t="s">
        <v>36</v>
      </c>
      <c r="G61" s="11" t="s">
        <v>37</v>
      </c>
      <c r="H61" s="11" t="s">
        <v>37</v>
      </c>
      <c r="I61" s="11" t="s">
        <v>37</v>
      </c>
      <c r="J61" s="25">
        <v>0.02</v>
      </c>
      <c r="K61" s="25" t="s">
        <v>38</v>
      </c>
      <c r="L61" s="25" t="s">
        <v>38</v>
      </c>
      <c r="M61" s="25" t="s">
        <v>38</v>
      </c>
      <c r="N61" s="25">
        <f t="shared" si="43"/>
        <v>0.02</v>
      </c>
      <c r="O61" s="25"/>
      <c r="P61" s="25"/>
    </row>
    <row r="62" spans="1:16" ht="17.25" customHeight="1" x14ac:dyDescent="0.2">
      <c r="A62" s="42">
        <f t="shared" si="1"/>
        <v>30</v>
      </c>
      <c r="B62" s="34" t="s">
        <v>125</v>
      </c>
      <c r="C62" s="35" t="s">
        <v>272</v>
      </c>
      <c r="D62" s="17" t="str">
        <f>VLOOKUP(C62,TaxInfo!$A$2:$B$641,2,0)</f>
        <v xml:space="preserve">AP Renewables Inc. </v>
      </c>
      <c r="E62" s="64" t="s">
        <v>35</v>
      </c>
      <c r="F62" s="36" t="s">
        <v>36</v>
      </c>
      <c r="G62" s="36" t="s">
        <v>37</v>
      </c>
      <c r="H62" s="36" t="s">
        <v>36</v>
      </c>
      <c r="I62" s="36" t="s">
        <v>36</v>
      </c>
      <c r="J62" s="25" t="s">
        <v>38</v>
      </c>
      <c r="K62" s="25">
        <v>844.1</v>
      </c>
      <c r="L62" s="25" t="s">
        <v>38</v>
      </c>
      <c r="M62" s="25">
        <v>-16.88</v>
      </c>
      <c r="N62" s="25">
        <f t="shared" si="43"/>
        <v>827.22</v>
      </c>
      <c r="O62" s="100"/>
      <c r="P62" s="25"/>
    </row>
    <row r="63" spans="1:16" ht="17.25" customHeight="1" x14ac:dyDescent="0.2">
      <c r="A63" s="42">
        <f t="shared" si="1"/>
        <v>31</v>
      </c>
      <c r="B63" s="41" t="s">
        <v>125</v>
      </c>
      <c r="C63" s="18" t="s">
        <v>364</v>
      </c>
      <c r="D63" s="17" t="str">
        <f>VLOOKUP(C63,TaxInfo!$A$2:$B$641,2,0)</f>
        <v xml:space="preserve">AP Renewables Inc. </v>
      </c>
      <c r="E63" s="27" t="s">
        <v>35</v>
      </c>
      <c r="F63" s="13" t="s">
        <v>36</v>
      </c>
      <c r="G63" s="13" t="s">
        <v>37</v>
      </c>
      <c r="H63" s="13" t="s">
        <v>37</v>
      </c>
      <c r="I63" s="13" t="s">
        <v>36</v>
      </c>
      <c r="J63" s="25" t="s">
        <v>38</v>
      </c>
      <c r="K63" s="25">
        <v>16.82</v>
      </c>
      <c r="L63" s="25" t="s">
        <v>38</v>
      </c>
      <c r="M63" s="25">
        <v>-0.34</v>
      </c>
      <c r="N63" s="25">
        <f t="shared" si="43"/>
        <v>16.48</v>
      </c>
      <c r="O63" s="101">
        <v>529</v>
      </c>
      <c r="P63" s="25"/>
    </row>
    <row r="64" spans="1:16" ht="17.25" customHeight="1" x14ac:dyDescent="0.2">
      <c r="A64" s="42">
        <f t="shared" si="1"/>
        <v>32</v>
      </c>
      <c r="B64" s="39" t="s">
        <v>125</v>
      </c>
      <c r="C64" s="17" t="s">
        <v>368</v>
      </c>
      <c r="D64" s="17" t="str">
        <f>VLOOKUP(C64,TaxInfo!$A$2:$B$641,2,0)</f>
        <v xml:space="preserve">AP Renewables Inc. </v>
      </c>
      <c r="E64" s="26" t="s">
        <v>35</v>
      </c>
      <c r="F64" s="11" t="s">
        <v>36</v>
      </c>
      <c r="G64" s="11" t="s">
        <v>37</v>
      </c>
      <c r="H64" s="11" t="s">
        <v>37</v>
      </c>
      <c r="I64" s="11" t="s">
        <v>37</v>
      </c>
      <c r="J64" s="25">
        <v>1487.7</v>
      </c>
      <c r="K64" s="25" t="s">
        <v>38</v>
      </c>
      <c r="L64" s="25">
        <v>178.52</v>
      </c>
      <c r="M64" s="25">
        <v>-29.75</v>
      </c>
      <c r="N64" s="25">
        <f t="shared" si="43"/>
        <v>1636.47</v>
      </c>
      <c r="O64" s="25"/>
      <c r="P64" s="25"/>
    </row>
    <row r="65" spans="1:16" ht="17.25" customHeight="1" x14ac:dyDescent="0.2">
      <c r="A65" s="42">
        <f t="shared" si="1"/>
        <v>33</v>
      </c>
      <c r="B65" s="39" t="s">
        <v>125</v>
      </c>
      <c r="C65" s="17" t="s">
        <v>423</v>
      </c>
      <c r="D65" s="17" t="str">
        <f>VLOOKUP(C65,TaxInfo!$A$2:$B$641,2,0)</f>
        <v xml:space="preserve">AP Renewables Inc. </v>
      </c>
      <c r="E65" s="26" t="s">
        <v>35</v>
      </c>
      <c r="F65" s="11" t="s">
        <v>36</v>
      </c>
      <c r="G65" s="11" t="s">
        <v>37</v>
      </c>
      <c r="H65" s="11" t="s">
        <v>37</v>
      </c>
      <c r="I65" s="11" t="s">
        <v>37</v>
      </c>
      <c r="J65" s="25">
        <v>1728.9</v>
      </c>
      <c r="K65" s="25" t="s">
        <v>38</v>
      </c>
      <c r="L65" s="25">
        <v>207.47</v>
      </c>
      <c r="M65" s="25">
        <v>-34.58</v>
      </c>
      <c r="N65" s="25">
        <f t="shared" si="43"/>
        <v>1901.7900000000002</v>
      </c>
      <c r="O65" s="25"/>
      <c r="P65" s="25"/>
    </row>
    <row r="66" spans="1:16" ht="17.25" customHeight="1" x14ac:dyDescent="0.2">
      <c r="A66" s="66"/>
      <c r="B66" s="67"/>
      <c r="C66" s="68"/>
      <c r="D66" s="68"/>
      <c r="E66" s="69"/>
      <c r="F66" s="66"/>
      <c r="G66" s="66"/>
      <c r="H66" s="66"/>
      <c r="I66" s="77" t="s">
        <v>1548</v>
      </c>
      <c r="J66" s="75">
        <f>SUM(J59:J65)</f>
        <v>8683.0300000000007</v>
      </c>
      <c r="K66" s="75">
        <f t="shared" ref="K66:M66" si="44">SUM(K59:K65)</f>
        <v>185255.56000000003</v>
      </c>
      <c r="L66" s="75">
        <f t="shared" si="44"/>
        <v>1041.96</v>
      </c>
      <c r="M66" s="75">
        <f t="shared" si="44"/>
        <v>-3878.77</v>
      </c>
      <c r="N66" s="75">
        <f>SUM(N59:N65)</f>
        <v>191101.78</v>
      </c>
      <c r="O66" s="99">
        <v>530</v>
      </c>
      <c r="P66" s="37"/>
    </row>
    <row r="67" spans="1:16" ht="17.25" customHeight="1" x14ac:dyDescent="0.2">
      <c r="A67" s="66"/>
      <c r="B67" s="67"/>
      <c r="C67" s="68"/>
      <c r="D67" s="68"/>
      <c r="E67" s="69"/>
      <c r="F67" s="66"/>
      <c r="G67" s="66"/>
      <c r="H67" s="66"/>
      <c r="I67" s="66"/>
      <c r="J67" s="70"/>
      <c r="K67" s="70"/>
      <c r="L67" s="70"/>
      <c r="M67" s="70"/>
      <c r="N67" s="70"/>
      <c r="O67" s="71"/>
      <c r="P67" s="70"/>
    </row>
    <row r="68" spans="1:16" ht="17.25" customHeight="1" x14ac:dyDescent="0.2">
      <c r="A68" s="42">
        <f>A65+1</f>
        <v>34</v>
      </c>
      <c r="B68" s="10" t="s">
        <v>273</v>
      </c>
      <c r="C68" s="17" t="s">
        <v>274</v>
      </c>
      <c r="D68" s="17" t="str">
        <f>VLOOKUP(C68,TaxInfo!$A$2:$B$641,2,0)</f>
        <v xml:space="preserve">ASEAGAS Corporation </v>
      </c>
      <c r="E68" s="26" t="s">
        <v>35</v>
      </c>
      <c r="F68" s="11" t="s">
        <v>36</v>
      </c>
      <c r="G68" s="11" t="s">
        <v>37</v>
      </c>
      <c r="H68" s="11" t="s">
        <v>36</v>
      </c>
      <c r="I68" s="11" t="s">
        <v>37</v>
      </c>
      <c r="J68" s="25">
        <v>1.79</v>
      </c>
      <c r="K68" s="25" t="s">
        <v>38</v>
      </c>
      <c r="L68" s="25">
        <v>0.21</v>
      </c>
      <c r="M68" s="25">
        <v>-0.04</v>
      </c>
      <c r="N68" s="25">
        <f>SUM(J68:M68)</f>
        <v>1.96</v>
      </c>
      <c r="O68" s="25"/>
      <c r="P68" s="25"/>
    </row>
    <row r="69" spans="1:16" ht="17.25" customHeight="1" x14ac:dyDescent="0.2">
      <c r="A69" s="66"/>
      <c r="B69" s="67"/>
      <c r="C69" s="68"/>
      <c r="D69" s="68"/>
      <c r="E69" s="69"/>
      <c r="F69" s="66"/>
      <c r="G69" s="66"/>
      <c r="H69" s="66"/>
      <c r="I69" s="74" t="s">
        <v>1548</v>
      </c>
      <c r="J69" s="75">
        <f>SUM(J68)</f>
        <v>1.79</v>
      </c>
      <c r="K69" s="75">
        <f t="shared" ref="K69" si="45">SUM(K68)</f>
        <v>0</v>
      </c>
      <c r="L69" s="75">
        <f t="shared" ref="L69" si="46">SUM(L68)</f>
        <v>0.21</v>
      </c>
      <c r="M69" s="75">
        <f t="shared" ref="M69" si="47">SUM(M68)</f>
        <v>-0.04</v>
      </c>
      <c r="N69" s="76">
        <f>SUM(N68)</f>
        <v>1.96</v>
      </c>
      <c r="O69" s="99">
        <v>531</v>
      </c>
      <c r="P69" s="37"/>
    </row>
    <row r="70" spans="1:16" ht="17.25" customHeight="1" x14ac:dyDescent="0.2">
      <c r="A70" s="66"/>
      <c r="B70" s="67"/>
      <c r="C70" s="68"/>
      <c r="D70" s="68"/>
      <c r="E70" s="69"/>
      <c r="F70" s="66"/>
      <c r="G70" s="66"/>
      <c r="H70" s="66"/>
      <c r="I70" s="66"/>
      <c r="J70" s="70"/>
      <c r="K70" s="70"/>
      <c r="L70" s="70"/>
      <c r="M70" s="70"/>
      <c r="N70" s="70"/>
      <c r="O70" s="71"/>
      <c r="P70" s="70"/>
    </row>
    <row r="71" spans="1:16" ht="17.25" customHeight="1" x14ac:dyDescent="0.2">
      <c r="A71" s="42">
        <f>A68+1</f>
        <v>35</v>
      </c>
      <c r="B71" s="10" t="s">
        <v>269</v>
      </c>
      <c r="C71" s="17" t="s">
        <v>269</v>
      </c>
      <c r="D71" s="17" t="str">
        <f>VLOOKUP(C71,TaxInfo!$A$2:$B$641,2,0)</f>
        <v xml:space="preserve">Asia Pacific Energy Corporation </v>
      </c>
      <c r="E71" s="26" t="s">
        <v>43</v>
      </c>
      <c r="F71" s="11" t="s">
        <v>36</v>
      </c>
      <c r="G71" s="11" t="s">
        <v>37</v>
      </c>
      <c r="H71" s="11" t="s">
        <v>37</v>
      </c>
      <c r="I71" s="11" t="s">
        <v>36</v>
      </c>
      <c r="J71" s="25" t="s">
        <v>38</v>
      </c>
      <c r="K71" s="25">
        <v>1.25</v>
      </c>
      <c r="L71" s="25" t="s">
        <v>38</v>
      </c>
      <c r="M71" s="25">
        <v>-0.02</v>
      </c>
      <c r="N71" s="25">
        <f>SUM(J71:M71)</f>
        <v>1.23</v>
      </c>
      <c r="O71" s="25"/>
      <c r="P71" s="25"/>
    </row>
    <row r="72" spans="1:16" ht="17.25" customHeight="1" x14ac:dyDescent="0.2">
      <c r="A72" s="42">
        <f t="shared" si="1"/>
        <v>36</v>
      </c>
      <c r="B72" s="10" t="s">
        <v>269</v>
      </c>
      <c r="C72" s="17" t="s">
        <v>270</v>
      </c>
      <c r="D72" s="17" t="str">
        <f>VLOOKUP(C72,TaxInfo!$A$2:$B$641,2,0)</f>
        <v xml:space="preserve">Asia Pacific Energy Corporation </v>
      </c>
      <c r="E72" s="26" t="s">
        <v>35</v>
      </c>
      <c r="F72" s="11" t="s">
        <v>36</v>
      </c>
      <c r="G72" s="11" t="s">
        <v>37</v>
      </c>
      <c r="H72" s="11" t="s">
        <v>37</v>
      </c>
      <c r="I72" s="11" t="s">
        <v>36</v>
      </c>
      <c r="J72" s="25" t="s">
        <v>38</v>
      </c>
      <c r="K72" s="25">
        <v>0.06</v>
      </c>
      <c r="L72" s="25" t="s">
        <v>38</v>
      </c>
      <c r="M72" s="25" t="s">
        <v>38</v>
      </c>
      <c r="N72" s="25">
        <f>SUM(J72:M72)</f>
        <v>0.06</v>
      </c>
      <c r="O72" s="25"/>
      <c r="P72" s="25"/>
    </row>
    <row r="73" spans="1:16" ht="17.25" customHeight="1" x14ac:dyDescent="0.2">
      <c r="A73" s="66"/>
      <c r="B73" s="67"/>
      <c r="C73" s="68"/>
      <c r="D73" s="68"/>
      <c r="E73" s="69"/>
      <c r="F73" s="66"/>
      <c r="G73" s="66"/>
      <c r="H73" s="66"/>
      <c r="I73" s="74" t="s">
        <v>1548</v>
      </c>
      <c r="J73" s="75">
        <f>SUM(J71:J72)</f>
        <v>0</v>
      </c>
      <c r="K73" s="75">
        <f t="shared" ref="K73:M73" si="48">SUM(K71:K72)</f>
        <v>1.31</v>
      </c>
      <c r="L73" s="75">
        <f t="shared" si="48"/>
        <v>0</v>
      </c>
      <c r="M73" s="75">
        <f t="shared" si="48"/>
        <v>-0.02</v>
      </c>
      <c r="N73" s="75">
        <f>SUM(N71:N72)</f>
        <v>1.29</v>
      </c>
      <c r="O73" s="99">
        <v>532</v>
      </c>
      <c r="P73" s="37"/>
    </row>
    <row r="74" spans="1:16" ht="17.25" customHeight="1" x14ac:dyDescent="0.2">
      <c r="A74" s="66"/>
      <c r="B74" s="67"/>
      <c r="C74" s="68"/>
      <c r="D74" s="68"/>
      <c r="E74" s="69"/>
      <c r="F74" s="66"/>
      <c r="G74" s="66"/>
      <c r="H74" s="66"/>
      <c r="I74" s="66"/>
      <c r="J74" s="70"/>
      <c r="K74" s="70"/>
      <c r="L74" s="70"/>
      <c r="M74" s="70"/>
      <c r="N74" s="70"/>
      <c r="O74" s="71"/>
      <c r="P74" s="70"/>
    </row>
    <row r="75" spans="1:16" ht="17.25" customHeight="1" x14ac:dyDescent="0.2">
      <c r="A75" s="42">
        <f>A72+1</f>
        <v>37</v>
      </c>
      <c r="B75" s="10" t="s">
        <v>248</v>
      </c>
      <c r="C75" s="17" t="s">
        <v>248</v>
      </c>
      <c r="D75" s="17" t="str">
        <f>VLOOKUP(C75,TaxInfo!$A$2:$B$641,2,0)</f>
        <v>Asian Carbon Neutral Power Corp.</v>
      </c>
      <c r="E75" s="26" t="s">
        <v>43</v>
      </c>
      <c r="F75" s="11" t="s">
        <v>36</v>
      </c>
      <c r="G75" s="11" t="s">
        <v>36</v>
      </c>
      <c r="H75" s="11" t="s">
        <v>36</v>
      </c>
      <c r="I75" s="11" t="s">
        <v>36</v>
      </c>
      <c r="J75" s="25" t="s">
        <v>38</v>
      </c>
      <c r="K75" s="25">
        <v>0.25</v>
      </c>
      <c r="L75" s="25" t="s">
        <v>38</v>
      </c>
      <c r="M75" s="25" t="s">
        <v>38</v>
      </c>
      <c r="N75" s="25">
        <f>SUM(J75:M75)</f>
        <v>0.25</v>
      </c>
      <c r="O75" s="25"/>
      <c r="P75" s="25"/>
    </row>
    <row r="76" spans="1:16" ht="17.25" customHeight="1" x14ac:dyDescent="0.2">
      <c r="A76" s="66"/>
      <c r="B76" s="67"/>
      <c r="C76" s="68"/>
      <c r="D76" s="68"/>
      <c r="E76" s="69"/>
      <c r="F76" s="66"/>
      <c r="G76" s="66"/>
      <c r="H76" s="66"/>
      <c r="I76" s="74" t="s">
        <v>1548</v>
      </c>
      <c r="J76" s="75">
        <f>SUM(J75)</f>
        <v>0</v>
      </c>
      <c r="K76" s="75">
        <f t="shared" ref="K76" si="49">SUM(K75)</f>
        <v>0.25</v>
      </c>
      <c r="L76" s="75">
        <f t="shared" ref="L76" si="50">SUM(L75)</f>
        <v>0</v>
      </c>
      <c r="M76" s="75">
        <f t="shared" ref="M76" si="51">SUM(M75)</f>
        <v>0</v>
      </c>
      <c r="N76" s="76">
        <f>SUM(N75)</f>
        <v>0.25</v>
      </c>
      <c r="O76" s="99">
        <v>533</v>
      </c>
      <c r="P76" s="37"/>
    </row>
    <row r="77" spans="1:16" ht="17.25" customHeight="1" x14ac:dyDescent="0.2">
      <c r="A77" s="66"/>
      <c r="B77" s="67"/>
      <c r="C77" s="68"/>
      <c r="D77" s="68"/>
      <c r="E77" s="69"/>
      <c r="F77" s="66"/>
      <c r="G77" s="66"/>
      <c r="H77" s="66"/>
      <c r="I77" s="66"/>
      <c r="J77" s="70"/>
      <c r="K77" s="70"/>
      <c r="L77" s="70"/>
      <c r="M77" s="70"/>
      <c r="N77" s="70"/>
      <c r="O77" s="71"/>
      <c r="P77" s="70"/>
    </row>
    <row r="78" spans="1:16" ht="17.25" customHeight="1" x14ac:dyDescent="0.2">
      <c r="A78" s="42">
        <f>A75+1</f>
        <v>38</v>
      </c>
      <c r="B78" s="10" t="s">
        <v>256</v>
      </c>
      <c r="C78" s="17" t="s">
        <v>256</v>
      </c>
      <c r="D78" s="17" t="str">
        <f>VLOOKUP(C78,TaxInfo!$A$2:$B$641,2,0)</f>
        <v>Authority of the Freeport Area of Bataan</v>
      </c>
      <c r="E78" s="26" t="s">
        <v>35</v>
      </c>
      <c r="F78" s="11" t="s">
        <v>36</v>
      </c>
      <c r="G78" s="11" t="s">
        <v>37</v>
      </c>
      <c r="H78" s="11" t="s">
        <v>37</v>
      </c>
      <c r="I78" s="11" t="s">
        <v>36</v>
      </c>
      <c r="J78" s="25" t="s">
        <v>38</v>
      </c>
      <c r="K78" s="25">
        <v>1168.78</v>
      </c>
      <c r="L78" s="25" t="s">
        <v>38</v>
      </c>
      <c r="M78" s="25">
        <v>-23.38</v>
      </c>
      <c r="N78" s="25">
        <f>SUM(J78:M78)</f>
        <v>1145.3999999999999</v>
      </c>
      <c r="O78" s="25"/>
      <c r="P78" s="25"/>
    </row>
    <row r="79" spans="1:16" ht="17.25" customHeight="1" x14ac:dyDescent="0.2">
      <c r="A79" s="66"/>
      <c r="B79" s="67"/>
      <c r="C79" s="68"/>
      <c r="D79" s="68"/>
      <c r="E79" s="69"/>
      <c r="F79" s="66"/>
      <c r="G79" s="66"/>
      <c r="H79" s="66"/>
      <c r="I79" s="74" t="s">
        <v>1548</v>
      </c>
      <c r="J79" s="75">
        <f>SUM(J78)</f>
        <v>0</v>
      </c>
      <c r="K79" s="75">
        <f t="shared" ref="K79" si="52">SUM(K78)</f>
        <v>1168.78</v>
      </c>
      <c r="L79" s="75">
        <f t="shared" ref="L79" si="53">SUM(L78)</f>
        <v>0</v>
      </c>
      <c r="M79" s="75">
        <f t="shared" ref="M79" si="54">SUM(M78)</f>
        <v>-23.38</v>
      </c>
      <c r="N79" s="76">
        <f>SUM(N78)</f>
        <v>1145.3999999999999</v>
      </c>
      <c r="O79" s="99">
        <v>534</v>
      </c>
      <c r="P79" s="37"/>
    </row>
    <row r="80" spans="1:16" ht="17.25" customHeight="1" x14ac:dyDescent="0.2">
      <c r="A80" s="66"/>
      <c r="B80" s="67"/>
      <c r="C80" s="68"/>
      <c r="D80" s="68"/>
      <c r="E80" s="69"/>
      <c r="F80" s="66"/>
      <c r="G80" s="66"/>
      <c r="H80" s="66"/>
      <c r="I80" s="66"/>
      <c r="J80" s="70"/>
      <c r="K80" s="70"/>
      <c r="L80" s="70"/>
      <c r="M80" s="70"/>
      <c r="N80" s="70"/>
      <c r="O80" s="71"/>
      <c r="P80" s="70"/>
    </row>
    <row r="81" spans="1:16" ht="17.25" customHeight="1" x14ac:dyDescent="0.2">
      <c r="A81" s="42">
        <f>A78+1</f>
        <v>39</v>
      </c>
      <c r="B81" s="10" t="s">
        <v>284</v>
      </c>
      <c r="C81" s="16" t="s">
        <v>284</v>
      </c>
      <c r="D81" s="17" t="str">
        <f>VLOOKUP(C81,TaxInfo!$A$2:$B$641,2,0)</f>
        <v>Bac-Man Geothermal, Inc.</v>
      </c>
      <c r="E81" s="26" t="s">
        <v>43</v>
      </c>
      <c r="F81" s="11" t="s">
        <v>36</v>
      </c>
      <c r="G81" s="11" t="s">
        <v>37</v>
      </c>
      <c r="H81" s="11" t="s">
        <v>36</v>
      </c>
      <c r="I81" s="11" t="s">
        <v>36</v>
      </c>
      <c r="J81" s="25" t="s">
        <v>38</v>
      </c>
      <c r="K81" s="25">
        <v>137047.28</v>
      </c>
      <c r="L81" s="25" t="s">
        <v>38</v>
      </c>
      <c r="M81" s="25">
        <v>-2740.95</v>
      </c>
      <c r="N81" s="25">
        <f>SUM(J81:M81)</f>
        <v>134306.32999999999</v>
      </c>
      <c r="O81" s="25"/>
      <c r="P81" s="25"/>
    </row>
    <row r="82" spans="1:16" ht="17.25" customHeight="1" x14ac:dyDescent="0.2">
      <c r="A82" s="42">
        <f t="shared" si="1"/>
        <v>40</v>
      </c>
      <c r="B82" s="10" t="s">
        <v>285</v>
      </c>
      <c r="C82" s="16" t="s">
        <v>285</v>
      </c>
      <c r="D82" s="17" t="str">
        <f>VLOOKUP(C82,TaxInfo!$A$2:$B$641,2,0)</f>
        <v>Bac-Man Geothermal, Inc.</v>
      </c>
      <c r="E82" s="26" t="s">
        <v>35</v>
      </c>
      <c r="F82" s="11" t="s">
        <v>36</v>
      </c>
      <c r="G82" s="11" t="s">
        <v>37</v>
      </c>
      <c r="H82" s="11" t="s">
        <v>37</v>
      </c>
      <c r="I82" s="11" t="s">
        <v>37</v>
      </c>
      <c r="J82" s="25">
        <v>20</v>
      </c>
      <c r="K82" s="25" t="s">
        <v>38</v>
      </c>
      <c r="L82" s="25">
        <v>2.4</v>
      </c>
      <c r="M82" s="25">
        <v>-0.4</v>
      </c>
      <c r="N82" s="25">
        <f>SUM(J82:M82)</f>
        <v>22</v>
      </c>
      <c r="O82" s="25"/>
      <c r="P82" s="25"/>
    </row>
    <row r="83" spans="1:16" ht="17.25" customHeight="1" x14ac:dyDescent="0.2">
      <c r="A83" s="42">
        <f t="shared" si="1"/>
        <v>41</v>
      </c>
      <c r="B83" s="10" t="s">
        <v>285</v>
      </c>
      <c r="C83" s="16" t="s">
        <v>286</v>
      </c>
      <c r="D83" s="17" t="str">
        <f>VLOOKUP(C83,TaxInfo!$A$2:$B$641,2,0)</f>
        <v>Bac-Man Geothermal, Inc.</v>
      </c>
      <c r="E83" s="26" t="s">
        <v>35</v>
      </c>
      <c r="F83" s="11" t="s">
        <v>36</v>
      </c>
      <c r="G83" s="11" t="s">
        <v>37</v>
      </c>
      <c r="H83" s="11" t="s">
        <v>37</v>
      </c>
      <c r="I83" s="11" t="s">
        <v>36</v>
      </c>
      <c r="J83" s="25" t="s">
        <v>38</v>
      </c>
      <c r="K83" s="25">
        <v>35614.71</v>
      </c>
      <c r="L83" s="25" t="s">
        <v>38</v>
      </c>
      <c r="M83" s="25">
        <v>-712.29</v>
      </c>
      <c r="N83" s="25">
        <f>SUM(J83:M83)</f>
        <v>34902.42</v>
      </c>
      <c r="O83" s="25"/>
      <c r="P83" s="25"/>
    </row>
    <row r="84" spans="1:16" ht="17.25" customHeight="1" x14ac:dyDescent="0.2">
      <c r="A84" s="42">
        <f t="shared" si="1"/>
        <v>42</v>
      </c>
      <c r="B84" s="10" t="s">
        <v>285</v>
      </c>
      <c r="C84" s="16" t="s">
        <v>287</v>
      </c>
      <c r="D84" s="17" t="str">
        <f>VLOOKUP(C84,TaxInfo!$A$2:$B$641,2,0)</f>
        <v>Bac-Man Geothermal, Inc.</v>
      </c>
      <c r="E84" s="26" t="s">
        <v>35</v>
      </c>
      <c r="F84" s="11" t="s">
        <v>36</v>
      </c>
      <c r="G84" s="11" t="s">
        <v>37</v>
      </c>
      <c r="H84" s="11" t="s">
        <v>37</v>
      </c>
      <c r="I84" s="11" t="s">
        <v>37</v>
      </c>
      <c r="J84" s="25">
        <v>193.94</v>
      </c>
      <c r="K84" s="25" t="s">
        <v>38</v>
      </c>
      <c r="L84" s="25">
        <v>23.27</v>
      </c>
      <c r="M84" s="25">
        <v>-3.88</v>
      </c>
      <c r="N84" s="25">
        <f>SUM(J84:M84)</f>
        <v>213.33</v>
      </c>
      <c r="O84" s="25"/>
      <c r="P84" s="25"/>
    </row>
    <row r="85" spans="1:16" ht="17.25" customHeight="1" x14ac:dyDescent="0.2">
      <c r="A85" s="42">
        <f t="shared" si="1"/>
        <v>43</v>
      </c>
      <c r="B85" s="10" t="s">
        <v>284</v>
      </c>
      <c r="C85" s="16" t="s">
        <v>288</v>
      </c>
      <c r="D85" s="17" t="str">
        <f>VLOOKUP(C85,TaxInfo!$A$2:$B$641,2,0)</f>
        <v>Bac-Man Geothermal, Inc.</v>
      </c>
      <c r="E85" s="26" t="s">
        <v>35</v>
      </c>
      <c r="F85" s="11" t="s">
        <v>36</v>
      </c>
      <c r="G85" s="11" t="s">
        <v>37</v>
      </c>
      <c r="H85" s="11" t="s">
        <v>36</v>
      </c>
      <c r="I85" s="11" t="s">
        <v>36</v>
      </c>
      <c r="J85" s="25" t="s">
        <v>38</v>
      </c>
      <c r="K85" s="25">
        <v>131.13999999999999</v>
      </c>
      <c r="L85" s="25" t="s">
        <v>38</v>
      </c>
      <c r="M85" s="25">
        <v>-2.62</v>
      </c>
      <c r="N85" s="25">
        <f>SUM(J85:M85)</f>
        <v>128.51999999999998</v>
      </c>
      <c r="O85" s="25"/>
      <c r="P85" s="25"/>
    </row>
    <row r="86" spans="1:16" ht="17.25" customHeight="1" x14ac:dyDescent="0.2">
      <c r="A86" s="66"/>
      <c r="B86" s="67"/>
      <c r="C86" s="68"/>
      <c r="D86" s="68"/>
      <c r="E86" s="69"/>
      <c r="F86" s="66"/>
      <c r="G86" s="66"/>
      <c r="H86" s="66"/>
      <c r="I86" s="74" t="s">
        <v>1548</v>
      </c>
      <c r="J86" s="75">
        <f>SUM(J81:J85)</f>
        <v>213.94</v>
      </c>
      <c r="K86" s="75">
        <f t="shared" ref="K86:M86" si="55">SUM(K81:K85)</f>
        <v>172793.13</v>
      </c>
      <c r="L86" s="75">
        <f t="shared" si="55"/>
        <v>25.669999999999998</v>
      </c>
      <c r="M86" s="75">
        <f t="shared" si="55"/>
        <v>-3460.14</v>
      </c>
      <c r="N86" s="75">
        <f>SUM(N81:N85)</f>
        <v>169572.59999999998</v>
      </c>
      <c r="O86" s="99">
        <v>535</v>
      </c>
      <c r="P86" s="37"/>
    </row>
    <row r="87" spans="1:16" ht="17.25" customHeight="1" x14ac:dyDescent="0.2">
      <c r="A87" s="66"/>
      <c r="B87" s="67"/>
      <c r="C87" s="68"/>
      <c r="D87" s="68"/>
      <c r="E87" s="69"/>
      <c r="F87" s="66"/>
      <c r="G87" s="66"/>
      <c r="H87" s="66"/>
      <c r="I87" s="66"/>
      <c r="J87" s="70"/>
      <c r="K87" s="70"/>
      <c r="L87" s="70"/>
      <c r="M87" s="70"/>
      <c r="N87" s="70"/>
      <c r="O87" s="71"/>
      <c r="P87" s="70"/>
    </row>
    <row r="88" spans="1:16" ht="17.25" customHeight="1" x14ac:dyDescent="0.2">
      <c r="A88" s="42">
        <f>A85+1</f>
        <v>44</v>
      </c>
      <c r="B88" s="10" t="s">
        <v>283</v>
      </c>
      <c r="C88" s="16" t="s">
        <v>283</v>
      </c>
      <c r="D88" s="17" t="str">
        <f>VLOOKUP(C88,TaxInfo!$A$2:$B$641,2,0)</f>
        <v xml:space="preserve">Balamban Enerzone Corporation </v>
      </c>
      <c r="E88" s="26" t="s">
        <v>35</v>
      </c>
      <c r="F88" s="11" t="s">
        <v>36</v>
      </c>
      <c r="G88" s="11" t="s">
        <v>37</v>
      </c>
      <c r="H88" s="11" t="s">
        <v>37</v>
      </c>
      <c r="I88" s="11" t="s">
        <v>36</v>
      </c>
      <c r="J88" s="25" t="s">
        <v>38</v>
      </c>
      <c r="K88" s="25">
        <v>414.8</v>
      </c>
      <c r="L88" s="25" t="s">
        <v>38</v>
      </c>
      <c r="M88" s="25">
        <v>-8.3000000000000007</v>
      </c>
      <c r="N88" s="25">
        <f>SUM(J88:M88)</f>
        <v>406.5</v>
      </c>
      <c r="O88" s="25"/>
      <c r="P88" s="25"/>
    </row>
    <row r="89" spans="1:16" ht="17.25" customHeight="1" x14ac:dyDescent="0.2">
      <c r="A89" s="66"/>
      <c r="B89" s="67"/>
      <c r="C89" s="68"/>
      <c r="D89" s="68"/>
      <c r="E89" s="69"/>
      <c r="F89" s="66"/>
      <c r="G89" s="66"/>
      <c r="H89" s="66"/>
      <c r="I89" s="74" t="s">
        <v>1548</v>
      </c>
      <c r="J89" s="75">
        <f>SUM(J88)</f>
        <v>0</v>
      </c>
      <c r="K89" s="75">
        <f t="shared" ref="K89" si="56">SUM(K88)</f>
        <v>414.8</v>
      </c>
      <c r="L89" s="75">
        <f t="shared" ref="L89" si="57">SUM(L88)</f>
        <v>0</v>
      </c>
      <c r="M89" s="75">
        <f t="shared" ref="M89" si="58">SUM(M88)</f>
        <v>-8.3000000000000007</v>
      </c>
      <c r="N89" s="76">
        <f>SUM(N88)</f>
        <v>406.5</v>
      </c>
      <c r="O89" s="99">
        <v>536</v>
      </c>
      <c r="P89" s="37"/>
    </row>
    <row r="90" spans="1:16" ht="17.25" customHeight="1" x14ac:dyDescent="0.2">
      <c r="A90" s="66"/>
      <c r="B90" s="67"/>
      <c r="C90" s="68"/>
      <c r="D90" s="68"/>
      <c r="E90" s="69"/>
      <c r="F90" s="66"/>
      <c r="G90" s="66"/>
      <c r="H90" s="66"/>
      <c r="I90" s="66"/>
      <c r="J90" s="70"/>
      <c r="K90" s="70"/>
      <c r="L90" s="70"/>
      <c r="M90" s="70"/>
      <c r="N90" s="70"/>
      <c r="O90" s="71"/>
      <c r="P90" s="70"/>
    </row>
    <row r="91" spans="1:16" ht="17.25" customHeight="1" x14ac:dyDescent="0.2">
      <c r="A91" s="42">
        <f>A88+1</f>
        <v>45</v>
      </c>
      <c r="B91" s="34" t="s">
        <v>297</v>
      </c>
      <c r="C91" s="35" t="s">
        <v>297</v>
      </c>
      <c r="D91" s="17" t="str">
        <f>VLOOKUP(C91,TaxInfo!$A$2:$B$641,2,0)</f>
        <v>Bataan 2020 Power Ventures, Inc.</v>
      </c>
      <c r="E91" s="64" t="s">
        <v>43</v>
      </c>
      <c r="F91" s="36" t="s">
        <v>36</v>
      </c>
      <c r="G91" s="36" t="s">
        <v>37</v>
      </c>
      <c r="H91" s="36" t="s">
        <v>36</v>
      </c>
      <c r="I91" s="36" t="s">
        <v>36</v>
      </c>
      <c r="J91" s="25" t="s">
        <v>38</v>
      </c>
      <c r="K91" s="25">
        <v>3.03</v>
      </c>
      <c r="L91" s="25" t="s">
        <v>38</v>
      </c>
      <c r="M91" s="25">
        <v>-0.06</v>
      </c>
      <c r="N91" s="25">
        <f>SUM(J91:M91)</f>
        <v>2.9699999999999998</v>
      </c>
      <c r="O91" s="25"/>
      <c r="P91" s="25"/>
    </row>
    <row r="92" spans="1:16" ht="17.25" customHeight="1" x14ac:dyDescent="0.2">
      <c r="A92" s="42">
        <f t="shared" si="1"/>
        <v>46</v>
      </c>
      <c r="B92" s="12" t="s">
        <v>297</v>
      </c>
      <c r="C92" s="18" t="s">
        <v>298</v>
      </c>
      <c r="D92" s="17" t="str">
        <f>VLOOKUP(C92,TaxInfo!$A$2:$B$641,2,0)</f>
        <v>Bataan 2020 Power Ventures, Inc.</v>
      </c>
      <c r="E92" s="27" t="s">
        <v>35</v>
      </c>
      <c r="F92" s="13" t="s">
        <v>36</v>
      </c>
      <c r="G92" s="13" t="s">
        <v>37</v>
      </c>
      <c r="H92" s="13" t="s">
        <v>36</v>
      </c>
      <c r="I92" s="13" t="s">
        <v>36</v>
      </c>
      <c r="J92" s="25" t="s">
        <v>38</v>
      </c>
      <c r="K92" s="25">
        <v>100.39</v>
      </c>
      <c r="L92" s="25" t="s">
        <v>38</v>
      </c>
      <c r="M92" s="25">
        <v>-2.0099999999999998</v>
      </c>
      <c r="N92" s="25">
        <f>SUM(J92:M92)</f>
        <v>98.38</v>
      </c>
      <c r="O92" s="25"/>
      <c r="P92" s="25"/>
    </row>
    <row r="93" spans="1:16" ht="17.25" customHeight="1" x14ac:dyDescent="0.2">
      <c r="A93" s="66"/>
      <c r="B93" s="67"/>
      <c r="C93" s="68"/>
      <c r="D93" s="68"/>
      <c r="E93" s="69"/>
      <c r="F93" s="66"/>
      <c r="G93" s="66"/>
      <c r="H93" s="66"/>
      <c r="I93" s="74" t="s">
        <v>1548</v>
      </c>
      <c r="J93" s="75">
        <f>SUM(J91:J92)</f>
        <v>0</v>
      </c>
      <c r="K93" s="75">
        <f t="shared" ref="K93" si="59">SUM(K91:K92)</f>
        <v>103.42</v>
      </c>
      <c r="L93" s="75">
        <f t="shared" ref="L93" si="60">SUM(L91:L92)</f>
        <v>0</v>
      </c>
      <c r="M93" s="75">
        <f t="shared" ref="M93" si="61">SUM(M91:M92)</f>
        <v>-2.0699999999999998</v>
      </c>
      <c r="N93" s="75">
        <f>SUM(N91:N92)</f>
        <v>101.35</v>
      </c>
      <c r="O93" s="99">
        <v>537</v>
      </c>
      <c r="P93" s="37"/>
    </row>
    <row r="94" spans="1:16" ht="17.25" customHeight="1" x14ac:dyDescent="0.2">
      <c r="A94" s="66"/>
      <c r="B94" s="67"/>
      <c r="C94" s="68"/>
      <c r="D94" s="68"/>
      <c r="E94" s="69"/>
      <c r="F94" s="66"/>
      <c r="G94" s="66"/>
      <c r="H94" s="66"/>
      <c r="I94" s="66"/>
      <c r="J94" s="70"/>
      <c r="K94" s="70"/>
      <c r="L94" s="70"/>
      <c r="M94" s="70"/>
      <c r="N94" s="70"/>
      <c r="O94" s="71"/>
      <c r="P94" s="70"/>
    </row>
    <row r="95" spans="1:16" ht="17.25" customHeight="1" x14ac:dyDescent="0.2">
      <c r="A95" s="42">
        <f>A92+1</f>
        <v>47</v>
      </c>
      <c r="B95" s="10" t="s">
        <v>221</v>
      </c>
      <c r="C95" s="17" t="s">
        <v>221</v>
      </c>
      <c r="D95" s="17" t="str">
        <f>VLOOKUP(C95,TaxInfo!$A$2:$B$641,2,0)</f>
        <v xml:space="preserve">Bataan Solar Energy Inc. </v>
      </c>
      <c r="E95" s="26" t="s">
        <v>43</v>
      </c>
      <c r="F95" s="11" t="s">
        <v>37</v>
      </c>
      <c r="G95" s="11" t="s">
        <v>37</v>
      </c>
      <c r="H95" s="11" t="s">
        <v>36</v>
      </c>
      <c r="I95" s="11" t="s">
        <v>36</v>
      </c>
      <c r="J95" s="25" t="s">
        <v>38</v>
      </c>
      <c r="K95" s="25">
        <v>0.14000000000000001</v>
      </c>
      <c r="L95" s="25" t="s">
        <v>38</v>
      </c>
      <c r="M95" s="25" t="s">
        <v>38</v>
      </c>
      <c r="N95" s="25">
        <f>SUM(J95:M95)</f>
        <v>0.14000000000000001</v>
      </c>
      <c r="O95" s="25"/>
      <c r="P95" s="25"/>
    </row>
    <row r="96" spans="1:16" ht="17.25" customHeight="1" x14ac:dyDescent="0.2">
      <c r="A96" s="42">
        <f t="shared" si="1"/>
        <v>48</v>
      </c>
      <c r="B96" s="10" t="s">
        <v>221</v>
      </c>
      <c r="C96" s="17" t="s">
        <v>227</v>
      </c>
      <c r="D96" s="17" t="str">
        <f>VLOOKUP(C96,TaxInfo!$A$2:$B$641,2,0)</f>
        <v xml:space="preserve">Bataan Solar Energy Inc. </v>
      </c>
      <c r="E96" s="26" t="s">
        <v>35</v>
      </c>
      <c r="F96" s="11" t="s">
        <v>36</v>
      </c>
      <c r="G96" s="11" t="s">
        <v>37</v>
      </c>
      <c r="H96" s="11" t="s">
        <v>36</v>
      </c>
      <c r="I96" s="11" t="s">
        <v>36</v>
      </c>
      <c r="J96" s="25" t="s">
        <v>38</v>
      </c>
      <c r="K96" s="25">
        <v>4.1100000000000003</v>
      </c>
      <c r="L96" s="25" t="s">
        <v>38</v>
      </c>
      <c r="M96" s="25">
        <v>-0.08</v>
      </c>
      <c r="N96" s="25">
        <f>SUM(J96:M96)</f>
        <v>4.03</v>
      </c>
      <c r="O96" s="25"/>
      <c r="P96" s="25"/>
    </row>
    <row r="97" spans="1:16" ht="17.25" customHeight="1" x14ac:dyDescent="0.2">
      <c r="A97" s="66"/>
      <c r="B97" s="67"/>
      <c r="C97" s="68"/>
      <c r="D97" s="68"/>
      <c r="E97" s="69"/>
      <c r="F97" s="66"/>
      <c r="G97" s="66"/>
      <c r="H97" s="66"/>
      <c r="I97" s="74" t="s">
        <v>1548</v>
      </c>
      <c r="J97" s="75">
        <f>SUM(J95:J96)</f>
        <v>0</v>
      </c>
      <c r="K97" s="75">
        <f t="shared" ref="K97" si="62">SUM(K95:K96)</f>
        <v>4.25</v>
      </c>
      <c r="L97" s="75">
        <f t="shared" ref="L97" si="63">SUM(L95:L96)</f>
        <v>0</v>
      </c>
      <c r="M97" s="75">
        <f t="shared" ref="M97" si="64">SUM(M95:M96)</f>
        <v>-0.08</v>
      </c>
      <c r="N97" s="75">
        <f>SUM(N95:N96)</f>
        <v>4.17</v>
      </c>
      <c r="O97" s="99">
        <v>538</v>
      </c>
      <c r="P97" s="37"/>
    </row>
    <row r="98" spans="1:16" ht="17.25" customHeight="1" x14ac:dyDescent="0.2">
      <c r="A98" s="66"/>
      <c r="B98" s="67"/>
      <c r="C98" s="68"/>
      <c r="D98" s="68"/>
      <c r="E98" s="69"/>
      <c r="F98" s="66"/>
      <c r="G98" s="66"/>
      <c r="H98" s="66"/>
      <c r="I98" s="66"/>
      <c r="J98" s="70"/>
      <c r="K98" s="70"/>
      <c r="L98" s="70"/>
      <c r="M98" s="70"/>
      <c r="N98" s="70"/>
      <c r="O98" s="71"/>
      <c r="P98" s="70"/>
    </row>
    <row r="99" spans="1:16" ht="17.25" customHeight="1" x14ac:dyDescent="0.2">
      <c r="A99" s="42">
        <f>A96+1</f>
        <v>49</v>
      </c>
      <c r="B99" s="10" t="s">
        <v>277</v>
      </c>
      <c r="C99" s="17" t="s">
        <v>277</v>
      </c>
      <c r="D99" s="17" t="str">
        <f>VLOOKUP(C99,TaxInfo!$A$2:$B$641,2,0)</f>
        <v xml:space="preserve">Batangas I Electric Cooperative, Inc. </v>
      </c>
      <c r="E99" s="26" t="s">
        <v>35</v>
      </c>
      <c r="F99" s="11" t="s">
        <v>36</v>
      </c>
      <c r="G99" s="11" t="s">
        <v>37</v>
      </c>
      <c r="H99" s="11" t="s">
        <v>37</v>
      </c>
      <c r="I99" s="11" t="s">
        <v>37</v>
      </c>
      <c r="J99" s="25">
        <v>14327.53</v>
      </c>
      <c r="K99" s="25" t="s">
        <v>38</v>
      </c>
      <c r="L99" s="25">
        <v>1719.3</v>
      </c>
      <c r="M99" s="25">
        <v>-286.55</v>
      </c>
      <c r="N99" s="25">
        <f>SUM(J99:M99)</f>
        <v>15760.28</v>
      </c>
      <c r="O99" s="25"/>
      <c r="P99" s="25"/>
    </row>
    <row r="100" spans="1:16" ht="17.25" customHeight="1" x14ac:dyDescent="0.2">
      <c r="A100" s="66"/>
      <c r="B100" s="67"/>
      <c r="C100" s="68"/>
      <c r="D100" s="68"/>
      <c r="E100" s="69"/>
      <c r="F100" s="66"/>
      <c r="G100" s="66"/>
      <c r="H100" s="66"/>
      <c r="I100" s="74" t="s">
        <v>1548</v>
      </c>
      <c r="J100" s="75">
        <f>SUM(J99)</f>
        <v>14327.53</v>
      </c>
      <c r="K100" s="75">
        <f t="shared" ref="K100" si="65">SUM(K99)</f>
        <v>0</v>
      </c>
      <c r="L100" s="75">
        <f t="shared" ref="L100" si="66">SUM(L99)</f>
        <v>1719.3</v>
      </c>
      <c r="M100" s="75">
        <f t="shared" ref="M100" si="67">SUM(M99)</f>
        <v>-286.55</v>
      </c>
      <c r="N100" s="76">
        <f>SUM(N99)</f>
        <v>15760.28</v>
      </c>
      <c r="O100" s="99">
        <v>539</v>
      </c>
      <c r="P100" s="37"/>
    </row>
    <row r="101" spans="1:16" ht="17.25" customHeight="1" x14ac:dyDescent="0.2">
      <c r="A101" s="66"/>
      <c r="B101" s="67"/>
      <c r="C101" s="68"/>
      <c r="D101" s="68"/>
      <c r="E101" s="69"/>
      <c r="F101" s="66"/>
      <c r="G101" s="66"/>
      <c r="H101" s="66"/>
      <c r="I101" s="66"/>
      <c r="J101" s="70"/>
      <c r="K101" s="70"/>
      <c r="L101" s="70"/>
      <c r="M101" s="70"/>
      <c r="N101" s="70"/>
      <c r="O101" s="71"/>
      <c r="P101" s="70"/>
    </row>
    <row r="102" spans="1:16" ht="17.25" customHeight="1" x14ac:dyDescent="0.2">
      <c r="A102" s="42">
        <f>A99+1</f>
        <v>50</v>
      </c>
      <c r="B102" s="10" t="s">
        <v>278</v>
      </c>
      <c r="C102" s="16" t="s">
        <v>278</v>
      </c>
      <c r="D102" s="17" t="str">
        <f>VLOOKUP(C102,TaxInfo!$A$2:$B$641,2,0)</f>
        <v xml:space="preserve">Batangas II Electric Cooperative, Inc. </v>
      </c>
      <c r="E102" s="26" t="s">
        <v>35</v>
      </c>
      <c r="F102" s="11" t="s">
        <v>36</v>
      </c>
      <c r="G102" s="11" t="s">
        <v>37</v>
      </c>
      <c r="H102" s="11" t="s">
        <v>37</v>
      </c>
      <c r="I102" s="11" t="s">
        <v>37</v>
      </c>
      <c r="J102" s="25">
        <v>66997.56</v>
      </c>
      <c r="K102" s="25" t="s">
        <v>38</v>
      </c>
      <c r="L102" s="25">
        <v>8039.71</v>
      </c>
      <c r="M102" s="25">
        <v>-1339.95</v>
      </c>
      <c r="N102" s="25">
        <f>SUM(J102:M102)</f>
        <v>73697.320000000007</v>
      </c>
      <c r="O102" s="25"/>
      <c r="P102" s="25"/>
    </row>
    <row r="103" spans="1:16" ht="17.25" customHeight="1" x14ac:dyDescent="0.2">
      <c r="A103" s="42">
        <f t="shared" si="1"/>
        <v>51</v>
      </c>
      <c r="B103" s="10" t="s">
        <v>296</v>
      </c>
      <c r="C103" s="17" t="s">
        <v>296</v>
      </c>
      <c r="D103" s="17" t="str">
        <f>VLOOKUP(C103,TaxInfo!$A$2:$B$641,2,0)</f>
        <v xml:space="preserve">Batangas II Electric Cooperative, Inc. </v>
      </c>
      <c r="E103" s="26" t="s">
        <v>35</v>
      </c>
      <c r="F103" s="11" t="s">
        <v>36</v>
      </c>
      <c r="G103" s="11" t="s">
        <v>37</v>
      </c>
      <c r="H103" s="11" t="s">
        <v>37</v>
      </c>
      <c r="I103" s="11" t="s">
        <v>37</v>
      </c>
      <c r="J103" s="25">
        <v>85.52</v>
      </c>
      <c r="K103" s="25" t="s">
        <v>38</v>
      </c>
      <c r="L103" s="25">
        <v>10.26</v>
      </c>
      <c r="M103" s="25">
        <v>-1.71</v>
      </c>
      <c r="N103" s="25">
        <f>SUM(J103:M103)</f>
        <v>94.070000000000007</v>
      </c>
      <c r="O103" s="25"/>
      <c r="P103" s="25"/>
    </row>
    <row r="104" spans="1:16" ht="17.25" customHeight="1" x14ac:dyDescent="0.2">
      <c r="A104" s="66"/>
      <c r="B104" s="67"/>
      <c r="C104" s="68"/>
      <c r="D104" s="68"/>
      <c r="E104" s="69"/>
      <c r="F104" s="66"/>
      <c r="G104" s="66"/>
      <c r="H104" s="66"/>
      <c r="I104" s="74" t="s">
        <v>1548</v>
      </c>
      <c r="J104" s="75">
        <f>SUM(J102:J103)</f>
        <v>67083.08</v>
      </c>
      <c r="K104" s="75">
        <f t="shared" ref="K104" si="68">SUM(K102:K103)</f>
        <v>0</v>
      </c>
      <c r="L104" s="75">
        <f t="shared" ref="L104" si="69">SUM(L102:L103)</f>
        <v>8049.97</v>
      </c>
      <c r="M104" s="75">
        <f t="shared" ref="M104" si="70">SUM(M102:M103)</f>
        <v>-1341.66</v>
      </c>
      <c r="N104" s="75">
        <f>SUM(N102:N103)</f>
        <v>73791.390000000014</v>
      </c>
      <c r="O104" s="99">
        <v>540</v>
      </c>
      <c r="P104" s="37"/>
    </row>
    <row r="105" spans="1:16" ht="17.25" customHeight="1" x14ac:dyDescent="0.2">
      <c r="A105" s="66"/>
      <c r="B105" s="67"/>
      <c r="C105" s="68"/>
      <c r="D105" s="68"/>
      <c r="E105" s="69"/>
      <c r="F105" s="66"/>
      <c r="G105" s="66"/>
      <c r="H105" s="66"/>
      <c r="I105" s="66"/>
      <c r="J105" s="70"/>
      <c r="K105" s="70"/>
      <c r="L105" s="70"/>
      <c r="M105" s="70"/>
      <c r="N105" s="70"/>
      <c r="O105" s="71"/>
      <c r="P105" s="70"/>
    </row>
    <row r="106" spans="1:16" ht="17.25" customHeight="1" x14ac:dyDescent="0.2">
      <c r="A106" s="42">
        <f>A103+1</f>
        <v>52</v>
      </c>
      <c r="B106" s="10" t="s">
        <v>233</v>
      </c>
      <c r="C106" s="17" t="s">
        <v>233</v>
      </c>
      <c r="D106" s="17" t="str">
        <f>VLOOKUP(C106,TaxInfo!$A$2:$B$641,2,0)</f>
        <v xml:space="preserve">Belgrove Power Corporation </v>
      </c>
      <c r="E106" s="26" t="s">
        <v>43</v>
      </c>
      <c r="F106" s="11" t="s">
        <v>36</v>
      </c>
      <c r="G106" s="11" t="s">
        <v>37</v>
      </c>
      <c r="H106" s="11" t="s">
        <v>37</v>
      </c>
      <c r="I106" s="11" t="s">
        <v>37</v>
      </c>
      <c r="J106" s="25">
        <v>9.8000000000000007</v>
      </c>
      <c r="K106" s="25" t="s">
        <v>38</v>
      </c>
      <c r="L106" s="25">
        <v>1.18</v>
      </c>
      <c r="M106" s="25">
        <v>-0.2</v>
      </c>
      <c r="N106" s="25">
        <f>SUM(J106:M106)</f>
        <v>10.780000000000001</v>
      </c>
      <c r="O106" s="25"/>
      <c r="P106" s="25"/>
    </row>
    <row r="107" spans="1:16" ht="17.25" customHeight="1" x14ac:dyDescent="0.2">
      <c r="A107" s="42">
        <f t="shared" si="1"/>
        <v>53</v>
      </c>
      <c r="B107" s="10" t="s">
        <v>233</v>
      </c>
      <c r="C107" s="17" t="s">
        <v>235</v>
      </c>
      <c r="D107" s="17" t="str">
        <f>VLOOKUP(C107,TaxInfo!$A$2:$B$641,2,0)</f>
        <v xml:space="preserve">Belgrove Power Corporation </v>
      </c>
      <c r="E107" s="26" t="s">
        <v>35</v>
      </c>
      <c r="F107" s="11" t="s">
        <v>36</v>
      </c>
      <c r="G107" s="11" t="s">
        <v>37</v>
      </c>
      <c r="H107" s="11" t="s">
        <v>37</v>
      </c>
      <c r="I107" s="11" t="s">
        <v>37</v>
      </c>
      <c r="J107" s="25">
        <v>1618.04</v>
      </c>
      <c r="K107" s="25" t="s">
        <v>38</v>
      </c>
      <c r="L107" s="25">
        <v>194.16</v>
      </c>
      <c r="M107" s="25">
        <v>-32.36</v>
      </c>
      <c r="N107" s="25">
        <f>SUM(J107:M107)</f>
        <v>1779.8400000000001</v>
      </c>
      <c r="O107" s="25"/>
      <c r="P107" s="25"/>
    </row>
    <row r="108" spans="1:16" ht="17.25" customHeight="1" x14ac:dyDescent="0.2">
      <c r="A108" s="66"/>
      <c r="B108" s="67"/>
      <c r="C108" s="68"/>
      <c r="D108" s="68"/>
      <c r="E108" s="69"/>
      <c r="F108" s="66"/>
      <c r="G108" s="66"/>
      <c r="H108" s="66"/>
      <c r="I108" s="74" t="s">
        <v>1548</v>
      </c>
      <c r="J108" s="75">
        <f>SUM(J106:J107)</f>
        <v>1627.84</v>
      </c>
      <c r="K108" s="75">
        <f t="shared" ref="K108" si="71">SUM(K106:K107)</f>
        <v>0</v>
      </c>
      <c r="L108" s="75">
        <f t="shared" ref="L108" si="72">SUM(L106:L107)</f>
        <v>195.34</v>
      </c>
      <c r="M108" s="75">
        <f t="shared" ref="M108" si="73">SUM(M106:M107)</f>
        <v>-32.56</v>
      </c>
      <c r="N108" s="75">
        <f>SUM(N106:N107)</f>
        <v>1790.6200000000001</v>
      </c>
      <c r="O108" s="99">
        <v>541</v>
      </c>
      <c r="P108" s="37"/>
    </row>
    <row r="109" spans="1:16" ht="17.25" customHeight="1" x14ac:dyDescent="0.2">
      <c r="A109" s="66"/>
      <c r="B109" s="67"/>
      <c r="C109" s="68"/>
      <c r="D109" s="68"/>
      <c r="E109" s="69"/>
      <c r="F109" s="66"/>
      <c r="G109" s="66"/>
      <c r="H109" s="66"/>
      <c r="I109" s="66"/>
      <c r="J109" s="70"/>
      <c r="K109" s="70"/>
      <c r="L109" s="70"/>
      <c r="M109" s="70"/>
      <c r="N109" s="70"/>
      <c r="O109" s="71"/>
      <c r="P109" s="70"/>
    </row>
    <row r="110" spans="1:16" ht="17.25" customHeight="1" x14ac:dyDescent="0.2">
      <c r="A110" s="42">
        <f>A107+1</f>
        <v>54</v>
      </c>
      <c r="B110" s="10" t="s">
        <v>279</v>
      </c>
      <c r="C110" s="16" t="s">
        <v>279</v>
      </c>
      <c r="D110" s="17" t="str">
        <f>VLOOKUP(C110,TaxInfo!$A$2:$B$641,2,0)</f>
        <v xml:space="preserve">Bicol Biomass Energy Corporation </v>
      </c>
      <c r="E110" s="26" t="s">
        <v>43</v>
      </c>
      <c r="F110" s="11" t="s">
        <v>37</v>
      </c>
      <c r="G110" s="11" t="s">
        <v>36</v>
      </c>
      <c r="H110" s="11" t="s">
        <v>36</v>
      </c>
      <c r="I110" s="11" t="s">
        <v>36</v>
      </c>
      <c r="J110" s="25" t="s">
        <v>38</v>
      </c>
      <c r="K110" s="25">
        <v>1.95</v>
      </c>
      <c r="L110" s="25" t="s">
        <v>38</v>
      </c>
      <c r="M110" s="25" t="s">
        <v>38</v>
      </c>
      <c r="N110" s="25">
        <f>SUM(J110:M110)</f>
        <v>1.95</v>
      </c>
      <c r="O110" s="25"/>
      <c r="P110" s="25"/>
    </row>
    <row r="111" spans="1:16" ht="17.25" customHeight="1" x14ac:dyDescent="0.2">
      <c r="A111" s="66"/>
      <c r="B111" s="67"/>
      <c r="C111" s="68"/>
      <c r="D111" s="68"/>
      <c r="E111" s="69"/>
      <c r="F111" s="66"/>
      <c r="G111" s="66"/>
      <c r="H111" s="66"/>
      <c r="I111" s="74" t="s">
        <v>1548</v>
      </c>
      <c r="J111" s="75">
        <f>SUM(J110)</f>
        <v>0</v>
      </c>
      <c r="K111" s="75">
        <f t="shared" ref="K111" si="74">SUM(K110)</f>
        <v>1.95</v>
      </c>
      <c r="L111" s="75">
        <f t="shared" ref="L111" si="75">SUM(L110)</f>
        <v>0</v>
      </c>
      <c r="M111" s="75">
        <f t="shared" ref="M111" si="76">SUM(M110)</f>
        <v>0</v>
      </c>
      <c r="N111" s="76">
        <f>SUM(N110)</f>
        <v>1.95</v>
      </c>
      <c r="O111" s="99">
        <v>542</v>
      </c>
      <c r="P111" s="37"/>
    </row>
    <row r="112" spans="1:16" ht="17.25" customHeight="1" x14ac:dyDescent="0.2">
      <c r="A112" s="66"/>
      <c r="B112" s="67"/>
      <c r="C112" s="68"/>
      <c r="D112" s="68"/>
      <c r="E112" s="69"/>
      <c r="F112" s="66"/>
      <c r="G112" s="66"/>
      <c r="H112" s="66"/>
      <c r="I112" s="66"/>
      <c r="J112" s="70"/>
      <c r="K112" s="70"/>
      <c r="L112" s="70"/>
      <c r="M112" s="70"/>
      <c r="N112" s="70"/>
      <c r="O112" s="71"/>
      <c r="P112" s="70"/>
    </row>
    <row r="113" spans="1:16" ht="17.25" customHeight="1" x14ac:dyDescent="0.2">
      <c r="A113" s="42">
        <f>A110+1</f>
        <v>55</v>
      </c>
      <c r="B113" s="10" t="s">
        <v>291</v>
      </c>
      <c r="C113" s="16" t="s">
        <v>291</v>
      </c>
      <c r="D113" s="17" t="str">
        <f>VLOOKUP(C113,TaxInfo!$A$2:$B$641,2,0)</f>
        <v xml:space="preserve">Biliran Electric Cooperative, Inc. </v>
      </c>
      <c r="E113" s="26" t="s">
        <v>35</v>
      </c>
      <c r="F113" s="11" t="s">
        <v>36</v>
      </c>
      <c r="G113" s="11" t="s">
        <v>37</v>
      </c>
      <c r="H113" s="11" t="s">
        <v>37</v>
      </c>
      <c r="I113" s="11" t="s">
        <v>37</v>
      </c>
      <c r="J113" s="25">
        <v>1726.72</v>
      </c>
      <c r="K113" s="25" t="s">
        <v>38</v>
      </c>
      <c r="L113" s="25">
        <v>207.21</v>
      </c>
      <c r="M113" s="25">
        <v>-34.53</v>
      </c>
      <c r="N113" s="25">
        <f>SUM(J113:M113)</f>
        <v>1899.4</v>
      </c>
      <c r="O113" s="25"/>
      <c r="P113" s="25"/>
    </row>
    <row r="114" spans="1:16" ht="17.25" customHeight="1" x14ac:dyDescent="0.2">
      <c r="A114" s="66"/>
      <c r="B114" s="67"/>
      <c r="C114" s="68"/>
      <c r="D114" s="68"/>
      <c r="E114" s="69"/>
      <c r="F114" s="66"/>
      <c r="G114" s="66"/>
      <c r="H114" s="66"/>
      <c r="I114" s="74" t="s">
        <v>1548</v>
      </c>
      <c r="J114" s="75">
        <f>SUM(J113)</f>
        <v>1726.72</v>
      </c>
      <c r="K114" s="75">
        <f t="shared" ref="K114" si="77">SUM(K113)</f>
        <v>0</v>
      </c>
      <c r="L114" s="75">
        <f t="shared" ref="L114" si="78">SUM(L113)</f>
        <v>207.21</v>
      </c>
      <c r="M114" s="75">
        <f t="shared" ref="M114" si="79">SUM(M113)</f>
        <v>-34.53</v>
      </c>
      <c r="N114" s="76">
        <f>SUM(N113)</f>
        <v>1899.4</v>
      </c>
      <c r="O114" s="99">
        <v>543</v>
      </c>
      <c r="P114" s="37"/>
    </row>
    <row r="115" spans="1:16" ht="17.25" customHeight="1" x14ac:dyDescent="0.2">
      <c r="A115" s="66"/>
      <c r="B115" s="67"/>
      <c r="C115" s="68"/>
      <c r="D115" s="68"/>
      <c r="E115" s="69"/>
      <c r="F115" s="66"/>
      <c r="G115" s="66"/>
      <c r="H115" s="66"/>
      <c r="I115" s="66"/>
      <c r="J115" s="70"/>
      <c r="K115" s="70"/>
      <c r="L115" s="70"/>
      <c r="M115" s="70"/>
      <c r="N115" s="70"/>
      <c r="O115" s="71"/>
      <c r="P115" s="70"/>
    </row>
    <row r="116" spans="1:16" ht="17.25" customHeight="1" x14ac:dyDescent="0.2">
      <c r="A116" s="42">
        <f>A113+1</f>
        <v>56</v>
      </c>
      <c r="B116" s="10" t="s">
        <v>293</v>
      </c>
      <c r="C116" s="17" t="s">
        <v>293</v>
      </c>
      <c r="D116" s="17" t="str">
        <f>VLOOKUP(C116,TaxInfo!$A$2:$B$641,2,0)</f>
        <v xml:space="preserve">Bohol I Electric Cooperative, Inc. </v>
      </c>
      <c r="E116" s="26" t="s">
        <v>35</v>
      </c>
      <c r="F116" s="11" t="s">
        <v>36</v>
      </c>
      <c r="G116" s="11" t="s">
        <v>37</v>
      </c>
      <c r="H116" s="11" t="s">
        <v>37</v>
      </c>
      <c r="I116" s="11" t="s">
        <v>37</v>
      </c>
      <c r="J116" s="25">
        <v>4469.8999999999996</v>
      </c>
      <c r="K116" s="25" t="s">
        <v>38</v>
      </c>
      <c r="L116" s="25">
        <v>536.39</v>
      </c>
      <c r="M116" s="25">
        <v>-89.4</v>
      </c>
      <c r="N116" s="25">
        <f>SUM(J116:M116)</f>
        <v>4916.8900000000003</v>
      </c>
      <c r="O116" s="25"/>
      <c r="P116" s="25"/>
    </row>
    <row r="117" spans="1:16" ht="17.25" customHeight="1" x14ac:dyDescent="0.2">
      <c r="A117" s="66"/>
      <c r="B117" s="67"/>
      <c r="C117" s="68"/>
      <c r="D117" s="68"/>
      <c r="E117" s="69"/>
      <c r="F117" s="66"/>
      <c r="G117" s="66"/>
      <c r="H117" s="66"/>
      <c r="I117" s="74" t="s">
        <v>1548</v>
      </c>
      <c r="J117" s="75">
        <f>SUM(J116)</f>
        <v>4469.8999999999996</v>
      </c>
      <c r="K117" s="75">
        <f t="shared" ref="K117" si="80">SUM(K116)</f>
        <v>0</v>
      </c>
      <c r="L117" s="75">
        <f t="shared" ref="L117" si="81">SUM(L116)</f>
        <v>536.39</v>
      </c>
      <c r="M117" s="75">
        <f t="shared" ref="M117" si="82">SUM(M116)</f>
        <v>-89.4</v>
      </c>
      <c r="N117" s="76">
        <f>SUM(N116)</f>
        <v>4916.8900000000003</v>
      </c>
      <c r="O117" s="99">
        <v>544</v>
      </c>
      <c r="P117" s="37"/>
    </row>
    <row r="118" spans="1:16" ht="17.25" customHeight="1" x14ac:dyDescent="0.2">
      <c r="A118" s="66"/>
      <c r="B118" s="67"/>
      <c r="C118" s="68"/>
      <c r="D118" s="68"/>
      <c r="E118" s="69"/>
      <c r="F118" s="66"/>
      <c r="G118" s="66"/>
      <c r="H118" s="66"/>
      <c r="I118" s="66"/>
      <c r="J118" s="70"/>
      <c r="K118" s="70"/>
      <c r="L118" s="70"/>
      <c r="M118" s="70"/>
      <c r="N118" s="70"/>
      <c r="O118" s="71"/>
      <c r="P118" s="70"/>
    </row>
    <row r="119" spans="1:16" ht="17.25" customHeight="1" x14ac:dyDescent="0.2">
      <c r="A119" s="42">
        <f>A116+1</f>
        <v>57</v>
      </c>
      <c r="B119" s="10" t="s">
        <v>294</v>
      </c>
      <c r="C119" s="17" t="s">
        <v>294</v>
      </c>
      <c r="D119" s="17" t="str">
        <f>VLOOKUP(C119,TaxInfo!$A$2:$B$641,2,0)</f>
        <v xml:space="preserve">Bohol II Electric Cooperative, Inc. </v>
      </c>
      <c r="E119" s="26" t="s">
        <v>35</v>
      </c>
      <c r="F119" s="11" t="s">
        <v>36</v>
      </c>
      <c r="G119" s="11" t="s">
        <v>37</v>
      </c>
      <c r="H119" s="11" t="s">
        <v>37</v>
      </c>
      <c r="I119" s="11" t="s">
        <v>37</v>
      </c>
      <c r="J119" s="25">
        <v>1757.59</v>
      </c>
      <c r="K119" s="25" t="s">
        <v>38</v>
      </c>
      <c r="L119" s="25">
        <v>210.91</v>
      </c>
      <c r="M119" s="25">
        <v>-35.15</v>
      </c>
      <c r="N119" s="25">
        <f>SUM(J119:M119)</f>
        <v>1933.35</v>
      </c>
      <c r="O119" s="25"/>
      <c r="P119" s="25"/>
    </row>
    <row r="120" spans="1:16" ht="17.25" customHeight="1" x14ac:dyDescent="0.2">
      <c r="A120" s="66"/>
      <c r="B120" s="67"/>
      <c r="C120" s="68"/>
      <c r="D120" s="68"/>
      <c r="E120" s="69"/>
      <c r="F120" s="66"/>
      <c r="G120" s="66"/>
      <c r="H120" s="66"/>
      <c r="I120" s="74" t="s">
        <v>1548</v>
      </c>
      <c r="J120" s="75">
        <f>SUM(J119)</f>
        <v>1757.59</v>
      </c>
      <c r="K120" s="75">
        <f t="shared" ref="K120" si="83">SUM(K119)</f>
        <v>0</v>
      </c>
      <c r="L120" s="75">
        <f t="shared" ref="L120" si="84">SUM(L119)</f>
        <v>210.91</v>
      </c>
      <c r="M120" s="75">
        <f t="shared" ref="M120" si="85">SUM(M119)</f>
        <v>-35.15</v>
      </c>
      <c r="N120" s="76">
        <f>SUM(N119)</f>
        <v>1933.35</v>
      </c>
      <c r="O120" s="99">
        <v>545</v>
      </c>
      <c r="P120" s="37"/>
    </row>
    <row r="121" spans="1:16" ht="17.25" customHeight="1" x14ac:dyDescent="0.2">
      <c r="A121" s="66"/>
      <c r="B121" s="67"/>
      <c r="C121" s="68"/>
      <c r="D121" s="68"/>
      <c r="E121" s="69"/>
      <c r="F121" s="66"/>
      <c r="G121" s="66"/>
      <c r="H121" s="66"/>
      <c r="I121" s="66"/>
      <c r="J121" s="70"/>
      <c r="K121" s="70"/>
      <c r="L121" s="70"/>
      <c r="M121" s="70"/>
      <c r="N121" s="70"/>
      <c r="O121" s="71"/>
      <c r="P121" s="70"/>
    </row>
    <row r="122" spans="1:16" ht="17.25" customHeight="1" x14ac:dyDescent="0.2">
      <c r="A122" s="42">
        <f>A119+1</f>
        <v>58</v>
      </c>
      <c r="B122" s="10" t="s">
        <v>292</v>
      </c>
      <c r="C122" s="16" t="s">
        <v>292</v>
      </c>
      <c r="D122" s="17" t="str">
        <f>VLOOKUP(C122,TaxInfo!$A$2:$B$641,2,0)</f>
        <v xml:space="preserve">Bohol Light Company, Inc. </v>
      </c>
      <c r="E122" s="26" t="s">
        <v>35</v>
      </c>
      <c r="F122" s="11" t="s">
        <v>36</v>
      </c>
      <c r="G122" s="11" t="s">
        <v>37</v>
      </c>
      <c r="H122" s="11" t="s">
        <v>37</v>
      </c>
      <c r="I122" s="11" t="s">
        <v>37</v>
      </c>
      <c r="J122" s="25">
        <v>7623.38</v>
      </c>
      <c r="K122" s="25" t="s">
        <v>38</v>
      </c>
      <c r="L122" s="25">
        <v>914.81</v>
      </c>
      <c r="M122" s="25">
        <v>-152.47</v>
      </c>
      <c r="N122" s="25">
        <f>SUM(J122:M122)</f>
        <v>8385.7200000000012</v>
      </c>
      <c r="O122" s="25"/>
      <c r="P122" s="25"/>
    </row>
    <row r="123" spans="1:16" ht="17.25" customHeight="1" x14ac:dyDescent="0.2">
      <c r="A123" s="66"/>
      <c r="B123" s="67"/>
      <c r="C123" s="68"/>
      <c r="D123" s="68"/>
      <c r="E123" s="69"/>
      <c r="F123" s="66"/>
      <c r="G123" s="66"/>
      <c r="H123" s="66"/>
      <c r="I123" s="74" t="s">
        <v>1548</v>
      </c>
      <c r="J123" s="75">
        <f>SUM(J122)</f>
        <v>7623.38</v>
      </c>
      <c r="K123" s="75">
        <f t="shared" ref="K123" si="86">SUM(K122)</f>
        <v>0</v>
      </c>
      <c r="L123" s="75">
        <f t="shared" ref="L123" si="87">SUM(L122)</f>
        <v>914.81</v>
      </c>
      <c r="M123" s="75">
        <f t="shared" ref="M123" si="88">SUM(M122)</f>
        <v>-152.47</v>
      </c>
      <c r="N123" s="76">
        <f>SUM(N122)</f>
        <v>8385.7200000000012</v>
      </c>
      <c r="O123" s="99">
        <v>546</v>
      </c>
      <c r="P123" s="37"/>
    </row>
    <row r="124" spans="1:16" ht="17.25" customHeight="1" x14ac:dyDescent="0.2">
      <c r="A124" s="66"/>
      <c r="B124" s="67"/>
      <c r="C124" s="68"/>
      <c r="D124" s="68"/>
      <c r="E124" s="69"/>
      <c r="F124" s="66"/>
      <c r="G124" s="66"/>
      <c r="H124" s="66"/>
      <c r="I124" s="66"/>
      <c r="J124" s="70"/>
      <c r="K124" s="70"/>
      <c r="L124" s="70"/>
      <c r="M124" s="70"/>
      <c r="N124" s="70"/>
      <c r="O124" s="71"/>
      <c r="P124" s="70"/>
    </row>
    <row r="125" spans="1:16" ht="17.25" customHeight="1" x14ac:dyDescent="0.2">
      <c r="A125" s="42">
        <f>A122+1</f>
        <v>59</v>
      </c>
      <c r="B125" s="10" t="s">
        <v>295</v>
      </c>
      <c r="C125" s="17" t="s">
        <v>295</v>
      </c>
      <c r="D125" s="17" t="str">
        <f>VLOOKUP(C125,TaxInfo!$A$2:$B$641,2,0)</f>
        <v xml:space="preserve">Bosung Solartec Inc. </v>
      </c>
      <c r="E125" s="26" t="s">
        <v>43</v>
      </c>
      <c r="F125" s="11" t="s">
        <v>36</v>
      </c>
      <c r="G125" s="11" t="s">
        <v>37</v>
      </c>
      <c r="H125" s="11" t="s">
        <v>36</v>
      </c>
      <c r="I125" s="11" t="s">
        <v>36</v>
      </c>
      <c r="J125" s="25" t="s">
        <v>38</v>
      </c>
      <c r="K125" s="25">
        <v>0.03</v>
      </c>
      <c r="L125" s="25" t="s">
        <v>38</v>
      </c>
      <c r="M125" s="25" t="s">
        <v>38</v>
      </c>
      <c r="N125" s="25">
        <f>SUM(J125:M125)</f>
        <v>0.03</v>
      </c>
      <c r="O125" s="25"/>
      <c r="P125" s="25"/>
    </row>
    <row r="126" spans="1:16" ht="17.25" customHeight="1" x14ac:dyDescent="0.2">
      <c r="A126" s="66"/>
      <c r="B126" s="67"/>
      <c r="C126" s="68"/>
      <c r="D126" s="68"/>
      <c r="E126" s="69"/>
      <c r="F126" s="66"/>
      <c r="G126" s="66"/>
      <c r="H126" s="66"/>
      <c r="I126" s="74" t="s">
        <v>1548</v>
      </c>
      <c r="J126" s="75">
        <f>SUM(J125)</f>
        <v>0</v>
      </c>
      <c r="K126" s="75">
        <f t="shared" ref="K126" si="89">SUM(K125)</f>
        <v>0.03</v>
      </c>
      <c r="L126" s="75">
        <f t="shared" ref="L126" si="90">SUM(L125)</f>
        <v>0</v>
      </c>
      <c r="M126" s="75">
        <f t="shared" ref="M126" si="91">SUM(M125)</f>
        <v>0</v>
      </c>
      <c r="N126" s="76">
        <f>SUM(N125)</f>
        <v>0.03</v>
      </c>
      <c r="O126" s="99">
        <v>547</v>
      </c>
      <c r="P126" s="37"/>
    </row>
    <row r="127" spans="1:16" ht="17.25" customHeight="1" x14ac:dyDescent="0.2">
      <c r="A127" s="66"/>
      <c r="B127" s="67"/>
      <c r="C127" s="68"/>
      <c r="D127" s="68"/>
      <c r="E127" s="69"/>
      <c r="F127" s="66"/>
      <c r="G127" s="66"/>
      <c r="H127" s="66"/>
      <c r="I127" s="66"/>
      <c r="J127" s="70"/>
      <c r="K127" s="70"/>
      <c r="L127" s="70"/>
      <c r="M127" s="70"/>
      <c r="N127" s="70"/>
      <c r="O127" s="71"/>
      <c r="P127" s="70"/>
    </row>
    <row r="128" spans="1:16" ht="17.25" customHeight="1" x14ac:dyDescent="0.2">
      <c r="A128" s="42">
        <f>A125+1</f>
        <v>60</v>
      </c>
      <c r="B128" s="34" t="s">
        <v>178</v>
      </c>
      <c r="C128" s="35" t="s">
        <v>178</v>
      </c>
      <c r="D128" s="17" t="str">
        <f>VLOOKUP(C128,TaxInfo!$A$2:$B$641,2,0)</f>
        <v xml:space="preserve">Bulacan Power Generation Corporation </v>
      </c>
      <c r="E128" s="64" t="s">
        <v>43</v>
      </c>
      <c r="F128" s="36" t="s">
        <v>36</v>
      </c>
      <c r="G128" s="36" t="s">
        <v>37</v>
      </c>
      <c r="H128" s="36" t="s">
        <v>37</v>
      </c>
      <c r="I128" s="36" t="s">
        <v>37</v>
      </c>
      <c r="J128" s="25">
        <v>636.92999999999995</v>
      </c>
      <c r="K128" s="25" t="s">
        <v>38</v>
      </c>
      <c r="L128" s="25">
        <v>76.430000000000007</v>
      </c>
      <c r="M128" s="25">
        <v>-12.74</v>
      </c>
      <c r="N128" s="25">
        <f>SUM(J128:M128)</f>
        <v>700.61999999999989</v>
      </c>
      <c r="O128" s="25"/>
      <c r="P128" s="25"/>
    </row>
    <row r="129" spans="1:16" ht="17.25" customHeight="1" x14ac:dyDescent="0.2">
      <c r="A129" s="42">
        <f t="shared" si="1"/>
        <v>61</v>
      </c>
      <c r="B129" s="12" t="s">
        <v>178</v>
      </c>
      <c r="C129" s="18" t="s">
        <v>179</v>
      </c>
      <c r="D129" s="17" t="str">
        <f>VLOOKUP(C129,TaxInfo!$A$2:$B$641,2,0)</f>
        <v xml:space="preserve">Bulacan Power Generation Corporation </v>
      </c>
      <c r="E129" s="27" t="s">
        <v>35</v>
      </c>
      <c r="F129" s="13" t="s">
        <v>36</v>
      </c>
      <c r="G129" s="13" t="s">
        <v>37</v>
      </c>
      <c r="H129" s="13" t="s">
        <v>37</v>
      </c>
      <c r="I129" s="13" t="s">
        <v>37</v>
      </c>
      <c r="J129" s="25">
        <v>228.82</v>
      </c>
      <c r="K129" s="25" t="s">
        <v>38</v>
      </c>
      <c r="L129" s="25">
        <v>27.46</v>
      </c>
      <c r="M129" s="25">
        <v>-4.58</v>
      </c>
      <c r="N129" s="25">
        <f>SUM(J129:M129)</f>
        <v>251.69999999999996</v>
      </c>
      <c r="O129" s="25"/>
      <c r="P129" s="25"/>
    </row>
    <row r="130" spans="1:16" ht="17.25" customHeight="1" x14ac:dyDescent="0.2">
      <c r="A130" s="66"/>
      <c r="B130" s="67"/>
      <c r="C130" s="68"/>
      <c r="D130" s="68"/>
      <c r="E130" s="69"/>
      <c r="F130" s="66"/>
      <c r="G130" s="66"/>
      <c r="H130" s="66"/>
      <c r="I130" s="74" t="s">
        <v>1548</v>
      </c>
      <c r="J130" s="75">
        <f>SUM(J128:J129)</f>
        <v>865.75</v>
      </c>
      <c r="K130" s="75">
        <f t="shared" ref="K130" si="92">SUM(K128:K129)</f>
        <v>0</v>
      </c>
      <c r="L130" s="75">
        <f t="shared" ref="L130" si="93">SUM(L128:L129)</f>
        <v>103.89000000000001</v>
      </c>
      <c r="M130" s="75">
        <f t="shared" ref="M130" si="94">SUM(M128:M129)</f>
        <v>-17.32</v>
      </c>
      <c r="N130" s="75">
        <f>SUM(N128:N129)</f>
        <v>952.31999999999982</v>
      </c>
      <c r="O130" s="99">
        <v>548</v>
      </c>
      <c r="P130" s="37"/>
    </row>
    <row r="131" spans="1:16" ht="17.25" customHeight="1" x14ac:dyDescent="0.2">
      <c r="A131" s="66"/>
      <c r="B131" s="67"/>
      <c r="C131" s="68"/>
      <c r="D131" s="68"/>
      <c r="E131" s="69"/>
      <c r="F131" s="66"/>
      <c r="G131" s="66"/>
      <c r="H131" s="66"/>
      <c r="I131" s="66"/>
      <c r="J131" s="70"/>
      <c r="K131" s="70"/>
      <c r="L131" s="70"/>
      <c r="M131" s="70"/>
      <c r="N131" s="70"/>
      <c r="O131" s="71"/>
      <c r="P131" s="70"/>
    </row>
    <row r="132" spans="1:16" ht="17.25" customHeight="1" x14ac:dyDescent="0.2">
      <c r="A132" s="42">
        <f>A129+1</f>
        <v>62</v>
      </c>
      <c r="B132" s="10" t="s">
        <v>299</v>
      </c>
      <c r="C132" s="17" t="s">
        <v>299</v>
      </c>
      <c r="D132" s="17" t="str">
        <f>VLOOKUP(C132,TaxInfo!$A$2:$B$641,2,0)</f>
        <v xml:space="preserve">Bulacan Solar Energy Corp. </v>
      </c>
      <c r="E132" s="26" t="s">
        <v>43</v>
      </c>
      <c r="F132" s="11" t="s">
        <v>36</v>
      </c>
      <c r="G132" s="11" t="s">
        <v>36</v>
      </c>
      <c r="H132" s="11" t="s">
        <v>36</v>
      </c>
      <c r="I132" s="11" t="s">
        <v>36</v>
      </c>
      <c r="J132" s="25" t="s">
        <v>38</v>
      </c>
      <c r="K132" s="25">
        <v>0.6</v>
      </c>
      <c r="L132" s="25" t="s">
        <v>38</v>
      </c>
      <c r="M132" s="25">
        <v>-0.01</v>
      </c>
      <c r="N132" s="25">
        <f>SUM(J132:M132)</f>
        <v>0.59</v>
      </c>
      <c r="O132" s="25"/>
      <c r="P132" s="25"/>
    </row>
    <row r="133" spans="1:16" ht="17.25" customHeight="1" x14ac:dyDescent="0.2">
      <c r="A133" s="66"/>
      <c r="B133" s="67"/>
      <c r="C133" s="68"/>
      <c r="D133" s="68"/>
      <c r="E133" s="69"/>
      <c r="F133" s="66"/>
      <c r="G133" s="66"/>
      <c r="H133" s="66"/>
      <c r="I133" s="74" t="s">
        <v>1548</v>
      </c>
      <c r="J133" s="75">
        <f>SUM(J132)</f>
        <v>0</v>
      </c>
      <c r="K133" s="75">
        <f t="shared" ref="K133" si="95">SUM(K132)</f>
        <v>0.6</v>
      </c>
      <c r="L133" s="75">
        <f t="shared" ref="L133" si="96">SUM(L132)</f>
        <v>0</v>
      </c>
      <c r="M133" s="75">
        <f t="shared" ref="M133" si="97">SUM(M132)</f>
        <v>-0.01</v>
      </c>
      <c r="N133" s="76">
        <f>SUM(N132)</f>
        <v>0.59</v>
      </c>
      <c r="O133" s="99">
        <v>549</v>
      </c>
      <c r="P133" s="37"/>
    </row>
    <row r="134" spans="1:16" ht="17.25" customHeight="1" x14ac:dyDescent="0.2">
      <c r="A134" s="66"/>
      <c r="B134" s="67"/>
      <c r="C134" s="68"/>
      <c r="D134" s="68"/>
      <c r="E134" s="69"/>
      <c r="F134" s="66"/>
      <c r="G134" s="66"/>
      <c r="H134" s="66"/>
      <c r="I134" s="66"/>
      <c r="J134" s="70"/>
      <c r="K134" s="70"/>
      <c r="L134" s="70"/>
      <c r="M134" s="70"/>
      <c r="N134" s="70"/>
      <c r="O134" s="71"/>
      <c r="P134" s="70"/>
    </row>
    <row r="135" spans="1:16" ht="17.25" customHeight="1" x14ac:dyDescent="0.2">
      <c r="A135" s="42">
        <f>A132+1</f>
        <v>63</v>
      </c>
      <c r="B135" s="10" t="s">
        <v>325</v>
      </c>
      <c r="C135" s="17" t="s">
        <v>325</v>
      </c>
      <c r="D135" s="17" t="str">
        <f>VLOOKUP(C135,TaxInfo!$A$2:$B$641,2,0)</f>
        <v xml:space="preserve">Cabanatuan Electric Corporation </v>
      </c>
      <c r="E135" s="26" t="s">
        <v>35</v>
      </c>
      <c r="F135" s="11" t="s">
        <v>36</v>
      </c>
      <c r="G135" s="11" t="s">
        <v>37</v>
      </c>
      <c r="H135" s="11" t="s">
        <v>37</v>
      </c>
      <c r="I135" s="11" t="s">
        <v>37</v>
      </c>
      <c r="J135" s="25">
        <v>14853.73</v>
      </c>
      <c r="K135" s="25" t="s">
        <v>38</v>
      </c>
      <c r="L135" s="25">
        <v>1782.45</v>
      </c>
      <c r="M135" s="25">
        <v>-297.07</v>
      </c>
      <c r="N135" s="25">
        <f>SUM(J135:M135)</f>
        <v>16339.11</v>
      </c>
      <c r="O135" s="25"/>
      <c r="P135" s="25"/>
    </row>
    <row r="136" spans="1:16" ht="17.25" customHeight="1" x14ac:dyDescent="0.2">
      <c r="A136" s="66"/>
      <c r="B136" s="67"/>
      <c r="C136" s="68"/>
      <c r="D136" s="68"/>
      <c r="E136" s="69"/>
      <c r="F136" s="66"/>
      <c r="G136" s="66"/>
      <c r="H136" s="66"/>
      <c r="I136" s="74" t="s">
        <v>1548</v>
      </c>
      <c r="J136" s="75">
        <f>SUM(J135)</f>
        <v>14853.73</v>
      </c>
      <c r="K136" s="75">
        <f t="shared" ref="K136" si="98">SUM(K135)</f>
        <v>0</v>
      </c>
      <c r="L136" s="75">
        <f t="shared" ref="L136" si="99">SUM(L135)</f>
        <v>1782.45</v>
      </c>
      <c r="M136" s="75">
        <f t="shared" ref="M136" si="100">SUM(M135)</f>
        <v>-297.07</v>
      </c>
      <c r="N136" s="76">
        <f>SUM(N135)</f>
        <v>16339.11</v>
      </c>
      <c r="O136" s="99">
        <v>550</v>
      </c>
      <c r="P136" s="37"/>
    </row>
    <row r="137" spans="1:16" ht="17.25" customHeight="1" x14ac:dyDescent="0.2">
      <c r="A137" s="66"/>
      <c r="B137" s="67"/>
      <c r="C137" s="68"/>
      <c r="D137" s="68"/>
      <c r="E137" s="69"/>
      <c r="F137" s="66"/>
      <c r="G137" s="66"/>
      <c r="H137" s="66"/>
      <c r="I137" s="66"/>
      <c r="J137" s="70"/>
      <c r="K137" s="70"/>
      <c r="L137" s="70"/>
      <c r="M137" s="70"/>
      <c r="N137" s="70"/>
      <c r="O137" s="71"/>
      <c r="P137" s="70"/>
    </row>
    <row r="138" spans="1:16" ht="17.25" customHeight="1" x14ac:dyDescent="0.2">
      <c r="A138" s="42">
        <f>A135+1</f>
        <v>64</v>
      </c>
      <c r="B138" s="10" t="s">
        <v>313</v>
      </c>
      <c r="C138" s="17" t="s">
        <v>313</v>
      </c>
      <c r="D138" s="17" t="str">
        <f>VLOOKUP(C138,TaxInfo!$A$2:$B$641,2,0)</f>
        <v xml:space="preserve">Cagayan Biomass Energy Corporation </v>
      </c>
      <c r="E138" s="26" t="s">
        <v>43</v>
      </c>
      <c r="F138" s="11" t="s">
        <v>37</v>
      </c>
      <c r="G138" s="11" t="s">
        <v>36</v>
      </c>
      <c r="H138" s="11" t="s">
        <v>36</v>
      </c>
      <c r="I138" s="11" t="s">
        <v>36</v>
      </c>
      <c r="J138" s="25" t="s">
        <v>38</v>
      </c>
      <c r="K138" s="25">
        <v>6.47</v>
      </c>
      <c r="L138" s="25" t="s">
        <v>38</v>
      </c>
      <c r="M138" s="25" t="s">
        <v>38</v>
      </c>
      <c r="N138" s="25">
        <f>SUM(J138:M138)</f>
        <v>6.47</v>
      </c>
      <c r="O138" s="25"/>
      <c r="P138" s="25"/>
    </row>
    <row r="139" spans="1:16" ht="17.25" customHeight="1" x14ac:dyDescent="0.2">
      <c r="A139" s="42">
        <f t="shared" si="1"/>
        <v>65</v>
      </c>
      <c r="B139" s="10" t="s">
        <v>313</v>
      </c>
      <c r="C139" s="17" t="s">
        <v>314</v>
      </c>
      <c r="D139" s="17" t="str">
        <f>VLOOKUP(C139,TaxInfo!$A$2:$B$641,2,0)</f>
        <v xml:space="preserve">Cagayan Biomass Energy Corporation </v>
      </c>
      <c r="E139" s="26" t="s">
        <v>35</v>
      </c>
      <c r="F139" s="11" t="s">
        <v>37</v>
      </c>
      <c r="G139" s="11" t="s">
        <v>36</v>
      </c>
      <c r="H139" s="11" t="s">
        <v>36</v>
      </c>
      <c r="I139" s="11" t="s">
        <v>36</v>
      </c>
      <c r="J139" s="25" t="s">
        <v>38</v>
      </c>
      <c r="K139" s="25">
        <v>8.8000000000000007</v>
      </c>
      <c r="L139" s="25" t="s">
        <v>38</v>
      </c>
      <c r="M139" s="25" t="s">
        <v>38</v>
      </c>
      <c r="N139" s="25">
        <f>SUM(J139:M139)</f>
        <v>8.8000000000000007</v>
      </c>
      <c r="O139" s="25"/>
      <c r="P139" s="25"/>
    </row>
    <row r="140" spans="1:16" ht="17.25" customHeight="1" x14ac:dyDescent="0.2">
      <c r="A140" s="66"/>
      <c r="B140" s="67"/>
      <c r="C140" s="68"/>
      <c r="D140" s="68"/>
      <c r="E140" s="69"/>
      <c r="F140" s="66"/>
      <c r="G140" s="66"/>
      <c r="H140" s="66"/>
      <c r="I140" s="74" t="s">
        <v>1548</v>
      </c>
      <c r="J140" s="75">
        <f>SUM(J138:J139)</f>
        <v>0</v>
      </c>
      <c r="K140" s="75">
        <f t="shared" ref="K140" si="101">SUM(K138:K139)</f>
        <v>15.27</v>
      </c>
      <c r="L140" s="75">
        <f t="shared" ref="L140" si="102">SUM(L138:L139)</f>
        <v>0</v>
      </c>
      <c r="M140" s="75">
        <f t="shared" ref="M140" si="103">SUM(M138:M139)</f>
        <v>0</v>
      </c>
      <c r="N140" s="75">
        <f>SUM(N138:N139)</f>
        <v>15.27</v>
      </c>
      <c r="O140" s="99">
        <v>551</v>
      </c>
      <c r="P140" s="37"/>
    </row>
    <row r="141" spans="1:16" ht="17.25" customHeight="1" x14ac:dyDescent="0.2">
      <c r="A141" s="66"/>
      <c r="B141" s="67"/>
      <c r="C141" s="68"/>
      <c r="D141" s="68"/>
      <c r="E141" s="69"/>
      <c r="F141" s="66"/>
      <c r="G141" s="66"/>
      <c r="H141" s="66"/>
      <c r="I141" s="66"/>
      <c r="J141" s="70"/>
      <c r="K141" s="70"/>
      <c r="L141" s="70"/>
      <c r="M141" s="70"/>
      <c r="N141" s="70"/>
      <c r="O141" s="71"/>
      <c r="P141" s="70"/>
    </row>
    <row r="142" spans="1:16" ht="17.25" customHeight="1" x14ac:dyDescent="0.2">
      <c r="A142" s="42">
        <f>A139+1</f>
        <v>66</v>
      </c>
      <c r="B142" s="10" t="s">
        <v>302</v>
      </c>
      <c r="C142" s="17" t="s">
        <v>302</v>
      </c>
      <c r="D142" s="17" t="str">
        <f>VLOOKUP(C142,TaxInfo!$A$2:$B$641,2,0)</f>
        <v xml:space="preserve">Cagayan I Electric Cooperative, Inc. </v>
      </c>
      <c r="E142" s="26" t="s">
        <v>35</v>
      </c>
      <c r="F142" s="11" t="s">
        <v>36</v>
      </c>
      <c r="G142" s="11" t="s">
        <v>37</v>
      </c>
      <c r="H142" s="11" t="s">
        <v>37</v>
      </c>
      <c r="I142" s="11" t="s">
        <v>37</v>
      </c>
      <c r="J142" s="25">
        <v>10928.77</v>
      </c>
      <c r="K142" s="25" t="s">
        <v>38</v>
      </c>
      <c r="L142" s="25">
        <v>1311.45</v>
      </c>
      <c r="M142" s="25">
        <v>-218.58</v>
      </c>
      <c r="N142" s="25">
        <f>SUM(J142:M142)</f>
        <v>12021.640000000001</v>
      </c>
      <c r="O142" s="25"/>
      <c r="P142" s="25"/>
    </row>
    <row r="143" spans="1:16" ht="17.25" customHeight="1" x14ac:dyDescent="0.2">
      <c r="A143" s="66"/>
      <c r="B143" s="67"/>
      <c r="C143" s="68"/>
      <c r="D143" s="68"/>
      <c r="E143" s="69"/>
      <c r="F143" s="66"/>
      <c r="G143" s="66"/>
      <c r="H143" s="66"/>
      <c r="I143" s="74" t="s">
        <v>1548</v>
      </c>
      <c r="J143" s="75">
        <f>SUM(J142)</f>
        <v>10928.77</v>
      </c>
      <c r="K143" s="75">
        <f t="shared" ref="K143" si="104">SUM(K142)</f>
        <v>0</v>
      </c>
      <c r="L143" s="75">
        <f t="shared" ref="L143" si="105">SUM(L142)</f>
        <v>1311.45</v>
      </c>
      <c r="M143" s="75">
        <f t="shared" ref="M143" si="106">SUM(M142)</f>
        <v>-218.58</v>
      </c>
      <c r="N143" s="76">
        <f>SUM(N142)</f>
        <v>12021.640000000001</v>
      </c>
      <c r="O143" s="99">
        <v>552</v>
      </c>
      <c r="P143" s="37"/>
    </row>
    <row r="144" spans="1:16" ht="17.25" customHeight="1" x14ac:dyDescent="0.2">
      <c r="A144" s="66"/>
      <c r="B144" s="67"/>
      <c r="C144" s="68"/>
      <c r="D144" s="68"/>
      <c r="E144" s="69"/>
      <c r="F144" s="66"/>
      <c r="G144" s="66"/>
      <c r="H144" s="66"/>
      <c r="I144" s="66"/>
      <c r="J144" s="70"/>
      <c r="K144" s="70"/>
      <c r="L144" s="70"/>
      <c r="M144" s="70"/>
      <c r="N144" s="70"/>
      <c r="O144" s="71"/>
      <c r="P144" s="70"/>
    </row>
    <row r="145" spans="1:16" ht="17.25" customHeight="1" x14ac:dyDescent="0.2">
      <c r="A145" s="42">
        <f>A142+1</f>
        <v>67</v>
      </c>
      <c r="B145" s="10" t="s">
        <v>303</v>
      </c>
      <c r="C145" s="17" t="s">
        <v>303</v>
      </c>
      <c r="D145" s="17" t="str">
        <f>VLOOKUP(C145,TaxInfo!$A$2:$B$641,2,0)</f>
        <v xml:space="preserve">Cagayan II Electric Cooperative, Inc. </v>
      </c>
      <c r="E145" s="26" t="s">
        <v>35</v>
      </c>
      <c r="F145" s="11" t="s">
        <v>36</v>
      </c>
      <c r="G145" s="11" t="s">
        <v>37</v>
      </c>
      <c r="H145" s="11" t="s">
        <v>37</v>
      </c>
      <c r="I145" s="11" t="s">
        <v>37</v>
      </c>
      <c r="J145" s="25">
        <v>4311.37</v>
      </c>
      <c r="K145" s="25" t="s">
        <v>38</v>
      </c>
      <c r="L145" s="25">
        <v>517.36</v>
      </c>
      <c r="M145" s="25">
        <v>-86.23</v>
      </c>
      <c r="N145" s="25">
        <f>SUM(J145:M145)</f>
        <v>4742.5</v>
      </c>
      <c r="O145" s="25"/>
      <c r="P145" s="25"/>
    </row>
    <row r="146" spans="1:16" ht="17.25" customHeight="1" x14ac:dyDescent="0.2">
      <c r="A146" s="66"/>
      <c r="B146" s="67"/>
      <c r="C146" s="68"/>
      <c r="D146" s="68"/>
      <c r="E146" s="69"/>
      <c r="F146" s="66"/>
      <c r="G146" s="66"/>
      <c r="H146" s="66"/>
      <c r="I146" s="74" t="s">
        <v>1548</v>
      </c>
      <c r="J146" s="75">
        <f>SUM(J145)</f>
        <v>4311.37</v>
      </c>
      <c r="K146" s="75">
        <f t="shared" ref="K146" si="107">SUM(K145)</f>
        <v>0</v>
      </c>
      <c r="L146" s="75">
        <f t="shared" ref="L146" si="108">SUM(L145)</f>
        <v>517.36</v>
      </c>
      <c r="M146" s="75">
        <f t="shared" ref="M146" si="109">SUM(M145)</f>
        <v>-86.23</v>
      </c>
      <c r="N146" s="76">
        <f>SUM(N145)</f>
        <v>4742.5</v>
      </c>
      <c r="O146" s="99">
        <v>553</v>
      </c>
      <c r="P146" s="37"/>
    </row>
    <row r="147" spans="1:16" ht="17.25" customHeight="1" x14ac:dyDescent="0.2">
      <c r="A147" s="66"/>
      <c r="B147" s="67"/>
      <c r="C147" s="68"/>
      <c r="D147" s="68"/>
      <c r="E147" s="69"/>
      <c r="F147" s="66"/>
      <c r="G147" s="66"/>
      <c r="H147" s="66"/>
      <c r="I147" s="66"/>
      <c r="J147" s="70"/>
      <c r="K147" s="70"/>
      <c r="L147" s="70"/>
      <c r="M147" s="70"/>
      <c r="N147" s="70"/>
      <c r="O147" s="71"/>
      <c r="P147" s="70"/>
    </row>
    <row r="148" spans="1:16" ht="17.25" customHeight="1" x14ac:dyDescent="0.2">
      <c r="A148" s="42">
        <f>A145+1</f>
        <v>68</v>
      </c>
      <c r="B148" s="10" t="s">
        <v>304</v>
      </c>
      <c r="C148" s="17" t="s">
        <v>304</v>
      </c>
      <c r="D148" s="17" t="str">
        <f>VLOOKUP(C148,TaxInfo!$A$2:$B$641,2,0)</f>
        <v xml:space="preserve">Camarines Norte Electric Cooperative, Inc. </v>
      </c>
      <c r="E148" s="26" t="s">
        <v>35</v>
      </c>
      <c r="F148" s="11" t="s">
        <v>36</v>
      </c>
      <c r="G148" s="11" t="s">
        <v>37</v>
      </c>
      <c r="H148" s="11" t="s">
        <v>37</v>
      </c>
      <c r="I148" s="11" t="s">
        <v>37</v>
      </c>
      <c r="J148" s="25">
        <v>9239.64</v>
      </c>
      <c r="K148" s="25" t="s">
        <v>38</v>
      </c>
      <c r="L148" s="25">
        <v>1108.76</v>
      </c>
      <c r="M148" s="25">
        <v>-184.79</v>
      </c>
      <c r="N148" s="25">
        <f>SUM(J148:M148)</f>
        <v>10163.609999999999</v>
      </c>
      <c r="O148" s="25"/>
      <c r="P148" s="25"/>
    </row>
    <row r="149" spans="1:16" ht="17.25" customHeight="1" x14ac:dyDescent="0.2">
      <c r="A149" s="66"/>
      <c r="B149" s="67"/>
      <c r="C149" s="68"/>
      <c r="D149" s="68"/>
      <c r="E149" s="69"/>
      <c r="F149" s="66"/>
      <c r="G149" s="66"/>
      <c r="H149" s="66"/>
      <c r="I149" s="74" t="s">
        <v>1548</v>
      </c>
      <c r="J149" s="75">
        <f>SUM(J148)</f>
        <v>9239.64</v>
      </c>
      <c r="K149" s="75">
        <f t="shared" ref="K149" si="110">SUM(K148)</f>
        <v>0</v>
      </c>
      <c r="L149" s="75">
        <f t="shared" ref="L149" si="111">SUM(L148)</f>
        <v>1108.76</v>
      </c>
      <c r="M149" s="75">
        <f t="shared" ref="M149" si="112">SUM(M148)</f>
        <v>-184.79</v>
      </c>
      <c r="N149" s="76">
        <f>SUM(N148)</f>
        <v>10163.609999999999</v>
      </c>
      <c r="O149" s="99">
        <v>554</v>
      </c>
      <c r="P149" s="37"/>
    </row>
    <row r="150" spans="1:16" ht="17.25" customHeight="1" x14ac:dyDescent="0.2">
      <c r="A150" s="66"/>
      <c r="B150" s="67"/>
      <c r="C150" s="68"/>
      <c r="D150" s="68"/>
      <c r="E150" s="69"/>
      <c r="F150" s="66"/>
      <c r="G150" s="66"/>
      <c r="H150" s="66"/>
      <c r="I150" s="66"/>
      <c r="J150" s="70"/>
      <c r="K150" s="70"/>
      <c r="L150" s="70"/>
      <c r="M150" s="70"/>
      <c r="N150" s="70"/>
      <c r="O150" s="71"/>
      <c r="P150" s="70"/>
    </row>
    <row r="151" spans="1:16" ht="17.25" customHeight="1" x14ac:dyDescent="0.2">
      <c r="A151" s="42">
        <f>A148+1</f>
        <v>69</v>
      </c>
      <c r="B151" s="10" t="s">
        <v>308</v>
      </c>
      <c r="C151" s="17" t="s">
        <v>308</v>
      </c>
      <c r="D151" s="17" t="str">
        <f>VLOOKUP(C151,TaxInfo!$A$2:$B$641,2,0)</f>
        <v>Camarines Sur I Electric Cooperative, Inc.</v>
      </c>
      <c r="E151" s="26" t="s">
        <v>35</v>
      </c>
      <c r="F151" s="11" t="s">
        <v>36</v>
      </c>
      <c r="G151" s="11" t="s">
        <v>37</v>
      </c>
      <c r="H151" s="11" t="s">
        <v>37</v>
      </c>
      <c r="I151" s="11" t="s">
        <v>37</v>
      </c>
      <c r="J151" s="25">
        <v>2810.61</v>
      </c>
      <c r="K151" s="25" t="s">
        <v>38</v>
      </c>
      <c r="L151" s="25">
        <v>337.27</v>
      </c>
      <c r="M151" s="25">
        <v>-56.21</v>
      </c>
      <c r="N151" s="25">
        <f>SUM(J151:M151)</f>
        <v>3091.67</v>
      </c>
      <c r="O151" s="25"/>
      <c r="P151" s="25"/>
    </row>
    <row r="152" spans="1:16" ht="17.25" customHeight="1" x14ac:dyDescent="0.2">
      <c r="A152" s="66"/>
      <c r="B152" s="67"/>
      <c r="C152" s="68"/>
      <c r="D152" s="68"/>
      <c r="E152" s="69"/>
      <c r="F152" s="66"/>
      <c r="G152" s="66"/>
      <c r="H152" s="66"/>
      <c r="I152" s="74" t="s">
        <v>1548</v>
      </c>
      <c r="J152" s="75">
        <f>SUM(J151)</f>
        <v>2810.61</v>
      </c>
      <c r="K152" s="75">
        <f t="shared" ref="K152" si="113">SUM(K151)</f>
        <v>0</v>
      </c>
      <c r="L152" s="75">
        <f t="shared" ref="L152" si="114">SUM(L151)</f>
        <v>337.27</v>
      </c>
      <c r="M152" s="75">
        <f t="shared" ref="M152" si="115">SUM(M151)</f>
        <v>-56.21</v>
      </c>
      <c r="N152" s="76">
        <f>SUM(N151)</f>
        <v>3091.67</v>
      </c>
      <c r="O152" s="99">
        <v>555</v>
      </c>
      <c r="P152" s="37"/>
    </row>
    <row r="153" spans="1:16" ht="17.25" customHeight="1" x14ac:dyDescent="0.2">
      <c r="A153" s="66"/>
      <c r="B153" s="67"/>
      <c r="C153" s="68"/>
      <c r="D153" s="68"/>
      <c r="E153" s="69"/>
      <c r="F153" s="66"/>
      <c r="G153" s="66"/>
      <c r="H153" s="66"/>
      <c r="I153" s="66"/>
      <c r="J153" s="70"/>
      <c r="K153" s="70"/>
      <c r="L153" s="70"/>
      <c r="M153" s="70"/>
      <c r="N153" s="70"/>
      <c r="O153" s="71"/>
      <c r="P153" s="70"/>
    </row>
    <row r="154" spans="1:16" ht="17.25" customHeight="1" x14ac:dyDescent="0.2">
      <c r="A154" s="42">
        <f>A151+1</f>
        <v>70</v>
      </c>
      <c r="B154" s="10" t="s">
        <v>309</v>
      </c>
      <c r="C154" s="17" t="s">
        <v>309</v>
      </c>
      <c r="D154" s="17" t="str">
        <f>VLOOKUP(C154,TaxInfo!$A$2:$B$641,2,0)</f>
        <v xml:space="preserve">Camarines Sur II Electric Cooperative, Inc. </v>
      </c>
      <c r="E154" s="26" t="s">
        <v>35</v>
      </c>
      <c r="F154" s="11" t="s">
        <v>36</v>
      </c>
      <c r="G154" s="11" t="s">
        <v>37</v>
      </c>
      <c r="H154" s="11" t="s">
        <v>37</v>
      </c>
      <c r="I154" s="11" t="s">
        <v>37</v>
      </c>
      <c r="J154" s="25">
        <v>27350.92</v>
      </c>
      <c r="K154" s="25" t="s">
        <v>38</v>
      </c>
      <c r="L154" s="25">
        <v>3282.11</v>
      </c>
      <c r="M154" s="25">
        <v>-547.02</v>
      </c>
      <c r="N154" s="25">
        <f>SUM(J154:M154)</f>
        <v>30086.01</v>
      </c>
      <c r="O154" s="25"/>
      <c r="P154" s="25"/>
    </row>
    <row r="155" spans="1:16" ht="17.25" customHeight="1" x14ac:dyDescent="0.2">
      <c r="A155" s="66"/>
      <c r="B155" s="67"/>
      <c r="C155" s="68"/>
      <c r="D155" s="68"/>
      <c r="E155" s="69"/>
      <c r="F155" s="66"/>
      <c r="G155" s="66"/>
      <c r="H155" s="66"/>
      <c r="I155" s="74" t="s">
        <v>1548</v>
      </c>
      <c r="J155" s="75">
        <f>SUM(J154)</f>
        <v>27350.92</v>
      </c>
      <c r="K155" s="75">
        <f t="shared" ref="K155" si="116">SUM(K154)</f>
        <v>0</v>
      </c>
      <c r="L155" s="75">
        <f t="shared" ref="L155" si="117">SUM(L154)</f>
        <v>3282.11</v>
      </c>
      <c r="M155" s="75">
        <f t="shared" ref="M155" si="118">SUM(M154)</f>
        <v>-547.02</v>
      </c>
      <c r="N155" s="76">
        <f>SUM(N154)</f>
        <v>30086.01</v>
      </c>
      <c r="O155" s="99">
        <v>556</v>
      </c>
      <c r="P155" s="37"/>
    </row>
    <row r="156" spans="1:16" ht="17.25" customHeight="1" x14ac:dyDescent="0.2">
      <c r="A156" s="66"/>
      <c r="B156" s="67"/>
      <c r="C156" s="68"/>
      <c r="D156" s="68"/>
      <c r="E156" s="69"/>
      <c r="F156" s="66"/>
      <c r="G156" s="66"/>
      <c r="H156" s="66"/>
      <c r="I156" s="66"/>
      <c r="J156" s="70"/>
      <c r="K156" s="70"/>
      <c r="L156" s="70"/>
      <c r="M156" s="70"/>
      <c r="N156" s="70"/>
      <c r="O156" s="71"/>
      <c r="P156" s="70"/>
    </row>
    <row r="157" spans="1:16" ht="17.25" customHeight="1" x14ac:dyDescent="0.2">
      <c r="A157" s="42">
        <f>A154+1</f>
        <v>71</v>
      </c>
      <c r="B157" s="10" t="s">
        <v>310</v>
      </c>
      <c r="C157" s="17" t="s">
        <v>310</v>
      </c>
      <c r="D157" s="17" t="str">
        <f>VLOOKUP(C157,TaxInfo!$A$2:$B$641,2,0)</f>
        <v xml:space="preserve">Camarines Sur III Electric Cooperative, Inc. </v>
      </c>
      <c r="E157" s="26" t="s">
        <v>35</v>
      </c>
      <c r="F157" s="11" t="s">
        <v>36</v>
      </c>
      <c r="G157" s="11" t="s">
        <v>37</v>
      </c>
      <c r="H157" s="11" t="s">
        <v>37</v>
      </c>
      <c r="I157" s="11" t="s">
        <v>37</v>
      </c>
      <c r="J157" s="25">
        <v>5142.05</v>
      </c>
      <c r="K157" s="25" t="s">
        <v>38</v>
      </c>
      <c r="L157" s="25">
        <v>617.04999999999995</v>
      </c>
      <c r="M157" s="25">
        <v>-102.84</v>
      </c>
      <c r="N157" s="25">
        <f>SUM(J157:M157)</f>
        <v>5656.26</v>
      </c>
      <c r="O157" s="25"/>
      <c r="P157" s="25"/>
    </row>
    <row r="158" spans="1:16" ht="17.25" customHeight="1" x14ac:dyDescent="0.2">
      <c r="A158" s="66"/>
      <c r="B158" s="67"/>
      <c r="C158" s="68"/>
      <c r="D158" s="68"/>
      <c r="E158" s="69"/>
      <c r="F158" s="66"/>
      <c r="G158" s="66"/>
      <c r="H158" s="66"/>
      <c r="I158" s="74" t="s">
        <v>1548</v>
      </c>
      <c r="J158" s="75">
        <f>SUM(J157)</f>
        <v>5142.05</v>
      </c>
      <c r="K158" s="75">
        <f t="shared" ref="K158" si="119">SUM(K157)</f>
        <v>0</v>
      </c>
      <c r="L158" s="75">
        <f t="shared" ref="L158" si="120">SUM(L157)</f>
        <v>617.04999999999995</v>
      </c>
      <c r="M158" s="75">
        <f t="shared" ref="M158" si="121">SUM(M157)</f>
        <v>-102.84</v>
      </c>
      <c r="N158" s="76">
        <f>SUM(N157)</f>
        <v>5656.26</v>
      </c>
      <c r="O158" s="99">
        <v>557</v>
      </c>
      <c r="P158" s="37"/>
    </row>
    <row r="159" spans="1:16" ht="17.25" customHeight="1" x14ac:dyDescent="0.2">
      <c r="A159" s="66"/>
      <c r="B159" s="67"/>
      <c r="C159" s="68"/>
      <c r="D159" s="68"/>
      <c r="E159" s="69"/>
      <c r="F159" s="66"/>
      <c r="G159" s="66"/>
      <c r="H159" s="66"/>
      <c r="I159" s="66"/>
      <c r="J159" s="70"/>
      <c r="K159" s="70"/>
      <c r="L159" s="70"/>
      <c r="M159" s="70"/>
      <c r="N159" s="70"/>
      <c r="O159" s="71"/>
      <c r="P159" s="70"/>
    </row>
    <row r="160" spans="1:16" ht="17.25" customHeight="1" x14ac:dyDescent="0.2">
      <c r="A160" s="42">
        <f>A157+1</f>
        <v>72</v>
      </c>
      <c r="B160" s="10" t="s">
        <v>311</v>
      </c>
      <c r="C160" s="17" t="s">
        <v>311</v>
      </c>
      <c r="D160" s="17" t="str">
        <f>VLOOKUP(C160,TaxInfo!$A$2:$B$641,2,0)</f>
        <v xml:space="preserve">Camarines Sur IV Electric Cooperative, Inc. </v>
      </c>
      <c r="E160" s="26" t="s">
        <v>35</v>
      </c>
      <c r="F160" s="11" t="s">
        <v>36</v>
      </c>
      <c r="G160" s="11" t="s">
        <v>37</v>
      </c>
      <c r="H160" s="11" t="s">
        <v>37</v>
      </c>
      <c r="I160" s="11" t="s">
        <v>37</v>
      </c>
      <c r="J160" s="25">
        <v>3206.72</v>
      </c>
      <c r="K160" s="25" t="s">
        <v>38</v>
      </c>
      <c r="L160" s="25">
        <v>384.81</v>
      </c>
      <c r="M160" s="25">
        <v>-64.13</v>
      </c>
      <c r="N160" s="25">
        <f>SUM(J160:M160)</f>
        <v>3527.3999999999996</v>
      </c>
      <c r="O160" s="25"/>
      <c r="P160" s="25"/>
    </row>
    <row r="161" spans="1:16" ht="17.25" customHeight="1" x14ac:dyDescent="0.2">
      <c r="A161" s="66"/>
      <c r="B161" s="67"/>
      <c r="C161" s="68"/>
      <c r="D161" s="68"/>
      <c r="E161" s="69"/>
      <c r="F161" s="66"/>
      <c r="G161" s="66"/>
      <c r="H161" s="66"/>
      <c r="I161" s="74" t="s">
        <v>1548</v>
      </c>
      <c r="J161" s="75">
        <f>SUM(J160)</f>
        <v>3206.72</v>
      </c>
      <c r="K161" s="75">
        <f t="shared" ref="K161" si="122">SUM(K160)</f>
        <v>0</v>
      </c>
      <c r="L161" s="75">
        <f t="shared" ref="L161" si="123">SUM(L160)</f>
        <v>384.81</v>
      </c>
      <c r="M161" s="75">
        <f t="shared" ref="M161" si="124">SUM(M160)</f>
        <v>-64.13</v>
      </c>
      <c r="N161" s="76">
        <f>SUM(N160)</f>
        <v>3527.3999999999996</v>
      </c>
      <c r="O161" s="99">
        <v>558</v>
      </c>
      <c r="P161" s="37"/>
    </row>
    <row r="162" spans="1:16" ht="17.25" customHeight="1" x14ac:dyDescent="0.2">
      <c r="A162" s="66"/>
      <c r="B162" s="67"/>
      <c r="C162" s="68"/>
      <c r="D162" s="68"/>
      <c r="E162" s="69"/>
      <c r="F162" s="66"/>
      <c r="G162" s="66"/>
      <c r="H162" s="66"/>
      <c r="I162" s="66"/>
      <c r="J162" s="70"/>
      <c r="K162" s="70"/>
      <c r="L162" s="70"/>
      <c r="M162" s="70"/>
      <c r="N162" s="70"/>
      <c r="O162" s="71"/>
      <c r="P162" s="70"/>
    </row>
    <row r="163" spans="1:16" ht="17.25" customHeight="1" x14ac:dyDescent="0.2">
      <c r="A163" s="42">
        <f>A160+1</f>
        <v>73</v>
      </c>
      <c r="B163" s="10" t="s">
        <v>305</v>
      </c>
      <c r="C163" s="17" t="s">
        <v>305</v>
      </c>
      <c r="D163" s="17" t="str">
        <f>VLOOKUP(C163,TaxInfo!$A$2:$B$641,2,0)</f>
        <v xml:space="preserve">Capiz Electric Cooperative, Inc. </v>
      </c>
      <c r="E163" s="26" t="s">
        <v>35</v>
      </c>
      <c r="F163" s="11" t="s">
        <v>36</v>
      </c>
      <c r="G163" s="11" t="s">
        <v>37</v>
      </c>
      <c r="H163" s="11" t="s">
        <v>37</v>
      </c>
      <c r="I163" s="11" t="s">
        <v>37</v>
      </c>
      <c r="J163" s="25">
        <v>26238.16</v>
      </c>
      <c r="K163" s="25" t="s">
        <v>38</v>
      </c>
      <c r="L163" s="25">
        <v>3148.58</v>
      </c>
      <c r="M163" s="25">
        <v>-524.76</v>
      </c>
      <c r="N163" s="25">
        <f>SUM(J163:M163)</f>
        <v>28861.98</v>
      </c>
      <c r="O163" s="25"/>
      <c r="P163" s="25"/>
    </row>
    <row r="164" spans="1:16" ht="17.25" customHeight="1" x14ac:dyDescent="0.2">
      <c r="A164" s="66"/>
      <c r="B164" s="67"/>
      <c r="C164" s="68"/>
      <c r="D164" s="68"/>
      <c r="E164" s="69"/>
      <c r="F164" s="66"/>
      <c r="G164" s="66"/>
      <c r="H164" s="66"/>
      <c r="I164" s="74" t="s">
        <v>1548</v>
      </c>
      <c r="J164" s="75">
        <f>SUM(J163)</f>
        <v>26238.16</v>
      </c>
      <c r="K164" s="75">
        <f t="shared" ref="K164" si="125">SUM(K163)</f>
        <v>0</v>
      </c>
      <c r="L164" s="75">
        <f t="shared" ref="L164" si="126">SUM(L163)</f>
        <v>3148.58</v>
      </c>
      <c r="M164" s="75">
        <f t="shared" ref="M164" si="127">SUM(M163)</f>
        <v>-524.76</v>
      </c>
      <c r="N164" s="76">
        <f>SUM(N163)</f>
        <v>28861.98</v>
      </c>
      <c r="O164" s="99">
        <v>559</v>
      </c>
      <c r="P164" s="37"/>
    </row>
    <row r="165" spans="1:16" ht="17.25" customHeight="1" x14ac:dyDescent="0.2">
      <c r="A165" s="66"/>
      <c r="B165" s="67"/>
      <c r="C165" s="68"/>
      <c r="D165" s="68"/>
      <c r="E165" s="69"/>
      <c r="F165" s="66"/>
      <c r="G165" s="66"/>
      <c r="H165" s="66"/>
      <c r="I165" s="66"/>
      <c r="J165" s="70"/>
      <c r="K165" s="70"/>
      <c r="L165" s="70"/>
      <c r="M165" s="70"/>
      <c r="N165" s="70"/>
      <c r="O165" s="71"/>
      <c r="P165" s="70"/>
    </row>
    <row r="166" spans="1:16" ht="17.25" customHeight="1" x14ac:dyDescent="0.2">
      <c r="A166" s="42">
        <f>A163+1</f>
        <v>74</v>
      </c>
      <c r="B166" s="10" t="s">
        <v>319</v>
      </c>
      <c r="C166" s="17" t="s">
        <v>319</v>
      </c>
      <c r="D166" s="17" t="str">
        <f>VLOOKUP(C166,TaxInfo!$A$2:$B$641,2,0)</f>
        <v xml:space="preserve">Cebu Energy Development Corporation </v>
      </c>
      <c r="E166" s="26" t="s">
        <v>43</v>
      </c>
      <c r="F166" s="11" t="s">
        <v>36</v>
      </c>
      <c r="G166" s="11" t="s">
        <v>37</v>
      </c>
      <c r="H166" s="11" t="s">
        <v>37</v>
      </c>
      <c r="I166" s="11" t="s">
        <v>37</v>
      </c>
      <c r="J166" s="25">
        <v>18164.62</v>
      </c>
      <c r="K166" s="25" t="s">
        <v>38</v>
      </c>
      <c r="L166" s="25">
        <v>2179.75</v>
      </c>
      <c r="M166" s="25">
        <v>-363.29</v>
      </c>
      <c r="N166" s="25">
        <f>SUM(J166:M166)</f>
        <v>19981.079999999998</v>
      </c>
      <c r="O166" s="25"/>
      <c r="P166" s="25"/>
    </row>
    <row r="167" spans="1:16" ht="17.25" customHeight="1" x14ac:dyDescent="0.2">
      <c r="A167" s="42">
        <f t="shared" ref="A167:A287" si="128">A166+1</f>
        <v>75</v>
      </c>
      <c r="B167" s="34" t="s">
        <v>319</v>
      </c>
      <c r="C167" s="35" t="s">
        <v>320</v>
      </c>
      <c r="D167" s="17" t="str">
        <f>VLOOKUP(C167,TaxInfo!$A$2:$B$641,2,0)</f>
        <v xml:space="preserve">Cebu Energy Development Corporation </v>
      </c>
      <c r="E167" s="64" t="s">
        <v>35</v>
      </c>
      <c r="F167" s="36" t="s">
        <v>36</v>
      </c>
      <c r="G167" s="36" t="s">
        <v>37</v>
      </c>
      <c r="H167" s="36" t="s">
        <v>37</v>
      </c>
      <c r="I167" s="36" t="s">
        <v>37</v>
      </c>
      <c r="J167" s="25">
        <v>834.35</v>
      </c>
      <c r="K167" s="25" t="s">
        <v>38</v>
      </c>
      <c r="L167" s="25">
        <v>100.12</v>
      </c>
      <c r="M167" s="25">
        <v>-16.690000000000001</v>
      </c>
      <c r="N167" s="25">
        <f>SUM(J167:M167)</f>
        <v>917.78</v>
      </c>
      <c r="O167" s="25"/>
      <c r="P167" s="25"/>
    </row>
    <row r="168" spans="1:16" ht="17.25" customHeight="1" x14ac:dyDescent="0.2">
      <c r="A168" s="66"/>
      <c r="B168" s="67"/>
      <c r="C168" s="68"/>
      <c r="D168" s="68"/>
      <c r="E168" s="69"/>
      <c r="F168" s="66"/>
      <c r="G168" s="66"/>
      <c r="H168" s="66"/>
      <c r="I168" s="74" t="s">
        <v>1548</v>
      </c>
      <c r="J168" s="75">
        <f>SUM(J166:J167)</f>
        <v>18998.969999999998</v>
      </c>
      <c r="K168" s="75">
        <f t="shared" ref="K168:M168" si="129">SUM(K166:K167)</f>
        <v>0</v>
      </c>
      <c r="L168" s="75">
        <f t="shared" si="129"/>
        <v>2279.87</v>
      </c>
      <c r="M168" s="75">
        <f t="shared" si="129"/>
        <v>-379.98</v>
      </c>
      <c r="N168" s="75">
        <f>SUM(N166:N167)</f>
        <v>20898.859999999997</v>
      </c>
      <c r="O168" s="99">
        <v>560</v>
      </c>
      <c r="P168" s="37"/>
    </row>
    <row r="169" spans="1:16" ht="17.25" customHeight="1" x14ac:dyDescent="0.2">
      <c r="A169" s="66"/>
      <c r="B169" s="67"/>
      <c r="C169" s="68"/>
      <c r="D169" s="68"/>
      <c r="E169" s="69"/>
      <c r="F169" s="66"/>
      <c r="G169" s="66"/>
      <c r="H169" s="66"/>
      <c r="I169" s="66"/>
      <c r="J169" s="70"/>
      <c r="K169" s="70"/>
      <c r="L169" s="70"/>
      <c r="M169" s="70"/>
      <c r="N169" s="70"/>
      <c r="O169" s="71"/>
      <c r="P169" s="70"/>
    </row>
    <row r="170" spans="1:16" ht="17.25" customHeight="1" x14ac:dyDescent="0.2">
      <c r="A170" s="42">
        <f>A167+1</f>
        <v>76</v>
      </c>
      <c r="B170" s="82" t="s">
        <v>316</v>
      </c>
      <c r="C170" s="83" t="s">
        <v>316</v>
      </c>
      <c r="D170" s="83" t="str">
        <f>VLOOKUP(C170,TaxInfo!$A$2:$B$641,2,0)</f>
        <v>Cebu I Electric Cooperative, Inc.</v>
      </c>
      <c r="E170" s="84" t="s">
        <v>35</v>
      </c>
      <c r="F170" s="85" t="s">
        <v>36</v>
      </c>
      <c r="G170" s="85" t="s">
        <v>37</v>
      </c>
      <c r="H170" s="85" t="s">
        <v>37</v>
      </c>
      <c r="I170" s="85" t="s">
        <v>37</v>
      </c>
      <c r="J170" s="86">
        <v>10439</v>
      </c>
      <c r="K170" s="25" t="s">
        <v>38</v>
      </c>
      <c r="L170" s="25">
        <v>1252.68</v>
      </c>
      <c r="M170" s="25">
        <v>-208.78</v>
      </c>
      <c r="N170" s="25">
        <f>SUM(J170:M170)</f>
        <v>11482.9</v>
      </c>
      <c r="O170" s="25"/>
      <c r="P170" s="25"/>
    </row>
    <row r="171" spans="1:16" ht="17.25" customHeight="1" x14ac:dyDescent="0.2">
      <c r="A171" s="66"/>
      <c r="B171" s="67"/>
      <c r="C171" s="68"/>
      <c r="D171" s="68"/>
      <c r="E171" s="69"/>
      <c r="F171" s="66"/>
      <c r="G171" s="66"/>
      <c r="H171" s="66"/>
      <c r="I171" s="74" t="s">
        <v>1548</v>
      </c>
      <c r="J171" s="75">
        <f>SUM(J170)</f>
        <v>10439</v>
      </c>
      <c r="K171" s="75">
        <f t="shared" ref="K171" si="130">SUM(K170)</f>
        <v>0</v>
      </c>
      <c r="L171" s="75">
        <f t="shared" ref="L171" si="131">SUM(L170)</f>
        <v>1252.68</v>
      </c>
      <c r="M171" s="75">
        <f t="shared" ref="M171" si="132">SUM(M170)</f>
        <v>-208.78</v>
      </c>
      <c r="N171" s="76">
        <f>SUM(N170)</f>
        <v>11482.9</v>
      </c>
      <c r="O171" s="99">
        <v>561</v>
      </c>
      <c r="P171" s="37"/>
    </row>
    <row r="172" spans="1:16" ht="17.25" customHeight="1" x14ac:dyDescent="0.2">
      <c r="A172" s="66"/>
      <c r="B172" s="67"/>
      <c r="C172" s="68"/>
      <c r="D172" s="68"/>
      <c r="E172" s="69"/>
      <c r="F172" s="66"/>
      <c r="G172" s="66"/>
      <c r="H172" s="66"/>
      <c r="I172" s="66"/>
      <c r="J172" s="70"/>
      <c r="K172" s="70"/>
      <c r="L172" s="70"/>
      <c r="M172" s="70"/>
      <c r="N172" s="70"/>
      <c r="O172" s="71"/>
      <c r="P172" s="70"/>
    </row>
    <row r="173" spans="1:16" ht="17.25" customHeight="1" x14ac:dyDescent="0.2">
      <c r="A173" s="42">
        <f>A170+1</f>
        <v>77</v>
      </c>
      <c r="B173" s="10" t="s">
        <v>317</v>
      </c>
      <c r="C173" s="17" t="s">
        <v>317</v>
      </c>
      <c r="D173" s="17" t="str">
        <f>VLOOKUP(C173,TaxInfo!$A$2:$B$641,2,0)</f>
        <v xml:space="preserve">Cebu II Electric Cooperative, Inc. </v>
      </c>
      <c r="E173" s="26" t="s">
        <v>35</v>
      </c>
      <c r="F173" s="11" t="s">
        <v>36</v>
      </c>
      <c r="G173" s="11" t="s">
        <v>37</v>
      </c>
      <c r="H173" s="11" t="s">
        <v>37</v>
      </c>
      <c r="I173" s="11" t="s">
        <v>37</v>
      </c>
      <c r="J173" s="25">
        <v>7845.57</v>
      </c>
      <c r="K173" s="25" t="s">
        <v>38</v>
      </c>
      <c r="L173" s="25">
        <v>941.47</v>
      </c>
      <c r="M173" s="25">
        <v>-156.91</v>
      </c>
      <c r="N173" s="25">
        <f>SUM(J173:M173)</f>
        <v>8630.1299999999992</v>
      </c>
      <c r="O173" s="25"/>
      <c r="P173" s="25"/>
    </row>
    <row r="174" spans="1:16" ht="17.25" customHeight="1" x14ac:dyDescent="0.2">
      <c r="A174" s="66"/>
      <c r="B174" s="67"/>
      <c r="C174" s="68"/>
      <c r="D174" s="68"/>
      <c r="E174" s="69"/>
      <c r="F174" s="66"/>
      <c r="G174" s="66"/>
      <c r="H174" s="66"/>
      <c r="I174" s="74" t="s">
        <v>1548</v>
      </c>
      <c r="J174" s="75">
        <f>SUM(J173)</f>
        <v>7845.57</v>
      </c>
      <c r="K174" s="75">
        <f t="shared" ref="K174" si="133">SUM(K173)</f>
        <v>0</v>
      </c>
      <c r="L174" s="75">
        <f t="shared" ref="L174" si="134">SUM(L173)</f>
        <v>941.47</v>
      </c>
      <c r="M174" s="75">
        <f t="shared" ref="M174" si="135">SUM(M173)</f>
        <v>-156.91</v>
      </c>
      <c r="N174" s="76">
        <f>SUM(N173)</f>
        <v>8630.1299999999992</v>
      </c>
      <c r="O174" s="99">
        <v>562</v>
      </c>
      <c r="P174" s="37"/>
    </row>
    <row r="175" spans="1:16" ht="17.25" customHeight="1" x14ac:dyDescent="0.2">
      <c r="A175" s="66"/>
      <c r="B175" s="67"/>
      <c r="C175" s="68"/>
      <c r="D175" s="68"/>
      <c r="E175" s="69"/>
      <c r="F175" s="66"/>
      <c r="G175" s="66"/>
      <c r="H175" s="66"/>
      <c r="I175" s="66"/>
      <c r="J175" s="70"/>
      <c r="K175" s="70"/>
      <c r="L175" s="70"/>
      <c r="M175" s="70"/>
      <c r="N175" s="70"/>
      <c r="O175" s="71"/>
      <c r="P175" s="70"/>
    </row>
    <row r="176" spans="1:16" ht="17.25" customHeight="1" x14ac:dyDescent="0.2">
      <c r="A176" s="42">
        <f>A173+1</f>
        <v>78</v>
      </c>
      <c r="B176" s="10" t="s">
        <v>318</v>
      </c>
      <c r="C176" s="17" t="s">
        <v>318</v>
      </c>
      <c r="D176" s="17" t="str">
        <f>VLOOKUP(C176,TaxInfo!$A$2:$B$641,2,0)</f>
        <v xml:space="preserve">Cebu III Electric Cooperative, Inc. </v>
      </c>
      <c r="E176" s="26" t="s">
        <v>35</v>
      </c>
      <c r="F176" s="11" t="s">
        <v>36</v>
      </c>
      <c r="G176" s="11" t="s">
        <v>37</v>
      </c>
      <c r="H176" s="11" t="s">
        <v>37</v>
      </c>
      <c r="I176" s="11" t="s">
        <v>37</v>
      </c>
      <c r="J176" s="25">
        <v>1788.58</v>
      </c>
      <c r="K176" s="25" t="s">
        <v>38</v>
      </c>
      <c r="L176" s="25">
        <v>214.63</v>
      </c>
      <c r="M176" s="25">
        <v>-35.770000000000003</v>
      </c>
      <c r="N176" s="25">
        <f>SUM(J176:M176)</f>
        <v>1967.44</v>
      </c>
      <c r="O176" s="25"/>
      <c r="P176" s="25"/>
    </row>
    <row r="177" spans="1:16" ht="17.25" customHeight="1" x14ac:dyDescent="0.2">
      <c r="A177" s="66"/>
      <c r="B177" s="67"/>
      <c r="C177" s="68"/>
      <c r="D177" s="68"/>
      <c r="E177" s="69"/>
      <c r="F177" s="66"/>
      <c r="G177" s="66"/>
      <c r="H177" s="66"/>
      <c r="I177" s="74" t="s">
        <v>1548</v>
      </c>
      <c r="J177" s="75">
        <f>SUM(J176)</f>
        <v>1788.58</v>
      </c>
      <c r="K177" s="75">
        <f t="shared" ref="K177" si="136">SUM(K176)</f>
        <v>0</v>
      </c>
      <c r="L177" s="75">
        <f t="shared" ref="L177" si="137">SUM(L176)</f>
        <v>214.63</v>
      </c>
      <c r="M177" s="75">
        <f t="shared" ref="M177" si="138">SUM(M176)</f>
        <v>-35.770000000000003</v>
      </c>
      <c r="N177" s="76">
        <f>SUM(N176)</f>
        <v>1967.44</v>
      </c>
      <c r="O177" s="99">
        <v>563</v>
      </c>
      <c r="P177" s="37"/>
    </row>
    <row r="178" spans="1:16" ht="17.25" customHeight="1" x14ac:dyDescent="0.2">
      <c r="A178" s="66"/>
      <c r="B178" s="67"/>
      <c r="C178" s="68"/>
      <c r="D178" s="68"/>
      <c r="E178" s="69"/>
      <c r="F178" s="66"/>
      <c r="G178" s="66"/>
      <c r="H178" s="66"/>
      <c r="I178" s="66"/>
      <c r="J178" s="70"/>
      <c r="K178" s="70"/>
      <c r="L178" s="70"/>
      <c r="M178" s="70"/>
      <c r="N178" s="70"/>
      <c r="O178" s="71"/>
      <c r="P178" s="70"/>
    </row>
    <row r="179" spans="1:16" ht="17.25" customHeight="1" x14ac:dyDescent="0.2">
      <c r="A179" s="42">
        <f>A176+1</f>
        <v>79</v>
      </c>
      <c r="B179" s="10" t="s">
        <v>342</v>
      </c>
      <c r="C179" s="17" t="s">
        <v>342</v>
      </c>
      <c r="D179" s="17" t="str">
        <f>VLOOKUP(C179,TaxInfo!$A$2:$B$641,2,0)</f>
        <v xml:space="preserve">Cebu Private Power Corporation </v>
      </c>
      <c r="E179" s="26" t="s">
        <v>43</v>
      </c>
      <c r="F179" s="11" t="s">
        <v>36</v>
      </c>
      <c r="G179" s="11" t="s">
        <v>37</v>
      </c>
      <c r="H179" s="11" t="s">
        <v>37</v>
      </c>
      <c r="I179" s="11" t="s">
        <v>37</v>
      </c>
      <c r="J179" s="25">
        <v>0.94</v>
      </c>
      <c r="K179" s="25" t="s">
        <v>38</v>
      </c>
      <c r="L179" s="25">
        <v>0.11</v>
      </c>
      <c r="M179" s="25">
        <v>-0.02</v>
      </c>
      <c r="N179" s="25">
        <f>SUM(J179:M179)</f>
        <v>1.03</v>
      </c>
      <c r="O179" s="25"/>
      <c r="P179" s="25"/>
    </row>
    <row r="180" spans="1:16" ht="17.25" customHeight="1" x14ac:dyDescent="0.2">
      <c r="A180" s="42">
        <f t="shared" si="128"/>
        <v>80</v>
      </c>
      <c r="B180" s="10" t="s">
        <v>342</v>
      </c>
      <c r="C180" s="17" t="s">
        <v>343</v>
      </c>
      <c r="D180" s="17" t="str">
        <f>VLOOKUP(C180,TaxInfo!$A$2:$B$641,2,0)</f>
        <v xml:space="preserve">Cebu Private Power Corporation </v>
      </c>
      <c r="E180" s="26" t="s">
        <v>35</v>
      </c>
      <c r="F180" s="11" t="s">
        <v>36</v>
      </c>
      <c r="G180" s="11" t="s">
        <v>37</v>
      </c>
      <c r="H180" s="11" t="s">
        <v>37</v>
      </c>
      <c r="I180" s="11" t="s">
        <v>37</v>
      </c>
      <c r="J180" s="25">
        <v>182.17</v>
      </c>
      <c r="K180" s="25" t="s">
        <v>38</v>
      </c>
      <c r="L180" s="25">
        <v>21.86</v>
      </c>
      <c r="M180" s="25">
        <v>-3.64</v>
      </c>
      <c r="N180" s="25">
        <f>SUM(J180:M180)</f>
        <v>200.39</v>
      </c>
      <c r="O180" s="25"/>
      <c r="P180" s="25"/>
    </row>
    <row r="181" spans="1:16" ht="17.25" customHeight="1" x14ac:dyDescent="0.2">
      <c r="A181" s="66"/>
      <c r="B181" s="67"/>
      <c r="C181" s="68"/>
      <c r="D181" s="68"/>
      <c r="E181" s="69"/>
      <c r="F181" s="66"/>
      <c r="G181" s="66"/>
      <c r="H181" s="66"/>
      <c r="I181" s="74" t="s">
        <v>1548</v>
      </c>
      <c r="J181" s="75">
        <f>SUM(J179:J180)</f>
        <v>183.10999999999999</v>
      </c>
      <c r="K181" s="75">
        <f t="shared" ref="K181" si="139">SUM(K179:K180)</f>
        <v>0</v>
      </c>
      <c r="L181" s="75">
        <f t="shared" ref="L181" si="140">SUM(L179:L180)</f>
        <v>21.97</v>
      </c>
      <c r="M181" s="75">
        <f t="shared" ref="M181" si="141">SUM(M179:M180)</f>
        <v>-3.66</v>
      </c>
      <c r="N181" s="75">
        <f>SUM(N179:N180)</f>
        <v>201.42</v>
      </c>
      <c r="O181" s="99">
        <v>564</v>
      </c>
      <c r="P181" s="37"/>
    </row>
    <row r="182" spans="1:16" ht="17.25" customHeight="1" x14ac:dyDescent="0.2">
      <c r="A182" s="66"/>
      <c r="B182" s="67"/>
      <c r="C182" s="68"/>
      <c r="D182" s="68"/>
      <c r="E182" s="69"/>
      <c r="F182" s="66"/>
      <c r="G182" s="66"/>
      <c r="H182" s="66"/>
      <c r="I182" s="66"/>
      <c r="J182" s="70"/>
      <c r="K182" s="70"/>
      <c r="L182" s="70"/>
      <c r="M182" s="70"/>
      <c r="N182" s="70"/>
      <c r="O182" s="71"/>
      <c r="P182" s="70"/>
    </row>
    <row r="183" spans="1:16" ht="17.25" customHeight="1" x14ac:dyDescent="0.2">
      <c r="A183" s="42">
        <f>A180+1</f>
        <v>81</v>
      </c>
      <c r="B183" s="10" t="s">
        <v>300</v>
      </c>
      <c r="C183" s="17" t="s">
        <v>301</v>
      </c>
      <c r="D183" s="17" t="str">
        <f>VLOOKUP(C183,TaxInfo!$A$2:$B$641,2,0)</f>
        <v>Central Azucarera de Bais, Inc.</v>
      </c>
      <c r="E183" s="26" t="s">
        <v>35</v>
      </c>
      <c r="F183" s="11" t="s">
        <v>36</v>
      </c>
      <c r="G183" s="11" t="s">
        <v>37</v>
      </c>
      <c r="H183" s="11" t="s">
        <v>36</v>
      </c>
      <c r="I183" s="11" t="s">
        <v>37</v>
      </c>
      <c r="J183" s="25">
        <v>9.1199999999999992</v>
      </c>
      <c r="K183" s="25" t="s">
        <v>38</v>
      </c>
      <c r="L183" s="25">
        <v>1.0900000000000001</v>
      </c>
      <c r="M183" s="25">
        <v>-0.18</v>
      </c>
      <c r="N183" s="25">
        <f>SUM(J183:M183)</f>
        <v>10.029999999999999</v>
      </c>
      <c r="O183" s="25"/>
      <c r="P183" s="25"/>
    </row>
    <row r="184" spans="1:16" ht="17.25" customHeight="1" x14ac:dyDescent="0.2">
      <c r="A184" s="66"/>
      <c r="B184" s="67"/>
      <c r="C184" s="68"/>
      <c r="D184" s="68"/>
      <c r="E184" s="69"/>
      <c r="F184" s="66"/>
      <c r="G184" s="66"/>
      <c r="H184" s="66"/>
      <c r="I184" s="74" t="s">
        <v>1548</v>
      </c>
      <c r="J184" s="75">
        <f>SUM(J183)</f>
        <v>9.1199999999999992</v>
      </c>
      <c r="K184" s="75">
        <f t="shared" ref="K184" si="142">SUM(K183)</f>
        <v>0</v>
      </c>
      <c r="L184" s="75">
        <f t="shared" ref="L184" si="143">SUM(L183)</f>
        <v>1.0900000000000001</v>
      </c>
      <c r="M184" s="75">
        <f t="shared" ref="M184" si="144">SUM(M183)</f>
        <v>-0.18</v>
      </c>
      <c r="N184" s="76">
        <f>SUM(N183)</f>
        <v>10.029999999999999</v>
      </c>
      <c r="O184" s="99">
        <v>565</v>
      </c>
      <c r="P184" s="37"/>
    </row>
    <row r="185" spans="1:16" ht="17.25" customHeight="1" x14ac:dyDescent="0.2">
      <c r="A185" s="66"/>
      <c r="B185" s="67"/>
      <c r="C185" s="68"/>
      <c r="D185" s="68"/>
      <c r="E185" s="69"/>
      <c r="F185" s="66"/>
      <c r="G185" s="66"/>
      <c r="H185" s="66"/>
      <c r="I185" s="66"/>
      <c r="J185" s="70"/>
      <c r="K185" s="70"/>
      <c r="L185" s="70"/>
      <c r="M185" s="70"/>
      <c r="N185" s="70"/>
      <c r="O185" s="71"/>
      <c r="P185" s="70"/>
    </row>
    <row r="186" spans="1:16" ht="17.25" customHeight="1" x14ac:dyDescent="0.2">
      <c r="A186" s="42">
        <f>A183+1</f>
        <v>82</v>
      </c>
      <c r="B186" s="10" t="s">
        <v>306</v>
      </c>
      <c r="C186" s="17" t="s">
        <v>306</v>
      </c>
      <c r="D186" s="17" t="str">
        <f>VLOOKUP(C186,TaxInfo!$A$2:$B$641,2,0)</f>
        <v>Central Azucarera de San Antonio, Inc.</v>
      </c>
      <c r="E186" s="26" t="s">
        <v>43</v>
      </c>
      <c r="F186" s="11" t="s">
        <v>36</v>
      </c>
      <c r="G186" s="11" t="s">
        <v>37</v>
      </c>
      <c r="H186" s="11" t="s">
        <v>36</v>
      </c>
      <c r="I186" s="11" t="s">
        <v>37</v>
      </c>
      <c r="J186" s="25">
        <v>134.43</v>
      </c>
      <c r="K186" s="25" t="s">
        <v>38</v>
      </c>
      <c r="L186" s="25">
        <v>16.13</v>
      </c>
      <c r="M186" s="25">
        <v>-2.69</v>
      </c>
      <c r="N186" s="25">
        <f>SUM(J186:M186)</f>
        <v>147.87</v>
      </c>
      <c r="O186" s="25"/>
      <c r="P186" s="25"/>
    </row>
    <row r="187" spans="1:16" ht="17.25" customHeight="1" x14ac:dyDescent="0.2">
      <c r="A187" s="42">
        <f t="shared" si="128"/>
        <v>83</v>
      </c>
      <c r="B187" s="10" t="s">
        <v>306</v>
      </c>
      <c r="C187" s="17" t="s">
        <v>307</v>
      </c>
      <c r="D187" s="17" t="str">
        <f>VLOOKUP(C187,TaxInfo!$A$2:$B$641,2,0)</f>
        <v>Central Azucarera de San Antonio, Inc.</v>
      </c>
      <c r="E187" s="26" t="s">
        <v>35</v>
      </c>
      <c r="F187" s="11" t="s">
        <v>36</v>
      </c>
      <c r="G187" s="11" t="s">
        <v>37</v>
      </c>
      <c r="H187" s="11" t="s">
        <v>36</v>
      </c>
      <c r="I187" s="11" t="s">
        <v>37</v>
      </c>
      <c r="J187" s="25">
        <v>243.15</v>
      </c>
      <c r="K187" s="25" t="s">
        <v>38</v>
      </c>
      <c r="L187" s="25">
        <v>29.18</v>
      </c>
      <c r="M187" s="25">
        <v>-4.8600000000000003</v>
      </c>
      <c r="N187" s="25">
        <f>SUM(J187:M187)</f>
        <v>267.46999999999997</v>
      </c>
      <c r="O187" s="25"/>
      <c r="P187" s="25"/>
    </row>
    <row r="188" spans="1:16" ht="17.25" customHeight="1" x14ac:dyDescent="0.2">
      <c r="A188" s="66"/>
      <c r="B188" s="67"/>
      <c r="C188" s="68"/>
      <c r="D188" s="68"/>
      <c r="E188" s="69"/>
      <c r="F188" s="66"/>
      <c r="G188" s="66"/>
      <c r="H188" s="66"/>
      <c r="I188" s="74" t="s">
        <v>1548</v>
      </c>
      <c r="J188" s="75">
        <f>SUM(J186:J187)</f>
        <v>377.58000000000004</v>
      </c>
      <c r="K188" s="75">
        <f t="shared" ref="K188" si="145">SUM(K186:K187)</f>
        <v>0</v>
      </c>
      <c r="L188" s="75">
        <f t="shared" ref="L188" si="146">SUM(L186:L187)</f>
        <v>45.31</v>
      </c>
      <c r="M188" s="75">
        <f t="shared" ref="M188" si="147">SUM(M186:M187)</f>
        <v>-7.5500000000000007</v>
      </c>
      <c r="N188" s="75">
        <f>SUM(N186:N187)</f>
        <v>415.34</v>
      </c>
      <c r="O188" s="99">
        <v>566</v>
      </c>
      <c r="P188" s="37"/>
    </row>
    <row r="189" spans="1:16" ht="17.25" customHeight="1" x14ac:dyDescent="0.2">
      <c r="A189" s="66"/>
      <c r="B189" s="67"/>
      <c r="C189" s="68"/>
      <c r="D189" s="68"/>
      <c r="E189" s="69"/>
      <c r="F189" s="66"/>
      <c r="G189" s="66"/>
      <c r="H189" s="66"/>
      <c r="I189" s="66"/>
      <c r="J189" s="70"/>
      <c r="K189" s="70"/>
      <c r="L189" s="70"/>
      <c r="M189" s="70"/>
      <c r="N189" s="70"/>
      <c r="O189" s="71"/>
      <c r="P189" s="70"/>
    </row>
    <row r="190" spans="1:16" ht="17.25" customHeight="1" x14ac:dyDescent="0.2">
      <c r="A190" s="42">
        <f>A187+1</f>
        <v>84</v>
      </c>
      <c r="B190" s="10" t="s">
        <v>225</v>
      </c>
      <c r="C190" s="17" t="s">
        <v>226</v>
      </c>
      <c r="D190" s="17" t="str">
        <f>VLOOKUP(C190,TaxInfo!$A$2:$B$641,2,0)</f>
        <v xml:space="preserve">Central Azucarera Don Pedro, Inc. </v>
      </c>
      <c r="E190" s="26" t="s">
        <v>35</v>
      </c>
      <c r="F190" s="11" t="s">
        <v>36</v>
      </c>
      <c r="G190" s="11" t="s">
        <v>37</v>
      </c>
      <c r="H190" s="11" t="s">
        <v>36</v>
      </c>
      <c r="I190" s="11" t="s">
        <v>37</v>
      </c>
      <c r="J190" s="25">
        <v>1167.79</v>
      </c>
      <c r="K190" s="25" t="s">
        <v>38</v>
      </c>
      <c r="L190" s="25">
        <v>140.13</v>
      </c>
      <c r="M190" s="25">
        <v>-23.36</v>
      </c>
      <c r="N190" s="25">
        <f>SUM(J190:M190)</f>
        <v>1284.5600000000002</v>
      </c>
      <c r="O190" s="25"/>
      <c r="P190" s="25"/>
    </row>
    <row r="191" spans="1:16" ht="17.25" customHeight="1" x14ac:dyDescent="0.2">
      <c r="A191" s="66"/>
      <c r="B191" s="67"/>
      <c r="C191" s="68"/>
      <c r="D191" s="68"/>
      <c r="E191" s="69"/>
      <c r="F191" s="66"/>
      <c r="G191" s="66"/>
      <c r="H191" s="66"/>
      <c r="I191" s="74" t="s">
        <v>1548</v>
      </c>
      <c r="J191" s="75">
        <f>SUM(J190)</f>
        <v>1167.79</v>
      </c>
      <c r="K191" s="75">
        <f t="shared" ref="K191" si="148">SUM(K190)</f>
        <v>0</v>
      </c>
      <c r="L191" s="75">
        <f t="shared" ref="L191" si="149">SUM(L190)</f>
        <v>140.13</v>
      </c>
      <c r="M191" s="75">
        <f t="shared" ref="M191" si="150">SUM(M190)</f>
        <v>-23.36</v>
      </c>
      <c r="N191" s="76">
        <f>SUM(N190)</f>
        <v>1284.5600000000002</v>
      </c>
      <c r="O191" s="99">
        <v>567</v>
      </c>
      <c r="P191" s="37"/>
    </row>
    <row r="192" spans="1:16" ht="17.25" customHeight="1" x14ac:dyDescent="0.2">
      <c r="A192" s="66"/>
      <c r="B192" s="67"/>
      <c r="C192" s="68"/>
      <c r="D192" s="68"/>
      <c r="E192" s="69"/>
      <c r="F192" s="66"/>
      <c r="G192" s="66"/>
      <c r="H192" s="66"/>
      <c r="I192" s="66"/>
      <c r="J192" s="70"/>
      <c r="K192" s="70"/>
      <c r="L192" s="70"/>
      <c r="M192" s="70"/>
      <c r="N192" s="70"/>
      <c r="O192" s="71"/>
      <c r="P192" s="70"/>
    </row>
    <row r="193" spans="1:16" ht="17.25" customHeight="1" x14ac:dyDescent="0.2">
      <c r="A193" s="42">
        <f>A190+1</f>
        <v>85</v>
      </c>
      <c r="B193" s="10" t="s">
        <v>326</v>
      </c>
      <c r="C193" s="17" t="s">
        <v>326</v>
      </c>
      <c r="D193" s="17" t="str">
        <f>VLOOKUP(C193,TaxInfo!$A$2:$B$641,2,0)</f>
        <v xml:space="preserve">Central Negros Electric Cooperative, Inc. </v>
      </c>
      <c r="E193" s="26" t="s">
        <v>35</v>
      </c>
      <c r="F193" s="11" t="s">
        <v>36</v>
      </c>
      <c r="G193" s="11" t="s">
        <v>37</v>
      </c>
      <c r="H193" s="11" t="s">
        <v>37</v>
      </c>
      <c r="I193" s="11" t="s">
        <v>37</v>
      </c>
      <c r="J193" s="25">
        <v>52309.89</v>
      </c>
      <c r="K193" s="25" t="s">
        <v>38</v>
      </c>
      <c r="L193" s="25">
        <v>6277.19</v>
      </c>
      <c r="M193" s="25">
        <v>-1046.2</v>
      </c>
      <c r="N193" s="25">
        <f>SUM(J193:M193)</f>
        <v>57540.880000000005</v>
      </c>
      <c r="O193" s="25"/>
      <c r="P193" s="25"/>
    </row>
    <row r="194" spans="1:16" ht="17.25" customHeight="1" x14ac:dyDescent="0.2">
      <c r="A194" s="66"/>
      <c r="B194" s="67"/>
      <c r="C194" s="68"/>
      <c r="D194" s="68"/>
      <c r="E194" s="69"/>
      <c r="F194" s="66"/>
      <c r="G194" s="66"/>
      <c r="H194" s="66"/>
      <c r="I194" s="74" t="s">
        <v>1548</v>
      </c>
      <c r="J194" s="75">
        <f>SUM(J193)</f>
        <v>52309.89</v>
      </c>
      <c r="K194" s="75">
        <f t="shared" ref="K194" si="151">SUM(K193)</f>
        <v>0</v>
      </c>
      <c r="L194" s="75">
        <f t="shared" ref="L194" si="152">SUM(L193)</f>
        <v>6277.19</v>
      </c>
      <c r="M194" s="75">
        <f t="shared" ref="M194" si="153">SUM(M193)</f>
        <v>-1046.2</v>
      </c>
      <c r="N194" s="76">
        <f>SUM(N193)</f>
        <v>57540.880000000005</v>
      </c>
      <c r="O194" s="99">
        <v>568</v>
      </c>
      <c r="P194" s="37"/>
    </row>
    <row r="195" spans="1:16" ht="17.25" customHeight="1" x14ac:dyDescent="0.2">
      <c r="A195" s="66"/>
      <c r="B195" s="67"/>
      <c r="C195" s="68"/>
      <c r="D195" s="68"/>
      <c r="E195" s="69"/>
      <c r="F195" s="66"/>
      <c r="G195" s="66"/>
      <c r="H195" s="66"/>
      <c r="I195" s="66"/>
      <c r="J195" s="70"/>
      <c r="K195" s="70"/>
      <c r="L195" s="70"/>
      <c r="M195" s="70"/>
      <c r="N195" s="70"/>
      <c r="O195" s="71"/>
      <c r="P195" s="70"/>
    </row>
    <row r="196" spans="1:16" ht="17.25" customHeight="1" x14ac:dyDescent="0.2">
      <c r="A196" s="42">
        <f>A193+1</f>
        <v>86</v>
      </c>
      <c r="B196" s="10" t="s">
        <v>328</v>
      </c>
      <c r="C196" s="17" t="s">
        <v>328</v>
      </c>
      <c r="D196" s="17" t="str">
        <f>VLOOKUP(C196,TaxInfo!$A$2:$B$641,2,0)</f>
        <v xml:space="preserve">Central Negros Power Reliability, Inc. </v>
      </c>
      <c r="E196" s="26" t="s">
        <v>43</v>
      </c>
      <c r="F196" s="11" t="s">
        <v>36</v>
      </c>
      <c r="G196" s="11" t="s">
        <v>37</v>
      </c>
      <c r="H196" s="11" t="s">
        <v>37</v>
      </c>
      <c r="I196" s="11" t="s">
        <v>37</v>
      </c>
      <c r="J196" s="25">
        <v>297.73</v>
      </c>
      <c r="K196" s="25" t="s">
        <v>38</v>
      </c>
      <c r="L196" s="25">
        <v>35.729999999999997</v>
      </c>
      <c r="M196" s="25">
        <v>-5.95</v>
      </c>
      <c r="N196" s="25">
        <f>SUM(J196:M196)</f>
        <v>327.51000000000005</v>
      </c>
      <c r="O196" s="25"/>
      <c r="P196" s="25"/>
    </row>
    <row r="197" spans="1:16" ht="17.25" customHeight="1" x14ac:dyDescent="0.2">
      <c r="A197" s="42">
        <f t="shared" si="128"/>
        <v>87</v>
      </c>
      <c r="B197" s="10" t="s">
        <v>328</v>
      </c>
      <c r="C197" s="17" t="s">
        <v>329</v>
      </c>
      <c r="D197" s="17" t="str">
        <f>VLOOKUP(C197,TaxInfo!$A$2:$B$641,2,0)</f>
        <v xml:space="preserve">Central Negros Power Reliability, Inc. </v>
      </c>
      <c r="E197" s="26" t="s">
        <v>35</v>
      </c>
      <c r="F197" s="11" t="s">
        <v>36</v>
      </c>
      <c r="G197" s="11" t="s">
        <v>37</v>
      </c>
      <c r="H197" s="11" t="s">
        <v>37</v>
      </c>
      <c r="I197" s="11" t="s">
        <v>37</v>
      </c>
      <c r="J197" s="25">
        <v>346.68</v>
      </c>
      <c r="K197" s="25" t="s">
        <v>38</v>
      </c>
      <c r="L197" s="25">
        <v>41.6</v>
      </c>
      <c r="M197" s="25">
        <v>-6.93</v>
      </c>
      <c r="N197" s="25">
        <f>SUM(J197:M197)</f>
        <v>381.35</v>
      </c>
      <c r="O197" s="25"/>
      <c r="P197" s="25"/>
    </row>
    <row r="198" spans="1:16" ht="17.25" customHeight="1" x14ac:dyDescent="0.2">
      <c r="A198" s="66"/>
      <c r="B198" s="67"/>
      <c r="C198" s="68"/>
      <c r="D198" s="68"/>
      <c r="E198" s="69"/>
      <c r="F198" s="66"/>
      <c r="G198" s="66"/>
      <c r="H198" s="66"/>
      <c r="I198" s="74" t="s">
        <v>1548</v>
      </c>
      <c r="J198" s="75">
        <f>SUM(J196:J197)</f>
        <v>644.41000000000008</v>
      </c>
      <c r="K198" s="75">
        <f t="shared" ref="K198" si="154">SUM(K196:K197)</f>
        <v>0</v>
      </c>
      <c r="L198" s="75">
        <f t="shared" ref="L198" si="155">SUM(L196:L197)</f>
        <v>77.33</v>
      </c>
      <c r="M198" s="75">
        <f t="shared" ref="M198" si="156">SUM(M196:M197)</f>
        <v>-12.879999999999999</v>
      </c>
      <c r="N198" s="75">
        <f>SUM(N196:N197)</f>
        <v>708.86000000000013</v>
      </c>
      <c r="O198" s="99">
        <v>569</v>
      </c>
      <c r="P198" s="37"/>
    </row>
    <row r="199" spans="1:16" ht="17.25" customHeight="1" x14ac:dyDescent="0.2">
      <c r="A199" s="66"/>
      <c r="B199" s="67"/>
      <c r="C199" s="68"/>
      <c r="D199" s="68"/>
      <c r="E199" s="69"/>
      <c r="F199" s="66"/>
      <c r="G199" s="66"/>
      <c r="H199" s="66"/>
      <c r="I199" s="66"/>
      <c r="J199" s="70"/>
      <c r="K199" s="70"/>
      <c r="L199" s="70"/>
      <c r="M199" s="70"/>
      <c r="N199" s="70"/>
      <c r="O199" s="71"/>
      <c r="P199" s="70"/>
    </row>
    <row r="200" spans="1:16" ht="17.25" customHeight="1" x14ac:dyDescent="0.2">
      <c r="A200" s="42">
        <f>A197+1</f>
        <v>88</v>
      </c>
      <c r="B200" s="10" t="s">
        <v>335</v>
      </c>
      <c r="C200" s="17" t="s">
        <v>335</v>
      </c>
      <c r="D200" s="17" t="str">
        <f>VLOOKUP(C200,TaxInfo!$A$2:$B$641,2,0)</f>
        <v xml:space="preserve">CIP II Power Corporation </v>
      </c>
      <c r="E200" s="26" t="s">
        <v>43</v>
      </c>
      <c r="F200" s="11" t="s">
        <v>36</v>
      </c>
      <c r="G200" s="11" t="s">
        <v>37</v>
      </c>
      <c r="H200" s="11" t="s">
        <v>37</v>
      </c>
      <c r="I200" s="11" t="s">
        <v>37</v>
      </c>
      <c r="J200" s="25">
        <v>257.08999999999997</v>
      </c>
      <c r="K200" s="25" t="s">
        <v>38</v>
      </c>
      <c r="L200" s="25">
        <v>30.85</v>
      </c>
      <c r="M200" s="25">
        <v>-5.14</v>
      </c>
      <c r="N200" s="25">
        <f>SUM(J200:M200)</f>
        <v>282.8</v>
      </c>
      <c r="O200" s="25"/>
      <c r="P200" s="25"/>
    </row>
    <row r="201" spans="1:16" ht="17.25" customHeight="1" x14ac:dyDescent="0.2">
      <c r="A201" s="42">
        <f t="shared" si="128"/>
        <v>89</v>
      </c>
      <c r="B201" s="10" t="s">
        <v>335</v>
      </c>
      <c r="C201" s="17" t="s">
        <v>336</v>
      </c>
      <c r="D201" s="17" t="str">
        <f>VLOOKUP(C201,TaxInfo!$A$2:$B$641,2,0)</f>
        <v xml:space="preserve">CIP II Power Corporation </v>
      </c>
      <c r="E201" s="26" t="s">
        <v>35</v>
      </c>
      <c r="F201" s="11" t="s">
        <v>36</v>
      </c>
      <c r="G201" s="11" t="s">
        <v>37</v>
      </c>
      <c r="H201" s="11" t="s">
        <v>37</v>
      </c>
      <c r="I201" s="11" t="s">
        <v>37</v>
      </c>
      <c r="J201" s="25">
        <v>93.95</v>
      </c>
      <c r="K201" s="25" t="s">
        <v>38</v>
      </c>
      <c r="L201" s="25">
        <v>11.27</v>
      </c>
      <c r="M201" s="25">
        <v>-1.88</v>
      </c>
      <c r="N201" s="25">
        <f>SUM(J201:M201)</f>
        <v>103.34</v>
      </c>
      <c r="O201" s="25"/>
      <c r="P201" s="25"/>
    </row>
    <row r="202" spans="1:16" ht="17.25" customHeight="1" x14ac:dyDescent="0.2">
      <c r="A202" s="66"/>
      <c r="B202" s="67"/>
      <c r="C202" s="68"/>
      <c r="D202" s="68"/>
      <c r="E202" s="69"/>
      <c r="F202" s="66"/>
      <c r="G202" s="66"/>
      <c r="H202" s="66"/>
      <c r="I202" s="74" t="s">
        <v>1548</v>
      </c>
      <c r="J202" s="75">
        <f>SUM(J200:J201)</f>
        <v>351.03999999999996</v>
      </c>
      <c r="K202" s="75">
        <f t="shared" ref="K202" si="157">SUM(K200:K201)</f>
        <v>0</v>
      </c>
      <c r="L202" s="75">
        <f t="shared" ref="L202" si="158">SUM(L200:L201)</f>
        <v>42.120000000000005</v>
      </c>
      <c r="M202" s="75">
        <f t="shared" ref="M202" si="159">SUM(M200:M201)</f>
        <v>-7.02</v>
      </c>
      <c r="N202" s="75">
        <f>SUM(N200:N201)</f>
        <v>386.14</v>
      </c>
      <c r="O202" s="99">
        <v>570</v>
      </c>
      <c r="P202" s="37"/>
    </row>
    <row r="203" spans="1:16" ht="17.25" customHeight="1" x14ac:dyDescent="0.2">
      <c r="A203" s="66"/>
      <c r="B203" s="67"/>
      <c r="C203" s="68"/>
      <c r="D203" s="68"/>
      <c r="E203" s="69"/>
      <c r="F203" s="66"/>
      <c r="G203" s="66"/>
      <c r="H203" s="66"/>
      <c r="I203" s="66"/>
      <c r="J203" s="70"/>
      <c r="K203" s="70"/>
      <c r="L203" s="70"/>
      <c r="M203" s="70"/>
      <c r="N203" s="70"/>
      <c r="O203" s="71"/>
      <c r="P203" s="70"/>
    </row>
    <row r="204" spans="1:16" ht="17.25" customHeight="1" x14ac:dyDescent="0.2">
      <c r="A204" s="42">
        <f>A201+1</f>
        <v>90</v>
      </c>
      <c r="B204" s="34" t="s">
        <v>333</v>
      </c>
      <c r="C204" s="35" t="s">
        <v>333</v>
      </c>
      <c r="D204" s="35" t="str">
        <f>VLOOKUP(C204,TaxInfo!$A$2:$B$641,2,0)</f>
        <v xml:space="preserve">Citicore Energy Solutions, Inc. </v>
      </c>
      <c r="E204" s="64" t="s">
        <v>35</v>
      </c>
      <c r="F204" s="36" t="s">
        <v>36</v>
      </c>
      <c r="G204" s="36" t="s">
        <v>37</v>
      </c>
      <c r="H204" s="36" t="s">
        <v>37</v>
      </c>
      <c r="I204" s="36" t="s">
        <v>37</v>
      </c>
      <c r="J204" s="37">
        <v>1182.75</v>
      </c>
      <c r="K204" s="25" t="s">
        <v>38</v>
      </c>
      <c r="L204" s="25">
        <v>141.93</v>
      </c>
      <c r="M204" s="25">
        <v>-23.66</v>
      </c>
      <c r="N204" s="25">
        <f>SUM(J204:M204)</f>
        <v>1301.02</v>
      </c>
      <c r="O204" s="25"/>
      <c r="P204" s="25"/>
    </row>
    <row r="205" spans="1:16" ht="17.25" customHeight="1" x14ac:dyDescent="0.2">
      <c r="A205" s="42">
        <f t="shared" si="128"/>
        <v>91</v>
      </c>
      <c r="B205" s="12" t="s">
        <v>333</v>
      </c>
      <c r="C205" s="18" t="s">
        <v>334</v>
      </c>
      <c r="D205" s="18" t="str">
        <f>VLOOKUP(C205,TaxInfo!$A$2:$B$641,2,0)</f>
        <v xml:space="preserve">Citicore Energy Solutions, Inc. </v>
      </c>
      <c r="E205" s="27" t="s">
        <v>35</v>
      </c>
      <c r="F205" s="13" t="s">
        <v>36</v>
      </c>
      <c r="G205" s="13" t="s">
        <v>37</v>
      </c>
      <c r="H205" s="13" t="s">
        <v>37</v>
      </c>
      <c r="I205" s="13" t="s">
        <v>37</v>
      </c>
      <c r="J205" s="29">
        <v>109.59</v>
      </c>
      <c r="K205" s="25" t="s">
        <v>38</v>
      </c>
      <c r="L205" s="25">
        <v>13.15</v>
      </c>
      <c r="M205" s="25">
        <v>-2.19</v>
      </c>
      <c r="N205" s="25">
        <f>SUM(J205:M205)</f>
        <v>120.55000000000001</v>
      </c>
      <c r="O205" s="25"/>
      <c r="P205" s="25"/>
    </row>
    <row r="206" spans="1:16" ht="17.25" customHeight="1" x14ac:dyDescent="0.2">
      <c r="A206" s="66"/>
      <c r="B206" s="67"/>
      <c r="C206" s="68"/>
      <c r="D206" s="68"/>
      <c r="E206" s="69"/>
      <c r="F206" s="66"/>
      <c r="G206" s="66"/>
      <c r="H206" s="66"/>
      <c r="I206" s="74" t="s">
        <v>1548</v>
      </c>
      <c r="J206" s="75">
        <f>SUM(J204:J205)</f>
        <v>1292.3399999999999</v>
      </c>
      <c r="K206" s="75">
        <f t="shared" ref="K206" si="160">SUM(K204:K205)</f>
        <v>0</v>
      </c>
      <c r="L206" s="75">
        <f t="shared" ref="L206" si="161">SUM(L204:L205)</f>
        <v>155.08000000000001</v>
      </c>
      <c r="M206" s="75">
        <f t="shared" ref="M206" si="162">SUM(M204:M205)</f>
        <v>-25.85</v>
      </c>
      <c r="N206" s="75">
        <f>SUM(N204:N205)</f>
        <v>1421.57</v>
      </c>
      <c r="O206" s="99">
        <v>571</v>
      </c>
      <c r="P206" s="37"/>
    </row>
    <row r="207" spans="1:16" ht="17.25" customHeight="1" x14ac:dyDescent="0.2">
      <c r="A207" s="66"/>
      <c r="B207" s="67"/>
      <c r="C207" s="68"/>
      <c r="D207" s="68"/>
      <c r="E207" s="69"/>
      <c r="F207" s="66"/>
      <c r="G207" s="66"/>
      <c r="H207" s="66"/>
      <c r="I207" s="66"/>
      <c r="J207" s="70"/>
      <c r="K207" s="70"/>
      <c r="L207" s="70"/>
      <c r="M207" s="70"/>
      <c r="N207" s="70"/>
      <c r="O207" s="71"/>
      <c r="P207" s="70"/>
    </row>
    <row r="208" spans="1:16" ht="17.25" customHeight="1" x14ac:dyDescent="0.2">
      <c r="A208" s="42">
        <f>A205+1</f>
        <v>92</v>
      </c>
      <c r="B208" s="10" t="s">
        <v>324</v>
      </c>
      <c r="C208" s="17" t="s">
        <v>324</v>
      </c>
      <c r="D208" s="17" t="str">
        <f>VLOOKUP(C208,TaxInfo!$A$2:$B$641,2,0)</f>
        <v>Clark Electric Distribution Corporation</v>
      </c>
      <c r="E208" s="26" t="s">
        <v>35</v>
      </c>
      <c r="F208" s="11" t="s">
        <v>36</v>
      </c>
      <c r="G208" s="11" t="s">
        <v>37</v>
      </c>
      <c r="H208" s="11" t="s">
        <v>37</v>
      </c>
      <c r="I208" s="11" t="s">
        <v>36</v>
      </c>
      <c r="J208" s="25" t="s">
        <v>38</v>
      </c>
      <c r="K208" s="25">
        <v>518.48</v>
      </c>
      <c r="L208" s="25" t="s">
        <v>38</v>
      </c>
      <c r="M208" s="25">
        <v>-10.37</v>
      </c>
      <c r="N208" s="25">
        <f>SUM(J208:M208)</f>
        <v>508.11</v>
      </c>
      <c r="O208" s="25"/>
      <c r="P208" s="25"/>
    </row>
    <row r="209" spans="1:16" ht="17.25" customHeight="1" x14ac:dyDescent="0.2">
      <c r="A209" s="42">
        <f t="shared" si="128"/>
        <v>93</v>
      </c>
      <c r="B209" s="10" t="s">
        <v>323</v>
      </c>
      <c r="C209" s="17" t="s">
        <v>323</v>
      </c>
      <c r="D209" s="17" t="str">
        <f>VLOOKUP(C209,TaxInfo!$A$2:$B$641,2,0)</f>
        <v xml:space="preserve">Clark Electric Distribution Corporation </v>
      </c>
      <c r="E209" s="26" t="s">
        <v>35</v>
      </c>
      <c r="F209" s="11" t="s">
        <v>36</v>
      </c>
      <c r="G209" s="11" t="s">
        <v>37</v>
      </c>
      <c r="H209" s="11" t="s">
        <v>37</v>
      </c>
      <c r="I209" s="11" t="s">
        <v>36</v>
      </c>
      <c r="J209" s="25" t="s">
        <v>38</v>
      </c>
      <c r="K209" s="25">
        <v>11755.66</v>
      </c>
      <c r="L209" s="25" t="s">
        <v>38</v>
      </c>
      <c r="M209" s="25">
        <v>-235.11</v>
      </c>
      <c r="N209" s="25">
        <f>SUM(J209:M209)</f>
        <v>11520.55</v>
      </c>
      <c r="O209" s="25"/>
      <c r="P209" s="25"/>
    </row>
    <row r="210" spans="1:16" ht="17.25" customHeight="1" x14ac:dyDescent="0.2">
      <c r="A210" s="66"/>
      <c r="B210" s="67"/>
      <c r="C210" s="68"/>
      <c r="D210" s="68"/>
      <c r="E210" s="69"/>
      <c r="F210" s="66"/>
      <c r="G210" s="66"/>
      <c r="H210" s="66"/>
      <c r="I210" s="74" t="s">
        <v>1548</v>
      </c>
      <c r="J210" s="75">
        <f>SUM(J208:J209)</f>
        <v>0</v>
      </c>
      <c r="K210" s="75">
        <f t="shared" ref="K210" si="163">SUM(K208:K209)</f>
        <v>12274.14</v>
      </c>
      <c r="L210" s="75">
        <f t="shared" ref="L210" si="164">SUM(L208:L209)</f>
        <v>0</v>
      </c>
      <c r="M210" s="75">
        <f t="shared" ref="M210" si="165">SUM(M208:M209)</f>
        <v>-245.48000000000002</v>
      </c>
      <c r="N210" s="75">
        <f>SUM(N208:N209)</f>
        <v>12028.66</v>
      </c>
      <c r="O210" s="99">
        <v>572</v>
      </c>
      <c r="P210" s="37"/>
    </row>
    <row r="211" spans="1:16" ht="17.25" customHeight="1" x14ac:dyDescent="0.2">
      <c r="A211" s="66"/>
      <c r="B211" s="67"/>
      <c r="C211" s="68"/>
      <c r="D211" s="68"/>
      <c r="E211" s="69"/>
      <c r="F211" s="66"/>
      <c r="G211" s="66"/>
      <c r="H211" s="66"/>
      <c r="I211" s="66"/>
      <c r="J211" s="70"/>
      <c r="K211" s="70"/>
      <c r="L211" s="70"/>
      <c r="M211" s="70"/>
      <c r="N211" s="70"/>
      <c r="O211" s="71"/>
      <c r="P211" s="70"/>
    </row>
    <row r="212" spans="1:16" ht="17.25" customHeight="1" x14ac:dyDescent="0.2">
      <c r="A212" s="42">
        <f>A209+1</f>
        <v>94</v>
      </c>
      <c r="B212" s="10" t="s">
        <v>321</v>
      </c>
      <c r="C212" s="17" t="s">
        <v>322</v>
      </c>
      <c r="D212" s="17" t="str">
        <f>VLOOKUP(C212,TaxInfo!$A$2:$B$641,2,0)</f>
        <v xml:space="preserve">Cleangreen Energy Corporation </v>
      </c>
      <c r="E212" s="26" t="s">
        <v>35</v>
      </c>
      <c r="F212" s="11" t="s">
        <v>36</v>
      </c>
      <c r="G212" s="11" t="s">
        <v>36</v>
      </c>
      <c r="H212" s="11" t="s">
        <v>36</v>
      </c>
      <c r="I212" s="11" t="s">
        <v>36</v>
      </c>
      <c r="J212" s="25" t="s">
        <v>38</v>
      </c>
      <c r="K212" s="25">
        <v>134.85</v>
      </c>
      <c r="L212" s="25" t="s">
        <v>38</v>
      </c>
      <c r="M212" s="25">
        <v>-2.7</v>
      </c>
      <c r="N212" s="25">
        <f>SUM(J212:M212)</f>
        <v>132.15</v>
      </c>
      <c r="O212" s="25"/>
      <c r="P212" s="25"/>
    </row>
    <row r="213" spans="1:16" ht="17.25" customHeight="1" x14ac:dyDescent="0.2">
      <c r="A213" s="66"/>
      <c r="B213" s="67"/>
      <c r="C213" s="68"/>
      <c r="D213" s="68"/>
      <c r="E213" s="69"/>
      <c r="F213" s="66"/>
      <c r="G213" s="66"/>
      <c r="H213" s="66"/>
      <c r="I213" s="74" t="s">
        <v>1548</v>
      </c>
      <c r="J213" s="75">
        <f>SUM(J212)</f>
        <v>0</v>
      </c>
      <c r="K213" s="75">
        <f t="shared" ref="K213" si="166">SUM(K212)</f>
        <v>134.85</v>
      </c>
      <c r="L213" s="75">
        <f t="shared" ref="L213" si="167">SUM(L212)</f>
        <v>0</v>
      </c>
      <c r="M213" s="75">
        <f t="shared" ref="M213" si="168">SUM(M212)</f>
        <v>-2.7</v>
      </c>
      <c r="N213" s="76">
        <f>SUM(N212)</f>
        <v>132.15</v>
      </c>
      <c r="O213" s="99">
        <v>573</v>
      </c>
      <c r="P213" s="37"/>
    </row>
    <row r="214" spans="1:16" ht="17.25" customHeight="1" x14ac:dyDescent="0.2">
      <c r="A214" s="66"/>
      <c r="B214" s="67"/>
      <c r="C214" s="68"/>
      <c r="D214" s="68"/>
      <c r="E214" s="69"/>
      <c r="F214" s="66"/>
      <c r="G214" s="66"/>
      <c r="H214" s="66"/>
      <c r="I214" s="66"/>
      <c r="J214" s="70"/>
      <c r="K214" s="70"/>
      <c r="L214" s="70"/>
      <c r="M214" s="70"/>
      <c r="N214" s="70"/>
      <c r="O214" s="71"/>
      <c r="P214" s="70"/>
    </row>
    <row r="215" spans="1:16" ht="17.25" customHeight="1" x14ac:dyDescent="0.2">
      <c r="A215" s="42">
        <f>A212+1</f>
        <v>95</v>
      </c>
      <c r="B215" s="10" t="s">
        <v>339</v>
      </c>
      <c r="C215" s="17" t="s">
        <v>339</v>
      </c>
      <c r="D215" s="17" t="str">
        <f>VLOOKUP(C215,TaxInfo!$A$2:$B$641,2,0)</f>
        <v xml:space="preserve">Corenergy, Inc. </v>
      </c>
      <c r="E215" s="26" t="s">
        <v>35</v>
      </c>
      <c r="F215" s="11" t="s">
        <v>36</v>
      </c>
      <c r="G215" s="11" t="s">
        <v>37</v>
      </c>
      <c r="H215" s="11" t="s">
        <v>37</v>
      </c>
      <c r="I215" s="11" t="s">
        <v>37</v>
      </c>
      <c r="J215" s="25">
        <v>227.09</v>
      </c>
      <c r="K215" s="25" t="s">
        <v>38</v>
      </c>
      <c r="L215" s="25">
        <v>27.25</v>
      </c>
      <c r="M215" s="25">
        <v>-4.54</v>
      </c>
      <c r="N215" s="25">
        <f>SUM(J215:M215)</f>
        <v>249.8</v>
      </c>
      <c r="O215" s="25"/>
      <c r="P215" s="25"/>
    </row>
    <row r="216" spans="1:16" ht="17.25" customHeight="1" x14ac:dyDescent="0.2">
      <c r="A216" s="42">
        <f t="shared" si="128"/>
        <v>96</v>
      </c>
      <c r="B216" s="10" t="s">
        <v>339</v>
      </c>
      <c r="C216" s="17" t="s">
        <v>340</v>
      </c>
      <c r="D216" s="17" t="str">
        <f>VLOOKUP(C216,TaxInfo!$A$2:$B$641,2,0)</f>
        <v xml:space="preserve">Corenergy, Inc. </v>
      </c>
      <c r="E216" s="26" t="s">
        <v>35</v>
      </c>
      <c r="F216" s="11" t="s">
        <v>36</v>
      </c>
      <c r="G216" s="11" t="s">
        <v>37</v>
      </c>
      <c r="H216" s="11" t="s">
        <v>37</v>
      </c>
      <c r="I216" s="11" t="s">
        <v>36</v>
      </c>
      <c r="J216" s="25" t="s">
        <v>38</v>
      </c>
      <c r="K216" s="25">
        <v>1073.3499999999999</v>
      </c>
      <c r="L216" s="25" t="s">
        <v>38</v>
      </c>
      <c r="M216" s="25">
        <v>-21.47</v>
      </c>
      <c r="N216" s="25">
        <f>SUM(J216:M216)</f>
        <v>1051.8799999999999</v>
      </c>
      <c r="O216" s="25"/>
      <c r="P216" s="25"/>
    </row>
    <row r="217" spans="1:16" ht="17.25" customHeight="1" x14ac:dyDescent="0.2">
      <c r="A217" s="42">
        <f t="shared" si="128"/>
        <v>97</v>
      </c>
      <c r="B217" s="10" t="s">
        <v>339</v>
      </c>
      <c r="C217" s="17" t="s">
        <v>341</v>
      </c>
      <c r="D217" s="17" t="str">
        <f>VLOOKUP(C217,TaxInfo!$A$2:$B$641,2,0)</f>
        <v xml:space="preserve">Corenergy, Inc. </v>
      </c>
      <c r="E217" s="26" t="s">
        <v>35</v>
      </c>
      <c r="F217" s="11" t="s">
        <v>36</v>
      </c>
      <c r="G217" s="11" t="s">
        <v>37</v>
      </c>
      <c r="H217" s="11" t="s">
        <v>37</v>
      </c>
      <c r="I217" s="11" t="s">
        <v>37</v>
      </c>
      <c r="J217" s="25">
        <v>165.1</v>
      </c>
      <c r="K217" s="25" t="s">
        <v>38</v>
      </c>
      <c r="L217" s="25">
        <v>19.809999999999999</v>
      </c>
      <c r="M217" s="25">
        <v>-3.3</v>
      </c>
      <c r="N217" s="25">
        <f>SUM(J217:M217)</f>
        <v>181.60999999999999</v>
      </c>
      <c r="O217" s="25"/>
      <c r="P217" s="25"/>
    </row>
    <row r="218" spans="1:16" ht="17.25" customHeight="1" x14ac:dyDescent="0.2">
      <c r="A218" s="66"/>
      <c r="B218" s="67"/>
      <c r="C218" s="68"/>
      <c r="D218" s="68"/>
      <c r="E218" s="69"/>
      <c r="F218" s="66"/>
      <c r="G218" s="66"/>
      <c r="H218" s="66"/>
      <c r="I218" s="74" t="s">
        <v>1548</v>
      </c>
      <c r="J218" s="75">
        <f>SUM(J215:J217)</f>
        <v>392.19</v>
      </c>
      <c r="K218" s="75">
        <f t="shared" ref="K218:M218" si="169">SUM(K215:K217)</f>
        <v>1073.3499999999999</v>
      </c>
      <c r="L218" s="75">
        <f t="shared" si="169"/>
        <v>47.06</v>
      </c>
      <c r="M218" s="75">
        <f t="shared" si="169"/>
        <v>-29.31</v>
      </c>
      <c r="N218" s="75">
        <f>SUM(N215:N217)</f>
        <v>1483.2899999999997</v>
      </c>
      <c r="O218" s="99">
        <v>574</v>
      </c>
      <c r="P218" s="37"/>
    </row>
    <row r="219" spans="1:16" ht="17.25" customHeight="1" x14ac:dyDescent="0.2">
      <c r="A219" s="66"/>
      <c r="B219" s="67"/>
      <c r="C219" s="68"/>
      <c r="D219" s="68"/>
      <c r="E219" s="69"/>
      <c r="F219" s="66"/>
      <c r="G219" s="66"/>
      <c r="H219" s="66"/>
      <c r="I219" s="66"/>
      <c r="J219" s="70"/>
      <c r="K219" s="70"/>
      <c r="L219" s="70"/>
      <c r="M219" s="70"/>
      <c r="N219" s="70"/>
      <c r="O219" s="71"/>
      <c r="P219" s="70"/>
    </row>
    <row r="220" spans="1:16" ht="17.25" customHeight="1" x14ac:dyDescent="0.2">
      <c r="A220" s="42">
        <f>A217+1</f>
        <v>98</v>
      </c>
      <c r="B220" s="10" t="s">
        <v>344</v>
      </c>
      <c r="C220" s="17" t="s">
        <v>344</v>
      </c>
      <c r="D220" s="17" t="str">
        <f>VLOOKUP(C220,TaxInfo!$A$2:$B$641,2,0)</f>
        <v>Cosmo Solar Energy, Inc.</v>
      </c>
      <c r="E220" s="26" t="s">
        <v>43</v>
      </c>
      <c r="F220" s="11" t="s">
        <v>36</v>
      </c>
      <c r="G220" s="11" t="s">
        <v>37</v>
      </c>
      <c r="H220" s="11" t="s">
        <v>36</v>
      </c>
      <c r="I220" s="11" t="s">
        <v>37</v>
      </c>
      <c r="J220" s="25">
        <v>0.72</v>
      </c>
      <c r="K220" s="25" t="s">
        <v>38</v>
      </c>
      <c r="L220" s="25">
        <v>0.09</v>
      </c>
      <c r="M220" s="25">
        <v>-0.01</v>
      </c>
      <c r="N220" s="25">
        <f>SUM(J220:M220)</f>
        <v>0.79999999999999993</v>
      </c>
      <c r="O220" s="25"/>
      <c r="P220" s="25"/>
    </row>
    <row r="221" spans="1:16" ht="17.25" customHeight="1" x14ac:dyDescent="0.2">
      <c r="A221" s="42">
        <f t="shared" si="128"/>
        <v>99</v>
      </c>
      <c r="B221" s="10" t="s">
        <v>344</v>
      </c>
      <c r="C221" s="17" t="s">
        <v>345</v>
      </c>
      <c r="D221" s="17" t="str">
        <f>VLOOKUP(C221,TaxInfo!$A$2:$B$641,2,0)</f>
        <v>Cosmo Solar Energy, Inc.</v>
      </c>
      <c r="E221" s="26" t="s">
        <v>35</v>
      </c>
      <c r="F221" s="11" t="s">
        <v>36</v>
      </c>
      <c r="G221" s="11" t="s">
        <v>37</v>
      </c>
      <c r="H221" s="11" t="s">
        <v>36</v>
      </c>
      <c r="I221" s="11" t="s">
        <v>37</v>
      </c>
      <c r="J221" s="25">
        <v>26.69</v>
      </c>
      <c r="K221" s="25" t="s">
        <v>38</v>
      </c>
      <c r="L221" s="25">
        <v>3.2</v>
      </c>
      <c r="M221" s="25">
        <v>-0.53</v>
      </c>
      <c r="N221" s="25">
        <f>SUM(J221:M221)</f>
        <v>29.36</v>
      </c>
      <c r="O221" s="25"/>
      <c r="P221" s="25"/>
    </row>
    <row r="222" spans="1:16" ht="17.25" customHeight="1" x14ac:dyDescent="0.2">
      <c r="A222" s="66"/>
      <c r="B222" s="67"/>
      <c r="C222" s="68"/>
      <c r="D222" s="68"/>
      <c r="E222" s="69"/>
      <c r="F222" s="66"/>
      <c r="G222" s="66"/>
      <c r="H222" s="66"/>
      <c r="I222" s="74" t="s">
        <v>1548</v>
      </c>
      <c r="J222" s="75">
        <f>SUM(J220:J221)</f>
        <v>27.41</v>
      </c>
      <c r="K222" s="75">
        <f t="shared" ref="K222" si="170">SUM(K220:K221)</f>
        <v>0</v>
      </c>
      <c r="L222" s="75">
        <f t="shared" ref="L222" si="171">SUM(L220:L221)</f>
        <v>3.29</v>
      </c>
      <c r="M222" s="75">
        <f t="shared" ref="M222" si="172">SUM(M220:M221)</f>
        <v>-0.54</v>
      </c>
      <c r="N222" s="75">
        <f>SUM(N220:N221)</f>
        <v>30.16</v>
      </c>
      <c r="O222" s="99">
        <v>575</v>
      </c>
      <c r="P222" s="37"/>
    </row>
    <row r="223" spans="1:16" ht="17.25" customHeight="1" x14ac:dyDescent="0.2">
      <c r="A223" s="66"/>
      <c r="B223" s="67"/>
      <c r="C223" s="68"/>
      <c r="D223" s="68"/>
      <c r="E223" s="69"/>
      <c r="F223" s="66"/>
      <c r="G223" s="66"/>
      <c r="H223" s="66"/>
      <c r="I223" s="66"/>
      <c r="J223" s="70"/>
      <c r="K223" s="70"/>
      <c r="L223" s="70"/>
      <c r="M223" s="70"/>
      <c r="N223" s="70"/>
      <c r="O223" s="71"/>
      <c r="P223" s="70"/>
    </row>
    <row r="224" spans="1:16" ht="17.25" customHeight="1" x14ac:dyDescent="0.2">
      <c r="A224" s="42">
        <f>A221+1</f>
        <v>100</v>
      </c>
      <c r="B224" s="10" t="s">
        <v>346</v>
      </c>
      <c r="C224" s="17" t="s">
        <v>346</v>
      </c>
      <c r="D224" s="17" t="str">
        <f>VLOOKUP(C224,TaxInfo!$A$2:$B$641,2,0)</f>
        <v xml:space="preserve">Dagupan Electric Corporation </v>
      </c>
      <c r="E224" s="26" t="s">
        <v>35</v>
      </c>
      <c r="F224" s="11" t="s">
        <v>36</v>
      </c>
      <c r="G224" s="11" t="s">
        <v>37</v>
      </c>
      <c r="H224" s="11" t="s">
        <v>37</v>
      </c>
      <c r="I224" s="11" t="s">
        <v>37</v>
      </c>
      <c r="J224" s="25">
        <v>33172.29</v>
      </c>
      <c r="K224" s="25" t="s">
        <v>38</v>
      </c>
      <c r="L224" s="25">
        <v>3980.67</v>
      </c>
      <c r="M224" s="25">
        <v>-663.45</v>
      </c>
      <c r="N224" s="25">
        <f>SUM(J224:M224)</f>
        <v>36489.51</v>
      </c>
      <c r="O224" s="25"/>
      <c r="P224" s="25"/>
    </row>
    <row r="225" spans="1:16" ht="17.25" customHeight="1" x14ac:dyDescent="0.2">
      <c r="A225" s="66"/>
      <c r="B225" s="67"/>
      <c r="C225" s="68"/>
      <c r="D225" s="68"/>
      <c r="E225" s="69"/>
      <c r="F225" s="66"/>
      <c r="G225" s="66"/>
      <c r="H225" s="66"/>
      <c r="I225" s="74" t="s">
        <v>1548</v>
      </c>
      <c r="J225" s="75">
        <f>SUM(J224)</f>
        <v>33172.29</v>
      </c>
      <c r="K225" s="75">
        <f t="shared" ref="K225" si="173">SUM(K224)</f>
        <v>0</v>
      </c>
      <c r="L225" s="75">
        <f t="shared" ref="L225" si="174">SUM(L224)</f>
        <v>3980.67</v>
      </c>
      <c r="M225" s="75">
        <f t="shared" ref="M225" si="175">SUM(M224)</f>
        <v>-663.45</v>
      </c>
      <c r="N225" s="76">
        <f>SUM(N224)</f>
        <v>36489.51</v>
      </c>
      <c r="O225" s="99">
        <v>576</v>
      </c>
      <c r="P225" s="37"/>
    </row>
    <row r="226" spans="1:16" ht="17.25" customHeight="1" x14ac:dyDescent="0.2">
      <c r="A226" s="66"/>
      <c r="B226" s="67"/>
      <c r="C226" s="68"/>
      <c r="D226" s="68"/>
      <c r="E226" s="69"/>
      <c r="F226" s="66"/>
      <c r="G226" s="66"/>
      <c r="H226" s="66"/>
      <c r="I226" s="66"/>
      <c r="J226" s="70"/>
      <c r="K226" s="70"/>
      <c r="L226" s="70"/>
      <c r="M226" s="70"/>
      <c r="N226" s="70"/>
      <c r="O226" s="71"/>
      <c r="P226" s="70"/>
    </row>
    <row r="227" spans="1:16" ht="17.25" customHeight="1" x14ac:dyDescent="0.2">
      <c r="A227" s="42">
        <f>A224+1</f>
        <v>101</v>
      </c>
      <c r="B227" s="10" t="s">
        <v>347</v>
      </c>
      <c r="C227" s="17" t="s">
        <v>347</v>
      </c>
      <c r="D227" s="17" t="str">
        <f>VLOOKUP(C227,TaxInfo!$A$2:$B$641,2,0)</f>
        <v xml:space="preserve">DirectPower Services, Inc. </v>
      </c>
      <c r="E227" s="26" t="s">
        <v>35</v>
      </c>
      <c r="F227" s="11" t="s">
        <v>36</v>
      </c>
      <c r="G227" s="11" t="s">
        <v>37</v>
      </c>
      <c r="H227" s="11" t="s">
        <v>37</v>
      </c>
      <c r="I227" s="11" t="s">
        <v>37</v>
      </c>
      <c r="J227" s="25">
        <v>2263.39</v>
      </c>
      <c r="K227" s="25" t="s">
        <v>38</v>
      </c>
      <c r="L227" s="25">
        <v>271.61</v>
      </c>
      <c r="M227" s="25">
        <v>-45.27</v>
      </c>
      <c r="N227" s="25">
        <f>SUM(J227:M227)</f>
        <v>2489.73</v>
      </c>
      <c r="O227" s="25"/>
      <c r="P227" s="25"/>
    </row>
    <row r="228" spans="1:16" ht="17.25" customHeight="1" x14ac:dyDescent="0.2">
      <c r="A228" s="42">
        <f t="shared" si="128"/>
        <v>102</v>
      </c>
      <c r="B228" s="10" t="s">
        <v>347</v>
      </c>
      <c r="C228" s="17" t="s">
        <v>348</v>
      </c>
      <c r="D228" s="17" t="str">
        <f>VLOOKUP(C228,TaxInfo!$A$2:$B$641,2,0)</f>
        <v xml:space="preserve">DirectPower Services, Inc. </v>
      </c>
      <c r="E228" s="26" t="s">
        <v>35</v>
      </c>
      <c r="F228" s="11" t="s">
        <v>36</v>
      </c>
      <c r="G228" s="11" t="s">
        <v>37</v>
      </c>
      <c r="H228" s="11" t="s">
        <v>37</v>
      </c>
      <c r="I228" s="11" t="s">
        <v>37</v>
      </c>
      <c r="J228" s="25">
        <v>15293.52</v>
      </c>
      <c r="K228" s="25" t="s">
        <v>38</v>
      </c>
      <c r="L228" s="25">
        <v>1835.22</v>
      </c>
      <c r="M228" s="25">
        <v>-305.87</v>
      </c>
      <c r="N228" s="25">
        <f>SUM(J228:M228)</f>
        <v>16822.870000000003</v>
      </c>
      <c r="O228" s="25"/>
      <c r="P228" s="25"/>
    </row>
    <row r="229" spans="1:16" ht="17.25" customHeight="1" x14ac:dyDescent="0.2">
      <c r="A229" s="66"/>
      <c r="B229" s="67"/>
      <c r="C229" s="68"/>
      <c r="D229" s="68"/>
      <c r="E229" s="69"/>
      <c r="F229" s="66"/>
      <c r="G229" s="66"/>
      <c r="H229" s="66"/>
      <c r="I229" s="74" t="s">
        <v>1548</v>
      </c>
      <c r="J229" s="75">
        <f>SUM(J227:J228)</f>
        <v>17556.91</v>
      </c>
      <c r="K229" s="75">
        <f t="shared" ref="K229" si="176">SUM(K227:K228)</f>
        <v>0</v>
      </c>
      <c r="L229" s="75">
        <f t="shared" ref="L229" si="177">SUM(L227:L228)</f>
        <v>2106.83</v>
      </c>
      <c r="M229" s="75">
        <f t="shared" ref="M229" si="178">SUM(M227:M228)</f>
        <v>-351.14</v>
      </c>
      <c r="N229" s="75">
        <f>SUM(N227:N228)</f>
        <v>19312.600000000002</v>
      </c>
      <c r="O229" s="99">
        <v>577</v>
      </c>
      <c r="P229" s="37"/>
    </row>
    <row r="230" spans="1:16" ht="17.25" customHeight="1" x14ac:dyDescent="0.2">
      <c r="A230" s="66"/>
      <c r="B230" s="67"/>
      <c r="C230" s="68"/>
      <c r="D230" s="68"/>
      <c r="E230" s="69"/>
      <c r="F230" s="66"/>
      <c r="G230" s="66"/>
      <c r="H230" s="66"/>
      <c r="I230" s="66"/>
      <c r="J230" s="70"/>
      <c r="K230" s="70"/>
      <c r="L230" s="70"/>
      <c r="M230" s="70"/>
      <c r="N230" s="70"/>
      <c r="O230" s="71"/>
      <c r="P230" s="70"/>
    </row>
    <row r="231" spans="1:16" ht="17.25" customHeight="1" x14ac:dyDescent="0.2">
      <c r="A231" s="42">
        <f>A228+1</f>
        <v>103</v>
      </c>
      <c r="B231" s="10" t="s">
        <v>349</v>
      </c>
      <c r="C231" s="17" t="s">
        <v>349</v>
      </c>
      <c r="D231" s="17" t="str">
        <f>VLOOKUP(C231,TaxInfo!$A$2:$B$641,2,0)</f>
        <v>Don Orestes Romualdez Cooperative, Inc.</v>
      </c>
      <c r="E231" s="26" t="s">
        <v>35</v>
      </c>
      <c r="F231" s="11" t="s">
        <v>36</v>
      </c>
      <c r="G231" s="11" t="s">
        <v>37</v>
      </c>
      <c r="H231" s="11" t="s">
        <v>37</v>
      </c>
      <c r="I231" s="11" t="s">
        <v>37</v>
      </c>
      <c r="J231" s="25">
        <v>3440.97</v>
      </c>
      <c r="K231" s="25" t="s">
        <v>38</v>
      </c>
      <c r="L231" s="25">
        <v>412.92</v>
      </c>
      <c r="M231" s="25">
        <v>-68.819999999999993</v>
      </c>
      <c r="N231" s="25">
        <f>SUM(J231:M231)</f>
        <v>3785.0699999999997</v>
      </c>
      <c r="O231" s="25"/>
      <c r="P231" s="25"/>
    </row>
    <row r="232" spans="1:16" ht="17.25" customHeight="1" x14ac:dyDescent="0.2">
      <c r="A232" s="66"/>
      <c r="B232" s="67"/>
      <c r="C232" s="68"/>
      <c r="D232" s="68"/>
      <c r="E232" s="69"/>
      <c r="F232" s="66"/>
      <c r="G232" s="66"/>
      <c r="H232" s="66"/>
      <c r="I232" s="74" t="s">
        <v>1548</v>
      </c>
      <c r="J232" s="75">
        <f>SUM(J231)</f>
        <v>3440.97</v>
      </c>
      <c r="K232" s="75">
        <f t="shared" ref="K232" si="179">SUM(K231)</f>
        <v>0</v>
      </c>
      <c r="L232" s="75">
        <f t="shared" ref="L232" si="180">SUM(L231)</f>
        <v>412.92</v>
      </c>
      <c r="M232" s="75">
        <f t="shared" ref="M232" si="181">SUM(M231)</f>
        <v>-68.819999999999993</v>
      </c>
      <c r="N232" s="76">
        <f>SUM(N231)</f>
        <v>3785.0699999999997</v>
      </c>
      <c r="O232" s="99">
        <v>578</v>
      </c>
      <c r="P232" s="37"/>
    </row>
    <row r="233" spans="1:16" ht="17.25" customHeight="1" x14ac:dyDescent="0.2">
      <c r="A233" s="66"/>
      <c r="B233" s="67"/>
      <c r="C233" s="68"/>
      <c r="D233" s="68"/>
      <c r="E233" s="69"/>
      <c r="F233" s="66"/>
      <c r="G233" s="66"/>
      <c r="H233" s="66"/>
      <c r="I233" s="66"/>
      <c r="J233" s="70"/>
      <c r="K233" s="70"/>
      <c r="L233" s="70"/>
      <c r="M233" s="70"/>
      <c r="N233" s="70"/>
      <c r="O233" s="71"/>
      <c r="P233" s="70"/>
    </row>
    <row r="234" spans="1:16" ht="17.25" customHeight="1" x14ac:dyDescent="0.2">
      <c r="A234" s="42">
        <f>A231+1</f>
        <v>104</v>
      </c>
      <c r="B234" s="10" t="s">
        <v>352</v>
      </c>
      <c r="C234" s="17" t="s">
        <v>352</v>
      </c>
      <c r="D234" s="17" t="str">
        <f>VLOOKUP(C234,TaxInfo!$A$2:$B$641,2,0)</f>
        <v xml:space="preserve">East Asia Utilities Corporation </v>
      </c>
      <c r="E234" s="26" t="s">
        <v>43</v>
      </c>
      <c r="F234" s="11" t="s">
        <v>36</v>
      </c>
      <c r="G234" s="11" t="s">
        <v>37</v>
      </c>
      <c r="H234" s="11" t="s">
        <v>37</v>
      </c>
      <c r="I234" s="11" t="s">
        <v>36</v>
      </c>
      <c r="J234" s="25" t="s">
        <v>38</v>
      </c>
      <c r="K234" s="25">
        <v>278.95999999999998</v>
      </c>
      <c r="L234" s="25" t="s">
        <v>38</v>
      </c>
      <c r="M234" s="25">
        <v>-5.58</v>
      </c>
      <c r="N234" s="25">
        <f>SUM(J234:M234)</f>
        <v>273.38</v>
      </c>
      <c r="O234" s="25"/>
      <c r="P234" s="25"/>
    </row>
    <row r="235" spans="1:16" ht="17.25" customHeight="1" x14ac:dyDescent="0.2">
      <c r="A235" s="43">
        <f t="shared" si="128"/>
        <v>105</v>
      </c>
      <c r="B235" s="34" t="s">
        <v>352</v>
      </c>
      <c r="C235" s="35" t="s">
        <v>353</v>
      </c>
      <c r="D235" s="17" t="str">
        <f>VLOOKUP(C235,TaxInfo!$A$2:$B$641,2,0)</f>
        <v xml:space="preserve">East Asia Utilities Corporation </v>
      </c>
      <c r="E235" s="64" t="s">
        <v>35</v>
      </c>
      <c r="F235" s="36" t="s">
        <v>36</v>
      </c>
      <c r="G235" s="36" t="s">
        <v>37</v>
      </c>
      <c r="H235" s="36" t="s">
        <v>37</v>
      </c>
      <c r="I235" s="36" t="s">
        <v>36</v>
      </c>
      <c r="J235" s="25" t="s">
        <v>38</v>
      </c>
      <c r="K235" s="25">
        <v>436.65</v>
      </c>
      <c r="L235" s="25" t="s">
        <v>38</v>
      </c>
      <c r="M235" s="25">
        <v>-8.73</v>
      </c>
      <c r="N235" s="25">
        <f>SUM(J235:M235)</f>
        <v>427.91999999999996</v>
      </c>
      <c r="O235" s="25"/>
      <c r="P235" s="25"/>
    </row>
    <row r="236" spans="1:16" ht="17.25" customHeight="1" x14ac:dyDescent="0.2">
      <c r="A236" s="66"/>
      <c r="B236" s="67"/>
      <c r="C236" s="68"/>
      <c r="D236" s="68"/>
      <c r="E236" s="69"/>
      <c r="F236" s="66"/>
      <c r="G236" s="66"/>
      <c r="H236" s="66"/>
      <c r="I236" s="74" t="s">
        <v>1548</v>
      </c>
      <c r="J236" s="75">
        <f>SUM(J234:J235)</f>
        <v>0</v>
      </c>
      <c r="K236" s="75">
        <f t="shared" ref="K236" si="182">SUM(K234:K235)</f>
        <v>715.6099999999999</v>
      </c>
      <c r="L236" s="75">
        <f t="shared" ref="L236" si="183">SUM(L234:L235)</f>
        <v>0</v>
      </c>
      <c r="M236" s="75">
        <f t="shared" ref="M236" si="184">SUM(M234:M235)</f>
        <v>-14.31</v>
      </c>
      <c r="N236" s="75">
        <f>SUM(N234:N235)</f>
        <v>701.3</v>
      </c>
      <c r="O236" s="99">
        <v>579</v>
      </c>
      <c r="P236" s="37"/>
    </row>
    <row r="237" spans="1:16" ht="17.25" customHeight="1" x14ac:dyDescent="0.2">
      <c r="A237" s="66"/>
      <c r="B237" s="67"/>
      <c r="C237" s="68"/>
      <c r="D237" s="68"/>
      <c r="E237" s="69"/>
      <c r="F237" s="66"/>
      <c r="G237" s="66"/>
      <c r="H237" s="66"/>
      <c r="I237" s="66"/>
      <c r="J237" s="70"/>
      <c r="K237" s="70"/>
      <c r="L237" s="70"/>
      <c r="M237" s="70"/>
      <c r="N237" s="70"/>
      <c r="O237" s="71"/>
      <c r="P237" s="70"/>
    </row>
    <row r="238" spans="1:16" ht="17.25" customHeight="1" x14ac:dyDescent="0.2">
      <c r="A238" s="44">
        <f>A235+1</f>
        <v>106</v>
      </c>
      <c r="B238" s="41" t="s">
        <v>367</v>
      </c>
      <c r="C238" s="18" t="s">
        <v>367</v>
      </c>
      <c r="D238" s="17" t="str">
        <f>VLOOKUP(C238,TaxInfo!$A$2:$B$641,2,0)</f>
        <v xml:space="preserve">Eastern Samar Electric Cooperative, Inc. </v>
      </c>
      <c r="E238" s="27" t="s">
        <v>35</v>
      </c>
      <c r="F238" s="13" t="s">
        <v>36</v>
      </c>
      <c r="G238" s="13" t="s">
        <v>37</v>
      </c>
      <c r="H238" s="13" t="s">
        <v>37</v>
      </c>
      <c r="I238" s="13" t="s">
        <v>37</v>
      </c>
      <c r="J238" s="25">
        <v>3235.1</v>
      </c>
      <c r="K238" s="25" t="s">
        <v>38</v>
      </c>
      <c r="L238" s="25">
        <v>388.21</v>
      </c>
      <c r="M238" s="25">
        <v>-64.7</v>
      </c>
      <c r="N238" s="25">
        <f>SUM(J238:M238)</f>
        <v>3558.61</v>
      </c>
      <c r="O238" s="25"/>
      <c r="P238" s="25"/>
    </row>
    <row r="239" spans="1:16" ht="17.25" customHeight="1" x14ac:dyDescent="0.2">
      <c r="A239" s="66"/>
      <c r="B239" s="67"/>
      <c r="C239" s="68"/>
      <c r="D239" s="68"/>
      <c r="E239" s="69"/>
      <c r="F239" s="66"/>
      <c r="G239" s="66"/>
      <c r="H239" s="66"/>
      <c r="I239" s="74" t="s">
        <v>1548</v>
      </c>
      <c r="J239" s="75">
        <f>SUM(J238)</f>
        <v>3235.1</v>
      </c>
      <c r="K239" s="75">
        <f t="shared" ref="K239" si="185">SUM(K238)</f>
        <v>0</v>
      </c>
      <c r="L239" s="75">
        <f t="shared" ref="L239" si="186">SUM(L238)</f>
        <v>388.21</v>
      </c>
      <c r="M239" s="75">
        <f t="shared" ref="M239" si="187">SUM(M238)</f>
        <v>-64.7</v>
      </c>
      <c r="N239" s="76">
        <f>SUM(N238)</f>
        <v>3558.61</v>
      </c>
      <c r="O239" s="99">
        <v>580</v>
      </c>
      <c r="P239" s="37"/>
    </row>
    <row r="240" spans="1:16" ht="17.25" customHeight="1" x14ac:dyDescent="0.2">
      <c r="A240" s="66"/>
      <c r="B240" s="67"/>
      <c r="C240" s="68"/>
      <c r="D240" s="68"/>
      <c r="E240" s="69"/>
      <c r="F240" s="66"/>
      <c r="G240" s="66"/>
      <c r="H240" s="66"/>
      <c r="I240" s="66"/>
      <c r="J240" s="70"/>
      <c r="K240" s="70"/>
      <c r="L240" s="70"/>
      <c r="M240" s="70"/>
      <c r="N240" s="70"/>
      <c r="O240" s="71"/>
      <c r="P240" s="70"/>
    </row>
    <row r="241" spans="1:16" ht="17.25" customHeight="1" x14ac:dyDescent="0.2">
      <c r="A241" s="42">
        <f>A238+1</f>
        <v>107</v>
      </c>
      <c r="B241" s="39" t="s">
        <v>356</v>
      </c>
      <c r="C241" s="17" t="s">
        <v>356</v>
      </c>
      <c r="D241" s="17" t="str">
        <f>VLOOKUP(C241,TaxInfo!$A$2:$B$641,2,0)</f>
        <v xml:space="preserve">Ecopark Energy of Valenzuela Corp. </v>
      </c>
      <c r="E241" s="26" t="s">
        <v>43</v>
      </c>
      <c r="F241" s="11" t="s">
        <v>36</v>
      </c>
      <c r="G241" s="11" t="s">
        <v>36</v>
      </c>
      <c r="H241" s="11" t="s">
        <v>36</v>
      </c>
      <c r="I241" s="11" t="s">
        <v>36</v>
      </c>
      <c r="J241" s="25" t="s">
        <v>38</v>
      </c>
      <c r="K241" s="25">
        <v>0.15</v>
      </c>
      <c r="L241" s="25" t="s">
        <v>38</v>
      </c>
      <c r="M241" s="25" t="s">
        <v>38</v>
      </c>
      <c r="N241" s="25">
        <f>SUM(J241:M241)</f>
        <v>0.15</v>
      </c>
      <c r="O241" s="25"/>
      <c r="P241" s="25"/>
    </row>
    <row r="242" spans="1:16" ht="17.25" customHeight="1" x14ac:dyDescent="0.2">
      <c r="A242" s="42">
        <f t="shared" si="128"/>
        <v>108</v>
      </c>
      <c r="B242" s="39" t="s">
        <v>356</v>
      </c>
      <c r="C242" s="17" t="s">
        <v>357</v>
      </c>
      <c r="D242" s="17" t="str">
        <f>VLOOKUP(C242,TaxInfo!$A$2:$B$641,2,0)</f>
        <v xml:space="preserve">Ecopark Energy of Valenzuela Corp. </v>
      </c>
      <c r="E242" s="26" t="s">
        <v>43</v>
      </c>
      <c r="F242" s="11" t="s">
        <v>36</v>
      </c>
      <c r="G242" s="11" t="s">
        <v>36</v>
      </c>
      <c r="H242" s="11" t="s">
        <v>36</v>
      </c>
      <c r="I242" s="11" t="s">
        <v>36</v>
      </c>
      <c r="J242" s="25" t="s">
        <v>38</v>
      </c>
      <c r="K242" s="25">
        <v>0.56000000000000005</v>
      </c>
      <c r="L242" s="25" t="s">
        <v>38</v>
      </c>
      <c r="M242" s="25">
        <v>-0.01</v>
      </c>
      <c r="N242" s="25">
        <f>SUM(J242:M242)</f>
        <v>0.55000000000000004</v>
      </c>
      <c r="O242" s="25"/>
      <c r="P242" s="25"/>
    </row>
    <row r="243" spans="1:16" ht="17.25" customHeight="1" x14ac:dyDescent="0.2">
      <c r="A243" s="66"/>
      <c r="B243" s="67"/>
      <c r="C243" s="68"/>
      <c r="D243" s="68"/>
      <c r="E243" s="69"/>
      <c r="F243" s="66"/>
      <c r="G243" s="66"/>
      <c r="H243" s="66"/>
      <c r="I243" s="74" t="s">
        <v>1548</v>
      </c>
      <c r="J243" s="75">
        <f>SUM(J241:J242)</f>
        <v>0</v>
      </c>
      <c r="K243" s="75">
        <f t="shared" ref="K243" si="188">SUM(K241:K242)</f>
        <v>0.71000000000000008</v>
      </c>
      <c r="L243" s="75">
        <f t="shared" ref="L243" si="189">SUM(L241:L242)</f>
        <v>0</v>
      </c>
      <c r="M243" s="75">
        <f t="shared" ref="M243" si="190">SUM(M241:M242)</f>
        <v>-0.01</v>
      </c>
      <c r="N243" s="75">
        <f>SUM(N241:N242)</f>
        <v>0.70000000000000007</v>
      </c>
      <c r="O243" s="99">
        <v>581</v>
      </c>
      <c r="P243" s="37"/>
    </row>
    <row r="244" spans="1:16" ht="17.25" customHeight="1" x14ac:dyDescent="0.2">
      <c r="A244" s="66"/>
      <c r="B244" s="67"/>
      <c r="C244" s="68"/>
      <c r="D244" s="68"/>
      <c r="E244" s="69"/>
      <c r="F244" s="66"/>
      <c r="G244" s="66"/>
      <c r="H244" s="66"/>
      <c r="I244" s="66"/>
      <c r="J244" s="70"/>
      <c r="K244" s="70"/>
      <c r="L244" s="70"/>
      <c r="M244" s="70"/>
      <c r="N244" s="70"/>
      <c r="O244" s="71"/>
      <c r="P244" s="70"/>
    </row>
    <row r="245" spans="1:16" ht="17.25" customHeight="1" x14ac:dyDescent="0.2">
      <c r="A245" s="42">
        <f>A242+1</f>
        <v>109</v>
      </c>
      <c r="B245" s="39" t="s">
        <v>366</v>
      </c>
      <c r="C245" s="17" t="s">
        <v>366</v>
      </c>
      <c r="D245" s="17" t="str">
        <f>VLOOKUP(C245,TaxInfo!$A$2:$B$641,2,0)</f>
        <v>Ecozone Power Management, Inc.</v>
      </c>
      <c r="E245" s="26" t="s">
        <v>35</v>
      </c>
      <c r="F245" s="11" t="s">
        <v>36</v>
      </c>
      <c r="G245" s="11" t="s">
        <v>37</v>
      </c>
      <c r="H245" s="11" t="s">
        <v>37</v>
      </c>
      <c r="I245" s="11" t="s">
        <v>36</v>
      </c>
      <c r="J245" s="25" t="s">
        <v>38</v>
      </c>
      <c r="K245" s="25">
        <v>3416.1</v>
      </c>
      <c r="L245" s="25" t="s">
        <v>38</v>
      </c>
      <c r="M245" s="25">
        <v>-68.319999999999993</v>
      </c>
      <c r="N245" s="25">
        <f>SUM(J245:M245)</f>
        <v>3347.7799999999997</v>
      </c>
      <c r="O245" s="25"/>
      <c r="P245" s="25"/>
    </row>
    <row r="246" spans="1:16" ht="17.25" customHeight="1" x14ac:dyDescent="0.2">
      <c r="A246" s="66"/>
      <c r="B246" s="67"/>
      <c r="C246" s="68"/>
      <c r="D246" s="68"/>
      <c r="E246" s="69"/>
      <c r="F246" s="66"/>
      <c r="G246" s="66"/>
      <c r="H246" s="66"/>
      <c r="I246" s="74" t="s">
        <v>1548</v>
      </c>
      <c r="J246" s="75">
        <f>SUM(J245)</f>
        <v>0</v>
      </c>
      <c r="K246" s="75">
        <f t="shared" ref="K246" si="191">SUM(K245)</f>
        <v>3416.1</v>
      </c>
      <c r="L246" s="75">
        <f t="shared" ref="L246" si="192">SUM(L245)</f>
        <v>0</v>
      </c>
      <c r="M246" s="75">
        <f t="shared" ref="M246" si="193">SUM(M245)</f>
        <v>-68.319999999999993</v>
      </c>
      <c r="N246" s="76">
        <f>SUM(N245)</f>
        <v>3347.7799999999997</v>
      </c>
      <c r="O246" s="99">
        <v>582</v>
      </c>
      <c r="P246" s="37"/>
    </row>
    <row r="247" spans="1:16" ht="17.25" customHeight="1" x14ac:dyDescent="0.2">
      <c r="A247" s="66"/>
      <c r="B247" s="67"/>
      <c r="C247" s="68"/>
      <c r="D247" s="68"/>
      <c r="E247" s="69"/>
      <c r="F247" s="66"/>
      <c r="G247" s="66"/>
      <c r="H247" s="66"/>
      <c r="I247" s="66"/>
      <c r="J247" s="70"/>
      <c r="K247" s="70"/>
      <c r="L247" s="70"/>
      <c r="M247" s="70"/>
      <c r="N247" s="70"/>
      <c r="O247" s="71"/>
      <c r="P247" s="70"/>
    </row>
    <row r="248" spans="1:16" ht="17.25" customHeight="1" x14ac:dyDescent="0.2">
      <c r="A248" s="42">
        <f>A245+1</f>
        <v>110</v>
      </c>
      <c r="B248" s="10" t="s">
        <v>354</v>
      </c>
      <c r="C248" s="17" t="s">
        <v>354</v>
      </c>
      <c r="D248" s="17" t="str">
        <f>VLOOKUP(C248,TaxInfo!$A$2:$B$641,2,0)</f>
        <v>EDC Burgos Wind Power Corporation</v>
      </c>
      <c r="E248" s="26" t="s">
        <v>43</v>
      </c>
      <c r="F248" s="11" t="s">
        <v>36</v>
      </c>
      <c r="G248" s="11" t="s">
        <v>37</v>
      </c>
      <c r="H248" s="11" t="s">
        <v>36</v>
      </c>
      <c r="I248" s="11" t="s">
        <v>36</v>
      </c>
      <c r="J248" s="25" t="s">
        <v>38</v>
      </c>
      <c r="K248" s="25">
        <v>15.21</v>
      </c>
      <c r="L248" s="25" t="s">
        <v>38</v>
      </c>
      <c r="M248" s="25">
        <v>-0.3</v>
      </c>
      <c r="N248" s="25">
        <f>SUM(J248:M248)</f>
        <v>14.91</v>
      </c>
      <c r="O248" s="25"/>
      <c r="P248" s="25"/>
    </row>
    <row r="249" spans="1:16" ht="17.25" customHeight="1" x14ac:dyDescent="0.2">
      <c r="A249" s="42">
        <f t="shared" si="128"/>
        <v>111</v>
      </c>
      <c r="B249" s="10" t="s">
        <v>354</v>
      </c>
      <c r="C249" s="17" t="s">
        <v>355</v>
      </c>
      <c r="D249" s="17" t="str">
        <f>VLOOKUP(C249,TaxInfo!$A$2:$B$641,2,0)</f>
        <v>EDC Burgos Wind Power Corporation</v>
      </c>
      <c r="E249" s="26" t="s">
        <v>35</v>
      </c>
      <c r="F249" s="11" t="s">
        <v>36</v>
      </c>
      <c r="G249" s="11" t="s">
        <v>37</v>
      </c>
      <c r="H249" s="11" t="s">
        <v>36</v>
      </c>
      <c r="I249" s="11" t="s">
        <v>36</v>
      </c>
      <c r="J249" s="25" t="s">
        <v>38</v>
      </c>
      <c r="K249" s="25">
        <v>892.78</v>
      </c>
      <c r="L249" s="25" t="s">
        <v>38</v>
      </c>
      <c r="M249" s="25">
        <v>-17.86</v>
      </c>
      <c r="N249" s="25">
        <f>SUM(J249:M249)</f>
        <v>874.92</v>
      </c>
      <c r="O249" s="25"/>
      <c r="P249" s="25"/>
    </row>
    <row r="250" spans="1:16" ht="17.25" customHeight="1" x14ac:dyDescent="0.2">
      <c r="A250" s="66"/>
      <c r="B250" s="67"/>
      <c r="C250" s="68"/>
      <c r="D250" s="68"/>
      <c r="E250" s="69"/>
      <c r="F250" s="66"/>
      <c r="G250" s="66"/>
      <c r="H250" s="66"/>
      <c r="I250" s="74" t="s">
        <v>1548</v>
      </c>
      <c r="J250" s="75">
        <f>SUM(J248:J249)</f>
        <v>0</v>
      </c>
      <c r="K250" s="75">
        <f t="shared" ref="K250" si="194">SUM(K248:K249)</f>
        <v>907.99</v>
      </c>
      <c r="L250" s="75">
        <f t="shared" ref="L250" si="195">SUM(L248:L249)</f>
        <v>0</v>
      </c>
      <c r="M250" s="75">
        <f t="shared" ref="M250" si="196">SUM(M248:M249)</f>
        <v>-18.16</v>
      </c>
      <c r="N250" s="75">
        <f>SUM(N248:N249)</f>
        <v>889.82999999999993</v>
      </c>
      <c r="O250" s="99">
        <v>583</v>
      </c>
      <c r="P250" s="37"/>
    </row>
    <row r="251" spans="1:16" ht="17.25" customHeight="1" x14ac:dyDescent="0.2">
      <c r="A251" s="66"/>
      <c r="B251" s="67"/>
      <c r="C251" s="68"/>
      <c r="D251" s="68"/>
      <c r="E251" s="69"/>
      <c r="F251" s="66"/>
      <c r="G251" s="66"/>
      <c r="H251" s="66"/>
      <c r="I251" s="66"/>
      <c r="J251" s="70"/>
      <c r="K251" s="70"/>
      <c r="L251" s="70"/>
      <c r="M251" s="70"/>
      <c r="N251" s="70"/>
      <c r="O251" s="71"/>
      <c r="P251" s="70"/>
    </row>
    <row r="252" spans="1:16" ht="17.25" customHeight="1" x14ac:dyDescent="0.2">
      <c r="A252" s="42">
        <f>A249+1</f>
        <v>112</v>
      </c>
      <c r="B252" s="39" t="s">
        <v>363</v>
      </c>
      <c r="C252" s="17" t="s">
        <v>363</v>
      </c>
      <c r="D252" s="17" t="str">
        <f>VLOOKUP(C252,TaxInfo!$A$2:$B$641,2,0)</f>
        <v xml:space="preserve">EEI Energy Solutions Corporation </v>
      </c>
      <c r="E252" s="26" t="s">
        <v>35</v>
      </c>
      <c r="F252" s="11" t="s">
        <v>37</v>
      </c>
      <c r="G252" s="11" t="s">
        <v>37</v>
      </c>
      <c r="H252" s="11" t="s">
        <v>37</v>
      </c>
      <c r="I252" s="11" t="s">
        <v>37</v>
      </c>
      <c r="J252" s="25">
        <v>1120.94</v>
      </c>
      <c r="K252" s="25" t="s">
        <v>38</v>
      </c>
      <c r="L252" s="25">
        <v>134.51</v>
      </c>
      <c r="M252" s="25" t="s">
        <v>38</v>
      </c>
      <c r="N252" s="25">
        <f>SUM(J252:M252)</f>
        <v>1255.45</v>
      </c>
      <c r="O252" s="25"/>
      <c r="P252" s="25"/>
    </row>
    <row r="253" spans="1:16" ht="17.25" customHeight="1" x14ac:dyDescent="0.2">
      <c r="A253" s="66"/>
      <c r="B253" s="67"/>
      <c r="C253" s="68"/>
      <c r="D253" s="68"/>
      <c r="E253" s="69"/>
      <c r="F253" s="66"/>
      <c r="G253" s="66"/>
      <c r="H253" s="66"/>
      <c r="I253" s="74" t="s">
        <v>1548</v>
      </c>
      <c r="J253" s="75">
        <f>SUM(J252)</f>
        <v>1120.94</v>
      </c>
      <c r="K253" s="75">
        <f t="shared" ref="K253" si="197">SUM(K252)</f>
        <v>0</v>
      </c>
      <c r="L253" s="75">
        <f t="shared" ref="L253" si="198">SUM(L252)</f>
        <v>134.51</v>
      </c>
      <c r="M253" s="75">
        <f t="shared" ref="M253" si="199">SUM(M252)</f>
        <v>0</v>
      </c>
      <c r="N253" s="76">
        <f>SUM(N252)</f>
        <v>1255.45</v>
      </c>
      <c r="O253" s="99">
        <v>584</v>
      </c>
      <c r="P253" s="37"/>
    </row>
    <row r="254" spans="1:16" ht="17.25" customHeight="1" x14ac:dyDescent="0.2">
      <c r="A254" s="66"/>
      <c r="B254" s="67"/>
      <c r="C254" s="68"/>
      <c r="D254" s="68"/>
      <c r="E254" s="69"/>
      <c r="F254" s="66"/>
      <c r="G254" s="66"/>
      <c r="H254" s="66"/>
      <c r="I254" s="66"/>
      <c r="J254" s="70"/>
      <c r="K254" s="70"/>
      <c r="L254" s="70"/>
      <c r="M254" s="70"/>
      <c r="N254" s="70"/>
      <c r="O254" s="71"/>
      <c r="P254" s="70"/>
    </row>
    <row r="255" spans="1:16" ht="17.25" customHeight="1" x14ac:dyDescent="0.2">
      <c r="A255" s="42">
        <f>A252+1</f>
        <v>113</v>
      </c>
      <c r="B255" s="10" t="s">
        <v>263</v>
      </c>
      <c r="C255" s="17" t="s">
        <v>264</v>
      </c>
      <c r="D255" s="17" t="str">
        <f>VLOOKUP(C255,TaxInfo!$A$2:$B$641,2,0)</f>
        <v>Energy Development Corporation</v>
      </c>
      <c r="E255" s="26" t="s">
        <v>35</v>
      </c>
      <c r="F255" s="11" t="s">
        <v>36</v>
      </c>
      <c r="G255" s="11" t="s">
        <v>37</v>
      </c>
      <c r="H255" s="11" t="s">
        <v>37</v>
      </c>
      <c r="I255" s="11" t="s">
        <v>37</v>
      </c>
      <c r="J255" s="25">
        <v>83.24</v>
      </c>
      <c r="K255" s="25" t="s">
        <v>38</v>
      </c>
      <c r="L255" s="25">
        <v>9.99</v>
      </c>
      <c r="M255" s="25">
        <v>-1.66</v>
      </c>
      <c r="N255" s="25">
        <f>SUM(J255:M255)</f>
        <v>91.57</v>
      </c>
      <c r="O255" s="25"/>
      <c r="P255" s="25"/>
    </row>
    <row r="256" spans="1:16" ht="17.25" customHeight="1" x14ac:dyDescent="0.2">
      <c r="A256" s="42">
        <f t="shared" si="128"/>
        <v>114</v>
      </c>
      <c r="B256" s="39" t="s">
        <v>263</v>
      </c>
      <c r="C256" s="17" t="s">
        <v>263</v>
      </c>
      <c r="D256" s="17" t="str">
        <f>VLOOKUP(C256,TaxInfo!$A$2:$B$641,2,0)</f>
        <v>Energy Development Corporation</v>
      </c>
      <c r="E256" s="26" t="s">
        <v>43</v>
      </c>
      <c r="F256" s="11" t="s">
        <v>36</v>
      </c>
      <c r="G256" s="11" t="s">
        <v>37</v>
      </c>
      <c r="H256" s="11" t="s">
        <v>36</v>
      </c>
      <c r="I256" s="11" t="s">
        <v>36</v>
      </c>
      <c r="J256" s="25" t="s">
        <v>38</v>
      </c>
      <c r="K256" s="25">
        <v>726.15</v>
      </c>
      <c r="L256" s="25" t="s">
        <v>38</v>
      </c>
      <c r="M256" s="25">
        <v>-14.52</v>
      </c>
      <c r="N256" s="25">
        <f>SUM(J256:M256)</f>
        <v>711.63</v>
      </c>
      <c r="O256" s="25"/>
      <c r="P256" s="25"/>
    </row>
    <row r="257" spans="1:16" ht="17.25" customHeight="1" x14ac:dyDescent="0.2">
      <c r="A257" s="42">
        <f t="shared" si="128"/>
        <v>115</v>
      </c>
      <c r="B257" s="39" t="s">
        <v>263</v>
      </c>
      <c r="C257" s="17" t="s">
        <v>361</v>
      </c>
      <c r="D257" s="17" t="str">
        <f>VLOOKUP(C257,TaxInfo!$A$2:$B$641,2,0)</f>
        <v>Energy Development Corporation</v>
      </c>
      <c r="E257" s="26" t="s">
        <v>43</v>
      </c>
      <c r="F257" s="11" t="s">
        <v>36</v>
      </c>
      <c r="G257" s="11" t="s">
        <v>37</v>
      </c>
      <c r="H257" s="11" t="s">
        <v>36</v>
      </c>
      <c r="I257" s="11" t="s">
        <v>36</v>
      </c>
      <c r="J257" s="25" t="s">
        <v>38</v>
      </c>
      <c r="K257" s="25">
        <v>0.17</v>
      </c>
      <c r="L257" s="25" t="s">
        <v>38</v>
      </c>
      <c r="M257" s="25" t="s">
        <v>38</v>
      </c>
      <c r="N257" s="25">
        <f>SUM(J257:M257)</f>
        <v>0.17</v>
      </c>
      <c r="O257" s="25"/>
      <c r="P257" s="25"/>
    </row>
    <row r="258" spans="1:16" ht="17.25" customHeight="1" x14ac:dyDescent="0.2">
      <c r="A258" s="42">
        <f t="shared" si="128"/>
        <v>116</v>
      </c>
      <c r="B258" s="39" t="s">
        <v>263</v>
      </c>
      <c r="C258" s="17" t="s">
        <v>362</v>
      </c>
      <c r="D258" s="17" t="str">
        <f>VLOOKUP(C258,TaxInfo!$A$2:$B$641,2,0)</f>
        <v>Energy Development Corporation</v>
      </c>
      <c r="E258" s="26" t="s">
        <v>43</v>
      </c>
      <c r="F258" s="11" t="s">
        <v>36</v>
      </c>
      <c r="G258" s="11" t="s">
        <v>37</v>
      </c>
      <c r="H258" s="11" t="s">
        <v>36</v>
      </c>
      <c r="I258" s="11" t="s">
        <v>36</v>
      </c>
      <c r="J258" s="25" t="s">
        <v>38</v>
      </c>
      <c r="K258" s="25">
        <v>0.1</v>
      </c>
      <c r="L258" s="25" t="s">
        <v>38</v>
      </c>
      <c r="M258" s="25" t="s">
        <v>38</v>
      </c>
      <c r="N258" s="25">
        <f>SUM(J258:M258)</f>
        <v>0.1</v>
      </c>
      <c r="O258" s="25"/>
      <c r="P258" s="25"/>
    </row>
    <row r="259" spans="1:16" ht="17.25" customHeight="1" x14ac:dyDescent="0.2">
      <c r="A259" s="66"/>
      <c r="B259" s="67"/>
      <c r="C259" s="68"/>
      <c r="D259" s="68"/>
      <c r="E259" s="69"/>
      <c r="F259" s="66"/>
      <c r="G259" s="66"/>
      <c r="H259" s="66"/>
      <c r="I259" s="74" t="s">
        <v>1548</v>
      </c>
      <c r="J259" s="75">
        <f>SUM(J255:J258)</f>
        <v>83.24</v>
      </c>
      <c r="K259" s="75">
        <f t="shared" ref="K259:N259" si="200">SUM(K255:K258)</f>
        <v>726.42</v>
      </c>
      <c r="L259" s="75">
        <f t="shared" si="200"/>
        <v>9.99</v>
      </c>
      <c r="M259" s="75">
        <f t="shared" si="200"/>
        <v>-16.18</v>
      </c>
      <c r="N259" s="75">
        <f t="shared" si="200"/>
        <v>803.47</v>
      </c>
      <c r="O259" s="99">
        <v>585</v>
      </c>
      <c r="P259" s="37"/>
    </row>
    <row r="260" spans="1:16" ht="17.25" customHeight="1" x14ac:dyDescent="0.2">
      <c r="A260" s="66"/>
      <c r="B260" s="67"/>
      <c r="C260" s="68"/>
      <c r="D260" s="68"/>
      <c r="E260" s="69"/>
      <c r="F260" s="66"/>
      <c r="G260" s="66"/>
      <c r="H260" s="66"/>
      <c r="I260" s="66"/>
      <c r="J260" s="70"/>
      <c r="K260" s="70"/>
      <c r="L260" s="70"/>
      <c r="M260" s="70"/>
      <c r="N260" s="70"/>
      <c r="O260" s="71"/>
      <c r="P260" s="70"/>
    </row>
    <row r="261" spans="1:16" ht="17.25" customHeight="1" x14ac:dyDescent="0.2">
      <c r="A261" s="42">
        <f>A258+1</f>
        <v>117</v>
      </c>
      <c r="B261" s="39" t="s">
        <v>365</v>
      </c>
      <c r="C261" s="17" t="s">
        <v>365</v>
      </c>
      <c r="D261" s="17" t="str">
        <f>VLOOKUP(C261,TaxInfo!$A$2:$B$641,2,0)</f>
        <v xml:space="preserve">Enfinity Philippines Renewable Resources Inc. </v>
      </c>
      <c r="E261" s="26" t="s">
        <v>43</v>
      </c>
      <c r="F261" s="11" t="s">
        <v>36</v>
      </c>
      <c r="G261" s="11" t="s">
        <v>36</v>
      </c>
      <c r="H261" s="11" t="s">
        <v>36</v>
      </c>
      <c r="I261" s="11" t="s">
        <v>36</v>
      </c>
      <c r="J261" s="25" t="s">
        <v>38</v>
      </c>
      <c r="K261" s="25">
        <v>0.85</v>
      </c>
      <c r="L261" s="25" t="s">
        <v>38</v>
      </c>
      <c r="M261" s="25">
        <v>-0.02</v>
      </c>
      <c r="N261" s="25">
        <f>SUM(J261:M261)</f>
        <v>0.83</v>
      </c>
      <c r="O261" s="25"/>
      <c r="P261" s="25"/>
    </row>
    <row r="262" spans="1:16" ht="17.25" customHeight="1" x14ac:dyDescent="0.2">
      <c r="A262" s="66"/>
      <c r="B262" s="67"/>
      <c r="C262" s="68"/>
      <c r="D262" s="68"/>
      <c r="E262" s="69"/>
      <c r="F262" s="66"/>
      <c r="G262" s="66"/>
      <c r="H262" s="66"/>
      <c r="I262" s="74" t="s">
        <v>1548</v>
      </c>
      <c r="J262" s="75">
        <f>SUM(J261)</f>
        <v>0</v>
      </c>
      <c r="K262" s="75">
        <f t="shared" ref="K262" si="201">SUM(K261)</f>
        <v>0.85</v>
      </c>
      <c r="L262" s="75">
        <f t="shared" ref="L262" si="202">SUM(L261)</f>
        <v>0</v>
      </c>
      <c r="M262" s="75">
        <f t="shared" ref="M262" si="203">SUM(M261)</f>
        <v>-0.02</v>
      </c>
      <c r="N262" s="76">
        <f t="shared" ref="N262" si="204">SUM(N261)</f>
        <v>0.83</v>
      </c>
      <c r="O262" s="99">
        <v>586</v>
      </c>
      <c r="P262" s="37"/>
    </row>
    <row r="263" spans="1:16" ht="17.25" customHeight="1" x14ac:dyDescent="0.2">
      <c r="A263" s="66"/>
      <c r="B263" s="67"/>
      <c r="C263" s="68"/>
      <c r="D263" s="68"/>
      <c r="E263" s="69"/>
      <c r="F263" s="66"/>
      <c r="G263" s="66"/>
      <c r="H263" s="66"/>
      <c r="I263" s="66"/>
      <c r="J263" s="70"/>
      <c r="K263" s="70"/>
      <c r="L263" s="70"/>
      <c r="M263" s="70"/>
      <c r="N263" s="70"/>
      <c r="O263" s="71"/>
      <c r="P263" s="70"/>
    </row>
    <row r="264" spans="1:16" ht="17.25" customHeight="1" x14ac:dyDescent="0.2">
      <c r="A264" s="42">
        <f>A261+1</f>
        <v>118</v>
      </c>
      <c r="B264" s="39" t="s">
        <v>369</v>
      </c>
      <c r="C264" s="17" t="s">
        <v>369</v>
      </c>
      <c r="D264" s="17" t="str">
        <f>VLOOKUP(C264,TaxInfo!$A$2:$B$641,2,0)</f>
        <v>FCF Minerals Corporation</v>
      </c>
      <c r="E264" s="26" t="s">
        <v>35</v>
      </c>
      <c r="F264" s="11" t="s">
        <v>36</v>
      </c>
      <c r="G264" s="11" t="s">
        <v>37</v>
      </c>
      <c r="H264" s="11" t="s">
        <v>37</v>
      </c>
      <c r="I264" s="11" t="s">
        <v>36</v>
      </c>
      <c r="J264" s="25" t="s">
        <v>38</v>
      </c>
      <c r="K264" s="25">
        <v>10.18</v>
      </c>
      <c r="L264" s="25" t="s">
        <v>38</v>
      </c>
      <c r="M264" s="25">
        <v>-0.2</v>
      </c>
      <c r="N264" s="25">
        <f>SUM(J264:M264)</f>
        <v>9.98</v>
      </c>
      <c r="O264" s="25"/>
      <c r="P264" s="25"/>
    </row>
    <row r="265" spans="1:16" ht="17.25" customHeight="1" x14ac:dyDescent="0.2">
      <c r="A265" s="66"/>
      <c r="B265" s="67"/>
      <c r="C265" s="68"/>
      <c r="D265" s="68"/>
      <c r="E265" s="69"/>
      <c r="F265" s="66"/>
      <c r="G265" s="66"/>
      <c r="H265" s="66"/>
      <c r="I265" s="74" t="s">
        <v>1548</v>
      </c>
      <c r="J265" s="75">
        <f>SUM(J264)</f>
        <v>0</v>
      </c>
      <c r="K265" s="75">
        <f t="shared" ref="K265" si="205">SUM(K264)</f>
        <v>10.18</v>
      </c>
      <c r="L265" s="75">
        <f t="shared" ref="L265" si="206">SUM(L264)</f>
        <v>0</v>
      </c>
      <c r="M265" s="75">
        <f t="shared" ref="M265" si="207">SUM(M264)</f>
        <v>-0.2</v>
      </c>
      <c r="N265" s="76">
        <f t="shared" ref="N265" si="208">SUM(N264)</f>
        <v>9.98</v>
      </c>
      <c r="O265" s="99">
        <v>587</v>
      </c>
      <c r="P265" s="37"/>
    </row>
    <row r="266" spans="1:16" ht="17.25" customHeight="1" x14ac:dyDescent="0.2">
      <c r="A266" s="66"/>
      <c r="B266" s="67"/>
      <c r="C266" s="68"/>
      <c r="D266" s="68"/>
      <c r="E266" s="69"/>
      <c r="F266" s="66"/>
      <c r="G266" s="66"/>
      <c r="H266" s="66"/>
      <c r="I266" s="66"/>
      <c r="J266" s="70"/>
      <c r="K266" s="70"/>
      <c r="L266" s="70"/>
      <c r="M266" s="70"/>
      <c r="N266" s="70"/>
      <c r="O266" s="71"/>
      <c r="P266" s="70"/>
    </row>
    <row r="267" spans="1:16" ht="17.25" customHeight="1" x14ac:dyDescent="0.2">
      <c r="A267" s="42">
        <f>A264+1</f>
        <v>119</v>
      </c>
      <c r="B267" s="39" t="s">
        <v>372</v>
      </c>
      <c r="C267" s="17" t="s">
        <v>372</v>
      </c>
      <c r="D267" s="17" t="str">
        <f>VLOOKUP(C267,TaxInfo!$A$2:$B$641,2,0)</f>
        <v xml:space="preserve">FDC Retail Electricity Sales Corporation </v>
      </c>
      <c r="E267" s="26" t="s">
        <v>35</v>
      </c>
      <c r="F267" s="11" t="s">
        <v>36</v>
      </c>
      <c r="G267" s="11" t="s">
        <v>37</v>
      </c>
      <c r="H267" s="11" t="s">
        <v>37</v>
      </c>
      <c r="I267" s="11" t="s">
        <v>36</v>
      </c>
      <c r="J267" s="25" t="s">
        <v>38</v>
      </c>
      <c r="K267" s="25">
        <v>1566.61</v>
      </c>
      <c r="L267" s="25" t="s">
        <v>38</v>
      </c>
      <c r="M267" s="25">
        <v>-31.33</v>
      </c>
      <c r="N267" s="25">
        <f>SUM(J267:M267)</f>
        <v>1535.28</v>
      </c>
      <c r="O267" s="25"/>
      <c r="P267" s="25"/>
    </row>
    <row r="268" spans="1:16" ht="17.25" customHeight="1" x14ac:dyDescent="0.2">
      <c r="A268" s="42">
        <f t="shared" si="128"/>
        <v>120</v>
      </c>
      <c r="B268" s="40" t="s">
        <v>372</v>
      </c>
      <c r="C268" s="35" t="s">
        <v>373</v>
      </c>
      <c r="D268" s="17" t="str">
        <f>VLOOKUP(C268,TaxInfo!$A$2:$B$641,2,0)</f>
        <v xml:space="preserve">FDC Retail Electricity Sales Corporation </v>
      </c>
      <c r="E268" s="64" t="s">
        <v>35</v>
      </c>
      <c r="F268" s="36" t="s">
        <v>36</v>
      </c>
      <c r="G268" s="36" t="s">
        <v>37</v>
      </c>
      <c r="H268" s="36" t="s">
        <v>37</v>
      </c>
      <c r="I268" s="36" t="s">
        <v>36</v>
      </c>
      <c r="J268" s="37" t="s">
        <v>38</v>
      </c>
      <c r="K268" s="25">
        <v>277.44</v>
      </c>
      <c r="L268" s="25" t="s">
        <v>38</v>
      </c>
      <c r="M268" s="25">
        <v>-5.55</v>
      </c>
      <c r="N268" s="25">
        <f>SUM(J268:M268)</f>
        <v>271.89</v>
      </c>
      <c r="O268" s="25"/>
      <c r="P268" s="25"/>
    </row>
    <row r="269" spans="1:16" ht="17.25" customHeight="1" x14ac:dyDescent="0.2">
      <c r="A269" s="66"/>
      <c r="B269" s="67"/>
      <c r="C269" s="68"/>
      <c r="D269" s="68"/>
      <c r="E269" s="69"/>
      <c r="F269" s="66"/>
      <c r="G269" s="66"/>
      <c r="H269" s="66"/>
      <c r="I269" s="74" t="s">
        <v>1548</v>
      </c>
      <c r="J269" s="75">
        <f>SUM(J267:J268)</f>
        <v>0</v>
      </c>
      <c r="K269" s="75">
        <f t="shared" ref="K269" si="209">SUM(K267:K268)</f>
        <v>1844.05</v>
      </c>
      <c r="L269" s="75">
        <f t="shared" ref="L269" si="210">SUM(L267:L268)</f>
        <v>0</v>
      </c>
      <c r="M269" s="75">
        <f t="shared" ref="M269" si="211">SUM(M267:M268)</f>
        <v>-36.879999999999995</v>
      </c>
      <c r="N269" s="75">
        <f>SUM(N267:N268)</f>
        <v>1807.17</v>
      </c>
      <c r="O269" s="99">
        <v>588</v>
      </c>
      <c r="P269" s="37"/>
    </row>
    <row r="270" spans="1:16" ht="17.25" customHeight="1" x14ac:dyDescent="0.2">
      <c r="A270" s="66"/>
      <c r="B270" s="67"/>
      <c r="C270" s="68"/>
      <c r="D270" s="68"/>
      <c r="E270" s="69"/>
      <c r="F270" s="66"/>
      <c r="G270" s="66"/>
      <c r="H270" s="66"/>
      <c r="I270" s="66"/>
      <c r="J270" s="70"/>
      <c r="K270" s="70"/>
      <c r="L270" s="70"/>
      <c r="M270" s="70"/>
      <c r="N270" s="70"/>
      <c r="O270" s="71"/>
      <c r="P270" s="70"/>
    </row>
    <row r="271" spans="1:16" ht="17.25" customHeight="1" x14ac:dyDescent="0.2">
      <c r="A271" s="42">
        <f>A268+1</f>
        <v>121</v>
      </c>
      <c r="B271" s="87" t="s">
        <v>383</v>
      </c>
      <c r="C271" s="83" t="s">
        <v>383</v>
      </c>
      <c r="D271" s="83" t="str">
        <f>VLOOKUP(C271,TaxInfo!$A$2:$B$641,2,0)</f>
        <v xml:space="preserve">FGP Corp. </v>
      </c>
      <c r="E271" s="84" t="s">
        <v>43</v>
      </c>
      <c r="F271" s="85" t="s">
        <v>36</v>
      </c>
      <c r="G271" s="85" t="s">
        <v>37</v>
      </c>
      <c r="H271" s="85" t="s">
        <v>37</v>
      </c>
      <c r="I271" s="85" t="s">
        <v>37</v>
      </c>
      <c r="J271" s="86">
        <v>21.09</v>
      </c>
      <c r="K271" s="25" t="s">
        <v>38</v>
      </c>
      <c r="L271" s="25">
        <v>2.5299999999999998</v>
      </c>
      <c r="M271" s="25">
        <v>-0.42</v>
      </c>
      <c r="N271" s="25">
        <f>SUM(J271:M271)</f>
        <v>23.2</v>
      </c>
      <c r="O271" s="25"/>
      <c r="P271" s="25"/>
    </row>
    <row r="272" spans="1:16" ht="17.25" customHeight="1" x14ac:dyDescent="0.2">
      <c r="A272" s="42">
        <f t="shared" si="128"/>
        <v>122</v>
      </c>
      <c r="B272" s="39" t="s">
        <v>383</v>
      </c>
      <c r="C272" s="17" t="s">
        <v>384</v>
      </c>
      <c r="D272" s="17" t="str">
        <f>VLOOKUP(C272,TaxInfo!$A$2:$B$641,2,0)</f>
        <v xml:space="preserve">FGP Corp. </v>
      </c>
      <c r="E272" s="26" t="s">
        <v>35</v>
      </c>
      <c r="F272" s="11" t="s">
        <v>36</v>
      </c>
      <c r="G272" s="11" t="s">
        <v>37</v>
      </c>
      <c r="H272" s="11" t="s">
        <v>37</v>
      </c>
      <c r="I272" s="11" t="s">
        <v>37</v>
      </c>
      <c r="J272" s="25">
        <v>636.78</v>
      </c>
      <c r="K272" s="25" t="s">
        <v>38</v>
      </c>
      <c r="L272" s="25">
        <v>76.41</v>
      </c>
      <c r="M272" s="25">
        <v>-12.74</v>
      </c>
      <c r="N272" s="25">
        <f>SUM(J272:M272)</f>
        <v>700.44999999999993</v>
      </c>
      <c r="O272" s="25"/>
      <c r="P272" s="25"/>
    </row>
    <row r="273" spans="1:16" ht="17.25" customHeight="1" x14ac:dyDescent="0.2">
      <c r="A273" s="66"/>
      <c r="B273" s="67"/>
      <c r="C273" s="68"/>
      <c r="D273" s="68"/>
      <c r="E273" s="69"/>
      <c r="F273" s="66"/>
      <c r="G273" s="66"/>
      <c r="H273" s="66"/>
      <c r="I273" s="74" t="s">
        <v>1548</v>
      </c>
      <c r="J273" s="75">
        <f>SUM(J271:J272)</f>
        <v>657.87</v>
      </c>
      <c r="K273" s="75">
        <f t="shared" ref="K273" si="212">SUM(K271:K272)</f>
        <v>0</v>
      </c>
      <c r="L273" s="75">
        <f t="shared" ref="L273" si="213">SUM(L271:L272)</f>
        <v>78.94</v>
      </c>
      <c r="M273" s="75">
        <f t="shared" ref="M273" si="214">SUM(M271:M272)</f>
        <v>-13.16</v>
      </c>
      <c r="N273" s="75">
        <f>SUM(N271:N272)</f>
        <v>723.65</v>
      </c>
      <c r="O273" s="99">
        <v>589</v>
      </c>
      <c r="P273" s="37"/>
    </row>
    <row r="274" spans="1:16" ht="17.25" customHeight="1" x14ac:dyDescent="0.2">
      <c r="A274" s="66"/>
      <c r="B274" s="67"/>
      <c r="C274" s="68"/>
      <c r="D274" s="68"/>
      <c r="E274" s="69"/>
      <c r="F274" s="66"/>
      <c r="G274" s="66"/>
      <c r="H274" s="66"/>
      <c r="I274" s="66"/>
      <c r="J274" s="70"/>
      <c r="K274" s="70"/>
      <c r="L274" s="70"/>
      <c r="M274" s="70"/>
      <c r="N274" s="70"/>
      <c r="O274" s="71"/>
      <c r="P274" s="70"/>
    </row>
    <row r="275" spans="1:16" ht="17.25" customHeight="1" x14ac:dyDescent="0.2">
      <c r="A275" s="42">
        <f>A272+1</f>
        <v>123</v>
      </c>
      <c r="B275" s="39" t="s">
        <v>370</v>
      </c>
      <c r="C275" s="17" t="s">
        <v>370</v>
      </c>
      <c r="D275" s="17" t="str">
        <f>VLOOKUP(C275,TaxInfo!$A$2:$B$641,2,0)</f>
        <v xml:space="preserve">First Cabanatuan Renewable Ventures Inc. </v>
      </c>
      <c r="E275" s="26" t="s">
        <v>43</v>
      </c>
      <c r="F275" s="11" t="s">
        <v>36</v>
      </c>
      <c r="G275" s="11" t="s">
        <v>36</v>
      </c>
      <c r="H275" s="11" t="s">
        <v>36</v>
      </c>
      <c r="I275" s="11" t="s">
        <v>36</v>
      </c>
      <c r="J275" s="25" t="s">
        <v>38</v>
      </c>
      <c r="K275" s="25">
        <v>0.56999999999999995</v>
      </c>
      <c r="L275" s="25" t="s">
        <v>38</v>
      </c>
      <c r="M275" s="25">
        <v>-0.01</v>
      </c>
      <c r="N275" s="25">
        <f>SUM(J275:M275)</f>
        <v>0.55999999999999994</v>
      </c>
      <c r="O275" s="25"/>
      <c r="P275" s="25"/>
    </row>
    <row r="276" spans="1:16" ht="17.25" customHeight="1" x14ac:dyDescent="0.2">
      <c r="A276" s="66"/>
      <c r="B276" s="67"/>
      <c r="C276" s="68"/>
      <c r="D276" s="68"/>
      <c r="E276" s="69"/>
      <c r="F276" s="66"/>
      <c r="G276" s="66"/>
      <c r="H276" s="66"/>
      <c r="I276" s="74" t="s">
        <v>1548</v>
      </c>
      <c r="J276" s="75">
        <f>SUM(J275)</f>
        <v>0</v>
      </c>
      <c r="K276" s="75">
        <f t="shared" ref="K276" si="215">SUM(K275)</f>
        <v>0.56999999999999995</v>
      </c>
      <c r="L276" s="75">
        <f t="shared" ref="L276" si="216">SUM(L275)</f>
        <v>0</v>
      </c>
      <c r="M276" s="75">
        <f t="shared" ref="M276" si="217">SUM(M275)</f>
        <v>-0.01</v>
      </c>
      <c r="N276" s="76">
        <f>SUM(N275)</f>
        <v>0.55999999999999994</v>
      </c>
      <c r="O276" s="99">
        <v>590</v>
      </c>
      <c r="P276" s="37"/>
    </row>
    <row r="277" spans="1:16" ht="17.25" customHeight="1" x14ac:dyDescent="0.2">
      <c r="A277" s="66"/>
      <c r="B277" s="67"/>
      <c r="C277" s="68"/>
      <c r="D277" s="68"/>
      <c r="E277" s="69"/>
      <c r="F277" s="66"/>
      <c r="G277" s="66"/>
      <c r="H277" s="66"/>
      <c r="I277" s="66"/>
      <c r="J277" s="70"/>
      <c r="K277" s="70"/>
      <c r="L277" s="70"/>
      <c r="M277" s="70"/>
      <c r="N277" s="70"/>
      <c r="O277" s="71"/>
      <c r="P277" s="70"/>
    </row>
    <row r="278" spans="1:16" ht="17.25" customHeight="1" x14ac:dyDescent="0.2">
      <c r="A278" s="42">
        <f>A275+1</f>
        <v>124</v>
      </c>
      <c r="B278" s="39" t="s">
        <v>374</v>
      </c>
      <c r="C278" s="17" t="s">
        <v>374</v>
      </c>
      <c r="D278" s="17" t="str">
        <f>VLOOKUP(C278,TaxInfo!$A$2:$B$641,2,0)</f>
        <v xml:space="preserve">First Farmers Holding Corporation </v>
      </c>
      <c r="E278" s="26" t="s">
        <v>43</v>
      </c>
      <c r="F278" s="11" t="s">
        <v>36</v>
      </c>
      <c r="G278" s="11" t="s">
        <v>37</v>
      </c>
      <c r="H278" s="11" t="s">
        <v>36</v>
      </c>
      <c r="I278" s="11" t="s">
        <v>36</v>
      </c>
      <c r="J278" s="25" t="s">
        <v>38</v>
      </c>
      <c r="K278" s="25">
        <v>84.89</v>
      </c>
      <c r="L278" s="25" t="s">
        <v>38</v>
      </c>
      <c r="M278" s="25">
        <v>-1.7</v>
      </c>
      <c r="N278" s="25">
        <f>SUM(J278:M278)</f>
        <v>83.19</v>
      </c>
      <c r="O278" s="25"/>
      <c r="P278" s="25"/>
    </row>
    <row r="279" spans="1:16" ht="17.25" customHeight="1" x14ac:dyDescent="0.2">
      <c r="A279" s="42">
        <f t="shared" si="128"/>
        <v>125</v>
      </c>
      <c r="B279" s="39" t="s">
        <v>374</v>
      </c>
      <c r="C279" s="17" t="s">
        <v>375</v>
      </c>
      <c r="D279" s="17" t="str">
        <f>VLOOKUP(C279,TaxInfo!$A$2:$B$641,2,0)</f>
        <v xml:space="preserve">First Farmers Holding Corporation </v>
      </c>
      <c r="E279" s="26" t="s">
        <v>35</v>
      </c>
      <c r="F279" s="11" t="s">
        <v>36</v>
      </c>
      <c r="G279" s="11" t="s">
        <v>37</v>
      </c>
      <c r="H279" s="11" t="s">
        <v>36</v>
      </c>
      <c r="I279" s="11" t="s">
        <v>36</v>
      </c>
      <c r="J279" s="25" t="s">
        <v>38</v>
      </c>
      <c r="K279" s="25">
        <v>702.71</v>
      </c>
      <c r="L279" s="25" t="s">
        <v>38</v>
      </c>
      <c r="M279" s="25">
        <v>-14.05</v>
      </c>
      <c r="N279" s="25">
        <f>SUM(J279:M279)</f>
        <v>688.66000000000008</v>
      </c>
      <c r="O279" s="25"/>
      <c r="P279" s="25"/>
    </row>
    <row r="280" spans="1:16" ht="17.25" customHeight="1" x14ac:dyDescent="0.2">
      <c r="A280" s="66"/>
      <c r="B280" s="67"/>
      <c r="C280" s="68"/>
      <c r="D280" s="68"/>
      <c r="E280" s="69"/>
      <c r="F280" s="66"/>
      <c r="G280" s="66"/>
      <c r="H280" s="66"/>
      <c r="I280" s="74" t="s">
        <v>1548</v>
      </c>
      <c r="J280" s="75">
        <f>SUM(J278:J279)</f>
        <v>0</v>
      </c>
      <c r="K280" s="75">
        <f t="shared" ref="K280" si="218">SUM(K278:K279)</f>
        <v>787.6</v>
      </c>
      <c r="L280" s="75">
        <f t="shared" ref="L280" si="219">SUM(L278:L279)</f>
        <v>0</v>
      </c>
      <c r="M280" s="75">
        <f t="shared" ref="M280" si="220">SUM(M278:M279)</f>
        <v>-15.75</v>
      </c>
      <c r="N280" s="75">
        <f>SUM(N278:N279)</f>
        <v>771.85000000000014</v>
      </c>
      <c r="O280" s="99">
        <v>591</v>
      </c>
      <c r="P280" s="37"/>
    </row>
    <row r="281" spans="1:16" ht="17.25" customHeight="1" x14ac:dyDescent="0.2">
      <c r="A281" s="66"/>
      <c r="B281" s="67"/>
      <c r="C281" s="68"/>
      <c r="D281" s="68"/>
      <c r="E281" s="69"/>
      <c r="F281" s="66"/>
      <c r="G281" s="66"/>
      <c r="H281" s="66"/>
      <c r="I281" s="66"/>
      <c r="J281" s="70"/>
      <c r="K281" s="70"/>
      <c r="L281" s="70"/>
      <c r="M281" s="70"/>
      <c r="N281" s="70"/>
      <c r="O281" s="71"/>
      <c r="P281" s="70"/>
    </row>
    <row r="282" spans="1:16" ht="17.25" customHeight="1" x14ac:dyDescent="0.2">
      <c r="A282" s="42">
        <f>A279+1</f>
        <v>126</v>
      </c>
      <c r="B282" s="39" t="s">
        <v>381</v>
      </c>
      <c r="C282" s="17" t="s">
        <v>381</v>
      </c>
      <c r="D282" s="17" t="str">
        <f>VLOOKUP(C282,TaxInfo!$A$2:$B$641,2,0)</f>
        <v xml:space="preserve">First Gas Power Corporation </v>
      </c>
      <c r="E282" s="26" t="s">
        <v>43</v>
      </c>
      <c r="F282" s="11" t="s">
        <v>36</v>
      </c>
      <c r="G282" s="11" t="s">
        <v>37</v>
      </c>
      <c r="H282" s="11" t="s">
        <v>37</v>
      </c>
      <c r="I282" s="11" t="s">
        <v>37</v>
      </c>
      <c r="J282" s="25">
        <v>2489.25</v>
      </c>
      <c r="K282" s="25" t="s">
        <v>38</v>
      </c>
      <c r="L282" s="25">
        <v>298.70999999999998</v>
      </c>
      <c r="M282" s="25">
        <v>-49.78</v>
      </c>
      <c r="N282" s="25">
        <f>SUM(J282:M282)</f>
        <v>2738.18</v>
      </c>
      <c r="O282" s="25"/>
      <c r="P282" s="25"/>
    </row>
    <row r="283" spans="1:16" ht="17.25" customHeight="1" x14ac:dyDescent="0.2">
      <c r="A283" s="42">
        <f t="shared" si="128"/>
        <v>127</v>
      </c>
      <c r="B283" s="39" t="s">
        <v>381</v>
      </c>
      <c r="C283" s="17" t="s">
        <v>382</v>
      </c>
      <c r="D283" s="17" t="str">
        <f>VLOOKUP(C283,TaxInfo!$A$2:$B$641,2,0)</f>
        <v xml:space="preserve">First Gas Power Corporation </v>
      </c>
      <c r="E283" s="26" t="s">
        <v>35</v>
      </c>
      <c r="F283" s="11" t="s">
        <v>36</v>
      </c>
      <c r="G283" s="11" t="s">
        <v>37</v>
      </c>
      <c r="H283" s="11" t="s">
        <v>37</v>
      </c>
      <c r="I283" s="11" t="s">
        <v>37</v>
      </c>
      <c r="J283" s="25">
        <v>248.13</v>
      </c>
      <c r="K283" s="25" t="s">
        <v>38</v>
      </c>
      <c r="L283" s="25">
        <v>29.78</v>
      </c>
      <c r="M283" s="25">
        <v>-4.96</v>
      </c>
      <c r="N283" s="25">
        <f>SUM(J283:M283)</f>
        <v>272.95</v>
      </c>
      <c r="O283" s="25"/>
      <c r="P283" s="25"/>
    </row>
    <row r="284" spans="1:16" ht="17.25" customHeight="1" x14ac:dyDescent="0.2">
      <c r="A284" s="66"/>
      <c r="B284" s="67"/>
      <c r="C284" s="68"/>
      <c r="D284" s="68"/>
      <c r="E284" s="69"/>
      <c r="F284" s="66"/>
      <c r="G284" s="66"/>
      <c r="H284" s="66"/>
      <c r="I284" s="74" t="s">
        <v>1548</v>
      </c>
      <c r="J284" s="75">
        <f>SUM(J282:J283)</f>
        <v>2737.38</v>
      </c>
      <c r="K284" s="75">
        <f t="shared" ref="K284" si="221">SUM(K282:K283)</f>
        <v>0</v>
      </c>
      <c r="L284" s="75">
        <f t="shared" ref="L284" si="222">SUM(L282:L283)</f>
        <v>328.49</v>
      </c>
      <c r="M284" s="75">
        <f t="shared" ref="M284" si="223">SUM(M282:M283)</f>
        <v>-54.74</v>
      </c>
      <c r="N284" s="75">
        <f>SUM(N282:N283)</f>
        <v>3011.1299999999997</v>
      </c>
      <c r="O284" s="99">
        <v>592</v>
      </c>
      <c r="P284" s="37"/>
    </row>
    <row r="285" spans="1:16" ht="17.25" customHeight="1" x14ac:dyDescent="0.2">
      <c r="A285" s="66"/>
      <c r="B285" s="67"/>
      <c r="C285" s="68"/>
      <c r="D285" s="68"/>
      <c r="E285" s="69"/>
      <c r="F285" s="66"/>
      <c r="G285" s="66"/>
      <c r="H285" s="66"/>
      <c r="I285" s="66"/>
      <c r="J285" s="70"/>
      <c r="K285" s="70"/>
      <c r="L285" s="70"/>
      <c r="M285" s="70"/>
      <c r="N285" s="70"/>
      <c r="O285" s="71"/>
      <c r="P285" s="70"/>
    </row>
    <row r="286" spans="1:16" ht="17.25" customHeight="1" x14ac:dyDescent="0.2">
      <c r="A286" s="42">
        <f>A283+1</f>
        <v>128</v>
      </c>
      <c r="B286" s="39" t="s">
        <v>376</v>
      </c>
      <c r="C286" s="17" t="s">
        <v>376</v>
      </c>
      <c r="D286" s="17" t="str">
        <f>VLOOKUP(C286,TaxInfo!$A$2:$B$641,2,0)</f>
        <v xml:space="preserve">First Gen Energy Solutions, Inc. </v>
      </c>
      <c r="E286" s="26" t="s">
        <v>35</v>
      </c>
      <c r="F286" s="11" t="s">
        <v>36</v>
      </c>
      <c r="G286" s="11" t="s">
        <v>37</v>
      </c>
      <c r="H286" s="11" t="s">
        <v>37</v>
      </c>
      <c r="I286" s="11" t="s">
        <v>37</v>
      </c>
      <c r="J286" s="25">
        <v>82.98</v>
      </c>
      <c r="K286" s="25" t="s">
        <v>38</v>
      </c>
      <c r="L286" s="25">
        <v>9.9600000000000009</v>
      </c>
      <c r="M286" s="25">
        <v>-1.66</v>
      </c>
      <c r="N286" s="25">
        <f>SUM(J286:M286)</f>
        <v>91.28</v>
      </c>
      <c r="O286" s="25"/>
      <c r="P286" s="25"/>
    </row>
    <row r="287" spans="1:16" ht="17.25" customHeight="1" x14ac:dyDescent="0.2">
      <c r="A287" s="42">
        <f t="shared" si="128"/>
        <v>129</v>
      </c>
      <c r="B287" s="39" t="s">
        <v>376</v>
      </c>
      <c r="C287" s="17" t="s">
        <v>377</v>
      </c>
      <c r="D287" s="17" t="str">
        <f>VLOOKUP(C287,TaxInfo!$A$2:$B$641,2,0)</f>
        <v xml:space="preserve">First Gen Energy Solutions, Inc. </v>
      </c>
      <c r="E287" s="26" t="s">
        <v>35</v>
      </c>
      <c r="F287" s="11" t="s">
        <v>36</v>
      </c>
      <c r="G287" s="11" t="s">
        <v>37</v>
      </c>
      <c r="H287" s="11" t="s">
        <v>37</v>
      </c>
      <c r="I287" s="11" t="s">
        <v>37</v>
      </c>
      <c r="J287" s="25">
        <v>1256.96</v>
      </c>
      <c r="K287" s="25" t="s">
        <v>38</v>
      </c>
      <c r="L287" s="25">
        <v>150.84</v>
      </c>
      <c r="M287" s="25">
        <v>-25.14</v>
      </c>
      <c r="N287" s="25">
        <f>SUM(J287:M287)</f>
        <v>1382.6599999999999</v>
      </c>
      <c r="O287" s="25"/>
      <c r="P287" s="25"/>
    </row>
    <row r="288" spans="1:16" ht="17.25" customHeight="1" x14ac:dyDescent="0.2">
      <c r="A288" s="66"/>
      <c r="B288" s="67"/>
      <c r="C288" s="68"/>
      <c r="D288" s="68"/>
      <c r="E288" s="69"/>
      <c r="F288" s="66"/>
      <c r="G288" s="66"/>
      <c r="H288" s="66"/>
      <c r="I288" s="74" t="s">
        <v>1548</v>
      </c>
      <c r="J288" s="75">
        <f>SUM(J286:J287)</f>
        <v>1339.94</v>
      </c>
      <c r="K288" s="75">
        <f t="shared" ref="K288" si="224">SUM(K286:K287)</f>
        <v>0</v>
      </c>
      <c r="L288" s="75">
        <f t="shared" ref="L288" si="225">SUM(L286:L287)</f>
        <v>160.80000000000001</v>
      </c>
      <c r="M288" s="75">
        <f t="shared" ref="M288" si="226">SUM(M286:M287)</f>
        <v>-26.8</v>
      </c>
      <c r="N288" s="75">
        <f t="shared" ref="N288" si="227">SUM(N286:N287)</f>
        <v>1473.9399999999998</v>
      </c>
      <c r="O288" s="99">
        <v>593</v>
      </c>
      <c r="P288" s="37"/>
    </row>
    <row r="289" spans="1:16" ht="17.25" customHeight="1" x14ac:dyDescent="0.2">
      <c r="A289" s="66"/>
      <c r="B289" s="67"/>
      <c r="C289" s="68"/>
      <c r="D289" s="68"/>
      <c r="E289" s="69"/>
      <c r="F289" s="66"/>
      <c r="G289" s="66"/>
      <c r="H289" s="66"/>
      <c r="I289" s="66"/>
      <c r="J289" s="70"/>
      <c r="K289" s="70"/>
      <c r="L289" s="70"/>
      <c r="M289" s="70"/>
      <c r="N289" s="70"/>
      <c r="O289" s="71"/>
      <c r="P289" s="70"/>
    </row>
    <row r="290" spans="1:16" ht="17.25" customHeight="1" x14ac:dyDescent="0.2">
      <c r="A290" s="42">
        <f>A287+1</f>
        <v>130</v>
      </c>
      <c r="B290" s="39" t="s">
        <v>358</v>
      </c>
      <c r="C290" s="17" t="s">
        <v>359</v>
      </c>
      <c r="D290" s="17" t="str">
        <f>VLOOKUP(C290,TaxInfo!$A$2:$B$641,2,0)</f>
        <v xml:space="preserve">First Gen Hydro Power Corporation </v>
      </c>
      <c r="E290" s="26" t="s">
        <v>35</v>
      </c>
      <c r="F290" s="11" t="s">
        <v>36</v>
      </c>
      <c r="G290" s="11" t="s">
        <v>37</v>
      </c>
      <c r="H290" s="11" t="s">
        <v>37</v>
      </c>
      <c r="I290" s="11" t="s">
        <v>36</v>
      </c>
      <c r="J290" s="25" t="s">
        <v>38</v>
      </c>
      <c r="K290" s="25">
        <v>62.43</v>
      </c>
      <c r="L290" s="25" t="s">
        <v>38</v>
      </c>
      <c r="M290" s="25">
        <v>-1.25</v>
      </c>
      <c r="N290" s="25">
        <f t="shared" ref="N290:N295" si="228">SUM(J290:M290)</f>
        <v>61.18</v>
      </c>
      <c r="O290" s="25"/>
      <c r="P290" s="25"/>
    </row>
    <row r="291" spans="1:16" ht="17.25" customHeight="1" x14ac:dyDescent="0.2">
      <c r="A291" s="42">
        <f t="shared" ref="A291:A413" si="229">A290+1</f>
        <v>131</v>
      </c>
      <c r="B291" s="39" t="s">
        <v>358</v>
      </c>
      <c r="C291" s="17" t="s">
        <v>358</v>
      </c>
      <c r="D291" s="17" t="str">
        <f>VLOOKUP(C291,TaxInfo!$A$2:$B$641,2,0)</f>
        <v xml:space="preserve">First Gen Hydro Power Corporation </v>
      </c>
      <c r="E291" s="26" t="s">
        <v>43</v>
      </c>
      <c r="F291" s="11" t="s">
        <v>36</v>
      </c>
      <c r="G291" s="11" t="s">
        <v>37</v>
      </c>
      <c r="H291" s="11" t="s">
        <v>36</v>
      </c>
      <c r="I291" s="11" t="s">
        <v>36</v>
      </c>
      <c r="J291" s="25" t="s">
        <v>38</v>
      </c>
      <c r="K291" s="25">
        <v>124026.14</v>
      </c>
      <c r="L291" s="25" t="s">
        <v>38</v>
      </c>
      <c r="M291" s="25">
        <v>-2480.52</v>
      </c>
      <c r="N291" s="25">
        <f t="shared" si="228"/>
        <v>121545.62</v>
      </c>
      <c r="O291" s="25"/>
      <c r="P291" s="25"/>
    </row>
    <row r="292" spans="1:16" ht="17.25" customHeight="1" x14ac:dyDescent="0.2">
      <c r="A292" s="42">
        <f t="shared" si="229"/>
        <v>132</v>
      </c>
      <c r="B292" s="39" t="s">
        <v>358</v>
      </c>
      <c r="C292" s="17" t="s">
        <v>378</v>
      </c>
      <c r="D292" s="17" t="str">
        <f>VLOOKUP(C292,TaxInfo!$A$2:$B$641,2,0)</f>
        <v xml:space="preserve">First Gen Hydro Power Corporation </v>
      </c>
      <c r="E292" s="26" t="s">
        <v>35</v>
      </c>
      <c r="F292" s="11" t="s">
        <v>36</v>
      </c>
      <c r="G292" s="11" t="s">
        <v>37</v>
      </c>
      <c r="H292" s="11" t="s">
        <v>37</v>
      </c>
      <c r="I292" s="11" t="s">
        <v>36</v>
      </c>
      <c r="J292" s="25" t="s">
        <v>38</v>
      </c>
      <c r="K292" s="25">
        <v>264.20999999999998</v>
      </c>
      <c r="L292" s="25" t="s">
        <v>38</v>
      </c>
      <c r="M292" s="25">
        <v>-5.28</v>
      </c>
      <c r="N292" s="25">
        <f t="shared" si="228"/>
        <v>258.93</v>
      </c>
      <c r="O292" s="25"/>
      <c r="P292" s="25"/>
    </row>
    <row r="293" spans="1:16" ht="17.25" customHeight="1" x14ac:dyDescent="0.2">
      <c r="A293" s="42">
        <f t="shared" si="229"/>
        <v>133</v>
      </c>
      <c r="B293" s="39" t="s">
        <v>358</v>
      </c>
      <c r="C293" s="17" t="s">
        <v>379</v>
      </c>
      <c r="D293" s="17" t="str">
        <f>VLOOKUP(C293,TaxInfo!$A$2:$B$641,2,0)</f>
        <v xml:space="preserve">First Gen Hydro Power Corporation </v>
      </c>
      <c r="E293" s="26" t="s">
        <v>35</v>
      </c>
      <c r="F293" s="11" t="s">
        <v>36</v>
      </c>
      <c r="G293" s="11" t="s">
        <v>37</v>
      </c>
      <c r="H293" s="11" t="s">
        <v>36</v>
      </c>
      <c r="I293" s="11" t="s">
        <v>36</v>
      </c>
      <c r="J293" s="25" t="s">
        <v>38</v>
      </c>
      <c r="K293" s="25">
        <v>23.6</v>
      </c>
      <c r="L293" s="25" t="s">
        <v>38</v>
      </c>
      <c r="M293" s="25">
        <v>-0.47</v>
      </c>
      <c r="N293" s="25">
        <f t="shared" si="228"/>
        <v>23.130000000000003</v>
      </c>
      <c r="O293" s="25"/>
      <c r="P293" s="25"/>
    </row>
    <row r="294" spans="1:16" ht="17.25" customHeight="1" x14ac:dyDescent="0.2">
      <c r="A294" s="42">
        <f t="shared" si="229"/>
        <v>134</v>
      </c>
      <c r="B294" s="39" t="s">
        <v>358</v>
      </c>
      <c r="C294" s="17" t="s">
        <v>385</v>
      </c>
      <c r="D294" s="17" t="str">
        <f>VLOOKUP(C294,TaxInfo!$A$2:$B$641,2,0)</f>
        <v xml:space="preserve">First Gen Hydro Power Corporation </v>
      </c>
      <c r="E294" s="26" t="s">
        <v>35</v>
      </c>
      <c r="F294" s="11" t="s">
        <v>36</v>
      </c>
      <c r="G294" s="11" t="s">
        <v>37</v>
      </c>
      <c r="H294" s="11" t="s">
        <v>37</v>
      </c>
      <c r="I294" s="11" t="s">
        <v>36</v>
      </c>
      <c r="J294" s="25" t="s">
        <v>38</v>
      </c>
      <c r="K294" s="25">
        <v>36.96</v>
      </c>
      <c r="L294" s="25" t="s">
        <v>38</v>
      </c>
      <c r="M294" s="25">
        <v>-0.74</v>
      </c>
      <c r="N294" s="25">
        <f t="shared" si="228"/>
        <v>36.22</v>
      </c>
      <c r="O294" s="99">
        <v>594</v>
      </c>
      <c r="P294" s="25"/>
    </row>
    <row r="295" spans="1:16" ht="17.25" customHeight="1" x14ac:dyDescent="0.2">
      <c r="A295" s="42">
        <f t="shared" si="229"/>
        <v>135</v>
      </c>
      <c r="B295" s="40" t="s">
        <v>380</v>
      </c>
      <c r="C295" s="35" t="s">
        <v>380</v>
      </c>
      <c r="D295" s="17" t="str">
        <f>VLOOKUP(C295,TaxInfo!$A$2:$B$641,2,0)</f>
        <v xml:space="preserve">First Gen Hydro Power Corporation - Customer </v>
      </c>
      <c r="E295" s="64" t="s">
        <v>35</v>
      </c>
      <c r="F295" s="36" t="s">
        <v>36</v>
      </c>
      <c r="G295" s="36" t="s">
        <v>37</v>
      </c>
      <c r="H295" s="36" t="s">
        <v>37</v>
      </c>
      <c r="I295" s="36" t="s">
        <v>36</v>
      </c>
      <c r="J295" s="37" t="s">
        <v>38</v>
      </c>
      <c r="K295" s="25">
        <v>0.94</v>
      </c>
      <c r="L295" s="25" t="s">
        <v>38</v>
      </c>
      <c r="M295" s="25">
        <v>-0.02</v>
      </c>
      <c r="N295" s="25">
        <f t="shared" si="228"/>
        <v>0.91999999999999993</v>
      </c>
      <c r="O295" s="99">
        <v>595</v>
      </c>
      <c r="P295" s="25"/>
    </row>
    <row r="296" spans="1:16" ht="17.25" customHeight="1" x14ac:dyDescent="0.2">
      <c r="A296" s="66"/>
      <c r="B296" s="67"/>
      <c r="C296" s="68"/>
      <c r="D296" s="68"/>
      <c r="E296" s="69"/>
      <c r="F296" s="66"/>
      <c r="G296" s="66"/>
      <c r="H296" s="66"/>
      <c r="I296" s="74" t="s">
        <v>1548</v>
      </c>
      <c r="J296" s="75">
        <f>SUM(J290:J295)</f>
        <v>0</v>
      </c>
      <c r="K296" s="75">
        <f t="shared" ref="K296:M296" si="230">SUM(K290:K295)</f>
        <v>124414.28000000001</v>
      </c>
      <c r="L296" s="75">
        <f t="shared" si="230"/>
        <v>0</v>
      </c>
      <c r="M296" s="75">
        <f t="shared" si="230"/>
        <v>-2488.2799999999997</v>
      </c>
      <c r="N296" s="75">
        <f>SUM(N290:N295)</f>
        <v>121925.99999999999</v>
      </c>
      <c r="O296" s="72"/>
      <c r="P296" s="37"/>
    </row>
    <row r="297" spans="1:16" ht="17.25" customHeight="1" x14ac:dyDescent="0.2">
      <c r="A297" s="66"/>
      <c r="B297" s="67"/>
      <c r="C297" s="68"/>
      <c r="D297" s="68"/>
      <c r="E297" s="69"/>
      <c r="F297" s="66"/>
      <c r="G297" s="66"/>
      <c r="H297" s="66"/>
      <c r="I297" s="66"/>
      <c r="J297" s="70"/>
      <c r="K297" s="70"/>
      <c r="L297" s="70"/>
      <c r="M297" s="70"/>
      <c r="N297" s="70"/>
      <c r="O297" s="71"/>
      <c r="P297" s="70"/>
    </row>
    <row r="298" spans="1:16" ht="17.25" customHeight="1" x14ac:dyDescent="0.2">
      <c r="A298" s="88">
        <f>A295+1</f>
        <v>136</v>
      </c>
      <c r="B298" s="87" t="s">
        <v>386</v>
      </c>
      <c r="C298" s="83" t="s">
        <v>386</v>
      </c>
      <c r="D298" s="83" t="str">
        <f>VLOOKUP(C298,TaxInfo!$A$2:$B$641,2,0)</f>
        <v xml:space="preserve">First Laguna Electric Cooperative, Inc. </v>
      </c>
      <c r="E298" s="84" t="s">
        <v>35</v>
      </c>
      <c r="F298" s="85" t="s">
        <v>36</v>
      </c>
      <c r="G298" s="85" t="s">
        <v>37</v>
      </c>
      <c r="H298" s="85" t="s">
        <v>37</v>
      </c>
      <c r="I298" s="85" t="s">
        <v>37</v>
      </c>
      <c r="J298" s="86">
        <v>3790.71</v>
      </c>
      <c r="K298" s="25" t="s">
        <v>38</v>
      </c>
      <c r="L298" s="25">
        <v>454.89</v>
      </c>
      <c r="M298" s="25">
        <v>-75.81</v>
      </c>
      <c r="N298" s="25">
        <f>SUM(J298:M298)</f>
        <v>4169.79</v>
      </c>
      <c r="O298" s="25"/>
      <c r="P298" s="25"/>
    </row>
    <row r="299" spans="1:16" ht="17.25" customHeight="1" x14ac:dyDescent="0.2">
      <c r="A299" s="66"/>
      <c r="B299" s="67"/>
      <c r="C299" s="68"/>
      <c r="D299" s="68"/>
      <c r="E299" s="69"/>
      <c r="F299" s="66"/>
      <c r="G299" s="66"/>
      <c r="H299" s="66"/>
      <c r="I299" s="74" t="s">
        <v>1548</v>
      </c>
      <c r="J299" s="75">
        <f>SUM(J298)</f>
        <v>3790.71</v>
      </c>
      <c r="K299" s="75">
        <f t="shared" ref="K299" si="231">SUM(K298)</f>
        <v>0</v>
      </c>
      <c r="L299" s="75">
        <f t="shared" ref="L299" si="232">SUM(L298)</f>
        <v>454.89</v>
      </c>
      <c r="M299" s="75">
        <f t="shared" ref="M299" si="233">SUM(M298)</f>
        <v>-75.81</v>
      </c>
      <c r="N299" s="76">
        <f>SUM(N298)</f>
        <v>4169.79</v>
      </c>
      <c r="O299" s="99">
        <v>596</v>
      </c>
      <c r="P299" s="37"/>
    </row>
    <row r="300" spans="1:16" ht="17.25" customHeight="1" x14ac:dyDescent="0.2">
      <c r="A300" s="66"/>
      <c r="B300" s="67"/>
      <c r="C300" s="68"/>
      <c r="D300" s="68"/>
      <c r="E300" s="69"/>
      <c r="F300" s="66"/>
      <c r="G300" s="66"/>
      <c r="H300" s="66"/>
      <c r="I300" s="66"/>
      <c r="J300" s="70"/>
      <c r="K300" s="70"/>
      <c r="L300" s="70"/>
      <c r="M300" s="70"/>
      <c r="N300" s="70"/>
      <c r="O300" s="71"/>
      <c r="P300" s="70"/>
    </row>
    <row r="301" spans="1:16" ht="17.25" customHeight="1" x14ac:dyDescent="0.2">
      <c r="A301" s="42">
        <f>A298+1</f>
        <v>137</v>
      </c>
      <c r="B301" s="39" t="s">
        <v>387</v>
      </c>
      <c r="C301" s="17" t="s">
        <v>387</v>
      </c>
      <c r="D301" s="17" t="str">
        <f>VLOOKUP(C301,TaxInfo!$A$2:$B$641,2,0)</f>
        <v xml:space="preserve">First Natgas Power Corp. </v>
      </c>
      <c r="E301" s="26" t="s">
        <v>43</v>
      </c>
      <c r="F301" s="11" t="s">
        <v>36</v>
      </c>
      <c r="G301" s="11" t="s">
        <v>37</v>
      </c>
      <c r="H301" s="11" t="s">
        <v>37</v>
      </c>
      <c r="I301" s="11" t="s">
        <v>37</v>
      </c>
      <c r="J301" s="25">
        <v>127.27</v>
      </c>
      <c r="K301" s="25" t="s">
        <v>38</v>
      </c>
      <c r="L301" s="25">
        <v>15.27</v>
      </c>
      <c r="M301" s="25">
        <v>-2.5499999999999998</v>
      </c>
      <c r="N301" s="25">
        <f>SUM(J301:M301)</f>
        <v>139.98999999999998</v>
      </c>
      <c r="O301" s="25"/>
      <c r="P301" s="25"/>
    </row>
    <row r="302" spans="1:16" ht="17.25" customHeight="1" x14ac:dyDescent="0.2">
      <c r="A302" s="42">
        <f t="shared" si="229"/>
        <v>138</v>
      </c>
      <c r="B302" s="39" t="s">
        <v>387</v>
      </c>
      <c r="C302" s="17" t="s">
        <v>388</v>
      </c>
      <c r="D302" s="17" t="str">
        <f>VLOOKUP(C302,TaxInfo!$A$2:$B$641,2,0)</f>
        <v xml:space="preserve">First Natgas Power Corp. </v>
      </c>
      <c r="E302" s="26" t="s">
        <v>35</v>
      </c>
      <c r="F302" s="11" t="s">
        <v>36</v>
      </c>
      <c r="G302" s="11" t="s">
        <v>37</v>
      </c>
      <c r="H302" s="11" t="s">
        <v>37</v>
      </c>
      <c r="I302" s="11" t="s">
        <v>37</v>
      </c>
      <c r="J302" s="25">
        <v>437.5</v>
      </c>
      <c r="K302" s="25" t="s">
        <v>38</v>
      </c>
      <c r="L302" s="25">
        <v>52.5</v>
      </c>
      <c r="M302" s="25">
        <v>-8.75</v>
      </c>
      <c r="N302" s="25">
        <f>SUM(J302:M302)</f>
        <v>481.25</v>
      </c>
      <c r="O302" s="25"/>
      <c r="P302" s="25"/>
    </row>
    <row r="303" spans="1:16" ht="17.25" customHeight="1" x14ac:dyDescent="0.2">
      <c r="A303" s="66"/>
      <c r="B303" s="67"/>
      <c r="C303" s="68"/>
      <c r="D303" s="68"/>
      <c r="E303" s="69"/>
      <c r="F303" s="66"/>
      <c r="G303" s="66"/>
      <c r="H303" s="66"/>
      <c r="I303" s="74" t="s">
        <v>1548</v>
      </c>
      <c r="J303" s="75">
        <f>SUM(J301:J302)</f>
        <v>564.77</v>
      </c>
      <c r="K303" s="75">
        <f t="shared" ref="K303" si="234">SUM(K301:K302)</f>
        <v>0</v>
      </c>
      <c r="L303" s="75">
        <f t="shared" ref="L303" si="235">SUM(L301:L302)</f>
        <v>67.77</v>
      </c>
      <c r="M303" s="75">
        <f t="shared" ref="M303" si="236">SUM(M301:M302)</f>
        <v>-11.3</v>
      </c>
      <c r="N303" s="75">
        <f>SUM(N301:N302)</f>
        <v>621.24</v>
      </c>
      <c r="O303" s="99">
        <v>597</v>
      </c>
      <c r="P303" s="37"/>
    </row>
    <row r="304" spans="1:16" ht="17.25" customHeight="1" x14ac:dyDescent="0.2">
      <c r="A304" s="66"/>
      <c r="B304" s="67"/>
      <c r="C304" s="68"/>
      <c r="D304" s="68"/>
      <c r="E304" s="69"/>
      <c r="F304" s="66"/>
      <c r="G304" s="66"/>
      <c r="H304" s="66"/>
      <c r="I304" s="66"/>
      <c r="J304" s="70"/>
      <c r="K304" s="70"/>
      <c r="L304" s="70"/>
      <c r="M304" s="70"/>
      <c r="N304" s="70"/>
      <c r="O304" s="71"/>
      <c r="P304" s="70"/>
    </row>
    <row r="305" spans="1:16" ht="17.25" customHeight="1" x14ac:dyDescent="0.2">
      <c r="A305" s="42">
        <f>A302+1</f>
        <v>139</v>
      </c>
      <c r="B305" s="39" t="s">
        <v>389</v>
      </c>
      <c r="C305" s="17" t="s">
        <v>389</v>
      </c>
      <c r="D305" s="17" t="str">
        <f>VLOOKUP(C305,TaxInfo!$A$2:$B$641,2,0)</f>
        <v xml:space="preserve">First Solar Energy Corp. </v>
      </c>
      <c r="E305" s="26" t="s">
        <v>43</v>
      </c>
      <c r="F305" s="11" t="s">
        <v>36</v>
      </c>
      <c r="G305" s="11" t="s">
        <v>36</v>
      </c>
      <c r="H305" s="11" t="s">
        <v>36</v>
      </c>
      <c r="I305" s="11" t="s">
        <v>36</v>
      </c>
      <c r="J305" s="25" t="s">
        <v>38</v>
      </c>
      <c r="K305" s="25">
        <v>0.94</v>
      </c>
      <c r="L305" s="25" t="s">
        <v>38</v>
      </c>
      <c r="M305" s="25">
        <v>-0.02</v>
      </c>
      <c r="N305" s="25">
        <f>SUM(J305:M305)</f>
        <v>0.91999999999999993</v>
      </c>
      <c r="O305" s="25"/>
      <c r="P305" s="25"/>
    </row>
    <row r="306" spans="1:16" ht="17.25" customHeight="1" x14ac:dyDescent="0.2">
      <c r="A306" s="42">
        <f t="shared" si="229"/>
        <v>140</v>
      </c>
      <c r="B306" s="39" t="s">
        <v>389</v>
      </c>
      <c r="C306" s="17" t="s">
        <v>390</v>
      </c>
      <c r="D306" s="17" t="str">
        <f>VLOOKUP(C306,TaxInfo!$A$2:$B$641,2,0)</f>
        <v xml:space="preserve">First Solar Energy Corp. </v>
      </c>
      <c r="E306" s="26" t="s">
        <v>35</v>
      </c>
      <c r="F306" s="11" t="s">
        <v>36</v>
      </c>
      <c r="G306" s="11" t="s">
        <v>36</v>
      </c>
      <c r="H306" s="11" t="s">
        <v>36</v>
      </c>
      <c r="I306" s="11" t="s">
        <v>36</v>
      </c>
      <c r="J306" s="25" t="s">
        <v>38</v>
      </c>
      <c r="K306" s="25">
        <v>84.83</v>
      </c>
      <c r="L306" s="25" t="s">
        <v>38</v>
      </c>
      <c r="M306" s="25">
        <v>-1.7</v>
      </c>
      <c r="N306" s="25">
        <f>SUM(J306:M306)</f>
        <v>83.13</v>
      </c>
      <c r="O306" s="25"/>
      <c r="P306" s="25"/>
    </row>
    <row r="307" spans="1:16" ht="17.25" customHeight="1" x14ac:dyDescent="0.2">
      <c r="A307" s="66"/>
      <c r="B307" s="67"/>
      <c r="C307" s="68"/>
      <c r="D307" s="68"/>
      <c r="E307" s="69"/>
      <c r="F307" s="66"/>
      <c r="G307" s="66"/>
      <c r="H307" s="66"/>
      <c r="I307" s="74" t="s">
        <v>1548</v>
      </c>
      <c r="J307" s="75">
        <f>SUM(J305:J306)</f>
        <v>0</v>
      </c>
      <c r="K307" s="75">
        <f t="shared" ref="K307" si="237">SUM(K305:K306)</f>
        <v>85.77</v>
      </c>
      <c r="L307" s="75">
        <f t="shared" ref="L307" si="238">SUM(L305:L306)</f>
        <v>0</v>
      </c>
      <c r="M307" s="75">
        <f t="shared" ref="M307" si="239">SUM(M305:M306)</f>
        <v>-1.72</v>
      </c>
      <c r="N307" s="75">
        <f>SUM(N305:N306)</f>
        <v>84.05</v>
      </c>
      <c r="O307" s="99">
        <v>598</v>
      </c>
      <c r="P307" s="37"/>
    </row>
    <row r="308" spans="1:16" ht="17.25" customHeight="1" x14ac:dyDescent="0.2">
      <c r="A308" s="66"/>
      <c r="B308" s="67"/>
      <c r="C308" s="68"/>
      <c r="D308" s="68"/>
      <c r="E308" s="69"/>
      <c r="F308" s="66"/>
      <c r="G308" s="66"/>
      <c r="H308" s="66"/>
      <c r="I308" s="66"/>
      <c r="J308" s="70"/>
      <c r="K308" s="70"/>
      <c r="L308" s="70"/>
      <c r="M308" s="70"/>
      <c r="N308" s="70"/>
      <c r="O308" s="71"/>
      <c r="P308" s="70"/>
    </row>
    <row r="309" spans="1:16" ht="17.25" customHeight="1" x14ac:dyDescent="0.2">
      <c r="A309" s="42">
        <f>A306+1</f>
        <v>141</v>
      </c>
      <c r="B309" s="39" t="s">
        <v>391</v>
      </c>
      <c r="C309" s="17" t="s">
        <v>391</v>
      </c>
      <c r="D309" s="17" t="str">
        <f>VLOOKUP(C309,TaxInfo!$A$2:$B$641,2,0)</f>
        <v xml:space="preserve">First Toledo Solar Energy Corporation </v>
      </c>
      <c r="E309" s="26" t="s">
        <v>43</v>
      </c>
      <c r="F309" s="11" t="s">
        <v>36</v>
      </c>
      <c r="G309" s="11" t="s">
        <v>36</v>
      </c>
      <c r="H309" s="11" t="s">
        <v>36</v>
      </c>
      <c r="I309" s="11" t="s">
        <v>36</v>
      </c>
      <c r="J309" s="25" t="s">
        <v>38</v>
      </c>
      <c r="K309" s="25">
        <v>544.45000000000005</v>
      </c>
      <c r="L309" s="25" t="s">
        <v>38</v>
      </c>
      <c r="M309" s="25">
        <v>-10.89</v>
      </c>
      <c r="N309" s="25">
        <f>SUM(J309:M309)</f>
        <v>533.56000000000006</v>
      </c>
      <c r="O309" s="25"/>
      <c r="P309" s="25"/>
    </row>
    <row r="310" spans="1:16" ht="17.25" customHeight="1" x14ac:dyDescent="0.2">
      <c r="A310" s="42">
        <f t="shared" si="229"/>
        <v>142</v>
      </c>
      <c r="B310" s="39" t="s">
        <v>391</v>
      </c>
      <c r="C310" s="17" t="s">
        <v>392</v>
      </c>
      <c r="D310" s="17" t="str">
        <f>VLOOKUP(C310,TaxInfo!$A$2:$B$641,2,0)</f>
        <v xml:space="preserve">First Toledo Solar Energy Corporation </v>
      </c>
      <c r="E310" s="26" t="s">
        <v>35</v>
      </c>
      <c r="F310" s="11" t="s">
        <v>36</v>
      </c>
      <c r="G310" s="11" t="s">
        <v>36</v>
      </c>
      <c r="H310" s="11" t="s">
        <v>36</v>
      </c>
      <c r="I310" s="11" t="s">
        <v>36</v>
      </c>
      <c r="J310" s="25" t="s">
        <v>38</v>
      </c>
      <c r="K310" s="25">
        <v>146.66999999999999</v>
      </c>
      <c r="L310" s="25" t="s">
        <v>38</v>
      </c>
      <c r="M310" s="25">
        <v>-2.93</v>
      </c>
      <c r="N310" s="25">
        <f>SUM(J310:M310)</f>
        <v>143.73999999999998</v>
      </c>
      <c r="O310" s="25"/>
      <c r="P310" s="25"/>
    </row>
    <row r="311" spans="1:16" ht="17.25" customHeight="1" x14ac:dyDescent="0.2">
      <c r="A311" s="66"/>
      <c r="B311" s="67"/>
      <c r="C311" s="68"/>
      <c r="D311" s="68"/>
      <c r="E311" s="69"/>
      <c r="F311" s="66"/>
      <c r="G311" s="66"/>
      <c r="H311" s="66"/>
      <c r="I311" s="74" t="s">
        <v>1548</v>
      </c>
      <c r="J311" s="75">
        <f>SUM(J309:J310)</f>
        <v>0</v>
      </c>
      <c r="K311" s="75">
        <f t="shared" ref="K311" si="240">SUM(K309:K310)</f>
        <v>691.12</v>
      </c>
      <c r="L311" s="75">
        <f t="shared" ref="L311" si="241">SUM(L309:L310)</f>
        <v>0</v>
      </c>
      <c r="M311" s="75">
        <f t="shared" ref="M311" si="242">SUM(M309:M310)</f>
        <v>-13.82</v>
      </c>
      <c r="N311" s="75">
        <f>SUM(N309:N310)</f>
        <v>677.30000000000007</v>
      </c>
      <c r="O311" s="99">
        <v>599</v>
      </c>
      <c r="P311" s="37"/>
    </row>
    <row r="312" spans="1:16" ht="17.25" customHeight="1" x14ac:dyDescent="0.2">
      <c r="A312" s="66"/>
      <c r="B312" s="67"/>
      <c r="C312" s="68"/>
      <c r="D312" s="68"/>
      <c r="E312" s="69"/>
      <c r="F312" s="66"/>
      <c r="G312" s="66"/>
      <c r="H312" s="66"/>
      <c r="I312" s="66"/>
      <c r="J312" s="70"/>
      <c r="K312" s="70"/>
      <c r="L312" s="70"/>
      <c r="M312" s="70"/>
      <c r="N312" s="70"/>
      <c r="O312" s="71"/>
      <c r="P312" s="70"/>
    </row>
    <row r="313" spans="1:16" ht="17.25" customHeight="1" x14ac:dyDescent="0.2">
      <c r="A313" s="42">
        <f>A310+1</f>
        <v>143</v>
      </c>
      <c r="B313" s="10" t="s">
        <v>228</v>
      </c>
      <c r="C313" s="17" t="s">
        <v>229</v>
      </c>
      <c r="D313" s="17" t="str">
        <f>VLOOKUP(C313,TaxInfo!$A$2:$B$641,2,0)</f>
        <v>GIGA ACE 4, INC.</v>
      </c>
      <c r="E313" s="26" t="s">
        <v>35</v>
      </c>
      <c r="F313" s="11" t="s">
        <v>36</v>
      </c>
      <c r="G313" s="11" t="s">
        <v>37</v>
      </c>
      <c r="H313" s="11" t="s">
        <v>36</v>
      </c>
      <c r="I313" s="11" t="s">
        <v>36</v>
      </c>
      <c r="J313" s="25" t="s">
        <v>38</v>
      </c>
      <c r="K313" s="25">
        <v>1339.01</v>
      </c>
      <c r="L313" s="25" t="s">
        <v>38</v>
      </c>
      <c r="M313" s="25">
        <v>-26.78</v>
      </c>
      <c r="N313" s="25">
        <f>SUM(J313:M313)</f>
        <v>1312.23</v>
      </c>
      <c r="O313" s="25"/>
      <c r="P313" s="25"/>
    </row>
    <row r="314" spans="1:16" ht="17.25" customHeight="1" x14ac:dyDescent="0.2">
      <c r="A314" s="66"/>
      <c r="B314" s="67"/>
      <c r="C314" s="68"/>
      <c r="D314" s="68"/>
      <c r="E314" s="69"/>
      <c r="F314" s="66"/>
      <c r="G314" s="66"/>
      <c r="H314" s="66"/>
      <c r="I314" s="74" t="s">
        <v>1548</v>
      </c>
      <c r="J314" s="75">
        <f>SUM(J313)</f>
        <v>0</v>
      </c>
      <c r="K314" s="75">
        <f t="shared" ref="K314" si="243">SUM(K313)</f>
        <v>1339.01</v>
      </c>
      <c r="L314" s="75">
        <f t="shared" ref="L314" si="244">SUM(L313)</f>
        <v>0</v>
      </c>
      <c r="M314" s="75">
        <f t="shared" ref="M314" si="245">SUM(M313)</f>
        <v>-26.78</v>
      </c>
      <c r="N314" s="76">
        <f>SUM(N313)</f>
        <v>1312.23</v>
      </c>
      <c r="O314" s="99">
        <v>600</v>
      </c>
      <c r="P314" s="37"/>
    </row>
    <row r="315" spans="1:16" ht="17.25" customHeight="1" x14ac:dyDescent="0.2">
      <c r="A315" s="66"/>
      <c r="B315" s="67"/>
      <c r="C315" s="68"/>
      <c r="D315" s="68"/>
      <c r="E315" s="69"/>
      <c r="F315" s="66"/>
      <c r="G315" s="66"/>
      <c r="H315" s="66"/>
      <c r="I315" s="66"/>
      <c r="J315" s="70"/>
      <c r="K315" s="70"/>
      <c r="L315" s="70"/>
      <c r="M315" s="70"/>
      <c r="N315" s="70"/>
      <c r="O315" s="71"/>
      <c r="P315" s="70"/>
    </row>
    <row r="316" spans="1:16" ht="17.25" customHeight="1" x14ac:dyDescent="0.2">
      <c r="A316" s="42">
        <f>A313+1</f>
        <v>144</v>
      </c>
      <c r="B316" s="39" t="s">
        <v>407</v>
      </c>
      <c r="C316" s="17" t="s">
        <v>407</v>
      </c>
      <c r="D316" s="17" t="str">
        <f>VLOOKUP(C316,TaxInfo!$A$2:$B$641,2,0)</f>
        <v xml:space="preserve">GIGASOL3, Inc. </v>
      </c>
      <c r="E316" s="26" t="s">
        <v>43</v>
      </c>
      <c r="F316" s="11" t="s">
        <v>37</v>
      </c>
      <c r="G316" s="11" t="s">
        <v>36</v>
      </c>
      <c r="H316" s="11" t="s">
        <v>36</v>
      </c>
      <c r="I316" s="11" t="s">
        <v>36</v>
      </c>
      <c r="J316" s="25" t="s">
        <v>38</v>
      </c>
      <c r="K316" s="25">
        <v>2.4700000000000002</v>
      </c>
      <c r="L316" s="25" t="s">
        <v>38</v>
      </c>
      <c r="M316" s="25" t="s">
        <v>38</v>
      </c>
      <c r="N316" s="25">
        <f>SUM(J316:M316)</f>
        <v>2.4700000000000002</v>
      </c>
      <c r="O316" s="25"/>
      <c r="P316" s="25"/>
    </row>
    <row r="317" spans="1:16" ht="17.25" customHeight="1" x14ac:dyDescent="0.2">
      <c r="A317" s="42">
        <f t="shared" si="229"/>
        <v>145</v>
      </c>
      <c r="B317" s="39" t="s">
        <v>407</v>
      </c>
      <c r="C317" s="17" t="s">
        <v>408</v>
      </c>
      <c r="D317" s="17" t="str">
        <f>VLOOKUP(C317,TaxInfo!$A$2:$B$641,2,0)</f>
        <v xml:space="preserve">GIGASOL3, Inc. </v>
      </c>
      <c r="E317" s="26" t="s">
        <v>35</v>
      </c>
      <c r="F317" s="11" t="s">
        <v>36</v>
      </c>
      <c r="G317" s="11" t="s">
        <v>36</v>
      </c>
      <c r="H317" s="11" t="s">
        <v>36</v>
      </c>
      <c r="I317" s="11" t="s">
        <v>36</v>
      </c>
      <c r="J317" s="25" t="s">
        <v>38</v>
      </c>
      <c r="K317" s="25">
        <v>112.22</v>
      </c>
      <c r="L317" s="25" t="s">
        <v>38</v>
      </c>
      <c r="M317" s="25">
        <v>-2.2400000000000002</v>
      </c>
      <c r="N317" s="25">
        <f>SUM(J317:M317)</f>
        <v>109.98</v>
      </c>
      <c r="O317" s="25"/>
      <c r="P317" s="25"/>
    </row>
    <row r="318" spans="1:16" ht="17.25" customHeight="1" x14ac:dyDescent="0.2">
      <c r="A318" s="66"/>
      <c r="B318" s="67"/>
      <c r="C318" s="68"/>
      <c r="D318" s="68"/>
      <c r="E318" s="69"/>
      <c r="F318" s="66"/>
      <c r="G318" s="66"/>
      <c r="H318" s="66"/>
      <c r="I318" s="74" t="s">
        <v>1548</v>
      </c>
      <c r="J318" s="75">
        <f>SUM(J316:J317)</f>
        <v>0</v>
      </c>
      <c r="K318" s="75">
        <f t="shared" ref="K318" si="246">SUM(K316:K317)</f>
        <v>114.69</v>
      </c>
      <c r="L318" s="75">
        <f t="shared" ref="L318" si="247">SUM(L316:L317)</f>
        <v>0</v>
      </c>
      <c r="M318" s="75">
        <f t="shared" ref="M318" si="248">SUM(M316:M317)</f>
        <v>-2.2400000000000002</v>
      </c>
      <c r="N318" s="75">
        <f>SUM(N316:N317)</f>
        <v>112.45</v>
      </c>
      <c r="O318" s="72"/>
      <c r="P318" s="37"/>
    </row>
    <row r="319" spans="1:16" ht="17.25" customHeight="1" x14ac:dyDescent="0.2">
      <c r="A319" s="66"/>
      <c r="B319" s="67"/>
      <c r="C319" s="68"/>
      <c r="D319" s="68"/>
      <c r="E319" s="69"/>
      <c r="F319" s="66"/>
      <c r="G319" s="66"/>
      <c r="H319" s="66"/>
      <c r="I319" s="66"/>
      <c r="J319" s="70"/>
      <c r="K319" s="70"/>
      <c r="L319" s="70"/>
      <c r="M319" s="70"/>
      <c r="N319" s="70"/>
      <c r="O319" s="71"/>
      <c r="P319" s="70"/>
    </row>
    <row r="320" spans="1:16" ht="17.25" customHeight="1" x14ac:dyDescent="0.2">
      <c r="A320" s="42">
        <f>A317+1</f>
        <v>146</v>
      </c>
      <c r="B320" s="39" t="s">
        <v>398</v>
      </c>
      <c r="C320" s="17" t="s">
        <v>399</v>
      </c>
      <c r="D320" s="17" t="str">
        <f>VLOOKUP(C320,TaxInfo!$A$2:$B$641,2,0)</f>
        <v xml:space="preserve">Global Energy Supply Corporation </v>
      </c>
      <c r="E320" s="26" t="s">
        <v>35</v>
      </c>
      <c r="F320" s="11" t="s">
        <v>36</v>
      </c>
      <c r="G320" s="11" t="s">
        <v>37</v>
      </c>
      <c r="H320" s="11" t="s">
        <v>37</v>
      </c>
      <c r="I320" s="11" t="s">
        <v>37</v>
      </c>
      <c r="J320" s="25">
        <v>26082.63</v>
      </c>
      <c r="K320" s="25" t="s">
        <v>38</v>
      </c>
      <c r="L320" s="25">
        <v>3129.92</v>
      </c>
      <c r="M320" s="25">
        <v>-521.65</v>
      </c>
      <c r="N320" s="25">
        <f>SUM(J320:M320)</f>
        <v>28690.9</v>
      </c>
      <c r="O320" s="25"/>
      <c r="P320" s="25"/>
    </row>
    <row r="321" spans="1:16" ht="17.25" customHeight="1" x14ac:dyDescent="0.2">
      <c r="A321" s="66"/>
      <c r="B321" s="67"/>
      <c r="C321" s="68"/>
      <c r="D321" s="68"/>
      <c r="E321" s="69"/>
      <c r="F321" s="66"/>
      <c r="G321" s="66"/>
      <c r="H321" s="66"/>
      <c r="I321" s="74" t="s">
        <v>1548</v>
      </c>
      <c r="J321" s="75">
        <f>SUM(J320)</f>
        <v>26082.63</v>
      </c>
      <c r="K321" s="75">
        <f t="shared" ref="K321" si="249">SUM(K320)</f>
        <v>0</v>
      </c>
      <c r="L321" s="75">
        <f t="shared" ref="L321" si="250">SUM(L320)</f>
        <v>3129.92</v>
      </c>
      <c r="M321" s="75">
        <f t="shared" ref="M321" si="251">SUM(M320)</f>
        <v>-521.65</v>
      </c>
      <c r="N321" s="76">
        <f>SUM(N320)</f>
        <v>28690.9</v>
      </c>
      <c r="O321" s="72"/>
      <c r="P321" s="37"/>
    </row>
    <row r="322" spans="1:16" ht="17.25" customHeight="1" x14ac:dyDescent="0.2">
      <c r="A322" s="66"/>
      <c r="B322" s="67"/>
      <c r="C322" s="68"/>
      <c r="D322" s="68"/>
      <c r="E322" s="69"/>
      <c r="F322" s="66"/>
      <c r="G322" s="66"/>
      <c r="H322" s="66"/>
      <c r="I322" s="66"/>
      <c r="J322" s="70"/>
      <c r="K322" s="70"/>
      <c r="L322" s="70"/>
      <c r="M322" s="70"/>
      <c r="N322" s="70"/>
      <c r="O322" s="71"/>
      <c r="P322" s="70"/>
    </row>
    <row r="323" spans="1:16" ht="17.25" customHeight="1" x14ac:dyDescent="0.2">
      <c r="A323" s="42">
        <f>A320+1</f>
        <v>147</v>
      </c>
      <c r="B323" s="39" t="s">
        <v>410</v>
      </c>
      <c r="C323" s="17" t="s">
        <v>410</v>
      </c>
      <c r="D323" s="17" t="str">
        <f>VLOOKUP(C323,TaxInfo!$A$2:$B$641,2,0)</f>
        <v xml:space="preserve">GNPower Dinginin Ltd. Co. </v>
      </c>
      <c r="E323" s="26" t="s">
        <v>43</v>
      </c>
      <c r="F323" s="11" t="s">
        <v>36</v>
      </c>
      <c r="G323" s="11" t="s">
        <v>36</v>
      </c>
      <c r="H323" s="11" t="s">
        <v>37</v>
      </c>
      <c r="I323" s="11" t="s">
        <v>37</v>
      </c>
      <c r="J323" s="25">
        <v>21905.59</v>
      </c>
      <c r="K323" s="25" t="s">
        <v>38</v>
      </c>
      <c r="L323" s="25">
        <v>2628.67</v>
      </c>
      <c r="M323" s="25">
        <v>-438.11</v>
      </c>
      <c r="N323" s="25">
        <f>SUM(J323:M323)</f>
        <v>24096.15</v>
      </c>
      <c r="O323" s="25"/>
      <c r="P323" s="25"/>
    </row>
    <row r="324" spans="1:16" ht="17.25" customHeight="1" x14ac:dyDescent="0.2">
      <c r="A324" s="42">
        <f t="shared" si="229"/>
        <v>148</v>
      </c>
      <c r="B324" s="39" t="s">
        <v>410</v>
      </c>
      <c r="C324" s="17" t="s">
        <v>411</v>
      </c>
      <c r="D324" s="17" t="str">
        <f>VLOOKUP(C324,TaxInfo!$A$2:$B$641,2,0)</f>
        <v xml:space="preserve">GNPower Dinginin Ltd. Co. </v>
      </c>
      <c r="E324" s="26" t="s">
        <v>35</v>
      </c>
      <c r="F324" s="11" t="s">
        <v>36</v>
      </c>
      <c r="G324" s="11" t="s">
        <v>36</v>
      </c>
      <c r="H324" s="11" t="s">
        <v>37</v>
      </c>
      <c r="I324" s="11" t="s">
        <v>37</v>
      </c>
      <c r="J324" s="25">
        <v>4019.46</v>
      </c>
      <c r="K324" s="25" t="s">
        <v>38</v>
      </c>
      <c r="L324" s="25">
        <v>482.34</v>
      </c>
      <c r="M324" s="25">
        <v>-80.39</v>
      </c>
      <c r="N324" s="25">
        <f>SUM(J324:M324)</f>
        <v>4421.41</v>
      </c>
      <c r="O324" s="25"/>
      <c r="P324" s="25"/>
    </row>
    <row r="325" spans="1:16" ht="17.25" customHeight="1" x14ac:dyDescent="0.2">
      <c r="A325" s="66"/>
      <c r="B325" s="67"/>
      <c r="C325" s="68"/>
      <c r="D325" s="68"/>
      <c r="E325" s="69"/>
      <c r="F325" s="66"/>
      <c r="G325" s="66"/>
      <c r="H325" s="66"/>
      <c r="I325" s="74" t="s">
        <v>1548</v>
      </c>
      <c r="J325" s="75">
        <f>SUM(J323:J324)</f>
        <v>25925.05</v>
      </c>
      <c r="K325" s="75">
        <f t="shared" ref="K325" si="252">SUM(K323:K324)</f>
        <v>0</v>
      </c>
      <c r="L325" s="75">
        <f t="shared" ref="L325" si="253">SUM(L323:L324)</f>
        <v>3111.01</v>
      </c>
      <c r="M325" s="75">
        <f t="shared" ref="M325" si="254">SUM(M323:M324)</f>
        <v>-518.5</v>
      </c>
      <c r="N325" s="75">
        <f>SUM(N323:N324)</f>
        <v>28517.56</v>
      </c>
      <c r="O325" s="72"/>
      <c r="P325" s="37"/>
    </row>
    <row r="326" spans="1:16" ht="17.25" customHeight="1" x14ac:dyDescent="0.2">
      <c r="A326" s="66"/>
      <c r="B326" s="67"/>
      <c r="C326" s="68"/>
      <c r="D326" s="68"/>
      <c r="E326" s="69"/>
      <c r="F326" s="66"/>
      <c r="G326" s="66"/>
      <c r="H326" s="66"/>
      <c r="I326" s="66"/>
      <c r="J326" s="70"/>
      <c r="K326" s="70"/>
      <c r="L326" s="70"/>
      <c r="M326" s="70"/>
      <c r="N326" s="70"/>
      <c r="O326" s="71"/>
      <c r="P326" s="70"/>
    </row>
    <row r="327" spans="1:16" ht="17.25" customHeight="1" x14ac:dyDescent="0.2">
      <c r="A327" s="42">
        <f>A324+1</f>
        <v>149</v>
      </c>
      <c r="B327" s="39" t="s">
        <v>412</v>
      </c>
      <c r="C327" s="17" t="s">
        <v>412</v>
      </c>
      <c r="D327" s="17" t="str">
        <f>VLOOKUP(C327,TaxInfo!$A$2:$B$641,2,0)</f>
        <v>GNPower Ltd. Co.</v>
      </c>
      <c r="E327" s="26" t="s">
        <v>35</v>
      </c>
      <c r="F327" s="11" t="s">
        <v>36</v>
      </c>
      <c r="G327" s="11" t="s">
        <v>37</v>
      </c>
      <c r="H327" s="11" t="s">
        <v>37</v>
      </c>
      <c r="I327" s="11" t="s">
        <v>37</v>
      </c>
      <c r="J327" s="25">
        <v>930.25</v>
      </c>
      <c r="K327" s="25" t="s">
        <v>38</v>
      </c>
      <c r="L327" s="25">
        <v>111.63</v>
      </c>
      <c r="M327" s="25">
        <v>-18.600000000000001</v>
      </c>
      <c r="N327" s="25">
        <f>SUM(J327:M327)</f>
        <v>1023.2800000000001</v>
      </c>
      <c r="O327" s="25"/>
      <c r="P327" s="25"/>
    </row>
    <row r="328" spans="1:16" ht="17.25" customHeight="1" x14ac:dyDescent="0.2">
      <c r="A328" s="66"/>
      <c r="B328" s="67"/>
      <c r="C328" s="68"/>
      <c r="D328" s="68"/>
      <c r="E328" s="69"/>
      <c r="F328" s="66"/>
      <c r="G328" s="66"/>
      <c r="H328" s="66"/>
      <c r="I328" s="74" t="s">
        <v>1548</v>
      </c>
      <c r="J328" s="75">
        <f>SUM(J327)</f>
        <v>930.25</v>
      </c>
      <c r="K328" s="75">
        <f t="shared" ref="K328" si="255">SUM(K327)</f>
        <v>0</v>
      </c>
      <c r="L328" s="75">
        <f t="shared" ref="L328" si="256">SUM(L327)</f>
        <v>111.63</v>
      </c>
      <c r="M328" s="75">
        <f t="shared" ref="M328" si="257">SUM(M327)</f>
        <v>-18.600000000000001</v>
      </c>
      <c r="N328" s="76">
        <f>SUM(N327)</f>
        <v>1023.2800000000001</v>
      </c>
      <c r="O328" s="72"/>
      <c r="P328" s="37"/>
    </row>
    <row r="329" spans="1:16" ht="17.25" customHeight="1" x14ac:dyDescent="0.2">
      <c r="A329" s="66"/>
      <c r="B329" s="67"/>
      <c r="C329" s="68"/>
      <c r="D329" s="68"/>
      <c r="E329" s="69"/>
      <c r="F329" s="66"/>
      <c r="G329" s="66"/>
      <c r="H329" s="66"/>
      <c r="I329" s="66"/>
      <c r="J329" s="70"/>
      <c r="K329" s="70"/>
      <c r="L329" s="70"/>
      <c r="M329" s="70"/>
      <c r="N329" s="70"/>
      <c r="O329" s="71"/>
      <c r="P329" s="70"/>
    </row>
    <row r="330" spans="1:16" ht="17.25" customHeight="1" x14ac:dyDescent="0.2">
      <c r="A330" s="42">
        <f>A327+1</f>
        <v>150</v>
      </c>
      <c r="B330" s="40" t="s">
        <v>409</v>
      </c>
      <c r="C330" s="35" t="s">
        <v>409</v>
      </c>
      <c r="D330" s="17" t="str">
        <f>VLOOKUP(C330,TaxInfo!$A$2:$B$641,2,0)</f>
        <v xml:space="preserve">GNPower Mariveles Energy Center Ltd. Co. </v>
      </c>
      <c r="E330" s="64" t="s">
        <v>43</v>
      </c>
      <c r="F330" s="36" t="s">
        <v>36</v>
      </c>
      <c r="G330" s="36" t="s">
        <v>37</v>
      </c>
      <c r="H330" s="36" t="s">
        <v>37</v>
      </c>
      <c r="I330" s="36" t="s">
        <v>37</v>
      </c>
      <c r="J330" s="37">
        <v>3519.37</v>
      </c>
      <c r="K330" s="25" t="s">
        <v>38</v>
      </c>
      <c r="L330" s="25">
        <v>422.32</v>
      </c>
      <c r="M330" s="25">
        <v>-70.39</v>
      </c>
      <c r="N330" s="25">
        <f>SUM(J330:M330)</f>
        <v>3871.3</v>
      </c>
      <c r="O330" s="25"/>
      <c r="P330" s="25"/>
    </row>
    <row r="331" spans="1:16" ht="17.25" customHeight="1" x14ac:dyDescent="0.2">
      <c r="A331" s="66"/>
      <c r="B331" s="67"/>
      <c r="C331" s="68"/>
      <c r="D331" s="68"/>
      <c r="E331" s="69"/>
      <c r="F331" s="66"/>
      <c r="G331" s="66"/>
      <c r="H331" s="66"/>
      <c r="I331" s="74" t="s">
        <v>1548</v>
      </c>
      <c r="J331" s="75">
        <f>SUM(J330)</f>
        <v>3519.37</v>
      </c>
      <c r="K331" s="75">
        <f t="shared" ref="K331" si="258">SUM(K330)</f>
        <v>0</v>
      </c>
      <c r="L331" s="75">
        <f t="shared" ref="L331" si="259">SUM(L330)</f>
        <v>422.32</v>
      </c>
      <c r="M331" s="75">
        <f t="shared" ref="M331" si="260">SUM(M330)</f>
        <v>-70.39</v>
      </c>
      <c r="N331" s="76">
        <f>SUM(N330)</f>
        <v>3871.3</v>
      </c>
      <c r="O331" s="72"/>
      <c r="P331" s="37"/>
    </row>
    <row r="332" spans="1:16" ht="17.25" customHeight="1" x14ac:dyDescent="0.2">
      <c r="A332" s="66"/>
      <c r="B332" s="67"/>
      <c r="C332" s="68"/>
      <c r="D332" s="68"/>
      <c r="E332" s="69"/>
      <c r="F332" s="66"/>
      <c r="G332" s="66"/>
      <c r="H332" s="66"/>
      <c r="I332" s="66"/>
      <c r="J332" s="70"/>
      <c r="K332" s="70"/>
      <c r="L332" s="70"/>
      <c r="M332" s="70"/>
      <c r="N332" s="70"/>
      <c r="O332" s="71"/>
      <c r="P332" s="70"/>
    </row>
    <row r="333" spans="1:16" ht="17.25" customHeight="1" x14ac:dyDescent="0.2">
      <c r="A333" s="42">
        <f>A330+1</f>
        <v>151</v>
      </c>
      <c r="B333" s="87" t="s">
        <v>395</v>
      </c>
      <c r="C333" s="83" t="s">
        <v>395</v>
      </c>
      <c r="D333" s="83" t="str">
        <f>VLOOKUP(C333,TaxInfo!$A$2:$B$641,2,0)</f>
        <v>Goodfound Cement Corporation</v>
      </c>
      <c r="E333" s="84" t="s">
        <v>35</v>
      </c>
      <c r="F333" s="85" t="s">
        <v>36</v>
      </c>
      <c r="G333" s="85" t="s">
        <v>37</v>
      </c>
      <c r="H333" s="85" t="s">
        <v>37</v>
      </c>
      <c r="I333" s="85" t="s">
        <v>37</v>
      </c>
      <c r="J333" s="86">
        <v>7113.6</v>
      </c>
      <c r="K333" s="86" t="s">
        <v>38</v>
      </c>
      <c r="L333" s="25">
        <v>853.63</v>
      </c>
      <c r="M333" s="25">
        <v>-142.27000000000001</v>
      </c>
      <c r="N333" s="25">
        <f>SUM(J333:M333)</f>
        <v>7824.96</v>
      </c>
      <c r="O333" s="25"/>
      <c r="P333" s="25"/>
    </row>
    <row r="334" spans="1:16" ht="17.25" customHeight="1" x14ac:dyDescent="0.2">
      <c r="A334" s="66"/>
      <c r="B334" s="67"/>
      <c r="C334" s="68"/>
      <c r="D334" s="68"/>
      <c r="E334" s="69"/>
      <c r="F334" s="66"/>
      <c r="G334" s="66"/>
      <c r="H334" s="66"/>
      <c r="I334" s="74" t="s">
        <v>1548</v>
      </c>
      <c r="J334" s="75">
        <f>SUM(J333)</f>
        <v>7113.6</v>
      </c>
      <c r="K334" s="75">
        <f t="shared" ref="K334" si="261">SUM(K333)</f>
        <v>0</v>
      </c>
      <c r="L334" s="75">
        <f t="shared" ref="L334" si="262">SUM(L333)</f>
        <v>853.63</v>
      </c>
      <c r="M334" s="75">
        <f t="shared" ref="M334" si="263">SUM(M333)</f>
        <v>-142.27000000000001</v>
      </c>
      <c r="N334" s="76">
        <f>SUM(N333)</f>
        <v>7824.96</v>
      </c>
      <c r="O334" s="72"/>
      <c r="P334" s="37"/>
    </row>
    <row r="335" spans="1:16" ht="17.25" customHeight="1" x14ac:dyDescent="0.2">
      <c r="A335" s="66"/>
      <c r="B335" s="67"/>
      <c r="C335" s="68"/>
      <c r="D335" s="68"/>
      <c r="E335" s="69"/>
      <c r="F335" s="66"/>
      <c r="G335" s="66"/>
      <c r="H335" s="66"/>
      <c r="I335" s="66"/>
      <c r="J335" s="70"/>
      <c r="K335" s="70"/>
      <c r="L335" s="70"/>
      <c r="M335" s="70"/>
      <c r="N335" s="70"/>
      <c r="O335" s="71"/>
      <c r="P335" s="70"/>
    </row>
    <row r="336" spans="1:16" ht="17.25" customHeight="1" x14ac:dyDescent="0.2">
      <c r="A336" s="42">
        <f>A333+1</f>
        <v>152</v>
      </c>
      <c r="B336" s="39" t="s">
        <v>393</v>
      </c>
      <c r="C336" s="17" t="s">
        <v>393</v>
      </c>
      <c r="D336" s="17" t="str">
        <f>VLOOKUP(C336,TaxInfo!$A$2:$B$641,2,0)</f>
        <v xml:space="preserve">Grass Gold Renewable Energy Corporation </v>
      </c>
      <c r="E336" s="26" t="s">
        <v>43</v>
      </c>
      <c r="F336" s="11" t="s">
        <v>36</v>
      </c>
      <c r="G336" s="11" t="s">
        <v>36</v>
      </c>
      <c r="H336" s="11" t="s">
        <v>36</v>
      </c>
      <c r="I336" s="11" t="s">
        <v>36</v>
      </c>
      <c r="J336" s="25" t="s">
        <v>38</v>
      </c>
      <c r="K336" s="25">
        <v>3.65</v>
      </c>
      <c r="L336" s="25" t="s">
        <v>38</v>
      </c>
      <c r="M336" s="25">
        <v>-7.0000000000000007E-2</v>
      </c>
      <c r="N336" s="25">
        <f>SUM(J336:M336)</f>
        <v>3.58</v>
      </c>
      <c r="O336" s="25"/>
      <c r="P336" s="25"/>
    </row>
    <row r="337" spans="1:16" ht="17.25" customHeight="1" x14ac:dyDescent="0.2">
      <c r="A337" s="42">
        <f t="shared" si="229"/>
        <v>153</v>
      </c>
      <c r="B337" s="39" t="s">
        <v>393</v>
      </c>
      <c r="C337" s="17" t="s">
        <v>394</v>
      </c>
      <c r="D337" s="17" t="str">
        <f>VLOOKUP(C337,TaxInfo!$A$2:$B$641,2,0)</f>
        <v xml:space="preserve">Grass Gold Renewable Energy Corporation </v>
      </c>
      <c r="E337" s="26" t="s">
        <v>35</v>
      </c>
      <c r="F337" s="11" t="s">
        <v>36</v>
      </c>
      <c r="G337" s="11" t="s">
        <v>36</v>
      </c>
      <c r="H337" s="11" t="s">
        <v>36</v>
      </c>
      <c r="I337" s="11" t="s">
        <v>36</v>
      </c>
      <c r="J337" s="25" t="s">
        <v>38</v>
      </c>
      <c r="K337" s="25">
        <v>0.13</v>
      </c>
      <c r="L337" s="25" t="s">
        <v>38</v>
      </c>
      <c r="M337" s="25" t="s">
        <v>38</v>
      </c>
      <c r="N337" s="25">
        <f>SUM(J337:M337)</f>
        <v>0.13</v>
      </c>
      <c r="O337" s="25"/>
      <c r="P337" s="25"/>
    </row>
    <row r="338" spans="1:16" ht="17.25" customHeight="1" x14ac:dyDescent="0.2">
      <c r="A338" s="66"/>
      <c r="B338" s="67"/>
      <c r="C338" s="68"/>
      <c r="D338" s="68"/>
      <c r="E338" s="69"/>
      <c r="F338" s="66"/>
      <c r="G338" s="66"/>
      <c r="H338" s="66"/>
      <c r="I338" s="74" t="s">
        <v>1548</v>
      </c>
      <c r="J338" s="75">
        <f>SUM(J336:J337)</f>
        <v>0</v>
      </c>
      <c r="K338" s="75">
        <f t="shared" ref="K338" si="264">SUM(K336:K337)</f>
        <v>3.78</v>
      </c>
      <c r="L338" s="75">
        <f t="shared" ref="L338" si="265">SUM(L336:L337)</f>
        <v>0</v>
      </c>
      <c r="M338" s="75">
        <f t="shared" ref="M338" si="266">SUM(M336:M337)</f>
        <v>-7.0000000000000007E-2</v>
      </c>
      <c r="N338" s="75">
        <f>SUM(N336:N337)</f>
        <v>3.71</v>
      </c>
      <c r="O338" s="72"/>
      <c r="P338" s="37"/>
    </row>
    <row r="339" spans="1:16" ht="17.25" customHeight="1" x14ac:dyDescent="0.2">
      <c r="A339" s="66"/>
      <c r="B339" s="67"/>
      <c r="C339" s="68"/>
      <c r="D339" s="68"/>
      <c r="E339" s="69"/>
      <c r="F339" s="66"/>
      <c r="G339" s="66"/>
      <c r="H339" s="66"/>
      <c r="I339" s="66"/>
      <c r="J339" s="70"/>
      <c r="K339" s="70"/>
      <c r="L339" s="70"/>
      <c r="M339" s="70"/>
      <c r="N339" s="70"/>
      <c r="O339" s="71"/>
      <c r="P339" s="70"/>
    </row>
    <row r="340" spans="1:16" ht="17.25" customHeight="1" x14ac:dyDescent="0.2">
      <c r="A340" s="42">
        <f>A337+1</f>
        <v>154</v>
      </c>
      <c r="B340" s="10" t="s">
        <v>350</v>
      </c>
      <c r="C340" s="17" t="s">
        <v>351</v>
      </c>
      <c r="D340" s="17" t="str">
        <f>VLOOKUP(C340,TaxInfo!$A$2:$B$641,2,0)</f>
        <v>Green Core Geothermal, Inc.</v>
      </c>
      <c r="E340" s="26" t="s">
        <v>35</v>
      </c>
      <c r="F340" s="11" t="s">
        <v>36</v>
      </c>
      <c r="G340" s="11" t="s">
        <v>36</v>
      </c>
      <c r="H340" s="11" t="s">
        <v>37</v>
      </c>
      <c r="I340" s="11" t="s">
        <v>37</v>
      </c>
      <c r="J340" s="25">
        <v>147.34</v>
      </c>
      <c r="K340" s="25" t="s">
        <v>38</v>
      </c>
      <c r="L340" s="25">
        <v>17.68</v>
      </c>
      <c r="M340" s="25">
        <v>-2.95</v>
      </c>
      <c r="N340" s="25">
        <f>SUM(J340:M340)</f>
        <v>162.07000000000002</v>
      </c>
      <c r="O340" s="25"/>
      <c r="P340" s="25"/>
    </row>
    <row r="341" spans="1:16" ht="17.25" customHeight="1" x14ac:dyDescent="0.2">
      <c r="A341" s="42">
        <f t="shared" si="229"/>
        <v>155</v>
      </c>
      <c r="B341" s="39" t="s">
        <v>350</v>
      </c>
      <c r="C341" s="17" t="s">
        <v>350</v>
      </c>
      <c r="D341" s="17" t="str">
        <f>VLOOKUP(C341,TaxInfo!$A$2:$B$641,2,0)</f>
        <v>Green Core Geothermal, Inc.</v>
      </c>
      <c r="E341" s="26" t="s">
        <v>43</v>
      </c>
      <c r="F341" s="11" t="s">
        <v>36</v>
      </c>
      <c r="G341" s="11" t="s">
        <v>36</v>
      </c>
      <c r="H341" s="11" t="s">
        <v>36</v>
      </c>
      <c r="I341" s="11" t="s">
        <v>36</v>
      </c>
      <c r="J341" s="25" t="s">
        <v>38</v>
      </c>
      <c r="K341" s="25">
        <v>172070.67</v>
      </c>
      <c r="L341" s="25" t="s">
        <v>38</v>
      </c>
      <c r="M341" s="25">
        <v>-3441.41</v>
      </c>
      <c r="N341" s="25">
        <f>SUM(J341:M341)</f>
        <v>168629.26</v>
      </c>
      <c r="O341" s="25"/>
      <c r="P341" s="25"/>
    </row>
    <row r="342" spans="1:16" ht="17.25" customHeight="1" x14ac:dyDescent="0.2">
      <c r="A342" s="42">
        <f t="shared" si="229"/>
        <v>156</v>
      </c>
      <c r="B342" s="39" t="s">
        <v>396</v>
      </c>
      <c r="C342" s="17" t="s">
        <v>396</v>
      </c>
      <c r="D342" s="17" t="str">
        <f>VLOOKUP(C342,TaxInfo!$A$2:$B$641,2,0)</f>
        <v>Green Core Geothermal, Inc.</v>
      </c>
      <c r="E342" s="26" t="s">
        <v>35</v>
      </c>
      <c r="F342" s="11" t="s">
        <v>36</v>
      </c>
      <c r="G342" s="11" t="s">
        <v>36</v>
      </c>
      <c r="H342" s="11" t="s">
        <v>37</v>
      </c>
      <c r="I342" s="11" t="s">
        <v>37</v>
      </c>
      <c r="J342" s="25">
        <v>2354.48</v>
      </c>
      <c r="K342" s="25" t="s">
        <v>38</v>
      </c>
      <c r="L342" s="25">
        <v>282.54000000000002</v>
      </c>
      <c r="M342" s="25">
        <v>-47.09</v>
      </c>
      <c r="N342" s="25">
        <f>SUM(J342:M342)</f>
        <v>2589.9299999999998</v>
      </c>
      <c r="O342" s="25"/>
      <c r="P342" s="25"/>
    </row>
    <row r="343" spans="1:16" ht="17.25" customHeight="1" x14ac:dyDescent="0.2">
      <c r="A343" s="42">
        <f t="shared" si="229"/>
        <v>157</v>
      </c>
      <c r="B343" s="39" t="s">
        <v>396</v>
      </c>
      <c r="C343" s="17" t="s">
        <v>397</v>
      </c>
      <c r="D343" s="17" t="str">
        <f>VLOOKUP(C343,TaxInfo!$A$2:$B$641,2,0)</f>
        <v>Green Core Geothermal, Inc.</v>
      </c>
      <c r="E343" s="26" t="s">
        <v>35</v>
      </c>
      <c r="F343" s="11" t="s">
        <v>36</v>
      </c>
      <c r="G343" s="11" t="s">
        <v>36</v>
      </c>
      <c r="H343" s="11" t="s">
        <v>37</v>
      </c>
      <c r="I343" s="11" t="s">
        <v>37</v>
      </c>
      <c r="J343" s="25">
        <v>142.63999999999999</v>
      </c>
      <c r="K343" s="25" t="s">
        <v>38</v>
      </c>
      <c r="L343" s="25">
        <v>17.12</v>
      </c>
      <c r="M343" s="25">
        <v>-2.85</v>
      </c>
      <c r="N343" s="25">
        <f>SUM(J343:M343)</f>
        <v>156.91</v>
      </c>
      <c r="O343" s="25"/>
      <c r="P343" s="25"/>
    </row>
    <row r="344" spans="1:16" ht="17.25" customHeight="1" x14ac:dyDescent="0.2">
      <c r="A344" s="66"/>
      <c r="B344" s="67"/>
      <c r="C344" s="68"/>
      <c r="D344" s="68"/>
      <c r="E344" s="69"/>
      <c r="F344" s="66"/>
      <c r="G344" s="66"/>
      <c r="H344" s="66"/>
      <c r="I344" s="74" t="s">
        <v>1548</v>
      </c>
      <c r="J344" s="75">
        <f>SUM(J340:J343)</f>
        <v>2644.46</v>
      </c>
      <c r="K344" s="75">
        <f t="shared" ref="K344:M344" si="267">SUM(K340:K343)</f>
        <v>172070.67</v>
      </c>
      <c r="L344" s="75">
        <f t="shared" si="267"/>
        <v>317.34000000000003</v>
      </c>
      <c r="M344" s="75">
        <f t="shared" si="267"/>
        <v>-3494.2999999999997</v>
      </c>
      <c r="N344" s="75">
        <f>SUM(N340:N343)</f>
        <v>171538.17</v>
      </c>
      <c r="O344" s="72"/>
      <c r="P344" s="37"/>
    </row>
    <row r="345" spans="1:16" ht="17.25" customHeight="1" x14ac:dyDescent="0.2">
      <c r="A345" s="66"/>
      <c r="B345" s="67"/>
      <c r="C345" s="68"/>
      <c r="D345" s="68"/>
      <c r="E345" s="69"/>
      <c r="F345" s="66"/>
      <c r="G345" s="66"/>
      <c r="H345" s="66"/>
      <c r="I345" s="66"/>
      <c r="J345" s="70"/>
      <c r="K345" s="70"/>
      <c r="L345" s="70"/>
      <c r="M345" s="70"/>
      <c r="N345" s="70"/>
      <c r="O345" s="71"/>
      <c r="P345" s="70"/>
    </row>
    <row r="346" spans="1:16" ht="17.25" customHeight="1" x14ac:dyDescent="0.2">
      <c r="A346" s="42">
        <f>A343+1</f>
        <v>158</v>
      </c>
      <c r="B346" s="39" t="s">
        <v>400</v>
      </c>
      <c r="C346" s="17" t="s">
        <v>400</v>
      </c>
      <c r="D346" s="17" t="str">
        <f>VLOOKUP(C346,TaxInfo!$A$2:$B$641,2,0)</f>
        <v xml:space="preserve">Green Future Innovations, Inc. </v>
      </c>
      <c r="E346" s="26" t="s">
        <v>43</v>
      </c>
      <c r="F346" s="11" t="s">
        <v>36</v>
      </c>
      <c r="G346" s="11" t="s">
        <v>37</v>
      </c>
      <c r="H346" s="11" t="s">
        <v>36</v>
      </c>
      <c r="I346" s="11" t="s">
        <v>36</v>
      </c>
      <c r="J346" s="25" t="s">
        <v>38</v>
      </c>
      <c r="K346" s="25">
        <v>1.92</v>
      </c>
      <c r="L346" s="25"/>
      <c r="M346" s="25">
        <v>-0.04</v>
      </c>
      <c r="N346" s="25">
        <f>SUM(J346:M346)</f>
        <v>1.88</v>
      </c>
      <c r="O346" s="25"/>
      <c r="P346" s="25"/>
    </row>
    <row r="347" spans="1:16" ht="17.25" customHeight="1" x14ac:dyDescent="0.2">
      <c r="A347" s="42">
        <f t="shared" si="229"/>
        <v>159</v>
      </c>
      <c r="B347" s="39" t="s">
        <v>400</v>
      </c>
      <c r="C347" s="17" t="s">
        <v>401</v>
      </c>
      <c r="D347" s="17" t="str">
        <f>VLOOKUP(C347,TaxInfo!$A$2:$B$641,2,0)</f>
        <v xml:space="preserve">Green Future Innovations, Inc. </v>
      </c>
      <c r="E347" s="26" t="s">
        <v>35</v>
      </c>
      <c r="F347" s="11" t="s">
        <v>36</v>
      </c>
      <c r="G347" s="11" t="s">
        <v>37</v>
      </c>
      <c r="H347" s="11" t="s">
        <v>36</v>
      </c>
      <c r="I347" s="11" t="s">
        <v>36</v>
      </c>
      <c r="J347" s="25" t="s">
        <v>38</v>
      </c>
      <c r="K347" s="25">
        <v>840.79</v>
      </c>
      <c r="L347" s="25" t="s">
        <v>38</v>
      </c>
      <c r="M347" s="25">
        <v>-16.82</v>
      </c>
      <c r="N347" s="25">
        <f>SUM(J347:M347)</f>
        <v>823.96999999999991</v>
      </c>
      <c r="O347" s="25"/>
      <c r="P347" s="25"/>
    </row>
    <row r="348" spans="1:16" ht="17.25" customHeight="1" x14ac:dyDescent="0.2">
      <c r="A348" s="66"/>
      <c r="B348" s="67"/>
      <c r="C348" s="68"/>
      <c r="D348" s="68"/>
      <c r="E348" s="69"/>
      <c r="F348" s="66"/>
      <c r="G348" s="66"/>
      <c r="H348" s="66"/>
      <c r="I348" s="74" t="s">
        <v>1548</v>
      </c>
      <c r="J348" s="75">
        <f>SUM(J346:J347)</f>
        <v>0</v>
      </c>
      <c r="K348" s="75">
        <f t="shared" ref="K348" si="268">SUM(K346:K347)</f>
        <v>842.70999999999992</v>
      </c>
      <c r="L348" s="75">
        <f t="shared" ref="L348" si="269">SUM(L346:L347)</f>
        <v>0</v>
      </c>
      <c r="M348" s="75">
        <f t="shared" ref="M348" si="270">SUM(M346:M347)</f>
        <v>-16.86</v>
      </c>
      <c r="N348" s="75">
        <f>SUM(N346:N347)</f>
        <v>825.84999999999991</v>
      </c>
      <c r="O348" s="72"/>
      <c r="P348" s="37"/>
    </row>
    <row r="349" spans="1:16" ht="17.25" customHeight="1" x14ac:dyDescent="0.2">
      <c r="A349" s="66"/>
      <c r="B349" s="67"/>
      <c r="C349" s="68"/>
      <c r="D349" s="68"/>
      <c r="E349" s="69"/>
      <c r="F349" s="66"/>
      <c r="G349" s="66"/>
      <c r="H349" s="66"/>
      <c r="I349" s="66"/>
      <c r="J349" s="70"/>
      <c r="K349" s="70"/>
      <c r="L349" s="70"/>
      <c r="M349" s="70"/>
      <c r="N349" s="70"/>
      <c r="O349" s="71"/>
      <c r="P349" s="70"/>
    </row>
    <row r="350" spans="1:16" ht="17.25" customHeight="1" x14ac:dyDescent="0.2">
      <c r="A350" s="42">
        <f>A347+1</f>
        <v>160</v>
      </c>
      <c r="B350" s="39" t="s">
        <v>403</v>
      </c>
      <c r="C350" s="17" t="s">
        <v>403</v>
      </c>
      <c r="D350" s="17" t="str">
        <f>VLOOKUP(C350,TaxInfo!$A$2:$B$641,2,0)</f>
        <v xml:space="preserve">Green Innovations for Tomorrow Corporation </v>
      </c>
      <c r="E350" s="26" t="s">
        <v>43</v>
      </c>
      <c r="F350" s="11" t="s">
        <v>36</v>
      </c>
      <c r="G350" s="11" t="s">
        <v>36</v>
      </c>
      <c r="H350" s="11" t="s">
        <v>36</v>
      </c>
      <c r="I350" s="11" t="s">
        <v>36</v>
      </c>
      <c r="J350" s="25" t="s">
        <v>38</v>
      </c>
      <c r="K350" s="25">
        <v>4.4800000000000004</v>
      </c>
      <c r="L350" s="25" t="s">
        <v>38</v>
      </c>
      <c r="M350" s="25">
        <v>-0.09</v>
      </c>
      <c r="N350" s="25">
        <f>SUM(J350:M350)</f>
        <v>4.3900000000000006</v>
      </c>
      <c r="O350" s="25"/>
      <c r="P350" s="25"/>
    </row>
    <row r="351" spans="1:16" ht="17.25" customHeight="1" x14ac:dyDescent="0.2">
      <c r="A351" s="42">
        <f t="shared" si="229"/>
        <v>161</v>
      </c>
      <c r="B351" s="39" t="s">
        <v>403</v>
      </c>
      <c r="C351" s="17" t="s">
        <v>404</v>
      </c>
      <c r="D351" s="17" t="str">
        <f>VLOOKUP(C351,TaxInfo!$A$2:$B$641,2,0)</f>
        <v xml:space="preserve">Green Innovations for Tomorrow Corporation </v>
      </c>
      <c r="E351" s="26" t="s">
        <v>43</v>
      </c>
      <c r="F351" s="11" t="s">
        <v>36</v>
      </c>
      <c r="G351" s="11" t="s">
        <v>36</v>
      </c>
      <c r="H351" s="11" t="s">
        <v>36</v>
      </c>
      <c r="I351" s="11" t="s">
        <v>36</v>
      </c>
      <c r="J351" s="25" t="s">
        <v>38</v>
      </c>
      <c r="K351" s="25">
        <v>1.43</v>
      </c>
      <c r="L351" s="25" t="s">
        <v>38</v>
      </c>
      <c r="M351" s="25">
        <v>-0.03</v>
      </c>
      <c r="N351" s="25">
        <f>SUM(J351:M351)</f>
        <v>1.4</v>
      </c>
      <c r="O351" s="25"/>
      <c r="P351" s="25"/>
    </row>
    <row r="352" spans="1:16" ht="17.25" customHeight="1" x14ac:dyDescent="0.2">
      <c r="A352" s="42">
        <f t="shared" si="229"/>
        <v>162</v>
      </c>
      <c r="B352" s="39" t="s">
        <v>403</v>
      </c>
      <c r="C352" s="17" t="s">
        <v>405</v>
      </c>
      <c r="D352" s="17" t="str">
        <f>VLOOKUP(C352,TaxInfo!$A$2:$B$641,2,0)</f>
        <v xml:space="preserve">Green Innovations for Tomorrow Corporation </v>
      </c>
      <c r="E352" s="26" t="s">
        <v>35</v>
      </c>
      <c r="F352" s="11" t="s">
        <v>36</v>
      </c>
      <c r="G352" s="11" t="s">
        <v>36</v>
      </c>
      <c r="H352" s="11" t="s">
        <v>36</v>
      </c>
      <c r="I352" s="11" t="s">
        <v>36</v>
      </c>
      <c r="J352" s="25" t="s">
        <v>38</v>
      </c>
      <c r="K352" s="25">
        <v>54.76</v>
      </c>
      <c r="L352" s="25" t="s">
        <v>38</v>
      </c>
      <c r="M352" s="25">
        <v>-1.1000000000000001</v>
      </c>
      <c r="N352" s="25">
        <f>SUM(J352:M352)</f>
        <v>53.66</v>
      </c>
      <c r="O352" s="25"/>
      <c r="P352" s="25"/>
    </row>
    <row r="353" spans="1:16" ht="17.25" customHeight="1" x14ac:dyDescent="0.2">
      <c r="A353" s="42">
        <f t="shared" si="229"/>
        <v>163</v>
      </c>
      <c r="B353" s="39" t="s">
        <v>403</v>
      </c>
      <c r="C353" s="17" t="s">
        <v>406</v>
      </c>
      <c r="D353" s="17" t="str">
        <f>VLOOKUP(C353,TaxInfo!$A$2:$B$641,2,0)</f>
        <v xml:space="preserve">Green Innovations for Tomorrow Corporation </v>
      </c>
      <c r="E353" s="26" t="s">
        <v>35</v>
      </c>
      <c r="F353" s="11" t="s">
        <v>36</v>
      </c>
      <c r="G353" s="11" t="s">
        <v>36</v>
      </c>
      <c r="H353" s="11" t="s">
        <v>36</v>
      </c>
      <c r="I353" s="11" t="s">
        <v>36</v>
      </c>
      <c r="J353" s="25" t="s">
        <v>38</v>
      </c>
      <c r="K353" s="25">
        <v>39.979999999999997</v>
      </c>
      <c r="L353" s="25" t="s">
        <v>38</v>
      </c>
      <c r="M353" s="25">
        <v>-0.8</v>
      </c>
      <c r="N353" s="25">
        <f>SUM(J353:M353)</f>
        <v>39.18</v>
      </c>
      <c r="O353" s="25"/>
      <c r="P353" s="25"/>
    </row>
    <row r="354" spans="1:16" ht="17.25" customHeight="1" x14ac:dyDescent="0.2">
      <c r="A354" s="66"/>
      <c r="B354" s="67"/>
      <c r="C354" s="68"/>
      <c r="D354" s="68"/>
      <c r="E354" s="69"/>
      <c r="F354" s="66"/>
      <c r="G354" s="66"/>
      <c r="H354" s="66"/>
      <c r="I354" s="74" t="s">
        <v>1548</v>
      </c>
      <c r="J354" s="75">
        <f>SUM(J350:J353)</f>
        <v>0</v>
      </c>
      <c r="K354" s="75">
        <f t="shared" ref="K354:M354" si="271">SUM(K350:K353)</f>
        <v>100.65</v>
      </c>
      <c r="L354" s="75">
        <f t="shared" si="271"/>
        <v>0</v>
      </c>
      <c r="M354" s="75">
        <f t="shared" si="271"/>
        <v>-2.0200000000000005</v>
      </c>
      <c r="N354" s="75">
        <f>SUM(N350:N353)</f>
        <v>98.63</v>
      </c>
      <c r="O354" s="72"/>
      <c r="P354" s="37"/>
    </row>
    <row r="355" spans="1:16" ht="17.25" customHeight="1" x14ac:dyDescent="0.2">
      <c r="A355" s="66"/>
      <c r="B355" s="67"/>
      <c r="C355" s="68"/>
      <c r="D355" s="68"/>
      <c r="E355" s="69"/>
      <c r="F355" s="66"/>
      <c r="G355" s="66"/>
      <c r="H355" s="66"/>
      <c r="I355" s="66"/>
      <c r="J355" s="70"/>
      <c r="K355" s="70"/>
      <c r="L355" s="70"/>
      <c r="M355" s="70"/>
      <c r="N355" s="70"/>
      <c r="O355" s="71"/>
      <c r="P355" s="70"/>
    </row>
    <row r="356" spans="1:16" ht="17.25" customHeight="1" x14ac:dyDescent="0.2">
      <c r="A356" s="42">
        <f>A353+1</f>
        <v>164</v>
      </c>
      <c r="B356" s="10" t="s">
        <v>236</v>
      </c>
      <c r="C356" s="17" t="s">
        <v>237</v>
      </c>
      <c r="D356" s="17" t="str">
        <f>VLOOKUP(C356,TaxInfo!$A$2:$B$641,2,0)</f>
        <v>Greencore Power Solutions 3, Inc.</v>
      </c>
      <c r="E356" s="26" t="s">
        <v>35</v>
      </c>
      <c r="F356" s="11" t="s">
        <v>36</v>
      </c>
      <c r="G356" s="11" t="s">
        <v>37</v>
      </c>
      <c r="H356" s="11" t="s">
        <v>37</v>
      </c>
      <c r="I356" s="11" t="s">
        <v>37</v>
      </c>
      <c r="J356" s="25">
        <v>69.290000000000006</v>
      </c>
      <c r="K356" s="25" t="s">
        <v>38</v>
      </c>
      <c r="L356" s="25">
        <v>8.31</v>
      </c>
      <c r="M356" s="25">
        <v>-1.39</v>
      </c>
      <c r="N356" s="25">
        <f>SUM(J356:M356)</f>
        <v>76.210000000000008</v>
      </c>
      <c r="O356" s="25"/>
      <c r="P356" s="25"/>
    </row>
    <row r="357" spans="1:16" ht="17.25" customHeight="1" x14ac:dyDescent="0.2">
      <c r="A357" s="42">
        <f t="shared" si="229"/>
        <v>165</v>
      </c>
      <c r="B357" s="34" t="s">
        <v>236</v>
      </c>
      <c r="C357" s="35" t="s">
        <v>236</v>
      </c>
      <c r="D357" s="17" t="str">
        <f>VLOOKUP(C357,TaxInfo!$A$2:$B$641,2,0)</f>
        <v>Greencore Power Solutions 3, Inc.</v>
      </c>
      <c r="E357" s="64" t="s">
        <v>43</v>
      </c>
      <c r="F357" s="36" t="s">
        <v>36</v>
      </c>
      <c r="G357" s="36" t="s">
        <v>37</v>
      </c>
      <c r="H357" s="36" t="s">
        <v>37</v>
      </c>
      <c r="I357" s="36" t="s">
        <v>37</v>
      </c>
      <c r="J357" s="37">
        <v>0.81</v>
      </c>
      <c r="K357" s="25" t="s">
        <v>38</v>
      </c>
      <c r="L357" s="25">
        <v>0.1</v>
      </c>
      <c r="M357" s="25">
        <v>-0.02</v>
      </c>
      <c r="N357" s="25">
        <f>SUM(J357:M357)</f>
        <v>0.89</v>
      </c>
      <c r="O357" s="25"/>
      <c r="P357" s="25"/>
    </row>
    <row r="358" spans="1:16" ht="17.25" customHeight="1" x14ac:dyDescent="0.2">
      <c r="A358" s="66"/>
      <c r="B358" s="67"/>
      <c r="C358" s="68"/>
      <c r="D358" s="68"/>
      <c r="E358" s="69"/>
      <c r="F358" s="66"/>
      <c r="G358" s="66"/>
      <c r="H358" s="66"/>
      <c r="I358" s="74" t="s">
        <v>1548</v>
      </c>
      <c r="J358" s="75">
        <f>SUM(J356:J357)</f>
        <v>70.100000000000009</v>
      </c>
      <c r="K358" s="75">
        <f t="shared" ref="K358" si="272">SUM(K356:K357)</f>
        <v>0</v>
      </c>
      <c r="L358" s="75">
        <f t="shared" ref="L358" si="273">SUM(L356:L357)</f>
        <v>8.41</v>
      </c>
      <c r="M358" s="75">
        <f t="shared" ref="M358" si="274">SUM(M356:M357)</f>
        <v>-1.41</v>
      </c>
      <c r="N358" s="75">
        <f>SUM(N356:N357)</f>
        <v>77.100000000000009</v>
      </c>
      <c r="O358" s="72"/>
      <c r="P358" s="37"/>
    </row>
    <row r="359" spans="1:16" ht="17.25" customHeight="1" x14ac:dyDescent="0.2">
      <c r="A359" s="66"/>
      <c r="B359" s="67"/>
      <c r="C359" s="68"/>
      <c r="D359" s="68"/>
      <c r="E359" s="69"/>
      <c r="F359" s="66"/>
      <c r="G359" s="66"/>
      <c r="H359" s="66"/>
      <c r="I359" s="66"/>
      <c r="J359" s="70"/>
      <c r="K359" s="70"/>
      <c r="L359" s="70"/>
      <c r="M359" s="70"/>
      <c r="N359" s="70"/>
      <c r="O359" s="71"/>
      <c r="P359" s="70"/>
    </row>
    <row r="360" spans="1:16" ht="17.25" customHeight="1" x14ac:dyDescent="0.2">
      <c r="A360" s="42">
        <f>A357+1</f>
        <v>166</v>
      </c>
      <c r="B360" s="87" t="s">
        <v>413</v>
      </c>
      <c r="C360" s="83" t="s">
        <v>413</v>
      </c>
      <c r="D360" s="83" t="str">
        <f>VLOOKUP(C360,TaxInfo!$A$2:$B$641,2,0)</f>
        <v>Guimaras Electric Cooperative, Inc.</v>
      </c>
      <c r="E360" s="84" t="s">
        <v>35</v>
      </c>
      <c r="F360" s="85" t="s">
        <v>36</v>
      </c>
      <c r="G360" s="85" t="s">
        <v>37</v>
      </c>
      <c r="H360" s="85" t="s">
        <v>37</v>
      </c>
      <c r="I360" s="85" t="s">
        <v>37</v>
      </c>
      <c r="J360" s="86">
        <v>1447.13</v>
      </c>
      <c r="K360" s="25" t="s">
        <v>38</v>
      </c>
      <c r="L360" s="25">
        <v>173.66</v>
      </c>
      <c r="M360" s="25">
        <v>-28.94</v>
      </c>
      <c r="N360" s="25">
        <f>SUM(J360:M360)</f>
        <v>1591.8500000000001</v>
      </c>
      <c r="O360" s="25"/>
      <c r="P360" s="25"/>
    </row>
    <row r="361" spans="1:16" ht="17.25" customHeight="1" x14ac:dyDescent="0.2">
      <c r="A361" s="66"/>
      <c r="B361" s="67"/>
      <c r="C361" s="68"/>
      <c r="D361" s="68"/>
      <c r="E361" s="69"/>
      <c r="F361" s="66"/>
      <c r="G361" s="66"/>
      <c r="H361" s="66"/>
      <c r="I361" s="74" t="s">
        <v>1548</v>
      </c>
      <c r="J361" s="75">
        <f>SUM(J360)</f>
        <v>1447.13</v>
      </c>
      <c r="K361" s="75">
        <f t="shared" ref="K361" si="275">SUM(K360)</f>
        <v>0</v>
      </c>
      <c r="L361" s="75">
        <f t="shared" ref="L361" si="276">SUM(L360)</f>
        <v>173.66</v>
      </c>
      <c r="M361" s="75">
        <f t="shared" ref="M361" si="277">SUM(M360)</f>
        <v>-28.94</v>
      </c>
      <c r="N361" s="76">
        <f>SUM(N360)</f>
        <v>1591.8500000000001</v>
      </c>
      <c r="O361" s="72"/>
      <c r="P361" s="37"/>
    </row>
    <row r="362" spans="1:16" ht="17.25" customHeight="1" x14ac:dyDescent="0.2">
      <c r="A362" s="66"/>
      <c r="B362" s="67"/>
      <c r="C362" s="68"/>
      <c r="D362" s="68"/>
      <c r="E362" s="69"/>
      <c r="F362" s="66"/>
      <c r="G362" s="66"/>
      <c r="H362" s="66"/>
      <c r="I362" s="66"/>
      <c r="J362" s="70"/>
      <c r="K362" s="70"/>
      <c r="L362" s="70"/>
      <c r="M362" s="70"/>
      <c r="N362" s="70"/>
      <c r="O362" s="71"/>
      <c r="P362" s="70"/>
    </row>
    <row r="363" spans="1:16" ht="17.25" customHeight="1" x14ac:dyDescent="0.2">
      <c r="A363" s="42">
        <f>A360+1</f>
        <v>167</v>
      </c>
      <c r="B363" s="10" t="s">
        <v>180</v>
      </c>
      <c r="C363" s="17" t="s">
        <v>180</v>
      </c>
      <c r="D363" s="17" t="str">
        <f>VLOOKUP(C363,TaxInfo!$A$2:$B$641,2,0)</f>
        <v xml:space="preserve">Guimaras Wind Corporation </v>
      </c>
      <c r="E363" s="26" t="s">
        <v>43</v>
      </c>
      <c r="F363" s="11" t="s">
        <v>36</v>
      </c>
      <c r="G363" s="11" t="s">
        <v>36</v>
      </c>
      <c r="H363" s="11" t="s">
        <v>36</v>
      </c>
      <c r="I363" s="11" t="s">
        <v>36</v>
      </c>
      <c r="J363" s="25" t="s">
        <v>38</v>
      </c>
      <c r="K363" s="25">
        <v>447</v>
      </c>
      <c r="L363" s="25" t="s">
        <v>38</v>
      </c>
      <c r="M363" s="25">
        <v>-8.94</v>
      </c>
      <c r="N363" s="25">
        <f>SUM(J363:M363)</f>
        <v>438.06</v>
      </c>
      <c r="O363" s="25"/>
      <c r="P363" s="25"/>
    </row>
    <row r="364" spans="1:16" ht="17.25" customHeight="1" x14ac:dyDescent="0.2">
      <c r="A364" s="42">
        <f t="shared" si="229"/>
        <v>168</v>
      </c>
      <c r="B364" s="10" t="s">
        <v>180</v>
      </c>
      <c r="C364" s="17" t="s">
        <v>181</v>
      </c>
      <c r="D364" s="17" t="str">
        <f>VLOOKUP(C364,TaxInfo!$A$2:$B$641,2,0)</f>
        <v xml:space="preserve">Guimaras Wind Corporation </v>
      </c>
      <c r="E364" s="26" t="s">
        <v>35</v>
      </c>
      <c r="F364" s="11" t="s">
        <v>36</v>
      </c>
      <c r="G364" s="11" t="s">
        <v>36</v>
      </c>
      <c r="H364" s="11" t="s">
        <v>36</v>
      </c>
      <c r="I364" s="11" t="s">
        <v>36</v>
      </c>
      <c r="J364" s="25" t="s">
        <v>38</v>
      </c>
      <c r="K364" s="25">
        <v>22.52</v>
      </c>
      <c r="L364" s="25" t="s">
        <v>38</v>
      </c>
      <c r="M364" s="25">
        <v>-0.45</v>
      </c>
      <c r="N364" s="25">
        <f>SUM(J364:M364)</f>
        <v>22.07</v>
      </c>
      <c r="O364" s="25"/>
      <c r="P364" s="25"/>
    </row>
    <row r="365" spans="1:16" ht="17.25" customHeight="1" x14ac:dyDescent="0.2">
      <c r="A365" s="66"/>
      <c r="B365" s="67"/>
      <c r="C365" s="68"/>
      <c r="D365" s="68"/>
      <c r="E365" s="69"/>
      <c r="F365" s="66"/>
      <c r="G365" s="66"/>
      <c r="H365" s="66"/>
      <c r="I365" s="74" t="s">
        <v>1548</v>
      </c>
      <c r="J365" s="75">
        <f>SUM(J363:J364)</f>
        <v>0</v>
      </c>
      <c r="K365" s="75">
        <f t="shared" ref="K365" si="278">SUM(K363:K364)</f>
        <v>469.52</v>
      </c>
      <c r="L365" s="75">
        <f t="shared" ref="L365" si="279">SUM(L363:L364)</f>
        <v>0</v>
      </c>
      <c r="M365" s="75">
        <f t="shared" ref="M365" si="280">SUM(M363:M364)</f>
        <v>-9.3899999999999988</v>
      </c>
      <c r="N365" s="75">
        <f>SUM(N363:N364)</f>
        <v>460.13</v>
      </c>
      <c r="O365" s="72"/>
      <c r="P365" s="37"/>
    </row>
    <row r="366" spans="1:16" ht="17.25" customHeight="1" x14ac:dyDescent="0.2">
      <c r="A366" s="66"/>
      <c r="B366" s="67"/>
      <c r="C366" s="68"/>
      <c r="D366" s="68"/>
      <c r="E366" s="69"/>
      <c r="F366" s="66"/>
      <c r="G366" s="66"/>
      <c r="H366" s="66"/>
      <c r="I366" s="66"/>
      <c r="J366" s="70"/>
      <c r="K366" s="70"/>
      <c r="L366" s="70"/>
      <c r="M366" s="70"/>
      <c r="N366" s="70"/>
      <c r="O366" s="71"/>
      <c r="P366" s="70"/>
    </row>
    <row r="367" spans="1:16" ht="17.25" customHeight="1" x14ac:dyDescent="0.2">
      <c r="A367" s="42">
        <f>A364+1</f>
        <v>169</v>
      </c>
      <c r="B367" s="39" t="s">
        <v>424</v>
      </c>
      <c r="C367" s="17" t="s">
        <v>424</v>
      </c>
      <c r="D367" s="17" t="str">
        <f>VLOOKUP(C367,TaxInfo!$A$2:$B$641,2,0)</f>
        <v>Hawaiian-Philippine Company</v>
      </c>
      <c r="E367" s="26" t="s">
        <v>43</v>
      </c>
      <c r="F367" s="11" t="s">
        <v>36</v>
      </c>
      <c r="G367" s="11" t="s">
        <v>37</v>
      </c>
      <c r="H367" s="11" t="s">
        <v>36</v>
      </c>
      <c r="I367" s="11" t="s">
        <v>37</v>
      </c>
      <c r="J367" s="25">
        <v>65</v>
      </c>
      <c r="K367" s="25" t="s">
        <v>38</v>
      </c>
      <c r="L367" s="25">
        <v>7.8</v>
      </c>
      <c r="M367" s="25">
        <v>-1.3</v>
      </c>
      <c r="N367" s="25">
        <f>SUM(J367:M367)</f>
        <v>71.5</v>
      </c>
      <c r="O367" s="25"/>
      <c r="P367" s="25"/>
    </row>
    <row r="368" spans="1:16" ht="17.25" customHeight="1" x14ac:dyDescent="0.2">
      <c r="A368" s="42">
        <f t="shared" si="229"/>
        <v>170</v>
      </c>
      <c r="B368" s="39" t="s">
        <v>424</v>
      </c>
      <c r="C368" s="17" t="s">
        <v>425</v>
      </c>
      <c r="D368" s="17" t="str">
        <f>VLOOKUP(C368,TaxInfo!$A$2:$B$641,2,0)</f>
        <v>Hawaiian-Philippine Company</v>
      </c>
      <c r="E368" s="26" t="s">
        <v>35</v>
      </c>
      <c r="F368" s="11" t="s">
        <v>36</v>
      </c>
      <c r="G368" s="11" t="s">
        <v>37</v>
      </c>
      <c r="H368" s="11" t="s">
        <v>36</v>
      </c>
      <c r="I368" s="11" t="s">
        <v>37</v>
      </c>
      <c r="J368" s="25">
        <v>547.71</v>
      </c>
      <c r="K368" s="25" t="s">
        <v>38</v>
      </c>
      <c r="L368" s="25">
        <v>65.73</v>
      </c>
      <c r="M368" s="25">
        <v>-10.95</v>
      </c>
      <c r="N368" s="25">
        <f>SUM(J368:M368)</f>
        <v>602.49</v>
      </c>
      <c r="O368" s="25"/>
      <c r="P368" s="25"/>
    </row>
    <row r="369" spans="1:16" ht="17.25" customHeight="1" x14ac:dyDescent="0.2">
      <c r="A369" s="66"/>
      <c r="B369" s="67"/>
      <c r="C369" s="68"/>
      <c r="D369" s="68"/>
      <c r="E369" s="69"/>
      <c r="F369" s="66"/>
      <c r="G369" s="66"/>
      <c r="H369" s="66"/>
      <c r="I369" s="74" t="s">
        <v>1548</v>
      </c>
      <c r="J369" s="75">
        <f>SUM(J367:J368)</f>
        <v>612.71</v>
      </c>
      <c r="K369" s="75">
        <f t="shared" ref="K369" si="281">SUM(K367:K368)</f>
        <v>0</v>
      </c>
      <c r="L369" s="75">
        <f t="shared" ref="L369" si="282">SUM(L367:L368)</f>
        <v>73.53</v>
      </c>
      <c r="M369" s="75">
        <f t="shared" ref="M369" si="283">SUM(M367:M368)</f>
        <v>-12.25</v>
      </c>
      <c r="N369" s="75">
        <f>SUM(N367:N368)</f>
        <v>673.99</v>
      </c>
      <c r="O369" s="72"/>
      <c r="P369" s="37"/>
    </row>
    <row r="370" spans="1:16" ht="17.25" customHeight="1" x14ac:dyDescent="0.2">
      <c r="A370" s="66"/>
      <c r="B370" s="67"/>
      <c r="C370" s="68"/>
      <c r="D370" s="68"/>
      <c r="E370" s="69"/>
      <c r="F370" s="66"/>
      <c r="G370" s="66"/>
      <c r="H370" s="66"/>
      <c r="I370" s="66"/>
      <c r="J370" s="70"/>
      <c r="K370" s="70"/>
      <c r="L370" s="70"/>
      <c r="M370" s="70"/>
      <c r="N370" s="70"/>
      <c r="O370" s="71"/>
      <c r="P370" s="70"/>
    </row>
    <row r="371" spans="1:16" ht="17.25" customHeight="1" x14ac:dyDescent="0.2">
      <c r="A371" s="42">
        <f>A368+1</f>
        <v>171</v>
      </c>
      <c r="B371" s="39" t="s">
        <v>428</v>
      </c>
      <c r="C371" s="17" t="s">
        <v>428</v>
      </c>
      <c r="D371" s="17" t="str">
        <f>VLOOKUP(C371,TaxInfo!$A$2:$B$641,2,0)</f>
        <v xml:space="preserve">Hedcor Sabangan, Inc. </v>
      </c>
      <c r="E371" s="26" t="s">
        <v>43</v>
      </c>
      <c r="F371" s="11" t="s">
        <v>36</v>
      </c>
      <c r="G371" s="11" t="s">
        <v>36</v>
      </c>
      <c r="H371" s="11" t="s">
        <v>36</v>
      </c>
      <c r="I371" s="11" t="s">
        <v>36</v>
      </c>
      <c r="J371" s="25" t="s">
        <v>38</v>
      </c>
      <c r="K371" s="25">
        <v>0.89</v>
      </c>
      <c r="L371" s="25" t="s">
        <v>38</v>
      </c>
      <c r="M371" s="25">
        <v>-0.02</v>
      </c>
      <c r="N371" s="25">
        <f>SUM(J371:M371)</f>
        <v>0.87</v>
      </c>
      <c r="O371" s="25"/>
      <c r="P371" s="25"/>
    </row>
    <row r="372" spans="1:16" ht="17.25" customHeight="1" x14ac:dyDescent="0.2">
      <c r="A372" s="42">
        <f t="shared" si="229"/>
        <v>172</v>
      </c>
      <c r="B372" s="39" t="s">
        <v>428</v>
      </c>
      <c r="C372" s="17" t="s">
        <v>429</v>
      </c>
      <c r="D372" s="17" t="str">
        <f>VLOOKUP(C372,TaxInfo!$A$2:$B$641,2,0)</f>
        <v xml:space="preserve">Hedcor Sabangan, Inc. </v>
      </c>
      <c r="E372" s="26" t="s">
        <v>35</v>
      </c>
      <c r="F372" s="11" t="s">
        <v>36</v>
      </c>
      <c r="G372" s="11" t="s">
        <v>36</v>
      </c>
      <c r="H372" s="11" t="s">
        <v>36</v>
      </c>
      <c r="I372" s="11" t="s">
        <v>36</v>
      </c>
      <c r="J372" s="25" t="s">
        <v>38</v>
      </c>
      <c r="K372" s="25">
        <v>1.85</v>
      </c>
      <c r="L372" s="25" t="s">
        <v>38</v>
      </c>
      <c r="M372" s="25">
        <v>-0.04</v>
      </c>
      <c r="N372" s="25">
        <f>SUM(J372:M372)</f>
        <v>1.81</v>
      </c>
      <c r="O372" s="25"/>
      <c r="P372" s="25"/>
    </row>
    <row r="373" spans="1:16" ht="17.25" customHeight="1" x14ac:dyDescent="0.2">
      <c r="A373" s="66"/>
      <c r="B373" s="67"/>
      <c r="C373" s="68"/>
      <c r="D373" s="68"/>
      <c r="E373" s="69"/>
      <c r="F373" s="66"/>
      <c r="G373" s="66"/>
      <c r="H373" s="66"/>
      <c r="I373" s="74" t="s">
        <v>1548</v>
      </c>
      <c r="J373" s="75">
        <f>SUM(J371:J372)</f>
        <v>0</v>
      </c>
      <c r="K373" s="75">
        <f t="shared" ref="K373" si="284">SUM(K371:K372)</f>
        <v>2.74</v>
      </c>
      <c r="L373" s="75">
        <f t="shared" ref="L373" si="285">SUM(L371:L372)</f>
        <v>0</v>
      </c>
      <c r="M373" s="75">
        <f t="shared" ref="M373" si="286">SUM(M371:M372)</f>
        <v>-0.06</v>
      </c>
      <c r="N373" s="75">
        <f t="shared" ref="N373" si="287">SUM(N371:N372)</f>
        <v>2.68</v>
      </c>
      <c r="O373" s="72"/>
      <c r="P373" s="37"/>
    </row>
    <row r="374" spans="1:16" ht="17.25" customHeight="1" x14ac:dyDescent="0.2">
      <c r="A374" s="66"/>
      <c r="B374" s="67"/>
      <c r="C374" s="68"/>
      <c r="D374" s="68"/>
      <c r="E374" s="69"/>
      <c r="F374" s="66"/>
      <c r="G374" s="66"/>
      <c r="H374" s="66"/>
      <c r="I374" s="66"/>
      <c r="J374" s="70"/>
      <c r="K374" s="70"/>
      <c r="L374" s="70"/>
      <c r="M374" s="70"/>
      <c r="N374" s="70"/>
      <c r="O374" s="71"/>
      <c r="P374" s="70"/>
    </row>
    <row r="375" spans="1:16" ht="17.25" customHeight="1" x14ac:dyDescent="0.2">
      <c r="A375" s="42">
        <f>A372+1</f>
        <v>173</v>
      </c>
      <c r="B375" s="39" t="s">
        <v>414</v>
      </c>
      <c r="C375" s="17" t="s">
        <v>414</v>
      </c>
      <c r="D375" s="17" t="str">
        <f>VLOOKUP(C375,TaxInfo!$A$2:$B$641,2,0)</f>
        <v xml:space="preserve">HEDCOR, Inc. </v>
      </c>
      <c r="E375" s="26" t="s">
        <v>43</v>
      </c>
      <c r="F375" s="11" t="s">
        <v>36</v>
      </c>
      <c r="G375" s="11" t="s">
        <v>36</v>
      </c>
      <c r="H375" s="11" t="s">
        <v>36</v>
      </c>
      <c r="I375" s="11" t="s">
        <v>36</v>
      </c>
      <c r="J375" s="25" t="s">
        <v>38</v>
      </c>
      <c r="K375" s="25">
        <v>0.79</v>
      </c>
      <c r="L375" s="25" t="s">
        <v>38</v>
      </c>
      <c r="M375" s="25">
        <v>-0.02</v>
      </c>
      <c r="N375" s="25">
        <f t="shared" ref="N375:N380" si="288">SUM(J375:M375)</f>
        <v>0.77</v>
      </c>
      <c r="O375" s="25"/>
      <c r="P375" s="25"/>
    </row>
    <row r="376" spans="1:16" ht="17.25" customHeight="1" x14ac:dyDescent="0.2">
      <c r="A376" s="42">
        <f t="shared" si="229"/>
        <v>174</v>
      </c>
      <c r="B376" s="39" t="s">
        <v>414</v>
      </c>
      <c r="C376" s="17" t="s">
        <v>415</v>
      </c>
      <c r="D376" s="17" t="str">
        <f>VLOOKUP(C376,TaxInfo!$A$2:$B$641,2,0)</f>
        <v xml:space="preserve">HEDCOR, Inc. </v>
      </c>
      <c r="E376" s="26" t="s">
        <v>43</v>
      </c>
      <c r="F376" s="11" t="s">
        <v>36</v>
      </c>
      <c r="G376" s="11" t="s">
        <v>36</v>
      </c>
      <c r="H376" s="11" t="s">
        <v>36</v>
      </c>
      <c r="I376" s="11" t="s">
        <v>36</v>
      </c>
      <c r="J376" s="25" t="s">
        <v>38</v>
      </c>
      <c r="K376" s="25">
        <v>105.77</v>
      </c>
      <c r="L376" s="25" t="s">
        <v>38</v>
      </c>
      <c r="M376" s="25">
        <v>-2.12</v>
      </c>
      <c r="N376" s="25">
        <f t="shared" si="288"/>
        <v>103.64999999999999</v>
      </c>
      <c r="O376" s="25"/>
      <c r="P376" s="25"/>
    </row>
    <row r="377" spans="1:16" ht="17.25" customHeight="1" x14ac:dyDescent="0.2">
      <c r="A377" s="42">
        <f t="shared" si="229"/>
        <v>175</v>
      </c>
      <c r="B377" s="39" t="s">
        <v>414</v>
      </c>
      <c r="C377" s="17" t="s">
        <v>416</v>
      </c>
      <c r="D377" s="17" t="str">
        <f>VLOOKUP(C377,TaxInfo!$A$2:$B$641,2,0)</f>
        <v xml:space="preserve">HEDCOR, Inc. </v>
      </c>
      <c r="E377" s="26" t="s">
        <v>35</v>
      </c>
      <c r="F377" s="11" t="s">
        <v>36</v>
      </c>
      <c r="G377" s="11" t="s">
        <v>36</v>
      </c>
      <c r="H377" s="11" t="s">
        <v>36</v>
      </c>
      <c r="I377" s="11" t="s">
        <v>36</v>
      </c>
      <c r="J377" s="25" t="s">
        <v>38</v>
      </c>
      <c r="K377" s="25">
        <v>0.44</v>
      </c>
      <c r="L377" s="25" t="s">
        <v>38</v>
      </c>
      <c r="M377" s="25">
        <v>-0.01</v>
      </c>
      <c r="N377" s="25">
        <f t="shared" si="288"/>
        <v>0.43</v>
      </c>
      <c r="O377" s="25"/>
      <c r="P377" s="25"/>
    </row>
    <row r="378" spans="1:16" ht="17.25" customHeight="1" x14ac:dyDescent="0.2">
      <c r="A378" s="42">
        <f t="shared" si="229"/>
        <v>176</v>
      </c>
      <c r="B378" s="39" t="s">
        <v>414</v>
      </c>
      <c r="C378" s="17" t="s">
        <v>417</v>
      </c>
      <c r="D378" s="17" t="str">
        <f>VLOOKUP(C378,TaxInfo!$A$2:$B$641,2,0)</f>
        <v xml:space="preserve">HEDCOR, Inc. </v>
      </c>
      <c r="E378" s="26" t="s">
        <v>35</v>
      </c>
      <c r="F378" s="11" t="s">
        <v>36</v>
      </c>
      <c r="G378" s="11" t="s">
        <v>36</v>
      </c>
      <c r="H378" s="11" t="s">
        <v>36</v>
      </c>
      <c r="I378" s="11" t="s">
        <v>36</v>
      </c>
      <c r="J378" s="25" t="s">
        <v>38</v>
      </c>
      <c r="K378" s="25">
        <v>27.06</v>
      </c>
      <c r="L378" s="25" t="s">
        <v>38</v>
      </c>
      <c r="M378" s="25">
        <v>-0.54</v>
      </c>
      <c r="N378" s="25">
        <f t="shared" si="288"/>
        <v>26.52</v>
      </c>
      <c r="O378" s="25"/>
      <c r="P378" s="25"/>
    </row>
    <row r="379" spans="1:16" ht="17.25" customHeight="1" x14ac:dyDescent="0.2">
      <c r="A379" s="42">
        <f t="shared" si="229"/>
        <v>177</v>
      </c>
      <c r="B379" s="39" t="s">
        <v>414</v>
      </c>
      <c r="C379" s="17" t="s">
        <v>418</v>
      </c>
      <c r="D379" s="17" t="str">
        <f>VLOOKUP(C379,TaxInfo!$A$2:$B$641,2,0)</f>
        <v xml:space="preserve">HEDCOR, Inc. </v>
      </c>
      <c r="E379" s="26" t="s">
        <v>43</v>
      </c>
      <c r="F379" s="11" t="s">
        <v>36</v>
      </c>
      <c r="G379" s="11" t="s">
        <v>36</v>
      </c>
      <c r="H379" s="11" t="s">
        <v>36</v>
      </c>
      <c r="I379" s="11" t="s">
        <v>36</v>
      </c>
      <c r="J379" s="25" t="s">
        <v>38</v>
      </c>
      <c r="K379" s="25">
        <v>60.87</v>
      </c>
      <c r="L379" s="25" t="s">
        <v>38</v>
      </c>
      <c r="M379" s="25">
        <v>-1.22</v>
      </c>
      <c r="N379" s="25">
        <f t="shared" si="288"/>
        <v>59.65</v>
      </c>
      <c r="O379" s="25"/>
      <c r="P379" s="25"/>
    </row>
    <row r="380" spans="1:16" ht="17.25" customHeight="1" x14ac:dyDescent="0.2">
      <c r="A380" s="42">
        <f t="shared" si="229"/>
        <v>178</v>
      </c>
      <c r="B380" s="39" t="s">
        <v>414</v>
      </c>
      <c r="C380" s="17" t="s">
        <v>419</v>
      </c>
      <c r="D380" s="17" t="str">
        <f>VLOOKUP(C380,TaxInfo!$A$2:$B$641,2,0)</f>
        <v xml:space="preserve">HEDCOR, Inc. </v>
      </c>
      <c r="E380" s="26" t="s">
        <v>35</v>
      </c>
      <c r="F380" s="11" t="s">
        <v>36</v>
      </c>
      <c r="G380" s="11" t="s">
        <v>36</v>
      </c>
      <c r="H380" s="11" t="s">
        <v>36</v>
      </c>
      <c r="I380" s="11" t="s">
        <v>36</v>
      </c>
      <c r="J380" s="25" t="s">
        <v>38</v>
      </c>
      <c r="K380" s="25">
        <v>15.15</v>
      </c>
      <c r="L380" s="25" t="s">
        <v>38</v>
      </c>
      <c r="M380" s="25">
        <v>-0.3</v>
      </c>
      <c r="N380" s="25">
        <f t="shared" si="288"/>
        <v>14.85</v>
      </c>
      <c r="O380" s="25"/>
      <c r="P380" s="25"/>
    </row>
    <row r="381" spans="1:16" ht="17.25" customHeight="1" x14ac:dyDescent="0.2">
      <c r="A381" s="66"/>
      <c r="B381" s="67"/>
      <c r="C381" s="68"/>
      <c r="D381" s="68"/>
      <c r="E381" s="69"/>
      <c r="F381" s="66"/>
      <c r="G381" s="66"/>
      <c r="H381" s="66"/>
      <c r="I381" s="74" t="s">
        <v>1548</v>
      </c>
      <c r="J381" s="75">
        <f>SUM(J375:J380)</f>
        <v>0</v>
      </c>
      <c r="K381" s="75">
        <f t="shared" ref="K381:M381" si="289">SUM(K375:K380)</f>
        <v>210.08</v>
      </c>
      <c r="L381" s="75">
        <f t="shared" si="289"/>
        <v>0</v>
      </c>
      <c r="M381" s="75">
        <f t="shared" si="289"/>
        <v>-4.21</v>
      </c>
      <c r="N381" s="75">
        <f>SUM(N375:N380)</f>
        <v>205.87</v>
      </c>
      <c r="O381" s="72"/>
      <c r="P381" s="37"/>
    </row>
    <row r="382" spans="1:16" ht="17.25" customHeight="1" x14ac:dyDescent="0.2">
      <c r="A382" s="66"/>
      <c r="B382" s="67"/>
      <c r="C382" s="68"/>
      <c r="D382" s="68"/>
      <c r="E382" s="69"/>
      <c r="F382" s="66"/>
      <c r="G382" s="66"/>
      <c r="H382" s="66"/>
      <c r="I382" s="66"/>
      <c r="J382" s="70"/>
      <c r="K382" s="70"/>
      <c r="L382" s="70"/>
      <c r="M382" s="70"/>
      <c r="N382" s="70"/>
      <c r="O382" s="71"/>
      <c r="P382" s="70"/>
    </row>
    <row r="383" spans="1:16" ht="17.25" customHeight="1" x14ac:dyDescent="0.2">
      <c r="A383" s="42">
        <f>A380+1</f>
        <v>179</v>
      </c>
      <c r="B383" s="39" t="s">
        <v>420</v>
      </c>
      <c r="C383" s="17" t="s">
        <v>420</v>
      </c>
      <c r="D383" s="17" t="str">
        <f>VLOOKUP(C383,TaxInfo!$A$2:$B$641,2,0)</f>
        <v xml:space="preserve">Helios Solar Energy Corporation </v>
      </c>
      <c r="E383" s="26" t="s">
        <v>43</v>
      </c>
      <c r="F383" s="11" t="s">
        <v>36</v>
      </c>
      <c r="G383" s="11" t="s">
        <v>36</v>
      </c>
      <c r="H383" s="11" t="s">
        <v>36</v>
      </c>
      <c r="I383" s="11" t="s">
        <v>36</v>
      </c>
      <c r="J383" s="25" t="s">
        <v>38</v>
      </c>
      <c r="K383" s="25">
        <v>708.63</v>
      </c>
      <c r="L383" s="25" t="s">
        <v>38</v>
      </c>
      <c r="M383" s="25">
        <v>-14.17</v>
      </c>
      <c r="N383" s="25">
        <f>SUM(J383:M383)</f>
        <v>694.46</v>
      </c>
      <c r="O383" s="25"/>
      <c r="P383" s="25"/>
    </row>
    <row r="384" spans="1:16" ht="17.25" customHeight="1" x14ac:dyDescent="0.2">
      <c r="A384" s="42">
        <f t="shared" si="229"/>
        <v>180</v>
      </c>
      <c r="B384" s="40" t="s">
        <v>420</v>
      </c>
      <c r="C384" s="35" t="s">
        <v>421</v>
      </c>
      <c r="D384" s="17" t="str">
        <f>VLOOKUP(C384,TaxInfo!$A$2:$B$641,2,0)</f>
        <v xml:space="preserve">Helios Solar Energy Corporation </v>
      </c>
      <c r="E384" s="64" t="s">
        <v>35</v>
      </c>
      <c r="F384" s="36" t="s">
        <v>36</v>
      </c>
      <c r="G384" s="36" t="s">
        <v>36</v>
      </c>
      <c r="H384" s="36" t="s">
        <v>36</v>
      </c>
      <c r="I384" s="36" t="s">
        <v>36</v>
      </c>
      <c r="J384" s="37" t="s">
        <v>38</v>
      </c>
      <c r="K384" s="25">
        <v>319.52</v>
      </c>
      <c r="L384" s="25" t="s">
        <v>38</v>
      </c>
      <c r="M384" s="25">
        <v>-6.39</v>
      </c>
      <c r="N384" s="25">
        <f>SUM(J384:M384)</f>
        <v>313.13</v>
      </c>
      <c r="O384" s="25"/>
      <c r="P384" s="25"/>
    </row>
    <row r="385" spans="1:16" ht="17.25" customHeight="1" x14ac:dyDescent="0.2">
      <c r="A385" s="66"/>
      <c r="B385" s="67"/>
      <c r="C385" s="68"/>
      <c r="D385" s="68"/>
      <c r="E385" s="69"/>
      <c r="F385" s="66"/>
      <c r="G385" s="66"/>
      <c r="H385" s="66"/>
      <c r="I385" s="74" t="s">
        <v>1548</v>
      </c>
      <c r="J385" s="75">
        <f>SUM(J383:J384)</f>
        <v>0</v>
      </c>
      <c r="K385" s="75">
        <f t="shared" ref="K385" si="290">SUM(K383:K384)</f>
        <v>1028.1500000000001</v>
      </c>
      <c r="L385" s="75">
        <f t="shared" ref="L385" si="291">SUM(L383:L384)</f>
        <v>0</v>
      </c>
      <c r="M385" s="75">
        <f t="shared" ref="M385" si="292">SUM(M383:M384)</f>
        <v>-20.56</v>
      </c>
      <c r="N385" s="75">
        <f>SUM(N383:N384)</f>
        <v>1007.59</v>
      </c>
      <c r="O385" s="72"/>
      <c r="P385" s="37"/>
    </row>
    <row r="386" spans="1:16" ht="17.25" customHeight="1" x14ac:dyDescent="0.2">
      <c r="A386" s="66"/>
      <c r="B386" s="67"/>
      <c r="C386" s="68"/>
      <c r="D386" s="68"/>
      <c r="E386" s="69"/>
      <c r="F386" s="66"/>
      <c r="G386" s="66"/>
      <c r="H386" s="66"/>
      <c r="I386" s="66"/>
      <c r="J386" s="70"/>
      <c r="K386" s="70"/>
      <c r="L386" s="70"/>
      <c r="M386" s="70"/>
      <c r="N386" s="70"/>
      <c r="O386" s="71"/>
      <c r="P386" s="70"/>
    </row>
    <row r="387" spans="1:16" ht="17.25" customHeight="1" x14ac:dyDescent="0.2">
      <c r="A387" s="42">
        <f>A384+1</f>
        <v>181</v>
      </c>
      <c r="B387" s="87" t="s">
        <v>422</v>
      </c>
      <c r="C387" s="83" t="s">
        <v>422</v>
      </c>
      <c r="D387" s="83" t="str">
        <f>VLOOKUP(C387,TaxInfo!$A$2:$B$641,2,0)</f>
        <v xml:space="preserve">HyperGreen Energy Corporation  </v>
      </c>
      <c r="E387" s="84" t="s">
        <v>43</v>
      </c>
      <c r="F387" s="85" t="s">
        <v>36</v>
      </c>
      <c r="G387" s="85" t="s">
        <v>36</v>
      </c>
      <c r="H387" s="85" t="s">
        <v>36</v>
      </c>
      <c r="I387" s="85" t="s">
        <v>36</v>
      </c>
      <c r="J387" s="86" t="s">
        <v>38</v>
      </c>
      <c r="K387" s="25">
        <v>136.28</v>
      </c>
      <c r="L387" s="25" t="s">
        <v>38</v>
      </c>
      <c r="M387" s="25">
        <v>-2.73</v>
      </c>
      <c r="N387" s="25">
        <f>SUM(J387:M387)</f>
        <v>133.55000000000001</v>
      </c>
      <c r="O387" s="25"/>
      <c r="P387" s="25"/>
    </row>
    <row r="388" spans="1:16" ht="17.25" customHeight="1" x14ac:dyDescent="0.2">
      <c r="A388" s="66"/>
      <c r="B388" s="67"/>
      <c r="C388" s="68"/>
      <c r="D388" s="68"/>
      <c r="E388" s="69"/>
      <c r="F388" s="66"/>
      <c r="G388" s="66"/>
      <c r="H388" s="66"/>
      <c r="I388" s="74" t="s">
        <v>1548</v>
      </c>
      <c r="J388" s="75">
        <f>SUM(J387)</f>
        <v>0</v>
      </c>
      <c r="K388" s="75">
        <f t="shared" ref="K388" si="293">SUM(K387)</f>
        <v>136.28</v>
      </c>
      <c r="L388" s="75">
        <f t="shared" ref="L388" si="294">SUM(L387)</f>
        <v>0</v>
      </c>
      <c r="M388" s="75">
        <f t="shared" ref="M388" si="295">SUM(M387)</f>
        <v>-2.73</v>
      </c>
      <c r="N388" s="76">
        <f>SUM(N387)</f>
        <v>133.55000000000001</v>
      </c>
      <c r="O388" s="72"/>
      <c r="P388" s="37"/>
    </row>
    <row r="389" spans="1:16" ht="17.25" customHeight="1" x14ac:dyDescent="0.2">
      <c r="A389" s="66"/>
      <c r="B389" s="67"/>
      <c r="C389" s="68"/>
      <c r="D389" s="68"/>
      <c r="E389" s="69"/>
      <c r="F389" s="66"/>
      <c r="G389" s="66"/>
      <c r="H389" s="66"/>
      <c r="I389" s="66"/>
      <c r="J389" s="70"/>
      <c r="K389" s="70"/>
      <c r="L389" s="70"/>
      <c r="M389" s="70"/>
      <c r="N389" s="70"/>
      <c r="O389" s="71"/>
      <c r="P389" s="70"/>
    </row>
    <row r="390" spans="1:16" ht="17.25" customHeight="1" x14ac:dyDescent="0.2">
      <c r="A390" s="42">
        <f>A387+1</f>
        <v>182</v>
      </c>
      <c r="B390" s="10" t="s">
        <v>439</v>
      </c>
      <c r="C390" s="17" t="s">
        <v>439</v>
      </c>
      <c r="D390" s="17" t="str">
        <f>VLOOKUP(C390,TaxInfo!$A$2:$B$641,2,0)</f>
        <v xml:space="preserve">Ilocos Norte Electric Cooperative, Inc. </v>
      </c>
      <c r="E390" s="26" t="s">
        <v>35</v>
      </c>
      <c r="F390" s="11" t="s">
        <v>36</v>
      </c>
      <c r="G390" s="11" t="s">
        <v>37</v>
      </c>
      <c r="H390" s="11" t="s">
        <v>37</v>
      </c>
      <c r="I390" s="11" t="s">
        <v>37</v>
      </c>
      <c r="J390" s="25">
        <v>6966.47</v>
      </c>
      <c r="K390" s="25" t="s">
        <v>38</v>
      </c>
      <c r="L390" s="25">
        <v>835.98</v>
      </c>
      <c r="M390" s="25">
        <v>-139.33000000000001</v>
      </c>
      <c r="N390" s="25">
        <f>SUM(J390:M390)</f>
        <v>7663.1200000000008</v>
      </c>
      <c r="O390" s="25"/>
      <c r="P390" s="25"/>
    </row>
    <row r="391" spans="1:16" ht="17.25" customHeight="1" x14ac:dyDescent="0.2">
      <c r="A391" s="66"/>
      <c r="B391" s="67"/>
      <c r="C391" s="68"/>
      <c r="D391" s="68"/>
      <c r="E391" s="69"/>
      <c r="F391" s="66"/>
      <c r="G391" s="66"/>
      <c r="H391" s="66"/>
      <c r="I391" s="74" t="s">
        <v>1548</v>
      </c>
      <c r="J391" s="75">
        <f>SUM(J390)</f>
        <v>6966.47</v>
      </c>
      <c r="K391" s="75">
        <f t="shared" ref="K391" si="296">SUM(K390)</f>
        <v>0</v>
      </c>
      <c r="L391" s="75">
        <f t="shared" ref="L391" si="297">SUM(L390)</f>
        <v>835.98</v>
      </c>
      <c r="M391" s="75">
        <f t="shared" ref="M391" si="298">SUM(M390)</f>
        <v>-139.33000000000001</v>
      </c>
      <c r="N391" s="76">
        <f>SUM(N390)</f>
        <v>7663.1200000000008</v>
      </c>
      <c r="O391" s="72"/>
      <c r="P391" s="37"/>
    </row>
    <row r="392" spans="1:16" ht="17.25" customHeight="1" x14ac:dyDescent="0.2">
      <c r="A392" s="66"/>
      <c r="B392" s="67"/>
      <c r="C392" s="68"/>
      <c r="D392" s="68"/>
      <c r="E392" s="69"/>
      <c r="F392" s="66"/>
      <c r="G392" s="66"/>
      <c r="H392" s="66"/>
      <c r="I392" s="66"/>
      <c r="J392" s="70"/>
      <c r="K392" s="70"/>
      <c r="L392" s="70"/>
      <c r="M392" s="70"/>
      <c r="N392" s="70"/>
      <c r="O392" s="71"/>
      <c r="P392" s="70"/>
    </row>
    <row r="393" spans="1:16" ht="17.25" customHeight="1" x14ac:dyDescent="0.2">
      <c r="A393" s="42">
        <f>A390+1</f>
        <v>183</v>
      </c>
      <c r="B393" s="10" t="s">
        <v>447</v>
      </c>
      <c r="C393" s="17" t="s">
        <v>447</v>
      </c>
      <c r="D393" s="17" t="str">
        <f>VLOOKUP(C393,TaxInfo!$A$2:$B$641,2,0)</f>
        <v>Ilocos Sur Electric Cooperative, Inc.</v>
      </c>
      <c r="E393" s="26" t="s">
        <v>35</v>
      </c>
      <c r="F393" s="11" t="s">
        <v>36</v>
      </c>
      <c r="G393" s="11" t="s">
        <v>37</v>
      </c>
      <c r="H393" s="11" t="s">
        <v>37</v>
      </c>
      <c r="I393" s="11" t="s">
        <v>37</v>
      </c>
      <c r="J393" s="25">
        <v>12287.14</v>
      </c>
      <c r="K393" s="25" t="s">
        <v>38</v>
      </c>
      <c r="L393" s="25">
        <v>1474.46</v>
      </c>
      <c r="M393" s="25">
        <v>-245.74</v>
      </c>
      <c r="N393" s="25">
        <f>SUM(J393:M393)</f>
        <v>13515.859999999999</v>
      </c>
      <c r="O393" s="25"/>
      <c r="P393" s="25"/>
    </row>
    <row r="394" spans="1:16" ht="17.25" customHeight="1" x14ac:dyDescent="0.2">
      <c r="A394" s="66"/>
      <c r="B394" s="67"/>
      <c r="C394" s="68"/>
      <c r="D394" s="68"/>
      <c r="E394" s="69"/>
      <c r="F394" s="66"/>
      <c r="G394" s="66"/>
      <c r="H394" s="66"/>
      <c r="I394" s="74" t="s">
        <v>1548</v>
      </c>
      <c r="J394" s="75">
        <f>SUM(J393)</f>
        <v>12287.14</v>
      </c>
      <c r="K394" s="75">
        <f t="shared" ref="K394" si="299">SUM(K393)</f>
        <v>0</v>
      </c>
      <c r="L394" s="75">
        <f t="shared" ref="L394" si="300">SUM(L393)</f>
        <v>1474.46</v>
      </c>
      <c r="M394" s="75">
        <f t="shared" ref="M394" si="301">SUM(M393)</f>
        <v>-245.74</v>
      </c>
      <c r="N394" s="76">
        <f>SUM(N393)</f>
        <v>13515.859999999999</v>
      </c>
      <c r="O394" s="72"/>
      <c r="P394" s="37"/>
    </row>
    <row r="395" spans="1:16" ht="17.25" customHeight="1" x14ac:dyDescent="0.2">
      <c r="A395" s="66"/>
      <c r="B395" s="67"/>
      <c r="C395" s="68"/>
      <c r="D395" s="68"/>
      <c r="E395" s="69"/>
      <c r="F395" s="66"/>
      <c r="G395" s="66"/>
      <c r="H395" s="66"/>
      <c r="I395" s="66"/>
      <c r="J395" s="70"/>
      <c r="K395" s="70"/>
      <c r="L395" s="70"/>
      <c r="M395" s="70"/>
      <c r="N395" s="70"/>
      <c r="O395" s="71"/>
      <c r="P395" s="70"/>
    </row>
    <row r="396" spans="1:16" ht="17.25" customHeight="1" x14ac:dyDescent="0.2">
      <c r="A396" s="42">
        <f>A393+1</f>
        <v>184</v>
      </c>
      <c r="B396" s="10" t="s">
        <v>436</v>
      </c>
      <c r="C396" s="17" t="s">
        <v>436</v>
      </c>
      <c r="D396" s="17" t="str">
        <f>VLOOKUP(C396,TaxInfo!$A$2:$B$641,2,0)</f>
        <v xml:space="preserve">Iloilo I Electric Cooperative, Inc. </v>
      </c>
      <c r="E396" s="26" t="s">
        <v>35</v>
      </c>
      <c r="F396" s="11" t="s">
        <v>36</v>
      </c>
      <c r="G396" s="11" t="s">
        <v>37</v>
      </c>
      <c r="H396" s="11" t="s">
        <v>37</v>
      </c>
      <c r="I396" s="11" t="s">
        <v>37</v>
      </c>
      <c r="J396" s="25">
        <v>25293.53</v>
      </c>
      <c r="K396" s="25" t="s">
        <v>38</v>
      </c>
      <c r="L396" s="25">
        <v>3035.22</v>
      </c>
      <c r="M396" s="25">
        <v>-505.87</v>
      </c>
      <c r="N396" s="25">
        <f>SUM(J396:M396)</f>
        <v>27822.880000000001</v>
      </c>
      <c r="O396" s="25"/>
      <c r="P396" s="25"/>
    </row>
    <row r="397" spans="1:16" ht="17.25" customHeight="1" x14ac:dyDescent="0.2">
      <c r="A397" s="66"/>
      <c r="B397" s="67"/>
      <c r="C397" s="68"/>
      <c r="D397" s="68"/>
      <c r="E397" s="69"/>
      <c r="F397" s="66"/>
      <c r="G397" s="66"/>
      <c r="H397" s="66"/>
      <c r="I397" s="74" t="s">
        <v>1548</v>
      </c>
      <c r="J397" s="75">
        <f>SUM(J396)</f>
        <v>25293.53</v>
      </c>
      <c r="K397" s="75">
        <f t="shared" ref="K397" si="302">SUM(K396)</f>
        <v>0</v>
      </c>
      <c r="L397" s="75">
        <f t="shared" ref="L397" si="303">SUM(L396)</f>
        <v>3035.22</v>
      </c>
      <c r="M397" s="75">
        <f t="shared" ref="M397" si="304">SUM(M396)</f>
        <v>-505.87</v>
      </c>
      <c r="N397" s="76">
        <f>SUM(N396)</f>
        <v>27822.880000000001</v>
      </c>
      <c r="O397" s="72"/>
      <c r="P397" s="37"/>
    </row>
    <row r="398" spans="1:16" ht="17.25" customHeight="1" x14ac:dyDescent="0.2">
      <c r="A398" s="66"/>
      <c r="B398" s="67"/>
      <c r="C398" s="68"/>
      <c r="D398" s="68"/>
      <c r="E398" s="69"/>
      <c r="F398" s="66"/>
      <c r="G398" s="66"/>
      <c r="H398" s="66"/>
      <c r="I398" s="66"/>
      <c r="J398" s="70"/>
      <c r="K398" s="70"/>
      <c r="L398" s="70"/>
      <c r="M398" s="70"/>
      <c r="N398" s="70"/>
      <c r="O398" s="71"/>
      <c r="P398" s="70"/>
    </row>
    <row r="399" spans="1:16" ht="17.25" customHeight="1" x14ac:dyDescent="0.2">
      <c r="A399" s="42">
        <f>A396+1</f>
        <v>185</v>
      </c>
      <c r="B399" s="10" t="s">
        <v>437</v>
      </c>
      <c r="C399" s="17" t="s">
        <v>437</v>
      </c>
      <c r="D399" s="17" t="str">
        <f>VLOOKUP(C399,TaxInfo!$A$2:$B$641,2,0)</f>
        <v xml:space="preserve">Iloilo II Electric Cooperative, Inc. </v>
      </c>
      <c r="E399" s="26" t="s">
        <v>35</v>
      </c>
      <c r="F399" s="11" t="s">
        <v>36</v>
      </c>
      <c r="G399" s="11" t="s">
        <v>36</v>
      </c>
      <c r="H399" s="11" t="s">
        <v>37</v>
      </c>
      <c r="I399" s="11" t="s">
        <v>37</v>
      </c>
      <c r="J399" s="25">
        <v>7756.37</v>
      </c>
      <c r="K399" s="25" t="s">
        <v>38</v>
      </c>
      <c r="L399" s="25">
        <v>930.76</v>
      </c>
      <c r="M399" s="25">
        <v>-155.13</v>
      </c>
      <c r="N399" s="25">
        <f>SUM(J399:M399)</f>
        <v>8532</v>
      </c>
      <c r="O399" s="25"/>
      <c r="P399" s="25"/>
    </row>
    <row r="400" spans="1:16" ht="17.25" customHeight="1" x14ac:dyDescent="0.2">
      <c r="A400" s="66"/>
      <c r="B400" s="67"/>
      <c r="C400" s="68"/>
      <c r="D400" s="68"/>
      <c r="E400" s="69"/>
      <c r="F400" s="66"/>
      <c r="G400" s="66"/>
      <c r="H400" s="66"/>
      <c r="I400" s="74" t="s">
        <v>1548</v>
      </c>
      <c r="J400" s="75">
        <f>SUM(J399)</f>
        <v>7756.37</v>
      </c>
      <c r="K400" s="75">
        <f t="shared" ref="K400" si="305">SUM(K399)</f>
        <v>0</v>
      </c>
      <c r="L400" s="75">
        <f t="shared" ref="L400" si="306">SUM(L399)</f>
        <v>930.76</v>
      </c>
      <c r="M400" s="75">
        <f t="shared" ref="M400" si="307">SUM(M399)</f>
        <v>-155.13</v>
      </c>
      <c r="N400" s="76">
        <f>SUM(N399)</f>
        <v>8532</v>
      </c>
      <c r="O400" s="72"/>
      <c r="P400" s="37"/>
    </row>
    <row r="401" spans="1:16" ht="17.25" customHeight="1" x14ac:dyDescent="0.2">
      <c r="A401" s="66"/>
      <c r="B401" s="67"/>
      <c r="C401" s="68"/>
      <c r="D401" s="68"/>
      <c r="E401" s="69"/>
      <c r="F401" s="66"/>
      <c r="G401" s="66"/>
      <c r="H401" s="66"/>
      <c r="I401" s="66"/>
      <c r="J401" s="70"/>
      <c r="K401" s="70"/>
      <c r="L401" s="70"/>
      <c r="M401" s="70"/>
      <c r="N401" s="70"/>
      <c r="O401" s="71"/>
      <c r="P401" s="70"/>
    </row>
    <row r="402" spans="1:16" ht="17.25" customHeight="1" x14ac:dyDescent="0.2">
      <c r="A402" s="42">
        <f>A399+1</f>
        <v>186</v>
      </c>
      <c r="B402" s="10" t="s">
        <v>438</v>
      </c>
      <c r="C402" s="17" t="s">
        <v>438</v>
      </c>
      <c r="D402" s="17" t="str">
        <f>VLOOKUP(C402,TaxInfo!$A$2:$B$641,2,0)</f>
        <v xml:space="preserve">Iloilo III Electric Cooperative, Inc. </v>
      </c>
      <c r="E402" s="26" t="s">
        <v>35</v>
      </c>
      <c r="F402" s="11" t="s">
        <v>36</v>
      </c>
      <c r="G402" s="11" t="s">
        <v>37</v>
      </c>
      <c r="H402" s="11" t="s">
        <v>37</v>
      </c>
      <c r="I402" s="11" t="s">
        <v>37</v>
      </c>
      <c r="J402" s="25">
        <v>8562.49</v>
      </c>
      <c r="K402" s="25" t="s">
        <v>38</v>
      </c>
      <c r="L402" s="25">
        <v>1027.5</v>
      </c>
      <c r="M402" s="25">
        <v>-171.25</v>
      </c>
      <c r="N402" s="25">
        <f>SUM(J402:M402)</f>
        <v>9418.74</v>
      </c>
      <c r="O402" s="25"/>
      <c r="P402" s="25"/>
    </row>
    <row r="403" spans="1:16" ht="17.25" customHeight="1" x14ac:dyDescent="0.2">
      <c r="A403" s="66"/>
      <c r="B403" s="67"/>
      <c r="C403" s="68"/>
      <c r="D403" s="68"/>
      <c r="E403" s="69"/>
      <c r="F403" s="66"/>
      <c r="G403" s="66"/>
      <c r="H403" s="66"/>
      <c r="I403" s="74" t="s">
        <v>1548</v>
      </c>
      <c r="J403" s="75">
        <f>SUM(J402)</f>
        <v>8562.49</v>
      </c>
      <c r="K403" s="75">
        <f t="shared" ref="K403" si="308">SUM(K402)</f>
        <v>0</v>
      </c>
      <c r="L403" s="75">
        <f t="shared" ref="L403" si="309">SUM(L402)</f>
        <v>1027.5</v>
      </c>
      <c r="M403" s="75">
        <f t="shared" ref="M403" si="310">SUM(M402)</f>
        <v>-171.25</v>
      </c>
      <c r="N403" s="76">
        <f>SUM(N402)</f>
        <v>9418.74</v>
      </c>
      <c r="O403" s="72"/>
      <c r="P403" s="37"/>
    </row>
    <row r="404" spans="1:16" ht="17.25" customHeight="1" x14ac:dyDescent="0.2">
      <c r="A404" s="66"/>
      <c r="B404" s="67"/>
      <c r="C404" s="68"/>
      <c r="D404" s="68"/>
      <c r="E404" s="69"/>
      <c r="F404" s="66"/>
      <c r="G404" s="66"/>
      <c r="H404" s="66"/>
      <c r="I404" s="66"/>
      <c r="J404" s="70"/>
      <c r="K404" s="70"/>
      <c r="L404" s="70"/>
      <c r="M404" s="70"/>
      <c r="N404" s="70"/>
      <c r="O404" s="71"/>
      <c r="P404" s="70"/>
    </row>
    <row r="405" spans="1:16" ht="17.25" customHeight="1" x14ac:dyDescent="0.2">
      <c r="A405" s="42">
        <f>A402+1</f>
        <v>187</v>
      </c>
      <c r="B405" s="10" t="s">
        <v>441</v>
      </c>
      <c r="C405" s="17" t="s">
        <v>441</v>
      </c>
      <c r="D405" s="17" t="str">
        <f>VLOOKUP(C405,TaxInfo!$A$2:$B$641,2,0)</f>
        <v>INGRID POWER HOLDINGS, INC.</v>
      </c>
      <c r="E405" s="26" t="s">
        <v>43</v>
      </c>
      <c r="F405" s="11" t="s">
        <v>37</v>
      </c>
      <c r="G405" s="11" t="s">
        <v>37</v>
      </c>
      <c r="H405" s="11" t="s">
        <v>37</v>
      </c>
      <c r="I405" s="11" t="s">
        <v>37</v>
      </c>
      <c r="J405" s="25">
        <v>34.369999999999997</v>
      </c>
      <c r="K405" s="25" t="s">
        <v>38</v>
      </c>
      <c r="L405" s="25">
        <v>4.12</v>
      </c>
      <c r="M405" s="25" t="s">
        <v>38</v>
      </c>
      <c r="N405" s="25">
        <f>SUM(J405:M405)</f>
        <v>38.489999999999995</v>
      </c>
      <c r="O405" s="25"/>
      <c r="P405" s="25"/>
    </row>
    <row r="406" spans="1:16" ht="17.25" customHeight="1" x14ac:dyDescent="0.2">
      <c r="A406" s="42">
        <f t="shared" si="229"/>
        <v>188</v>
      </c>
      <c r="B406" s="10" t="s">
        <v>441</v>
      </c>
      <c r="C406" s="17" t="s">
        <v>442</v>
      </c>
      <c r="D406" s="17" t="str">
        <f>VLOOKUP(C406,TaxInfo!$A$2:$B$641,2,0)</f>
        <v>INGRID POWER HOLDINGS, INC.</v>
      </c>
      <c r="E406" s="26" t="s">
        <v>35</v>
      </c>
      <c r="F406" s="11" t="s">
        <v>36</v>
      </c>
      <c r="G406" s="11" t="s">
        <v>37</v>
      </c>
      <c r="H406" s="11" t="s">
        <v>37</v>
      </c>
      <c r="I406" s="11" t="s">
        <v>37</v>
      </c>
      <c r="J406" s="25">
        <v>654.54999999999995</v>
      </c>
      <c r="K406" s="25" t="s">
        <v>38</v>
      </c>
      <c r="L406" s="25">
        <v>78.55</v>
      </c>
      <c r="M406" s="25">
        <v>-13.09</v>
      </c>
      <c r="N406" s="25">
        <f>SUM(J406:M406)</f>
        <v>720.00999999999988</v>
      </c>
      <c r="O406" s="25"/>
      <c r="P406" s="25"/>
    </row>
    <row r="407" spans="1:16" ht="17.25" customHeight="1" x14ac:dyDescent="0.2">
      <c r="A407" s="66"/>
      <c r="B407" s="67"/>
      <c r="C407" s="68"/>
      <c r="D407" s="68"/>
      <c r="E407" s="69"/>
      <c r="F407" s="66"/>
      <c r="G407" s="66"/>
      <c r="H407" s="66"/>
      <c r="I407" s="74" t="s">
        <v>1548</v>
      </c>
      <c r="J407" s="75">
        <f>SUM(J405:J406)</f>
        <v>688.92</v>
      </c>
      <c r="K407" s="75">
        <f t="shared" ref="K407" si="311">SUM(K405:K406)</f>
        <v>0</v>
      </c>
      <c r="L407" s="75">
        <f t="shared" ref="L407" si="312">SUM(L405:L406)</f>
        <v>82.67</v>
      </c>
      <c r="M407" s="75">
        <f t="shared" ref="M407" si="313">SUM(M405:M406)</f>
        <v>-13.09</v>
      </c>
      <c r="N407" s="75">
        <f>SUM(N405:N406)</f>
        <v>758.49999999999989</v>
      </c>
      <c r="O407" s="72"/>
      <c r="P407" s="37"/>
    </row>
    <row r="408" spans="1:16" ht="17.25" customHeight="1" x14ac:dyDescent="0.2">
      <c r="A408" s="66"/>
      <c r="B408" s="67"/>
      <c r="C408" s="68"/>
      <c r="D408" s="68"/>
      <c r="E408" s="69"/>
      <c r="F408" s="66"/>
      <c r="G408" s="66"/>
      <c r="H408" s="66"/>
      <c r="I408" s="66"/>
      <c r="J408" s="70"/>
      <c r="K408" s="70"/>
      <c r="L408" s="70"/>
      <c r="M408" s="70"/>
      <c r="N408" s="70"/>
      <c r="O408" s="71"/>
      <c r="P408" s="70"/>
    </row>
    <row r="409" spans="1:16" ht="17.25" customHeight="1" x14ac:dyDescent="0.2">
      <c r="A409" s="42">
        <f>A406+1</f>
        <v>189</v>
      </c>
      <c r="B409" s="39" t="s">
        <v>430</v>
      </c>
      <c r="C409" s="17" t="s">
        <v>431</v>
      </c>
      <c r="D409" s="17" t="str">
        <f>VLOOKUP(C409,TaxInfo!$A$2:$B$641,2,0)</f>
        <v>Isabel Ancillary Services Co. Ltd.</v>
      </c>
      <c r="E409" s="26" t="s">
        <v>35</v>
      </c>
      <c r="F409" s="11" t="s">
        <v>36</v>
      </c>
      <c r="G409" s="11" t="s">
        <v>37</v>
      </c>
      <c r="H409" s="11" t="s">
        <v>37</v>
      </c>
      <c r="I409" s="11" t="s">
        <v>37</v>
      </c>
      <c r="J409" s="25">
        <v>1.94</v>
      </c>
      <c r="K409" s="25" t="s">
        <v>38</v>
      </c>
      <c r="L409" s="25">
        <v>0.23</v>
      </c>
      <c r="M409" s="25">
        <v>-0.04</v>
      </c>
      <c r="N409" s="25">
        <f>SUM(J409:M409)</f>
        <v>2.13</v>
      </c>
      <c r="O409" s="25"/>
      <c r="P409" s="25"/>
    </row>
    <row r="410" spans="1:16" ht="17.25" customHeight="1" x14ac:dyDescent="0.2">
      <c r="A410" s="66"/>
      <c r="B410" s="67"/>
      <c r="C410" s="68"/>
      <c r="D410" s="68"/>
      <c r="E410" s="69"/>
      <c r="F410" s="66"/>
      <c r="G410" s="66"/>
      <c r="H410" s="66"/>
      <c r="I410" s="74" t="s">
        <v>1548</v>
      </c>
      <c r="J410" s="75">
        <f>SUM(J409)</f>
        <v>1.94</v>
      </c>
      <c r="K410" s="75">
        <f t="shared" ref="K410" si="314">SUM(K409)</f>
        <v>0</v>
      </c>
      <c r="L410" s="75">
        <f t="shared" ref="L410" si="315">SUM(L409)</f>
        <v>0.23</v>
      </c>
      <c r="M410" s="75">
        <f t="shared" ref="M410" si="316">SUM(M409)</f>
        <v>-0.04</v>
      </c>
      <c r="N410" s="76">
        <f>SUM(N409)</f>
        <v>2.13</v>
      </c>
      <c r="O410" s="72"/>
      <c r="P410" s="37"/>
    </row>
    <row r="411" spans="1:16" ht="17.25" customHeight="1" x14ac:dyDescent="0.2">
      <c r="A411" s="66"/>
      <c r="B411" s="67"/>
      <c r="C411" s="68"/>
      <c r="D411" s="68"/>
      <c r="E411" s="69"/>
      <c r="F411" s="66"/>
      <c r="G411" s="66"/>
      <c r="H411" s="66"/>
      <c r="I411" s="66"/>
      <c r="J411" s="70"/>
      <c r="K411" s="70"/>
      <c r="L411" s="70"/>
      <c r="M411" s="70"/>
      <c r="N411" s="70"/>
      <c r="O411" s="71"/>
      <c r="P411" s="70"/>
    </row>
    <row r="412" spans="1:16" ht="17.25" customHeight="1" x14ac:dyDescent="0.2">
      <c r="A412" s="42">
        <f>A409+1</f>
        <v>190</v>
      </c>
      <c r="B412" s="39" t="s">
        <v>432</v>
      </c>
      <c r="C412" s="17" t="s">
        <v>432</v>
      </c>
      <c r="D412" s="17" t="str">
        <f>VLOOKUP(C412,TaxInfo!$A$2:$B$641,2,0)</f>
        <v xml:space="preserve">Isabela Biomass Energy Corporation </v>
      </c>
      <c r="E412" s="26" t="s">
        <v>43</v>
      </c>
      <c r="F412" s="11" t="s">
        <v>36</v>
      </c>
      <c r="G412" s="11" t="s">
        <v>36</v>
      </c>
      <c r="H412" s="11" t="s">
        <v>36</v>
      </c>
      <c r="I412" s="11" t="s">
        <v>36</v>
      </c>
      <c r="J412" s="25" t="s">
        <v>38</v>
      </c>
      <c r="K412" s="25">
        <v>6.29</v>
      </c>
      <c r="L412" s="25" t="s">
        <v>38</v>
      </c>
      <c r="M412" s="25">
        <v>-0.13</v>
      </c>
      <c r="N412" s="25">
        <f>SUM(J412:M412)</f>
        <v>6.16</v>
      </c>
      <c r="O412" s="25"/>
      <c r="P412" s="25"/>
    </row>
    <row r="413" spans="1:16" ht="17.25" customHeight="1" x14ac:dyDescent="0.2">
      <c r="A413" s="42">
        <f t="shared" si="229"/>
        <v>191</v>
      </c>
      <c r="B413" s="39" t="s">
        <v>432</v>
      </c>
      <c r="C413" s="17" t="s">
        <v>433</v>
      </c>
      <c r="D413" s="17" t="str">
        <f>VLOOKUP(C413,TaxInfo!$A$2:$B$641,2,0)</f>
        <v xml:space="preserve">Isabela Biomass Energy Corporation </v>
      </c>
      <c r="E413" s="26" t="s">
        <v>35</v>
      </c>
      <c r="F413" s="11" t="s">
        <v>36</v>
      </c>
      <c r="G413" s="11" t="s">
        <v>36</v>
      </c>
      <c r="H413" s="11" t="s">
        <v>36</v>
      </c>
      <c r="I413" s="11" t="s">
        <v>36</v>
      </c>
      <c r="J413" s="25" t="s">
        <v>38</v>
      </c>
      <c r="K413" s="25">
        <v>96.7</v>
      </c>
      <c r="L413" s="25" t="s">
        <v>38</v>
      </c>
      <c r="M413" s="25">
        <v>-1.93</v>
      </c>
      <c r="N413" s="25">
        <f>SUM(J413:M413)</f>
        <v>94.77</v>
      </c>
      <c r="O413" s="25"/>
      <c r="P413" s="25"/>
    </row>
    <row r="414" spans="1:16" ht="17.25" customHeight="1" x14ac:dyDescent="0.2">
      <c r="A414" s="66"/>
      <c r="B414" s="67"/>
      <c r="C414" s="68"/>
      <c r="D414" s="68"/>
      <c r="E414" s="69"/>
      <c r="F414" s="66"/>
      <c r="G414" s="66"/>
      <c r="H414" s="66"/>
      <c r="I414" s="74" t="s">
        <v>1548</v>
      </c>
      <c r="J414" s="75">
        <f>SUM(J412:J413)</f>
        <v>0</v>
      </c>
      <c r="K414" s="75">
        <f t="shared" ref="K414" si="317">SUM(K412:K413)</f>
        <v>102.99000000000001</v>
      </c>
      <c r="L414" s="75">
        <f t="shared" ref="L414" si="318">SUM(L412:L413)</f>
        <v>0</v>
      </c>
      <c r="M414" s="75">
        <f t="shared" ref="M414" si="319">SUM(M412:M413)</f>
        <v>-2.06</v>
      </c>
      <c r="N414" s="75">
        <f>SUM(N412:N413)</f>
        <v>100.92999999999999</v>
      </c>
      <c r="O414" s="72"/>
      <c r="P414" s="37"/>
    </row>
    <row r="415" spans="1:16" ht="17.25" customHeight="1" x14ac:dyDescent="0.2">
      <c r="A415" s="66"/>
      <c r="B415" s="67"/>
      <c r="C415" s="68"/>
      <c r="D415" s="68"/>
      <c r="E415" s="69"/>
      <c r="F415" s="66"/>
      <c r="G415" s="66"/>
      <c r="H415" s="66"/>
      <c r="I415" s="66"/>
      <c r="J415" s="70"/>
      <c r="K415" s="70"/>
      <c r="L415" s="70"/>
      <c r="M415" s="70"/>
      <c r="N415" s="70"/>
      <c r="O415" s="71"/>
      <c r="P415" s="70"/>
    </row>
    <row r="416" spans="1:16" ht="17.25" customHeight="1" x14ac:dyDescent="0.2">
      <c r="A416" s="42">
        <f>A413+1</f>
        <v>192</v>
      </c>
      <c r="B416" s="10" t="s">
        <v>448</v>
      </c>
      <c r="C416" s="17" t="s">
        <v>448</v>
      </c>
      <c r="D416" s="17" t="str">
        <f>VLOOKUP(C416,TaxInfo!$A$2:$B$641,2,0)</f>
        <v xml:space="preserve">Isabela I Electric Cooperative, Inc. </v>
      </c>
      <c r="E416" s="26" t="s">
        <v>35</v>
      </c>
      <c r="F416" s="11" t="s">
        <v>36</v>
      </c>
      <c r="G416" s="11" t="s">
        <v>37</v>
      </c>
      <c r="H416" s="11" t="s">
        <v>37</v>
      </c>
      <c r="I416" s="11" t="s">
        <v>37</v>
      </c>
      <c r="J416" s="25">
        <v>4957.53</v>
      </c>
      <c r="K416" s="25" t="s">
        <v>38</v>
      </c>
      <c r="L416" s="25">
        <v>594.9</v>
      </c>
      <c r="M416" s="25">
        <v>-99.15</v>
      </c>
      <c r="N416" s="25">
        <f>SUM(J416:M416)</f>
        <v>5453.28</v>
      </c>
      <c r="O416" s="25"/>
      <c r="P416" s="25"/>
    </row>
    <row r="417" spans="1:16" ht="17.25" customHeight="1" x14ac:dyDescent="0.2">
      <c r="A417" s="66"/>
      <c r="B417" s="67"/>
      <c r="C417" s="68"/>
      <c r="D417" s="68"/>
      <c r="E417" s="69"/>
      <c r="F417" s="66"/>
      <c r="G417" s="66"/>
      <c r="H417" s="66"/>
      <c r="I417" s="74" t="s">
        <v>1548</v>
      </c>
      <c r="J417" s="75">
        <f>SUM(J416)</f>
        <v>4957.53</v>
      </c>
      <c r="K417" s="75">
        <f t="shared" ref="K417" si="320">SUM(K416)</f>
        <v>0</v>
      </c>
      <c r="L417" s="75">
        <f t="shared" ref="L417" si="321">SUM(L416)</f>
        <v>594.9</v>
      </c>
      <c r="M417" s="75">
        <f t="shared" ref="M417" si="322">SUM(M416)</f>
        <v>-99.15</v>
      </c>
      <c r="N417" s="76">
        <f>SUM(N416)</f>
        <v>5453.28</v>
      </c>
      <c r="O417" s="72"/>
      <c r="P417" s="37"/>
    </row>
    <row r="418" spans="1:16" ht="17.25" customHeight="1" x14ac:dyDescent="0.2">
      <c r="A418" s="66"/>
      <c r="B418" s="67"/>
      <c r="C418" s="68"/>
      <c r="D418" s="68"/>
      <c r="E418" s="69"/>
      <c r="F418" s="66"/>
      <c r="G418" s="66"/>
      <c r="H418" s="66"/>
      <c r="I418" s="66"/>
      <c r="J418" s="70"/>
      <c r="K418" s="70"/>
      <c r="L418" s="70"/>
      <c r="M418" s="70"/>
      <c r="N418" s="70"/>
      <c r="O418" s="71"/>
      <c r="P418" s="70"/>
    </row>
    <row r="419" spans="1:16" ht="17.25" customHeight="1" x14ac:dyDescent="0.2">
      <c r="A419" s="42">
        <f>A416+1</f>
        <v>193</v>
      </c>
      <c r="B419" s="10" t="s">
        <v>449</v>
      </c>
      <c r="C419" s="17" t="s">
        <v>449</v>
      </c>
      <c r="D419" s="17" t="str">
        <f>VLOOKUP(C419,TaxInfo!$A$2:$B$641,2,0)</f>
        <v xml:space="preserve">Isabela II Electric Cooperative, Inc. </v>
      </c>
      <c r="E419" s="26" t="s">
        <v>35</v>
      </c>
      <c r="F419" s="11" t="s">
        <v>36</v>
      </c>
      <c r="G419" s="11" t="s">
        <v>37</v>
      </c>
      <c r="H419" s="11" t="s">
        <v>37</v>
      </c>
      <c r="I419" s="11" t="s">
        <v>37</v>
      </c>
      <c r="J419" s="25">
        <v>4465.6400000000003</v>
      </c>
      <c r="K419" s="25" t="s">
        <v>38</v>
      </c>
      <c r="L419" s="25">
        <v>535.88</v>
      </c>
      <c r="M419" s="25">
        <v>-89.31</v>
      </c>
      <c r="N419" s="25">
        <f>SUM(J419:M419)</f>
        <v>4912.21</v>
      </c>
      <c r="O419" s="25"/>
      <c r="P419" s="25"/>
    </row>
    <row r="420" spans="1:16" ht="17.25" customHeight="1" x14ac:dyDescent="0.2">
      <c r="A420" s="66"/>
      <c r="B420" s="67"/>
      <c r="C420" s="68"/>
      <c r="D420" s="68"/>
      <c r="E420" s="69"/>
      <c r="F420" s="66"/>
      <c r="G420" s="66"/>
      <c r="H420" s="66"/>
      <c r="I420" s="74" t="s">
        <v>1548</v>
      </c>
      <c r="J420" s="75">
        <f>SUM(J419)</f>
        <v>4465.6400000000003</v>
      </c>
      <c r="K420" s="75">
        <f t="shared" ref="K420" si="323">SUM(K419)</f>
        <v>0</v>
      </c>
      <c r="L420" s="75">
        <f t="shared" ref="L420" si="324">SUM(L419)</f>
        <v>535.88</v>
      </c>
      <c r="M420" s="75">
        <f t="shared" ref="M420" si="325">SUM(M419)</f>
        <v>-89.31</v>
      </c>
      <c r="N420" s="76">
        <f>SUM(N419)</f>
        <v>4912.21</v>
      </c>
      <c r="O420" s="72"/>
      <c r="P420" s="37"/>
    </row>
    <row r="421" spans="1:16" ht="17.25" customHeight="1" x14ac:dyDescent="0.2">
      <c r="A421" s="66"/>
      <c r="B421" s="67"/>
      <c r="C421" s="68"/>
      <c r="D421" s="68"/>
      <c r="E421" s="69"/>
      <c r="F421" s="66"/>
      <c r="G421" s="66"/>
      <c r="H421" s="66"/>
      <c r="I421" s="66"/>
      <c r="J421" s="70"/>
      <c r="K421" s="70"/>
      <c r="L421" s="70"/>
      <c r="M421" s="70"/>
      <c r="N421" s="70"/>
      <c r="O421" s="71"/>
      <c r="P421" s="70"/>
    </row>
    <row r="422" spans="1:16" ht="17.25" customHeight="1" x14ac:dyDescent="0.2">
      <c r="A422" s="42">
        <f>A419+1</f>
        <v>194</v>
      </c>
      <c r="B422" s="10" t="s">
        <v>230</v>
      </c>
      <c r="C422" s="17" t="s">
        <v>231</v>
      </c>
      <c r="D422" s="17" t="str">
        <f>VLOOKUP(C422,TaxInfo!$A$2:$B$641,2,0)</f>
        <v>Isabela La Suerte Rice Mill Corporation</v>
      </c>
      <c r="E422" s="26" t="s">
        <v>35</v>
      </c>
      <c r="F422" s="11" t="s">
        <v>36</v>
      </c>
      <c r="G422" s="11" t="s">
        <v>37</v>
      </c>
      <c r="H422" s="11" t="s">
        <v>37</v>
      </c>
      <c r="I422" s="11" t="s">
        <v>36</v>
      </c>
      <c r="J422" s="25" t="s">
        <v>38</v>
      </c>
      <c r="K422" s="25">
        <v>13.06</v>
      </c>
      <c r="L422" s="25" t="s">
        <v>38</v>
      </c>
      <c r="M422" s="25">
        <v>-0.26</v>
      </c>
      <c r="N422" s="25">
        <f>SUM(J422:M422)</f>
        <v>12.8</v>
      </c>
      <c r="O422" s="25"/>
      <c r="P422" s="25"/>
    </row>
    <row r="423" spans="1:16" ht="17.25" customHeight="1" x14ac:dyDescent="0.2">
      <c r="A423" s="66"/>
      <c r="B423" s="67"/>
      <c r="C423" s="68"/>
      <c r="D423" s="68"/>
      <c r="E423" s="69"/>
      <c r="F423" s="66"/>
      <c r="G423" s="66"/>
      <c r="H423" s="66"/>
      <c r="I423" s="74" t="s">
        <v>1548</v>
      </c>
      <c r="J423" s="75">
        <f>SUM(J422)</f>
        <v>0</v>
      </c>
      <c r="K423" s="75">
        <f t="shared" ref="K423" si="326">SUM(K422)</f>
        <v>13.06</v>
      </c>
      <c r="L423" s="75">
        <f t="shared" ref="L423" si="327">SUM(L422)</f>
        <v>0</v>
      </c>
      <c r="M423" s="75">
        <f t="shared" ref="M423" si="328">SUM(M422)</f>
        <v>-0.26</v>
      </c>
      <c r="N423" s="76">
        <f>SUM(N422)</f>
        <v>12.8</v>
      </c>
      <c r="O423" s="72"/>
      <c r="P423" s="37"/>
    </row>
    <row r="424" spans="1:16" ht="17.25" customHeight="1" x14ac:dyDescent="0.2">
      <c r="A424" s="66"/>
      <c r="B424" s="67"/>
      <c r="C424" s="68"/>
      <c r="D424" s="68"/>
      <c r="E424" s="69"/>
      <c r="F424" s="66"/>
      <c r="G424" s="66"/>
      <c r="H424" s="66"/>
      <c r="I424" s="66"/>
      <c r="J424" s="70"/>
      <c r="K424" s="70"/>
      <c r="L424" s="70"/>
      <c r="M424" s="70"/>
      <c r="N424" s="70"/>
      <c r="O424" s="71"/>
      <c r="P424" s="70"/>
    </row>
    <row r="425" spans="1:16" ht="17.25" customHeight="1" x14ac:dyDescent="0.2">
      <c r="A425" s="42">
        <f>A422+1</f>
        <v>195</v>
      </c>
      <c r="B425" s="34" t="s">
        <v>451</v>
      </c>
      <c r="C425" s="35" t="s">
        <v>451</v>
      </c>
      <c r="D425" s="17" t="str">
        <f>VLOOKUP(C425,TaxInfo!$A$2:$B$641,2,0)</f>
        <v xml:space="preserve">Jobin –SQM Inc. </v>
      </c>
      <c r="E425" s="64" t="s">
        <v>43</v>
      </c>
      <c r="F425" s="36" t="s">
        <v>36</v>
      </c>
      <c r="G425" s="36" t="s">
        <v>36</v>
      </c>
      <c r="H425" s="36" t="s">
        <v>36</v>
      </c>
      <c r="I425" s="36" t="s">
        <v>36</v>
      </c>
      <c r="J425" s="25" t="s">
        <v>38</v>
      </c>
      <c r="K425" s="25">
        <v>5.16</v>
      </c>
      <c r="L425" s="25" t="s">
        <v>38</v>
      </c>
      <c r="M425" s="25">
        <v>-0.1</v>
      </c>
      <c r="N425" s="25">
        <f>SUM(J425:M425)</f>
        <v>5.0600000000000005</v>
      </c>
      <c r="O425" s="25"/>
      <c r="P425" s="25"/>
    </row>
    <row r="426" spans="1:16" ht="17.25" customHeight="1" x14ac:dyDescent="0.2">
      <c r="A426" s="42">
        <f t="shared" ref="A426:A561" si="329">A425+1</f>
        <v>196</v>
      </c>
      <c r="B426" s="12" t="s">
        <v>451</v>
      </c>
      <c r="C426" s="18" t="s">
        <v>452</v>
      </c>
      <c r="D426" s="17" t="str">
        <f>VLOOKUP(C426,TaxInfo!$A$2:$B$641,2,0)</f>
        <v xml:space="preserve">Jobin –SQM Inc. </v>
      </c>
      <c r="E426" s="27" t="s">
        <v>35</v>
      </c>
      <c r="F426" s="13" t="s">
        <v>36</v>
      </c>
      <c r="G426" s="13" t="s">
        <v>36</v>
      </c>
      <c r="H426" s="13" t="s">
        <v>36</v>
      </c>
      <c r="I426" s="13" t="s">
        <v>36</v>
      </c>
      <c r="J426" s="25" t="s">
        <v>38</v>
      </c>
      <c r="K426" s="25">
        <v>192.09</v>
      </c>
      <c r="L426" s="25" t="s">
        <v>38</v>
      </c>
      <c r="M426" s="25">
        <v>-3.84</v>
      </c>
      <c r="N426" s="25">
        <f>SUM(J426:M426)</f>
        <v>188.25</v>
      </c>
      <c r="O426" s="25"/>
      <c r="P426" s="25"/>
    </row>
    <row r="427" spans="1:16" ht="17.25" customHeight="1" x14ac:dyDescent="0.2">
      <c r="A427" s="66"/>
      <c r="B427" s="67"/>
      <c r="C427" s="68"/>
      <c r="D427" s="68"/>
      <c r="E427" s="69"/>
      <c r="F427" s="66"/>
      <c r="G427" s="66"/>
      <c r="H427" s="66"/>
      <c r="I427" s="74" t="s">
        <v>1548</v>
      </c>
      <c r="J427" s="75">
        <f>SUM(J425:J426)</f>
        <v>0</v>
      </c>
      <c r="K427" s="75">
        <f t="shared" ref="K427" si="330">SUM(K425:K426)</f>
        <v>197.25</v>
      </c>
      <c r="L427" s="75">
        <f t="shared" ref="L427" si="331">SUM(L425:L426)</f>
        <v>0</v>
      </c>
      <c r="M427" s="75">
        <f t="shared" ref="M427" si="332">SUM(M425:M426)</f>
        <v>-3.94</v>
      </c>
      <c r="N427" s="75">
        <f>SUM(N425:N426)</f>
        <v>193.31</v>
      </c>
      <c r="O427" s="72"/>
      <c r="P427" s="37"/>
    </row>
    <row r="428" spans="1:16" ht="17.25" customHeight="1" x14ac:dyDescent="0.2">
      <c r="A428" s="66"/>
      <c r="B428" s="67"/>
      <c r="C428" s="68"/>
      <c r="D428" s="68"/>
      <c r="E428" s="69"/>
      <c r="F428" s="66"/>
      <c r="G428" s="66"/>
      <c r="H428" s="66"/>
      <c r="I428" s="66"/>
      <c r="J428" s="70"/>
      <c r="K428" s="70"/>
      <c r="L428" s="70"/>
      <c r="M428" s="70"/>
      <c r="N428" s="70"/>
      <c r="O428" s="71"/>
      <c r="P428" s="70"/>
    </row>
    <row r="429" spans="1:16" ht="17.25" customHeight="1" x14ac:dyDescent="0.2">
      <c r="A429" s="42">
        <f>A426+1</f>
        <v>197</v>
      </c>
      <c r="B429" s="10" t="s">
        <v>453</v>
      </c>
      <c r="C429" s="17" t="s">
        <v>453</v>
      </c>
      <c r="D429" s="17" t="str">
        <f>VLOOKUP(C429,TaxInfo!$A$2:$B$641,2,0)</f>
        <v>Kalinga-Apayao Electric Cooperative, Inc.</v>
      </c>
      <c r="E429" s="26" t="s">
        <v>35</v>
      </c>
      <c r="F429" s="11" t="s">
        <v>36</v>
      </c>
      <c r="G429" s="11" t="s">
        <v>37</v>
      </c>
      <c r="H429" s="11" t="s">
        <v>37</v>
      </c>
      <c r="I429" s="11" t="s">
        <v>37</v>
      </c>
      <c r="J429" s="25">
        <v>4384.05</v>
      </c>
      <c r="K429" s="25" t="s">
        <v>38</v>
      </c>
      <c r="L429" s="25">
        <v>526.09</v>
      </c>
      <c r="M429" s="25">
        <v>-87.68</v>
      </c>
      <c r="N429" s="25">
        <f>SUM(J429:M429)</f>
        <v>4822.46</v>
      </c>
      <c r="O429" s="25"/>
      <c r="P429" s="25"/>
    </row>
    <row r="430" spans="1:16" ht="17.25" customHeight="1" x14ac:dyDescent="0.2">
      <c r="A430" s="66"/>
      <c r="B430" s="67"/>
      <c r="C430" s="68"/>
      <c r="D430" s="68"/>
      <c r="E430" s="69"/>
      <c r="F430" s="66"/>
      <c r="G430" s="66"/>
      <c r="H430" s="66"/>
      <c r="I430" s="74" t="s">
        <v>1548</v>
      </c>
      <c r="J430" s="75">
        <f>SUM(J429)</f>
        <v>4384.05</v>
      </c>
      <c r="K430" s="75">
        <f t="shared" ref="K430" si="333">SUM(K429)</f>
        <v>0</v>
      </c>
      <c r="L430" s="75">
        <f t="shared" ref="L430" si="334">SUM(L429)</f>
        <v>526.09</v>
      </c>
      <c r="M430" s="75">
        <f t="shared" ref="M430" si="335">SUM(M429)</f>
        <v>-87.68</v>
      </c>
      <c r="N430" s="76">
        <f>SUM(N429)</f>
        <v>4822.46</v>
      </c>
      <c r="O430" s="72"/>
      <c r="P430" s="37"/>
    </row>
    <row r="431" spans="1:16" ht="17.25" customHeight="1" x14ac:dyDescent="0.2">
      <c r="A431" s="66"/>
      <c r="B431" s="67"/>
      <c r="C431" s="68"/>
      <c r="D431" s="68"/>
      <c r="E431" s="69"/>
      <c r="F431" s="66"/>
      <c r="G431" s="66"/>
      <c r="H431" s="66"/>
      <c r="I431" s="66"/>
      <c r="J431" s="70"/>
      <c r="K431" s="70"/>
      <c r="L431" s="70"/>
      <c r="M431" s="70"/>
      <c r="N431" s="70"/>
      <c r="O431" s="71"/>
      <c r="P431" s="70"/>
    </row>
    <row r="432" spans="1:16" ht="17.25" customHeight="1" x14ac:dyDescent="0.2">
      <c r="A432" s="42">
        <f>A429+1</f>
        <v>198</v>
      </c>
      <c r="B432" s="10" t="s">
        <v>457</v>
      </c>
      <c r="C432" s="17" t="s">
        <v>457</v>
      </c>
      <c r="D432" s="17" t="str">
        <f>VLOOKUP(C432,TaxInfo!$A$2:$B$641,2,0)</f>
        <v xml:space="preserve">KEPCO SPC Power Corporation </v>
      </c>
      <c r="E432" s="26" t="s">
        <v>43</v>
      </c>
      <c r="F432" s="11" t="s">
        <v>36</v>
      </c>
      <c r="G432" s="11" t="s">
        <v>37</v>
      </c>
      <c r="H432" s="11" t="s">
        <v>37</v>
      </c>
      <c r="I432" s="11" t="s">
        <v>37</v>
      </c>
      <c r="J432" s="25">
        <v>220.89</v>
      </c>
      <c r="K432" s="25" t="s">
        <v>38</v>
      </c>
      <c r="L432" s="25">
        <v>26.51</v>
      </c>
      <c r="M432" s="25">
        <v>-4.42</v>
      </c>
      <c r="N432" s="25">
        <f>SUM(J432:M432)</f>
        <v>242.98</v>
      </c>
      <c r="O432" s="25"/>
      <c r="P432" s="25"/>
    </row>
    <row r="433" spans="1:16" ht="17.25" customHeight="1" x14ac:dyDescent="0.2">
      <c r="A433" s="42">
        <f t="shared" si="329"/>
        <v>199</v>
      </c>
      <c r="B433" s="10" t="s">
        <v>458</v>
      </c>
      <c r="C433" s="17" t="s">
        <v>459</v>
      </c>
      <c r="D433" s="17" t="str">
        <f>VLOOKUP(C433,TaxInfo!$A$2:$B$641,2,0)</f>
        <v xml:space="preserve">KEPCO SPC Power Corporation </v>
      </c>
      <c r="E433" s="26" t="s">
        <v>35</v>
      </c>
      <c r="F433" s="11" t="s">
        <v>36</v>
      </c>
      <c r="G433" s="11" t="s">
        <v>37</v>
      </c>
      <c r="H433" s="11" t="s">
        <v>37</v>
      </c>
      <c r="I433" s="11" t="s">
        <v>37</v>
      </c>
      <c r="J433" s="25">
        <v>376.44</v>
      </c>
      <c r="K433" s="25" t="s">
        <v>38</v>
      </c>
      <c r="L433" s="25">
        <v>45.17</v>
      </c>
      <c r="M433" s="25">
        <v>-7.53</v>
      </c>
      <c r="N433" s="25">
        <f>SUM(J433:M433)</f>
        <v>414.08000000000004</v>
      </c>
      <c r="O433" s="25"/>
      <c r="P433" s="25"/>
    </row>
    <row r="434" spans="1:16" ht="17.25" customHeight="1" x14ac:dyDescent="0.2">
      <c r="A434" s="66"/>
      <c r="B434" s="67"/>
      <c r="C434" s="68"/>
      <c r="D434" s="68"/>
      <c r="E434" s="69"/>
      <c r="F434" s="66"/>
      <c r="G434" s="66"/>
      <c r="H434" s="66"/>
      <c r="I434" s="74" t="s">
        <v>1548</v>
      </c>
      <c r="J434" s="75">
        <f>SUM(J432:J433)</f>
        <v>597.32999999999993</v>
      </c>
      <c r="K434" s="75">
        <f t="shared" ref="K434" si="336">SUM(K432:K433)</f>
        <v>0</v>
      </c>
      <c r="L434" s="75">
        <f t="shared" ref="L434" si="337">SUM(L432:L433)</f>
        <v>71.680000000000007</v>
      </c>
      <c r="M434" s="75">
        <f t="shared" ref="M434" si="338">SUM(M432:M433)</f>
        <v>-11.95</v>
      </c>
      <c r="N434" s="75">
        <f>SUM(N432:N433)</f>
        <v>657.06000000000006</v>
      </c>
      <c r="O434" s="72"/>
      <c r="P434" s="37"/>
    </row>
    <row r="435" spans="1:16" ht="17.25" customHeight="1" x14ac:dyDescent="0.2">
      <c r="A435" s="66"/>
      <c r="B435" s="67"/>
      <c r="C435" s="68"/>
      <c r="D435" s="68"/>
      <c r="E435" s="69"/>
      <c r="F435" s="66"/>
      <c r="G435" s="66"/>
      <c r="H435" s="66"/>
      <c r="I435" s="66"/>
      <c r="J435" s="70"/>
      <c r="K435" s="70"/>
      <c r="L435" s="70"/>
      <c r="M435" s="70"/>
      <c r="N435" s="70"/>
      <c r="O435" s="71"/>
      <c r="P435" s="70"/>
    </row>
    <row r="436" spans="1:16" ht="17.25" customHeight="1" x14ac:dyDescent="0.2">
      <c r="A436" s="42">
        <f>A433+1</f>
        <v>200</v>
      </c>
      <c r="B436" s="10" t="s">
        <v>455</v>
      </c>
      <c r="C436" s="17" t="s">
        <v>455</v>
      </c>
      <c r="D436" s="17" t="str">
        <f>VLOOKUP(C436,TaxInfo!$A$2:$B$641,2,0)</f>
        <v xml:space="preserve">Kratos RES, Inc. </v>
      </c>
      <c r="E436" s="26" t="s">
        <v>35</v>
      </c>
      <c r="F436" s="11" t="s">
        <v>36</v>
      </c>
      <c r="G436" s="11" t="s">
        <v>37</v>
      </c>
      <c r="H436" s="11" t="s">
        <v>37</v>
      </c>
      <c r="I436" s="11" t="s">
        <v>37</v>
      </c>
      <c r="J436" s="25">
        <v>928.05</v>
      </c>
      <c r="K436" s="25" t="s">
        <v>38</v>
      </c>
      <c r="L436" s="25">
        <v>111.37</v>
      </c>
      <c r="M436" s="25">
        <v>-18.559999999999999</v>
      </c>
      <c r="N436" s="25">
        <f>SUM(J436:M436)</f>
        <v>1020.8600000000001</v>
      </c>
      <c r="O436" s="25"/>
      <c r="P436" s="25"/>
    </row>
    <row r="437" spans="1:16" ht="17.25" customHeight="1" x14ac:dyDescent="0.2">
      <c r="A437" s="42">
        <f t="shared" si="329"/>
        <v>201</v>
      </c>
      <c r="B437" s="10" t="s">
        <v>455</v>
      </c>
      <c r="C437" s="17" t="s">
        <v>456</v>
      </c>
      <c r="D437" s="17" t="str">
        <f>VLOOKUP(C437,TaxInfo!$A$2:$B$641,2,0)</f>
        <v xml:space="preserve">Kratos RES, Inc. </v>
      </c>
      <c r="E437" s="26" t="s">
        <v>35</v>
      </c>
      <c r="F437" s="11" t="s">
        <v>36</v>
      </c>
      <c r="G437" s="11" t="s">
        <v>37</v>
      </c>
      <c r="H437" s="11" t="s">
        <v>37</v>
      </c>
      <c r="I437" s="11" t="s">
        <v>37</v>
      </c>
      <c r="J437" s="25">
        <v>494.81</v>
      </c>
      <c r="K437" s="25" t="s">
        <v>38</v>
      </c>
      <c r="L437" s="25">
        <v>59.38</v>
      </c>
      <c r="M437" s="25">
        <v>-9.9</v>
      </c>
      <c r="N437" s="25">
        <f>SUM(J437:M437)</f>
        <v>544.29000000000008</v>
      </c>
      <c r="O437" s="25"/>
      <c r="P437" s="25"/>
    </row>
    <row r="438" spans="1:16" ht="17.25" customHeight="1" x14ac:dyDescent="0.2">
      <c r="A438" s="66"/>
      <c r="B438" s="67"/>
      <c r="C438" s="68"/>
      <c r="D438" s="68"/>
      <c r="E438" s="69"/>
      <c r="F438" s="66"/>
      <c r="G438" s="66"/>
      <c r="H438" s="66"/>
      <c r="I438" s="74" t="s">
        <v>1548</v>
      </c>
      <c r="J438" s="75">
        <f>SUM(J436:J437)</f>
        <v>1422.86</v>
      </c>
      <c r="K438" s="75">
        <f t="shared" ref="K438" si="339">SUM(K436:K437)</f>
        <v>0</v>
      </c>
      <c r="L438" s="75">
        <f t="shared" ref="L438" si="340">SUM(L436:L437)</f>
        <v>170.75</v>
      </c>
      <c r="M438" s="75">
        <f t="shared" ref="M438" si="341">SUM(M436:M437)</f>
        <v>-28.46</v>
      </c>
      <c r="N438" s="75">
        <f>SUM(N436:N437)</f>
        <v>1565.15</v>
      </c>
      <c r="O438" s="72"/>
      <c r="P438" s="37"/>
    </row>
    <row r="439" spans="1:16" ht="17.25" customHeight="1" x14ac:dyDescent="0.2">
      <c r="A439" s="66"/>
      <c r="B439" s="67"/>
      <c r="C439" s="68"/>
      <c r="D439" s="68"/>
      <c r="E439" s="69"/>
      <c r="F439" s="66"/>
      <c r="G439" s="66"/>
      <c r="H439" s="66"/>
      <c r="I439" s="66"/>
      <c r="J439" s="70"/>
      <c r="K439" s="70"/>
      <c r="L439" s="70"/>
      <c r="M439" s="70"/>
      <c r="N439" s="70"/>
      <c r="O439" s="71"/>
      <c r="P439" s="70"/>
    </row>
    <row r="440" spans="1:16" ht="17.25" customHeight="1" x14ac:dyDescent="0.2">
      <c r="A440" s="42">
        <f>A437+1</f>
        <v>202</v>
      </c>
      <c r="B440" s="10" t="s">
        <v>467</v>
      </c>
      <c r="C440" s="17" t="s">
        <v>467</v>
      </c>
      <c r="D440" s="17" t="str">
        <f>VLOOKUP(C440,TaxInfo!$A$2:$B$641,2,0)</f>
        <v xml:space="preserve">La Union Electric Cooperative, Inc. </v>
      </c>
      <c r="E440" s="26" t="s">
        <v>35</v>
      </c>
      <c r="F440" s="11" t="s">
        <v>36</v>
      </c>
      <c r="G440" s="11" t="s">
        <v>37</v>
      </c>
      <c r="H440" s="11" t="s">
        <v>37</v>
      </c>
      <c r="I440" s="11" t="s">
        <v>37</v>
      </c>
      <c r="J440" s="25">
        <v>12141.51</v>
      </c>
      <c r="K440" s="25" t="s">
        <v>38</v>
      </c>
      <c r="L440" s="25">
        <v>1456.98</v>
      </c>
      <c r="M440" s="25">
        <v>-242.83</v>
      </c>
      <c r="N440" s="25">
        <f>SUM(J440:M440)</f>
        <v>13355.66</v>
      </c>
      <c r="O440" s="25"/>
      <c r="P440" s="25"/>
    </row>
    <row r="441" spans="1:16" ht="17.25" customHeight="1" x14ac:dyDescent="0.2">
      <c r="A441" s="66"/>
      <c r="B441" s="67"/>
      <c r="C441" s="68"/>
      <c r="D441" s="68"/>
      <c r="E441" s="69"/>
      <c r="F441" s="66"/>
      <c r="G441" s="66"/>
      <c r="H441" s="66"/>
      <c r="I441" s="74" t="s">
        <v>1548</v>
      </c>
      <c r="J441" s="75">
        <f>SUM(J440)</f>
        <v>12141.51</v>
      </c>
      <c r="K441" s="75">
        <f t="shared" ref="K441" si="342">SUM(K440)</f>
        <v>0</v>
      </c>
      <c r="L441" s="75">
        <f t="shared" ref="L441" si="343">SUM(L440)</f>
        <v>1456.98</v>
      </c>
      <c r="M441" s="75">
        <f t="shared" ref="M441" si="344">SUM(M440)</f>
        <v>-242.83</v>
      </c>
      <c r="N441" s="76">
        <f>SUM(N440)</f>
        <v>13355.66</v>
      </c>
      <c r="O441" s="72"/>
      <c r="P441" s="37"/>
    </row>
    <row r="442" spans="1:16" ht="17.25" customHeight="1" x14ac:dyDescent="0.2">
      <c r="A442" s="66"/>
      <c r="B442" s="67"/>
      <c r="C442" s="68"/>
      <c r="D442" s="68"/>
      <c r="E442" s="69"/>
      <c r="F442" s="66"/>
      <c r="G442" s="66"/>
      <c r="H442" s="66"/>
      <c r="I442" s="66"/>
      <c r="J442" s="70"/>
      <c r="K442" s="70"/>
      <c r="L442" s="70"/>
      <c r="M442" s="70"/>
      <c r="N442" s="70"/>
      <c r="O442" s="71"/>
      <c r="P442" s="70"/>
    </row>
    <row r="443" spans="1:16" ht="17.25" customHeight="1" x14ac:dyDescent="0.2">
      <c r="A443" s="42">
        <f>A440+1</f>
        <v>203</v>
      </c>
      <c r="B443" s="10" t="s">
        <v>198</v>
      </c>
      <c r="C443" s="17" t="s">
        <v>199</v>
      </c>
      <c r="D443" s="17" t="str">
        <f>VLOOKUP(C443,TaxInfo!$A$2:$B$641,2,0)</f>
        <v>Labayat 1 Hydropower Corporation</v>
      </c>
      <c r="E443" s="26" t="s">
        <v>35</v>
      </c>
      <c r="F443" s="11" t="s">
        <v>36</v>
      </c>
      <c r="G443" s="11" t="s">
        <v>37</v>
      </c>
      <c r="H443" s="11" t="s">
        <v>36</v>
      </c>
      <c r="I443" s="11" t="s">
        <v>36</v>
      </c>
      <c r="J443" s="25" t="s">
        <v>38</v>
      </c>
      <c r="K443" s="25">
        <v>24.83</v>
      </c>
      <c r="L443" s="25" t="s">
        <v>38</v>
      </c>
      <c r="M443" s="25">
        <v>-0.5</v>
      </c>
      <c r="N443" s="25">
        <f>SUM(J443:M443)</f>
        <v>24.33</v>
      </c>
      <c r="O443" s="25"/>
      <c r="P443" s="25"/>
    </row>
    <row r="444" spans="1:16" ht="17.25" customHeight="1" x14ac:dyDescent="0.2">
      <c r="A444" s="66"/>
      <c r="B444" s="67"/>
      <c r="C444" s="68"/>
      <c r="D444" s="68"/>
      <c r="E444" s="69"/>
      <c r="F444" s="66"/>
      <c r="G444" s="66"/>
      <c r="H444" s="66"/>
      <c r="I444" s="74" t="s">
        <v>1548</v>
      </c>
      <c r="J444" s="75">
        <f>SUM(J443)</f>
        <v>0</v>
      </c>
      <c r="K444" s="75">
        <f t="shared" ref="K444" si="345">SUM(K443)</f>
        <v>24.83</v>
      </c>
      <c r="L444" s="75">
        <f t="shared" ref="L444" si="346">SUM(L443)</f>
        <v>0</v>
      </c>
      <c r="M444" s="75">
        <f t="shared" ref="M444" si="347">SUM(M443)</f>
        <v>-0.5</v>
      </c>
      <c r="N444" s="76">
        <f>SUM(N443)</f>
        <v>24.33</v>
      </c>
      <c r="O444" s="72"/>
      <c r="P444" s="37"/>
    </row>
    <row r="445" spans="1:16" ht="17.25" customHeight="1" x14ac:dyDescent="0.2">
      <c r="A445" s="66"/>
      <c r="B445" s="67"/>
      <c r="C445" s="68"/>
      <c r="D445" s="68"/>
      <c r="E445" s="69"/>
      <c r="F445" s="66"/>
      <c r="G445" s="66"/>
      <c r="H445" s="66"/>
      <c r="I445" s="66"/>
      <c r="J445" s="70"/>
      <c r="K445" s="70"/>
      <c r="L445" s="70"/>
      <c r="M445" s="70"/>
      <c r="N445" s="70"/>
      <c r="O445" s="71"/>
      <c r="P445" s="70"/>
    </row>
    <row r="446" spans="1:16" ht="17.25" customHeight="1" x14ac:dyDescent="0.2">
      <c r="A446" s="42">
        <f>A443+1</f>
        <v>204</v>
      </c>
      <c r="B446" s="10" t="s">
        <v>460</v>
      </c>
      <c r="C446" s="17" t="s">
        <v>460</v>
      </c>
      <c r="D446" s="17" t="str">
        <f>VLOOKUP(C446,TaxInfo!$A$2:$B$641,2,0)</f>
        <v xml:space="preserve">Leyte II Electric Cooperative, Inc. </v>
      </c>
      <c r="E446" s="26" t="s">
        <v>35</v>
      </c>
      <c r="F446" s="11" t="s">
        <v>36</v>
      </c>
      <c r="G446" s="11" t="s">
        <v>37</v>
      </c>
      <c r="H446" s="11" t="s">
        <v>37</v>
      </c>
      <c r="I446" s="11" t="s">
        <v>37</v>
      </c>
      <c r="J446" s="25">
        <v>8768.73</v>
      </c>
      <c r="K446" s="25" t="s">
        <v>38</v>
      </c>
      <c r="L446" s="25">
        <v>1052.25</v>
      </c>
      <c r="M446" s="25">
        <v>-175.37</v>
      </c>
      <c r="N446" s="25">
        <f>SUM(J446:M446)</f>
        <v>9645.6099999999988</v>
      </c>
      <c r="O446" s="25"/>
      <c r="P446" s="25"/>
    </row>
    <row r="447" spans="1:16" ht="17.25" customHeight="1" x14ac:dyDescent="0.2">
      <c r="A447" s="66"/>
      <c r="B447" s="67"/>
      <c r="C447" s="68"/>
      <c r="D447" s="68"/>
      <c r="E447" s="69"/>
      <c r="F447" s="66"/>
      <c r="G447" s="66"/>
      <c r="H447" s="66"/>
      <c r="I447" s="74" t="s">
        <v>1548</v>
      </c>
      <c r="J447" s="75">
        <f>SUM(J446)</f>
        <v>8768.73</v>
      </c>
      <c r="K447" s="75">
        <f t="shared" ref="K447" si="348">SUM(K446)</f>
        <v>0</v>
      </c>
      <c r="L447" s="75">
        <f t="shared" ref="L447" si="349">SUM(L446)</f>
        <v>1052.25</v>
      </c>
      <c r="M447" s="75">
        <f t="shared" ref="M447" si="350">SUM(M446)</f>
        <v>-175.37</v>
      </c>
      <c r="N447" s="76">
        <f>SUM(N446)</f>
        <v>9645.6099999999988</v>
      </c>
      <c r="O447" s="72"/>
      <c r="P447" s="37"/>
    </row>
    <row r="448" spans="1:16" ht="17.25" customHeight="1" x14ac:dyDescent="0.2">
      <c r="A448" s="66"/>
      <c r="B448" s="67"/>
      <c r="C448" s="68"/>
      <c r="D448" s="68"/>
      <c r="E448" s="69"/>
      <c r="F448" s="66"/>
      <c r="G448" s="66"/>
      <c r="H448" s="66"/>
      <c r="I448" s="66"/>
      <c r="J448" s="70"/>
      <c r="K448" s="70"/>
      <c r="L448" s="70"/>
      <c r="M448" s="70"/>
      <c r="N448" s="70"/>
      <c r="O448" s="71"/>
      <c r="P448" s="70"/>
    </row>
    <row r="449" spans="1:16" ht="17.25" customHeight="1" x14ac:dyDescent="0.2">
      <c r="A449" s="42">
        <f>A446+1</f>
        <v>205</v>
      </c>
      <c r="B449" s="10" t="s">
        <v>461</v>
      </c>
      <c r="C449" s="17" t="s">
        <v>461</v>
      </c>
      <c r="D449" s="17" t="str">
        <f>VLOOKUP(C449,TaxInfo!$A$2:$B$641,2,0)</f>
        <v xml:space="preserve">Leyte III Electric Cooperative, Inc. </v>
      </c>
      <c r="E449" s="26" t="s">
        <v>35</v>
      </c>
      <c r="F449" s="11" t="s">
        <v>36</v>
      </c>
      <c r="G449" s="11" t="s">
        <v>37</v>
      </c>
      <c r="H449" s="11" t="s">
        <v>37</v>
      </c>
      <c r="I449" s="11" t="s">
        <v>37</v>
      </c>
      <c r="J449" s="25">
        <v>2116.2600000000002</v>
      </c>
      <c r="K449" s="25" t="s">
        <v>38</v>
      </c>
      <c r="L449" s="25">
        <v>253.95</v>
      </c>
      <c r="M449" s="25">
        <v>-42.33</v>
      </c>
      <c r="N449" s="25">
        <f>SUM(J449:M449)</f>
        <v>2327.88</v>
      </c>
      <c r="O449" s="25"/>
      <c r="P449" s="25"/>
    </row>
    <row r="450" spans="1:16" ht="17.25" customHeight="1" x14ac:dyDescent="0.2">
      <c r="A450" s="66"/>
      <c r="B450" s="67"/>
      <c r="C450" s="68"/>
      <c r="D450" s="68"/>
      <c r="E450" s="69"/>
      <c r="F450" s="66"/>
      <c r="G450" s="66"/>
      <c r="H450" s="66"/>
      <c r="I450" s="74" t="s">
        <v>1548</v>
      </c>
      <c r="J450" s="75">
        <f>SUM(J449)</f>
        <v>2116.2600000000002</v>
      </c>
      <c r="K450" s="75">
        <f t="shared" ref="K450" si="351">SUM(K449)</f>
        <v>0</v>
      </c>
      <c r="L450" s="75">
        <f t="shared" ref="L450" si="352">SUM(L449)</f>
        <v>253.95</v>
      </c>
      <c r="M450" s="75">
        <f t="shared" ref="M450" si="353">SUM(M449)</f>
        <v>-42.33</v>
      </c>
      <c r="N450" s="76">
        <f>SUM(N449)</f>
        <v>2327.88</v>
      </c>
      <c r="O450" s="72"/>
      <c r="P450" s="37"/>
    </row>
    <row r="451" spans="1:16" ht="17.25" customHeight="1" x14ac:dyDescent="0.2">
      <c r="A451" s="66"/>
      <c r="B451" s="67"/>
      <c r="C451" s="68"/>
      <c r="D451" s="68"/>
      <c r="E451" s="69"/>
      <c r="F451" s="66"/>
      <c r="G451" s="66"/>
      <c r="H451" s="66"/>
      <c r="I451" s="66"/>
      <c r="J451" s="70"/>
      <c r="K451" s="70"/>
      <c r="L451" s="70"/>
      <c r="M451" s="70"/>
      <c r="N451" s="70"/>
      <c r="O451" s="71"/>
      <c r="P451" s="70"/>
    </row>
    <row r="452" spans="1:16" ht="17.25" customHeight="1" x14ac:dyDescent="0.2">
      <c r="A452" s="42">
        <f>A449+1</f>
        <v>206</v>
      </c>
      <c r="B452" s="10" t="s">
        <v>462</v>
      </c>
      <c r="C452" s="17" t="s">
        <v>462</v>
      </c>
      <c r="D452" s="17" t="str">
        <f>VLOOKUP(C452,TaxInfo!$A$2:$B$641,2,0)</f>
        <v xml:space="preserve">Leyte IV Electric Cooperative, Inc. </v>
      </c>
      <c r="E452" s="26" t="s">
        <v>35</v>
      </c>
      <c r="F452" s="11" t="s">
        <v>36</v>
      </c>
      <c r="G452" s="11" t="s">
        <v>37</v>
      </c>
      <c r="H452" s="11" t="s">
        <v>37</v>
      </c>
      <c r="I452" s="11" t="s">
        <v>37</v>
      </c>
      <c r="J452" s="25">
        <v>4081.99</v>
      </c>
      <c r="K452" s="25" t="s">
        <v>38</v>
      </c>
      <c r="L452" s="25">
        <v>489.84</v>
      </c>
      <c r="M452" s="25">
        <v>-81.64</v>
      </c>
      <c r="N452" s="25">
        <f>SUM(J452:M452)</f>
        <v>4490.1899999999996</v>
      </c>
      <c r="O452" s="25"/>
      <c r="P452" s="25"/>
    </row>
    <row r="453" spans="1:16" ht="17.25" customHeight="1" x14ac:dyDescent="0.2">
      <c r="A453" s="66"/>
      <c r="B453" s="67"/>
      <c r="C453" s="68"/>
      <c r="D453" s="68"/>
      <c r="E453" s="69"/>
      <c r="F453" s="66"/>
      <c r="G453" s="66"/>
      <c r="H453" s="66"/>
      <c r="I453" s="74" t="s">
        <v>1548</v>
      </c>
      <c r="J453" s="75">
        <f>SUM(J452)</f>
        <v>4081.99</v>
      </c>
      <c r="K453" s="75">
        <f t="shared" ref="K453" si="354">SUM(K452)</f>
        <v>0</v>
      </c>
      <c r="L453" s="75">
        <f t="shared" ref="L453" si="355">SUM(L452)</f>
        <v>489.84</v>
      </c>
      <c r="M453" s="75">
        <f t="shared" ref="M453" si="356">SUM(M452)</f>
        <v>-81.64</v>
      </c>
      <c r="N453" s="76">
        <f>SUM(N452)</f>
        <v>4490.1899999999996</v>
      </c>
      <c r="O453" s="72"/>
      <c r="P453" s="37"/>
    </row>
    <row r="454" spans="1:16" ht="17.25" customHeight="1" x14ac:dyDescent="0.2">
      <c r="A454" s="66"/>
      <c r="B454" s="67"/>
      <c r="C454" s="68"/>
      <c r="D454" s="68"/>
      <c r="E454" s="69"/>
      <c r="F454" s="66"/>
      <c r="G454" s="66"/>
      <c r="H454" s="66"/>
      <c r="I454" s="66"/>
      <c r="J454" s="70"/>
      <c r="K454" s="70"/>
      <c r="L454" s="70"/>
      <c r="M454" s="70"/>
      <c r="N454" s="70"/>
      <c r="O454" s="71"/>
      <c r="P454" s="70"/>
    </row>
    <row r="455" spans="1:16" ht="17.25" customHeight="1" x14ac:dyDescent="0.2">
      <c r="A455" s="42">
        <f>A452+1</f>
        <v>207</v>
      </c>
      <c r="B455" s="10" t="s">
        <v>463</v>
      </c>
      <c r="C455" s="17" t="s">
        <v>463</v>
      </c>
      <c r="D455" s="17" t="str">
        <f>VLOOKUP(C455,TaxInfo!$A$2:$B$641,2,0)</f>
        <v>Leyte V Electric Cooperative, Inc.</v>
      </c>
      <c r="E455" s="26" t="s">
        <v>35</v>
      </c>
      <c r="F455" s="11" t="s">
        <v>36</v>
      </c>
      <c r="G455" s="11" t="s">
        <v>36</v>
      </c>
      <c r="H455" s="11" t="s">
        <v>37</v>
      </c>
      <c r="I455" s="11" t="s">
        <v>37</v>
      </c>
      <c r="J455" s="25">
        <v>9185.92</v>
      </c>
      <c r="K455" s="25" t="s">
        <v>38</v>
      </c>
      <c r="L455" s="25">
        <v>1102.31</v>
      </c>
      <c r="M455" s="25">
        <v>-183.72</v>
      </c>
      <c r="N455" s="25">
        <f>SUM(J455:M455)</f>
        <v>10104.51</v>
      </c>
      <c r="O455" s="25"/>
      <c r="P455" s="25"/>
    </row>
    <row r="456" spans="1:16" ht="17.25" customHeight="1" x14ac:dyDescent="0.2">
      <c r="A456" s="66"/>
      <c r="B456" s="67"/>
      <c r="C456" s="68"/>
      <c r="D456" s="68"/>
      <c r="E456" s="69"/>
      <c r="F456" s="66"/>
      <c r="G456" s="66"/>
      <c r="H456" s="66"/>
      <c r="I456" s="74" t="s">
        <v>1548</v>
      </c>
      <c r="J456" s="75">
        <f>SUM(J455)</f>
        <v>9185.92</v>
      </c>
      <c r="K456" s="75">
        <f t="shared" ref="K456" si="357">SUM(K455)</f>
        <v>0</v>
      </c>
      <c r="L456" s="75">
        <f t="shared" ref="L456" si="358">SUM(L455)</f>
        <v>1102.31</v>
      </c>
      <c r="M456" s="75">
        <f t="shared" ref="M456" si="359">SUM(M455)</f>
        <v>-183.72</v>
      </c>
      <c r="N456" s="76">
        <f>SUM(N455)</f>
        <v>10104.51</v>
      </c>
      <c r="O456" s="72"/>
      <c r="P456" s="37"/>
    </row>
    <row r="457" spans="1:16" ht="17.25" customHeight="1" x14ac:dyDescent="0.2">
      <c r="A457" s="66"/>
      <c r="B457" s="67"/>
      <c r="C457" s="68"/>
      <c r="D457" s="68"/>
      <c r="E457" s="69"/>
      <c r="F457" s="66"/>
      <c r="G457" s="66"/>
      <c r="H457" s="66"/>
      <c r="I457" s="66"/>
      <c r="J457" s="70"/>
      <c r="K457" s="70"/>
      <c r="L457" s="70"/>
      <c r="M457" s="70"/>
      <c r="N457" s="70"/>
      <c r="O457" s="71"/>
      <c r="P457" s="70"/>
    </row>
    <row r="458" spans="1:16" ht="17.25" customHeight="1" x14ac:dyDescent="0.2">
      <c r="A458" s="42">
        <f>A455+1</f>
        <v>208</v>
      </c>
      <c r="B458" s="10" t="s">
        <v>464</v>
      </c>
      <c r="C458" s="17" t="s">
        <v>464</v>
      </c>
      <c r="D458" s="17" t="str">
        <f>VLOOKUP(C458,TaxInfo!$A$2:$B$641,2,0)</f>
        <v xml:space="preserve">Lima Enerzone Corporation </v>
      </c>
      <c r="E458" s="26" t="s">
        <v>35</v>
      </c>
      <c r="F458" s="11" t="s">
        <v>36</v>
      </c>
      <c r="G458" s="11" t="s">
        <v>37</v>
      </c>
      <c r="H458" s="11" t="s">
        <v>37</v>
      </c>
      <c r="I458" s="11" t="s">
        <v>36</v>
      </c>
      <c r="J458" s="25" t="s">
        <v>38</v>
      </c>
      <c r="K458" s="25">
        <v>3330.5</v>
      </c>
      <c r="L458" s="25" t="s">
        <v>38</v>
      </c>
      <c r="M458" s="25">
        <v>-66.61</v>
      </c>
      <c r="N458" s="25">
        <f>SUM(J458:M458)</f>
        <v>3263.89</v>
      </c>
      <c r="O458" s="25"/>
      <c r="P458" s="25"/>
    </row>
    <row r="459" spans="1:16" ht="17.25" customHeight="1" x14ac:dyDescent="0.2">
      <c r="A459" s="66"/>
      <c r="B459" s="67"/>
      <c r="C459" s="68"/>
      <c r="D459" s="68"/>
      <c r="E459" s="69"/>
      <c r="F459" s="66"/>
      <c r="G459" s="66"/>
      <c r="H459" s="66"/>
      <c r="I459" s="74" t="s">
        <v>1548</v>
      </c>
      <c r="J459" s="75">
        <f>SUM(J458)</f>
        <v>0</v>
      </c>
      <c r="K459" s="75">
        <f t="shared" ref="K459" si="360">SUM(K458)</f>
        <v>3330.5</v>
      </c>
      <c r="L459" s="75">
        <f t="shared" ref="L459" si="361">SUM(L458)</f>
        <v>0</v>
      </c>
      <c r="M459" s="75">
        <f t="shared" ref="M459" si="362">SUM(M458)</f>
        <v>-66.61</v>
      </c>
      <c r="N459" s="76">
        <f>SUM(N458)</f>
        <v>3263.89</v>
      </c>
      <c r="O459" s="72"/>
      <c r="P459" s="37"/>
    </row>
    <row r="460" spans="1:16" ht="17.25" customHeight="1" x14ac:dyDescent="0.2">
      <c r="A460" s="66"/>
      <c r="B460" s="67"/>
      <c r="C460" s="68"/>
      <c r="D460" s="68"/>
      <c r="E460" s="69"/>
      <c r="F460" s="66"/>
      <c r="G460" s="66"/>
      <c r="H460" s="66"/>
      <c r="I460" s="66"/>
      <c r="J460" s="70"/>
      <c r="K460" s="70"/>
      <c r="L460" s="70"/>
      <c r="M460" s="70"/>
      <c r="N460" s="70"/>
      <c r="O460" s="71"/>
      <c r="P460" s="70"/>
    </row>
    <row r="461" spans="1:16" ht="17.25" customHeight="1" x14ac:dyDescent="0.2">
      <c r="A461" s="42">
        <f>A458+1</f>
        <v>209</v>
      </c>
      <c r="B461" s="10" t="s">
        <v>465</v>
      </c>
      <c r="C461" s="17" t="s">
        <v>465</v>
      </c>
      <c r="D461" s="17" t="str">
        <f>VLOOKUP(C461,TaxInfo!$A$2:$B$641,2,0)</f>
        <v>Linde Philippines, Inc.</v>
      </c>
      <c r="E461" s="26" t="s">
        <v>35</v>
      </c>
      <c r="F461" s="11" t="s">
        <v>36</v>
      </c>
      <c r="G461" s="11" t="s">
        <v>37</v>
      </c>
      <c r="H461" s="11" t="s">
        <v>37</v>
      </c>
      <c r="I461" s="11" t="s">
        <v>37</v>
      </c>
      <c r="J461" s="25">
        <v>101.88</v>
      </c>
      <c r="K461" s="25" t="s">
        <v>38</v>
      </c>
      <c r="L461" s="25">
        <v>12.23</v>
      </c>
      <c r="M461" s="25">
        <v>-2.04</v>
      </c>
      <c r="N461" s="25">
        <f>SUM(J461:M461)</f>
        <v>112.07</v>
      </c>
      <c r="O461" s="25"/>
      <c r="P461" s="25"/>
    </row>
    <row r="462" spans="1:16" ht="17.25" customHeight="1" x14ac:dyDescent="0.2">
      <c r="A462" s="66"/>
      <c r="B462" s="67"/>
      <c r="C462" s="68"/>
      <c r="D462" s="68"/>
      <c r="E462" s="69"/>
      <c r="F462" s="66"/>
      <c r="G462" s="66"/>
      <c r="H462" s="66"/>
      <c r="I462" s="74" t="s">
        <v>1548</v>
      </c>
      <c r="J462" s="75">
        <f>SUM(J461)</f>
        <v>101.88</v>
      </c>
      <c r="K462" s="75">
        <f t="shared" ref="K462" si="363">SUM(K461)</f>
        <v>0</v>
      </c>
      <c r="L462" s="75">
        <f t="shared" ref="L462" si="364">SUM(L461)</f>
        <v>12.23</v>
      </c>
      <c r="M462" s="75">
        <f t="shared" ref="M462" si="365">SUM(M461)</f>
        <v>-2.04</v>
      </c>
      <c r="N462" s="76">
        <f>SUM(N461)</f>
        <v>112.07</v>
      </c>
      <c r="O462" s="72"/>
      <c r="P462" s="37"/>
    </row>
    <row r="463" spans="1:16" ht="17.25" customHeight="1" x14ac:dyDescent="0.2">
      <c r="A463" s="66"/>
      <c r="B463" s="67"/>
      <c r="C463" s="68"/>
      <c r="D463" s="68"/>
      <c r="E463" s="69"/>
      <c r="F463" s="66"/>
      <c r="G463" s="66"/>
      <c r="H463" s="66"/>
      <c r="I463" s="66"/>
      <c r="J463" s="70"/>
      <c r="K463" s="70"/>
      <c r="L463" s="70"/>
      <c r="M463" s="70"/>
      <c r="N463" s="70"/>
      <c r="O463" s="71"/>
      <c r="P463" s="70"/>
    </row>
    <row r="464" spans="1:16" ht="17.25" customHeight="1" x14ac:dyDescent="0.2">
      <c r="A464" s="42">
        <f>A461+1</f>
        <v>210</v>
      </c>
      <c r="B464" s="34" t="s">
        <v>474</v>
      </c>
      <c r="C464" s="35" t="s">
        <v>474</v>
      </c>
      <c r="D464" s="17" t="str">
        <f>VLOOKUP(C464,TaxInfo!$A$2:$B$641,2,0)</f>
        <v>Mabuhay Energy Corporation</v>
      </c>
      <c r="E464" s="64" t="s">
        <v>35</v>
      </c>
      <c r="F464" s="36" t="s">
        <v>36</v>
      </c>
      <c r="G464" s="36" t="s">
        <v>37</v>
      </c>
      <c r="H464" s="36" t="s">
        <v>37</v>
      </c>
      <c r="I464" s="36" t="s">
        <v>37</v>
      </c>
      <c r="J464" s="37">
        <v>22554.52</v>
      </c>
      <c r="K464" s="25" t="s">
        <v>38</v>
      </c>
      <c r="L464" s="25">
        <v>2706.54</v>
      </c>
      <c r="M464" s="25">
        <v>-451.09</v>
      </c>
      <c r="N464" s="25">
        <f>SUM(J464:M464)</f>
        <v>24809.97</v>
      </c>
      <c r="O464" s="25"/>
      <c r="P464" s="25"/>
    </row>
    <row r="465" spans="1:16" ht="17.25" customHeight="1" x14ac:dyDescent="0.2">
      <c r="A465" s="66"/>
      <c r="B465" s="67"/>
      <c r="C465" s="68"/>
      <c r="D465" s="68"/>
      <c r="E465" s="69"/>
      <c r="F465" s="66"/>
      <c r="G465" s="66"/>
      <c r="H465" s="66"/>
      <c r="I465" s="74" t="s">
        <v>1548</v>
      </c>
      <c r="J465" s="75">
        <f>SUM(J464)</f>
        <v>22554.52</v>
      </c>
      <c r="K465" s="75">
        <f t="shared" ref="K465" si="366">SUM(K464)</f>
        <v>0</v>
      </c>
      <c r="L465" s="75">
        <f t="shared" ref="L465" si="367">SUM(L464)</f>
        <v>2706.54</v>
      </c>
      <c r="M465" s="75">
        <f t="shared" ref="M465" si="368">SUM(M464)</f>
        <v>-451.09</v>
      </c>
      <c r="N465" s="76">
        <f>SUM(N464)</f>
        <v>24809.97</v>
      </c>
      <c r="O465" s="72"/>
      <c r="P465" s="37"/>
    </row>
    <row r="466" spans="1:16" ht="17.25" customHeight="1" x14ac:dyDescent="0.2">
      <c r="A466" s="66"/>
      <c r="B466" s="67"/>
      <c r="C466" s="68"/>
      <c r="D466" s="68"/>
      <c r="E466" s="69"/>
      <c r="F466" s="66"/>
      <c r="G466" s="66"/>
      <c r="H466" s="66"/>
      <c r="I466" s="66"/>
      <c r="J466" s="70"/>
      <c r="K466" s="70"/>
      <c r="L466" s="70"/>
      <c r="M466" s="70"/>
      <c r="N466" s="70"/>
      <c r="O466" s="71"/>
      <c r="P466" s="70"/>
    </row>
    <row r="467" spans="1:16" ht="17.25" customHeight="1" x14ac:dyDescent="0.2">
      <c r="A467" s="42">
        <f>A464+1</f>
        <v>211</v>
      </c>
      <c r="B467" s="82" t="s">
        <v>473</v>
      </c>
      <c r="C467" s="83" t="s">
        <v>473</v>
      </c>
      <c r="D467" s="83" t="str">
        <f>VLOOKUP(C467,TaxInfo!$A$2:$B$641,2,0)</f>
        <v xml:space="preserve">Mactan Electric Company </v>
      </c>
      <c r="E467" s="84" t="s">
        <v>35</v>
      </c>
      <c r="F467" s="85" t="s">
        <v>36</v>
      </c>
      <c r="G467" s="85" t="s">
        <v>37</v>
      </c>
      <c r="H467" s="85" t="s">
        <v>37</v>
      </c>
      <c r="I467" s="85" t="s">
        <v>37</v>
      </c>
      <c r="J467" s="86">
        <v>80066.45</v>
      </c>
      <c r="K467" s="25" t="s">
        <v>38</v>
      </c>
      <c r="L467" s="25">
        <v>9607.9699999999993</v>
      </c>
      <c r="M467" s="25">
        <v>-1601.33</v>
      </c>
      <c r="N467" s="25">
        <f>SUM(J467:M467)</f>
        <v>88073.09</v>
      </c>
      <c r="O467" s="25"/>
      <c r="P467" s="25"/>
    </row>
    <row r="468" spans="1:16" ht="17.25" customHeight="1" x14ac:dyDescent="0.2">
      <c r="A468" s="66"/>
      <c r="B468" s="67"/>
      <c r="C468" s="68"/>
      <c r="D468" s="68"/>
      <c r="E468" s="69"/>
      <c r="F468" s="66"/>
      <c r="G468" s="66"/>
      <c r="H468" s="66"/>
      <c r="I468" s="74" t="s">
        <v>1548</v>
      </c>
      <c r="J468" s="75">
        <f>SUM(J467)</f>
        <v>80066.45</v>
      </c>
      <c r="K468" s="75">
        <f t="shared" ref="K468" si="369">SUM(K467)</f>
        <v>0</v>
      </c>
      <c r="L468" s="75">
        <f t="shared" ref="L468" si="370">SUM(L467)</f>
        <v>9607.9699999999993</v>
      </c>
      <c r="M468" s="75">
        <f t="shared" ref="M468" si="371">SUM(M467)</f>
        <v>-1601.33</v>
      </c>
      <c r="N468" s="76">
        <f>SUM(N467)</f>
        <v>88073.09</v>
      </c>
      <c r="O468" s="72"/>
      <c r="P468" s="37"/>
    </row>
    <row r="469" spans="1:16" ht="17.25" customHeight="1" x14ac:dyDescent="0.2">
      <c r="A469" s="66"/>
      <c r="B469" s="67"/>
      <c r="C469" s="68"/>
      <c r="D469" s="68"/>
      <c r="E469" s="69"/>
      <c r="F469" s="66"/>
      <c r="G469" s="66"/>
      <c r="H469" s="66"/>
      <c r="I469" s="66"/>
      <c r="J469" s="70"/>
      <c r="K469" s="70"/>
      <c r="L469" s="70"/>
      <c r="M469" s="70"/>
      <c r="N469" s="70"/>
      <c r="O469" s="71"/>
      <c r="P469" s="70"/>
    </row>
    <row r="470" spans="1:16" ht="17.25" customHeight="1" x14ac:dyDescent="0.2">
      <c r="A470" s="42">
        <f>A467+1</f>
        <v>212</v>
      </c>
      <c r="B470" s="10" t="s">
        <v>479</v>
      </c>
      <c r="C470" s="17" t="s">
        <v>479</v>
      </c>
      <c r="D470" s="17" t="str">
        <f>VLOOKUP(C470,TaxInfo!$A$2:$B$641,2,0)</f>
        <v xml:space="preserve">Mactan Enerzone Corporation </v>
      </c>
      <c r="E470" s="26" t="s">
        <v>35</v>
      </c>
      <c r="F470" s="11" t="s">
        <v>36</v>
      </c>
      <c r="G470" s="11" t="s">
        <v>37</v>
      </c>
      <c r="H470" s="11" t="s">
        <v>37</v>
      </c>
      <c r="I470" s="11" t="s">
        <v>36</v>
      </c>
      <c r="J470" s="25" t="s">
        <v>38</v>
      </c>
      <c r="K470" s="25">
        <v>2835.27</v>
      </c>
      <c r="L470" s="25" t="s">
        <v>38</v>
      </c>
      <c r="M470" s="25">
        <v>-56.71</v>
      </c>
      <c r="N470" s="25">
        <f>SUM(J470:M470)</f>
        <v>2778.56</v>
      </c>
      <c r="O470" s="25"/>
      <c r="P470" s="25"/>
    </row>
    <row r="471" spans="1:16" ht="17.25" customHeight="1" x14ac:dyDescent="0.2">
      <c r="A471" s="66"/>
      <c r="B471" s="67"/>
      <c r="C471" s="68"/>
      <c r="D471" s="68"/>
      <c r="E471" s="69"/>
      <c r="F471" s="66"/>
      <c r="G471" s="66"/>
      <c r="H471" s="66"/>
      <c r="I471" s="74" t="s">
        <v>1548</v>
      </c>
      <c r="J471" s="75">
        <f>SUM(J470)</f>
        <v>0</v>
      </c>
      <c r="K471" s="75">
        <f t="shared" ref="K471" si="372">SUM(K470)</f>
        <v>2835.27</v>
      </c>
      <c r="L471" s="75">
        <f t="shared" ref="L471" si="373">SUM(L470)</f>
        <v>0</v>
      </c>
      <c r="M471" s="75">
        <f t="shared" ref="M471" si="374">SUM(M470)</f>
        <v>-56.71</v>
      </c>
      <c r="N471" s="76">
        <f>SUM(N470)</f>
        <v>2778.56</v>
      </c>
      <c r="O471" s="72"/>
      <c r="P471" s="37"/>
    </row>
    <row r="472" spans="1:16" ht="17.25" customHeight="1" x14ac:dyDescent="0.2">
      <c r="A472" s="66"/>
      <c r="B472" s="67"/>
      <c r="C472" s="68"/>
      <c r="D472" s="68"/>
      <c r="E472" s="69"/>
      <c r="F472" s="66"/>
      <c r="G472" s="66"/>
      <c r="H472" s="66"/>
      <c r="I472" s="66"/>
      <c r="J472" s="70"/>
      <c r="K472" s="70"/>
      <c r="L472" s="70"/>
      <c r="M472" s="70"/>
      <c r="N472" s="70"/>
      <c r="O472" s="71"/>
      <c r="P472" s="70"/>
    </row>
    <row r="473" spans="1:16" ht="17.25" customHeight="1" x14ac:dyDescent="0.2">
      <c r="A473" s="42">
        <f>A470+1</f>
        <v>213</v>
      </c>
      <c r="B473" s="10" t="s">
        <v>480</v>
      </c>
      <c r="C473" s="17" t="s">
        <v>480</v>
      </c>
      <c r="D473" s="17" t="str">
        <f>VLOOKUP(C473,TaxInfo!$A$2:$B$641,2,0)</f>
        <v>Maibarara Geothermal, Inc.</v>
      </c>
      <c r="E473" s="26" t="s">
        <v>43</v>
      </c>
      <c r="F473" s="11" t="s">
        <v>36</v>
      </c>
      <c r="G473" s="11" t="s">
        <v>36</v>
      </c>
      <c r="H473" s="11" t="s">
        <v>36</v>
      </c>
      <c r="I473" s="11" t="s">
        <v>36</v>
      </c>
      <c r="J473" s="25" t="s">
        <v>38</v>
      </c>
      <c r="K473" s="25">
        <v>740.75</v>
      </c>
      <c r="L473" s="25" t="s">
        <v>38</v>
      </c>
      <c r="M473" s="25">
        <v>-14.82</v>
      </c>
      <c r="N473" s="25">
        <f>SUM(J473:M473)</f>
        <v>725.93</v>
      </c>
      <c r="O473" s="25"/>
      <c r="P473" s="25"/>
    </row>
    <row r="474" spans="1:16" ht="17.25" customHeight="1" x14ac:dyDescent="0.2">
      <c r="A474" s="66"/>
      <c r="B474" s="67"/>
      <c r="C474" s="68"/>
      <c r="D474" s="68"/>
      <c r="E474" s="69"/>
      <c r="F474" s="66"/>
      <c r="G474" s="66"/>
      <c r="H474" s="66"/>
      <c r="I474" s="74" t="s">
        <v>1548</v>
      </c>
      <c r="J474" s="75">
        <f>SUM(J473)</f>
        <v>0</v>
      </c>
      <c r="K474" s="75">
        <f t="shared" ref="K474" si="375">SUM(K473)</f>
        <v>740.75</v>
      </c>
      <c r="L474" s="75">
        <f t="shared" ref="L474" si="376">SUM(L473)</f>
        <v>0</v>
      </c>
      <c r="M474" s="75">
        <f t="shared" ref="M474" si="377">SUM(M473)</f>
        <v>-14.82</v>
      </c>
      <c r="N474" s="76">
        <f>SUM(N473)</f>
        <v>725.93</v>
      </c>
      <c r="O474" s="72"/>
      <c r="P474" s="37"/>
    </row>
    <row r="475" spans="1:16" ht="17.25" customHeight="1" x14ac:dyDescent="0.2">
      <c r="A475" s="66"/>
      <c r="B475" s="67"/>
      <c r="C475" s="68"/>
      <c r="D475" s="68"/>
      <c r="E475" s="69"/>
      <c r="F475" s="66"/>
      <c r="G475" s="66"/>
      <c r="H475" s="66"/>
      <c r="I475" s="66"/>
      <c r="J475" s="70"/>
      <c r="K475" s="70"/>
      <c r="L475" s="70"/>
      <c r="M475" s="70"/>
      <c r="N475" s="70"/>
      <c r="O475" s="71"/>
      <c r="P475" s="70"/>
    </row>
    <row r="476" spans="1:16" ht="17.25" customHeight="1" x14ac:dyDescent="0.2">
      <c r="A476" s="42">
        <f>A473+1</f>
        <v>214</v>
      </c>
      <c r="B476" s="10" t="s">
        <v>482</v>
      </c>
      <c r="C476" s="17" t="s">
        <v>482</v>
      </c>
      <c r="D476" s="17" t="str">
        <f>VLOOKUP(C476,TaxInfo!$A$2:$B$641,2,0)</f>
        <v>Majayjay Hydropower Company, Inc</v>
      </c>
      <c r="E476" s="26" t="s">
        <v>43</v>
      </c>
      <c r="F476" s="11" t="s">
        <v>36</v>
      </c>
      <c r="G476" s="11" t="s">
        <v>37</v>
      </c>
      <c r="H476" s="11" t="s">
        <v>36</v>
      </c>
      <c r="I476" s="11" t="s">
        <v>36</v>
      </c>
      <c r="J476" s="25" t="s">
        <v>38</v>
      </c>
      <c r="K476" s="25">
        <v>0.94</v>
      </c>
      <c r="L476" s="25" t="s">
        <v>38</v>
      </c>
      <c r="M476" s="25">
        <v>-0.02</v>
      </c>
      <c r="N476" s="25">
        <f>SUM(J476:M476)</f>
        <v>0.91999999999999993</v>
      </c>
      <c r="O476" s="25"/>
      <c r="P476" s="25"/>
    </row>
    <row r="477" spans="1:16" ht="17.25" customHeight="1" x14ac:dyDescent="0.2">
      <c r="A477" s="66"/>
      <c r="B477" s="67"/>
      <c r="C477" s="68"/>
      <c r="D477" s="68"/>
      <c r="E477" s="69"/>
      <c r="F477" s="66"/>
      <c r="G477" s="66"/>
      <c r="H477" s="66"/>
      <c r="I477" s="74" t="s">
        <v>1548</v>
      </c>
      <c r="J477" s="75">
        <f>SUM(J476)</f>
        <v>0</v>
      </c>
      <c r="K477" s="75">
        <f t="shared" ref="K477" si="378">SUM(K476)</f>
        <v>0.94</v>
      </c>
      <c r="L477" s="75">
        <f t="shared" ref="L477" si="379">SUM(L476)</f>
        <v>0</v>
      </c>
      <c r="M477" s="75">
        <f t="shared" ref="M477" si="380">SUM(M476)</f>
        <v>-0.02</v>
      </c>
      <c r="N477" s="76">
        <f>SUM(N476)</f>
        <v>0.91999999999999993</v>
      </c>
      <c r="O477" s="72"/>
      <c r="P477" s="37"/>
    </row>
    <row r="478" spans="1:16" ht="17.25" customHeight="1" x14ac:dyDescent="0.2">
      <c r="A478" s="66"/>
      <c r="B478" s="67"/>
      <c r="C478" s="68"/>
      <c r="D478" s="68"/>
      <c r="E478" s="69"/>
      <c r="F478" s="66"/>
      <c r="G478" s="66"/>
      <c r="H478" s="66"/>
      <c r="I478" s="66"/>
      <c r="J478" s="70"/>
      <c r="K478" s="70"/>
      <c r="L478" s="70"/>
      <c r="M478" s="70"/>
      <c r="N478" s="70"/>
      <c r="O478" s="71"/>
      <c r="P478" s="70"/>
    </row>
    <row r="479" spans="1:16" ht="17.25" customHeight="1" x14ac:dyDescent="0.2">
      <c r="A479" s="42">
        <f>A476+1</f>
        <v>215</v>
      </c>
      <c r="B479" s="10" t="s">
        <v>475</v>
      </c>
      <c r="C479" s="17" t="s">
        <v>476</v>
      </c>
      <c r="D479" s="17" t="str">
        <f>VLOOKUP(C479,TaxInfo!$A$2:$B$641,2,0)</f>
        <v>Majestics Energy Corporation</v>
      </c>
      <c r="E479" s="26" t="s">
        <v>35</v>
      </c>
      <c r="F479" s="11" t="s">
        <v>36</v>
      </c>
      <c r="G479" s="11" t="s">
        <v>37</v>
      </c>
      <c r="H479" s="11" t="s">
        <v>36</v>
      </c>
      <c r="I479" s="11" t="s">
        <v>36</v>
      </c>
      <c r="J479" s="25" t="s">
        <v>38</v>
      </c>
      <c r="K479" s="25">
        <v>169.12</v>
      </c>
      <c r="L479" s="25" t="s">
        <v>38</v>
      </c>
      <c r="M479" s="25">
        <v>-3.38</v>
      </c>
      <c r="N479" s="25">
        <f>SUM(J479:M479)</f>
        <v>165.74</v>
      </c>
      <c r="O479" s="25"/>
      <c r="P479" s="25"/>
    </row>
    <row r="480" spans="1:16" ht="17.25" customHeight="1" x14ac:dyDescent="0.2">
      <c r="A480" s="66"/>
      <c r="B480" s="67"/>
      <c r="C480" s="68"/>
      <c r="D480" s="68"/>
      <c r="E480" s="69"/>
      <c r="F480" s="66"/>
      <c r="G480" s="66"/>
      <c r="H480" s="66"/>
      <c r="I480" s="74" t="s">
        <v>1548</v>
      </c>
      <c r="J480" s="75">
        <f>SUM(J479)</f>
        <v>0</v>
      </c>
      <c r="K480" s="75">
        <f t="shared" ref="K480" si="381">SUM(K479)</f>
        <v>169.12</v>
      </c>
      <c r="L480" s="75">
        <f t="shared" ref="L480" si="382">SUM(L479)</f>
        <v>0</v>
      </c>
      <c r="M480" s="75">
        <f t="shared" ref="M480" si="383">SUM(M479)</f>
        <v>-3.38</v>
      </c>
      <c r="N480" s="76">
        <f>SUM(N479)</f>
        <v>165.74</v>
      </c>
      <c r="O480" s="72"/>
      <c r="P480" s="37"/>
    </row>
    <row r="481" spans="1:16" ht="17.25" customHeight="1" x14ac:dyDescent="0.2">
      <c r="A481" s="66"/>
      <c r="B481" s="67"/>
      <c r="C481" s="68"/>
      <c r="D481" s="68"/>
      <c r="E481" s="69"/>
      <c r="F481" s="66"/>
      <c r="G481" s="66"/>
      <c r="H481" s="66"/>
      <c r="I481" s="66"/>
      <c r="J481" s="70"/>
      <c r="K481" s="70"/>
      <c r="L481" s="70"/>
      <c r="M481" s="70"/>
      <c r="N481" s="70"/>
      <c r="O481" s="71"/>
      <c r="P481" s="70"/>
    </row>
    <row r="482" spans="1:16" ht="17.25" customHeight="1" x14ac:dyDescent="0.2">
      <c r="A482" s="42">
        <f>A479+1</f>
        <v>216</v>
      </c>
      <c r="B482" s="10" t="s">
        <v>470</v>
      </c>
      <c r="C482" s="17" t="s">
        <v>470</v>
      </c>
      <c r="D482" s="17" t="str">
        <f>VLOOKUP(C482,TaxInfo!$A$2:$B$641,2,0)</f>
        <v xml:space="preserve">Malvar Enerzone Corporation </v>
      </c>
      <c r="E482" s="26" t="s">
        <v>35</v>
      </c>
      <c r="F482" s="11" t="s">
        <v>36</v>
      </c>
      <c r="G482" s="11" t="s">
        <v>37</v>
      </c>
      <c r="H482" s="11" t="s">
        <v>37</v>
      </c>
      <c r="I482" s="11" t="s">
        <v>36</v>
      </c>
      <c r="J482" s="25" t="s">
        <v>38</v>
      </c>
      <c r="K482" s="25">
        <v>2203.1999999999998</v>
      </c>
      <c r="L482" s="25" t="s">
        <v>38</v>
      </c>
      <c r="M482" s="25">
        <v>-44.06</v>
      </c>
      <c r="N482" s="25">
        <f>SUM(J482:M482)</f>
        <v>2159.14</v>
      </c>
      <c r="O482" s="25"/>
      <c r="P482" s="25"/>
    </row>
    <row r="483" spans="1:16" ht="17.25" customHeight="1" x14ac:dyDescent="0.2">
      <c r="A483" s="66"/>
      <c r="B483" s="67"/>
      <c r="C483" s="68"/>
      <c r="D483" s="68"/>
      <c r="E483" s="69"/>
      <c r="F483" s="66"/>
      <c r="G483" s="66"/>
      <c r="H483" s="66"/>
      <c r="I483" s="74" t="s">
        <v>1548</v>
      </c>
      <c r="J483" s="75">
        <f>SUM(J482)</f>
        <v>0</v>
      </c>
      <c r="K483" s="75">
        <f t="shared" ref="K483" si="384">SUM(K482)</f>
        <v>2203.1999999999998</v>
      </c>
      <c r="L483" s="75">
        <f t="shared" ref="L483" si="385">SUM(L482)</f>
        <v>0</v>
      </c>
      <c r="M483" s="75">
        <f t="shared" ref="M483" si="386">SUM(M482)</f>
        <v>-44.06</v>
      </c>
      <c r="N483" s="76">
        <f>SUM(N482)</f>
        <v>2159.14</v>
      </c>
      <c r="O483" s="72"/>
      <c r="P483" s="37"/>
    </row>
    <row r="484" spans="1:16" ht="17.25" customHeight="1" x14ac:dyDescent="0.2">
      <c r="A484" s="66"/>
      <c r="B484" s="67"/>
      <c r="C484" s="68"/>
      <c r="D484" s="68"/>
      <c r="E484" s="69"/>
      <c r="F484" s="66"/>
      <c r="G484" s="66"/>
      <c r="H484" s="66"/>
      <c r="I484" s="66"/>
      <c r="J484" s="70"/>
      <c r="K484" s="70"/>
      <c r="L484" s="70"/>
      <c r="M484" s="70"/>
      <c r="N484" s="70"/>
      <c r="O484" s="71"/>
      <c r="P484" s="70"/>
    </row>
    <row r="485" spans="1:16" ht="17.25" customHeight="1" x14ac:dyDescent="0.2">
      <c r="A485" s="42">
        <f>A482+1</f>
        <v>217</v>
      </c>
      <c r="B485" s="10" t="s">
        <v>331</v>
      </c>
      <c r="C485" s="17" t="s">
        <v>332</v>
      </c>
      <c r="D485" s="17" t="str">
        <f>VLOOKUP(C485,TaxInfo!$A$2:$B$641,2,0)</f>
        <v xml:space="preserve">Manila Electric Company </v>
      </c>
      <c r="E485" s="26" t="s">
        <v>35</v>
      </c>
      <c r="F485" s="11" t="s">
        <v>36</v>
      </c>
      <c r="G485" s="11" t="s">
        <v>37</v>
      </c>
      <c r="H485" s="11" t="s">
        <v>37</v>
      </c>
      <c r="I485" s="11" t="s">
        <v>37</v>
      </c>
      <c r="J485" s="25">
        <v>33918.5</v>
      </c>
      <c r="K485" s="25" t="s">
        <v>38</v>
      </c>
      <c r="L485" s="25">
        <v>4070.22</v>
      </c>
      <c r="M485" s="25">
        <v>-678.37</v>
      </c>
      <c r="N485" s="25">
        <f>SUM(J485:M485)</f>
        <v>37310.35</v>
      </c>
      <c r="O485" s="25"/>
      <c r="P485" s="25"/>
    </row>
    <row r="486" spans="1:16" ht="17.25" customHeight="1" x14ac:dyDescent="0.2">
      <c r="A486" s="42">
        <f t="shared" si="329"/>
        <v>218</v>
      </c>
      <c r="B486" s="10" t="s">
        <v>331</v>
      </c>
      <c r="C486" s="17" t="s">
        <v>331</v>
      </c>
      <c r="D486" s="17" t="str">
        <f>VLOOKUP(C486,TaxInfo!$A$2:$B$641,2,0)</f>
        <v xml:space="preserve">Manila Electric Company </v>
      </c>
      <c r="E486" s="26" t="s">
        <v>35</v>
      </c>
      <c r="F486" s="11" t="s">
        <v>36</v>
      </c>
      <c r="G486" s="11" t="s">
        <v>37</v>
      </c>
      <c r="H486" s="11" t="s">
        <v>37</v>
      </c>
      <c r="I486" s="11" t="s">
        <v>37</v>
      </c>
      <c r="J486" s="25">
        <v>1539547.4</v>
      </c>
      <c r="K486" s="25" t="s">
        <v>38</v>
      </c>
      <c r="L486" s="25">
        <v>184745.69</v>
      </c>
      <c r="M486" s="25">
        <v>-30790.95</v>
      </c>
      <c r="N486" s="25">
        <f>SUM(J486:M486)</f>
        <v>1693502.14</v>
      </c>
      <c r="O486" s="25"/>
      <c r="P486" s="25"/>
    </row>
    <row r="487" spans="1:16" ht="17.25" customHeight="1" x14ac:dyDescent="0.2">
      <c r="A487" s="42">
        <f t="shared" si="329"/>
        <v>219</v>
      </c>
      <c r="B487" s="10" t="s">
        <v>489</v>
      </c>
      <c r="C487" s="17" t="s">
        <v>489</v>
      </c>
      <c r="D487" s="17" t="str">
        <f>VLOOKUP(C487,TaxInfo!$A$2:$B$641,2,0)</f>
        <v xml:space="preserve">Manila Electric Company </v>
      </c>
      <c r="E487" s="26" t="s">
        <v>35</v>
      </c>
      <c r="F487" s="11" t="s">
        <v>36</v>
      </c>
      <c r="G487" s="11" t="s">
        <v>37</v>
      </c>
      <c r="H487" s="11" t="s">
        <v>37</v>
      </c>
      <c r="I487" s="11" t="s">
        <v>37</v>
      </c>
      <c r="J487" s="25">
        <v>352298.82</v>
      </c>
      <c r="K487" s="25" t="s">
        <v>38</v>
      </c>
      <c r="L487" s="25">
        <v>42275.86</v>
      </c>
      <c r="M487" s="25">
        <v>-7045.98</v>
      </c>
      <c r="N487" s="25">
        <f>SUM(J487:M487)</f>
        <v>387528.7</v>
      </c>
      <c r="O487" s="25"/>
      <c r="P487" s="25"/>
    </row>
    <row r="488" spans="1:16" ht="17.25" customHeight="1" x14ac:dyDescent="0.2">
      <c r="A488" s="66"/>
      <c r="B488" s="67"/>
      <c r="C488" s="68"/>
      <c r="D488" s="68"/>
      <c r="E488" s="69"/>
      <c r="F488" s="66"/>
      <c r="G488" s="66"/>
      <c r="H488" s="66"/>
      <c r="I488" s="74" t="s">
        <v>1548</v>
      </c>
      <c r="J488" s="75">
        <f>SUM(J485:J487)</f>
        <v>1925764.72</v>
      </c>
      <c r="K488" s="75">
        <f t="shared" ref="K488:N488" si="387">SUM(K485:K487)</f>
        <v>0</v>
      </c>
      <c r="L488" s="75">
        <f t="shared" si="387"/>
        <v>231091.77000000002</v>
      </c>
      <c r="M488" s="75">
        <f t="shared" si="387"/>
        <v>-38515.300000000003</v>
      </c>
      <c r="N488" s="75">
        <f t="shared" si="387"/>
        <v>2118341.19</v>
      </c>
      <c r="O488" s="72"/>
      <c r="P488" s="37"/>
    </row>
    <row r="489" spans="1:16" ht="17.25" customHeight="1" x14ac:dyDescent="0.2">
      <c r="A489" s="66"/>
      <c r="B489" s="67"/>
      <c r="C489" s="68"/>
      <c r="D489" s="68"/>
      <c r="E489" s="69"/>
      <c r="F489" s="66"/>
      <c r="G489" s="66"/>
      <c r="H489" s="66"/>
      <c r="I489" s="66"/>
      <c r="J489" s="70"/>
      <c r="K489" s="70"/>
      <c r="L489" s="70"/>
      <c r="M489" s="70"/>
      <c r="N489" s="70"/>
      <c r="O489" s="71"/>
      <c r="P489" s="70"/>
    </row>
    <row r="490" spans="1:16" ht="17.25" customHeight="1" x14ac:dyDescent="0.2">
      <c r="A490" s="42">
        <f>A487+1</f>
        <v>220</v>
      </c>
      <c r="B490" s="10" t="s">
        <v>59</v>
      </c>
      <c r="C490" s="17" t="s">
        <v>60</v>
      </c>
      <c r="D490" s="17" t="str">
        <f>VLOOKUP(C490,TaxInfo!$A$2:$B$641,2,0)</f>
        <v xml:space="preserve">Masinloc Power Partners Co. Ltd. </v>
      </c>
      <c r="E490" s="26" t="s">
        <v>35</v>
      </c>
      <c r="F490" s="11" t="s">
        <v>36</v>
      </c>
      <c r="G490" s="11" t="s">
        <v>36</v>
      </c>
      <c r="H490" s="11" t="s">
        <v>37</v>
      </c>
      <c r="I490" s="11" t="s">
        <v>37</v>
      </c>
      <c r="J490" s="25">
        <v>4205.74</v>
      </c>
      <c r="K490" s="25" t="s">
        <v>38</v>
      </c>
      <c r="L490" s="25">
        <v>504.69</v>
      </c>
      <c r="M490" s="25">
        <v>-84.11</v>
      </c>
      <c r="N490" s="25">
        <f t="shared" ref="N490:N501" si="388">SUM(J490:M490)</f>
        <v>4626.32</v>
      </c>
      <c r="O490" s="25"/>
      <c r="P490" s="25"/>
    </row>
    <row r="491" spans="1:16" ht="17.25" customHeight="1" x14ac:dyDescent="0.2">
      <c r="A491" s="42">
        <f t="shared" si="329"/>
        <v>221</v>
      </c>
      <c r="B491" s="10" t="s">
        <v>59</v>
      </c>
      <c r="C491" s="17" t="s">
        <v>66</v>
      </c>
      <c r="D491" s="17" t="str">
        <f>VLOOKUP(C491,TaxInfo!$A$2:$B$641,2,0)</f>
        <v xml:space="preserve">Masinloc Power Partners Co. Ltd. </v>
      </c>
      <c r="E491" s="26" t="s">
        <v>35</v>
      </c>
      <c r="F491" s="11" t="s">
        <v>36</v>
      </c>
      <c r="G491" s="11" t="s">
        <v>36</v>
      </c>
      <c r="H491" s="11" t="s">
        <v>37</v>
      </c>
      <c r="I491" s="11" t="s">
        <v>37</v>
      </c>
      <c r="J491" s="25">
        <v>46109.48</v>
      </c>
      <c r="K491" s="25" t="s">
        <v>38</v>
      </c>
      <c r="L491" s="25">
        <v>5533.14</v>
      </c>
      <c r="M491" s="25">
        <v>-922.19</v>
      </c>
      <c r="N491" s="25">
        <f t="shared" si="388"/>
        <v>50720.43</v>
      </c>
      <c r="O491" s="25"/>
      <c r="P491" s="25"/>
    </row>
    <row r="492" spans="1:16" ht="17.25" customHeight="1" x14ac:dyDescent="0.2">
      <c r="A492" s="42">
        <f t="shared" si="329"/>
        <v>222</v>
      </c>
      <c r="B492" s="10" t="s">
        <v>59</v>
      </c>
      <c r="C492" s="17" t="s">
        <v>86</v>
      </c>
      <c r="D492" s="17" t="str">
        <f>VLOOKUP(C492,TaxInfo!$A$2:$B$641,2,0)</f>
        <v xml:space="preserve">Masinloc Power Partners Co. Ltd. </v>
      </c>
      <c r="E492" s="26" t="s">
        <v>35</v>
      </c>
      <c r="F492" s="11" t="s">
        <v>36</v>
      </c>
      <c r="G492" s="11" t="s">
        <v>36</v>
      </c>
      <c r="H492" s="11" t="s">
        <v>37</v>
      </c>
      <c r="I492" s="11" t="s">
        <v>37</v>
      </c>
      <c r="J492" s="25">
        <v>10753.67</v>
      </c>
      <c r="K492" s="25" t="s">
        <v>38</v>
      </c>
      <c r="L492" s="25">
        <v>1290.44</v>
      </c>
      <c r="M492" s="25">
        <v>-215.07</v>
      </c>
      <c r="N492" s="25">
        <f t="shared" si="388"/>
        <v>11829.04</v>
      </c>
      <c r="O492" s="25"/>
      <c r="P492" s="25"/>
    </row>
    <row r="493" spans="1:16" ht="17.25" customHeight="1" x14ac:dyDescent="0.2">
      <c r="A493" s="42">
        <f t="shared" si="329"/>
        <v>223</v>
      </c>
      <c r="B493" s="10" t="s">
        <v>59</v>
      </c>
      <c r="C493" s="17" t="s">
        <v>110</v>
      </c>
      <c r="D493" s="17" t="str">
        <f>VLOOKUP(C493,TaxInfo!$A$2:$B$641,2,0)</f>
        <v xml:space="preserve">Masinloc Power Partners Co. Ltd. </v>
      </c>
      <c r="E493" s="26" t="s">
        <v>35</v>
      </c>
      <c r="F493" s="11" t="s">
        <v>36</v>
      </c>
      <c r="G493" s="11" t="s">
        <v>36</v>
      </c>
      <c r="H493" s="11" t="s">
        <v>37</v>
      </c>
      <c r="I493" s="11" t="s">
        <v>37</v>
      </c>
      <c r="J493" s="25">
        <v>7067.48</v>
      </c>
      <c r="K493" s="25" t="s">
        <v>38</v>
      </c>
      <c r="L493" s="25">
        <v>848.1</v>
      </c>
      <c r="M493" s="25">
        <v>-141.35</v>
      </c>
      <c r="N493" s="25">
        <f t="shared" si="388"/>
        <v>7774.23</v>
      </c>
      <c r="O493" s="25"/>
      <c r="P493" s="25"/>
    </row>
    <row r="494" spans="1:16" ht="17.25" customHeight="1" x14ac:dyDescent="0.2">
      <c r="A494" s="42">
        <f t="shared" si="329"/>
        <v>224</v>
      </c>
      <c r="B494" s="10" t="s">
        <v>59</v>
      </c>
      <c r="C494" s="17" t="s">
        <v>219</v>
      </c>
      <c r="D494" s="17" t="str">
        <f>VLOOKUP(C494,TaxInfo!$A$2:$B$641,2,0)</f>
        <v xml:space="preserve">Masinloc Power Partners Co. Ltd. </v>
      </c>
      <c r="E494" s="26" t="s">
        <v>35</v>
      </c>
      <c r="F494" s="11" t="s">
        <v>36</v>
      </c>
      <c r="G494" s="11" t="s">
        <v>36</v>
      </c>
      <c r="H494" s="11" t="s">
        <v>37</v>
      </c>
      <c r="I494" s="11" t="s">
        <v>37</v>
      </c>
      <c r="J494" s="25">
        <v>9680.41</v>
      </c>
      <c r="K494" s="25" t="s">
        <v>38</v>
      </c>
      <c r="L494" s="25">
        <v>1161.6500000000001</v>
      </c>
      <c r="M494" s="25">
        <v>-193.61</v>
      </c>
      <c r="N494" s="25">
        <f t="shared" si="388"/>
        <v>10648.449999999999</v>
      </c>
      <c r="O494" s="25"/>
      <c r="P494" s="25"/>
    </row>
    <row r="495" spans="1:16" ht="17.25" customHeight="1" x14ac:dyDescent="0.2">
      <c r="A495" s="42">
        <f t="shared" si="329"/>
        <v>225</v>
      </c>
      <c r="B495" s="34" t="s">
        <v>59</v>
      </c>
      <c r="C495" s="35" t="s">
        <v>220</v>
      </c>
      <c r="D495" s="17" t="str">
        <f>VLOOKUP(C495,TaxInfo!$A$2:$B$641,2,0)</f>
        <v xml:space="preserve">Masinloc Power Partners Co. Ltd. </v>
      </c>
      <c r="E495" s="64" t="s">
        <v>35</v>
      </c>
      <c r="F495" s="36" t="s">
        <v>36</v>
      </c>
      <c r="G495" s="36" t="s">
        <v>36</v>
      </c>
      <c r="H495" s="36" t="s">
        <v>37</v>
      </c>
      <c r="I495" s="36" t="s">
        <v>37</v>
      </c>
      <c r="J495" s="25">
        <v>12738.96</v>
      </c>
      <c r="K495" s="25" t="s">
        <v>38</v>
      </c>
      <c r="L495" s="25">
        <v>1528.68</v>
      </c>
      <c r="M495" s="25">
        <v>-254.78</v>
      </c>
      <c r="N495" s="25">
        <f t="shared" si="388"/>
        <v>14012.859999999999</v>
      </c>
      <c r="O495" s="25"/>
      <c r="P495" s="25"/>
    </row>
    <row r="496" spans="1:16" ht="17.25" customHeight="1" x14ac:dyDescent="0.2">
      <c r="A496" s="42">
        <f t="shared" si="329"/>
        <v>226</v>
      </c>
      <c r="B496" s="12" t="s">
        <v>59</v>
      </c>
      <c r="C496" s="18" t="s">
        <v>232</v>
      </c>
      <c r="D496" s="17" t="str">
        <f>VLOOKUP(C496,TaxInfo!$A$2:$B$641,2,0)</f>
        <v xml:space="preserve">Masinloc Power Partners Co. Ltd. </v>
      </c>
      <c r="E496" s="27" t="s">
        <v>35</v>
      </c>
      <c r="F496" s="13" t="s">
        <v>36</v>
      </c>
      <c r="G496" s="13" t="s">
        <v>36</v>
      </c>
      <c r="H496" s="13" t="s">
        <v>37</v>
      </c>
      <c r="I496" s="13" t="s">
        <v>37</v>
      </c>
      <c r="J496" s="25">
        <v>20751.349999999999</v>
      </c>
      <c r="K496" s="25" t="s">
        <v>38</v>
      </c>
      <c r="L496" s="25">
        <v>2490.16</v>
      </c>
      <c r="M496" s="25">
        <v>-415.03</v>
      </c>
      <c r="N496" s="25">
        <f t="shared" si="388"/>
        <v>22826.48</v>
      </c>
      <c r="O496" s="25"/>
      <c r="P496" s="25"/>
    </row>
    <row r="497" spans="1:16" ht="17.25" customHeight="1" x14ac:dyDescent="0.2">
      <c r="A497" s="42">
        <f t="shared" si="329"/>
        <v>227</v>
      </c>
      <c r="B497" s="10" t="s">
        <v>59</v>
      </c>
      <c r="C497" s="17" t="s">
        <v>234</v>
      </c>
      <c r="D497" s="17" t="str">
        <f>VLOOKUP(C497,TaxInfo!$A$2:$B$641,2,0)</f>
        <v xml:space="preserve">Masinloc Power Partners Co. Ltd. </v>
      </c>
      <c r="E497" s="26" t="s">
        <v>35</v>
      </c>
      <c r="F497" s="11" t="s">
        <v>36</v>
      </c>
      <c r="G497" s="11" t="s">
        <v>36</v>
      </c>
      <c r="H497" s="11" t="s">
        <v>37</v>
      </c>
      <c r="I497" s="11" t="s">
        <v>37</v>
      </c>
      <c r="J497" s="25">
        <v>48.26</v>
      </c>
      <c r="K497" s="25" t="s">
        <v>38</v>
      </c>
      <c r="L497" s="25">
        <v>5.79</v>
      </c>
      <c r="M497" s="25">
        <v>-0.97</v>
      </c>
      <c r="N497" s="25">
        <f t="shared" si="388"/>
        <v>53.08</v>
      </c>
      <c r="O497" s="25"/>
      <c r="P497" s="25"/>
    </row>
    <row r="498" spans="1:16" ht="17.25" customHeight="1" x14ac:dyDescent="0.2">
      <c r="A498" s="42">
        <f t="shared" si="329"/>
        <v>228</v>
      </c>
      <c r="B498" s="10" t="s">
        <v>59</v>
      </c>
      <c r="C498" s="17" t="s">
        <v>275</v>
      </c>
      <c r="D498" s="17" t="str">
        <f>VLOOKUP(C498,TaxInfo!$A$2:$B$641,2,0)</f>
        <v xml:space="preserve">Masinloc Power Partners Co. Ltd. </v>
      </c>
      <c r="E498" s="26" t="s">
        <v>35</v>
      </c>
      <c r="F498" s="11" t="s">
        <v>36</v>
      </c>
      <c r="G498" s="11" t="s">
        <v>36</v>
      </c>
      <c r="H498" s="11" t="s">
        <v>37</v>
      </c>
      <c r="I498" s="11" t="s">
        <v>37</v>
      </c>
      <c r="J498" s="25">
        <v>5384.79</v>
      </c>
      <c r="K498" s="25" t="s">
        <v>38</v>
      </c>
      <c r="L498" s="25">
        <v>646.16999999999996</v>
      </c>
      <c r="M498" s="25">
        <v>-107.7</v>
      </c>
      <c r="N498" s="25">
        <f t="shared" si="388"/>
        <v>5923.26</v>
      </c>
      <c r="O498" s="25"/>
      <c r="P498" s="25"/>
    </row>
    <row r="499" spans="1:16" ht="17.25" customHeight="1" x14ac:dyDescent="0.2">
      <c r="A499" s="42">
        <f t="shared" si="329"/>
        <v>229</v>
      </c>
      <c r="B499" s="10" t="s">
        <v>59</v>
      </c>
      <c r="C499" s="17" t="s">
        <v>59</v>
      </c>
      <c r="D499" s="17" t="str">
        <f>VLOOKUP(C499,TaxInfo!$A$2:$B$641,2,0)</f>
        <v xml:space="preserve">Masinloc Power Partners Co. Ltd. </v>
      </c>
      <c r="E499" s="26" t="s">
        <v>43</v>
      </c>
      <c r="F499" s="11" t="s">
        <v>36</v>
      </c>
      <c r="G499" s="11" t="s">
        <v>37</v>
      </c>
      <c r="H499" s="11" t="s">
        <v>37</v>
      </c>
      <c r="I499" s="11" t="s">
        <v>37</v>
      </c>
      <c r="J499" s="25">
        <v>77621.320000000007</v>
      </c>
      <c r="K499" s="25" t="s">
        <v>38</v>
      </c>
      <c r="L499" s="25">
        <v>9314.56</v>
      </c>
      <c r="M499" s="25">
        <v>-1552.43</v>
      </c>
      <c r="N499" s="25">
        <f t="shared" si="388"/>
        <v>85383.450000000012</v>
      </c>
      <c r="O499" s="25"/>
      <c r="P499" s="25"/>
    </row>
    <row r="500" spans="1:16" ht="17.25" customHeight="1" x14ac:dyDescent="0.2">
      <c r="A500" s="42">
        <f t="shared" si="329"/>
        <v>230</v>
      </c>
      <c r="B500" s="10" t="s">
        <v>59</v>
      </c>
      <c r="C500" s="17" t="s">
        <v>490</v>
      </c>
      <c r="D500" s="17" t="str">
        <f>VLOOKUP(C500,TaxInfo!$A$2:$B$641,2,0)</f>
        <v xml:space="preserve">Masinloc Power Partners Co. Ltd. </v>
      </c>
      <c r="E500" s="26" t="s">
        <v>43</v>
      </c>
      <c r="F500" s="11" t="s">
        <v>36</v>
      </c>
      <c r="G500" s="11" t="s">
        <v>36</v>
      </c>
      <c r="H500" s="11" t="s">
        <v>37</v>
      </c>
      <c r="I500" s="11" t="s">
        <v>37</v>
      </c>
      <c r="J500" s="25">
        <v>194.11</v>
      </c>
      <c r="K500" s="25" t="s">
        <v>38</v>
      </c>
      <c r="L500" s="25">
        <v>23.29</v>
      </c>
      <c r="M500" s="25">
        <v>-3.88</v>
      </c>
      <c r="N500" s="25">
        <f t="shared" si="388"/>
        <v>213.52</v>
      </c>
      <c r="O500" s="25"/>
      <c r="P500" s="25"/>
    </row>
    <row r="501" spans="1:16" ht="17.25" customHeight="1" x14ac:dyDescent="0.2">
      <c r="A501" s="42">
        <f t="shared" si="329"/>
        <v>231</v>
      </c>
      <c r="B501" s="10" t="s">
        <v>488</v>
      </c>
      <c r="C501" s="17" t="s">
        <v>488</v>
      </c>
      <c r="D501" s="17" t="str">
        <f>VLOOKUP(C501,TaxInfo!$A$2:$B$641,2,0)</f>
        <v xml:space="preserve">Masinloc Power Partners Company Limited </v>
      </c>
      <c r="E501" s="26" t="s">
        <v>35</v>
      </c>
      <c r="F501" s="11" t="s">
        <v>36</v>
      </c>
      <c r="G501" s="11" t="s">
        <v>37</v>
      </c>
      <c r="H501" s="11" t="s">
        <v>37</v>
      </c>
      <c r="I501" s="11" t="s">
        <v>37</v>
      </c>
      <c r="J501" s="25">
        <v>27389.06</v>
      </c>
      <c r="K501" s="25" t="s">
        <v>38</v>
      </c>
      <c r="L501" s="25">
        <v>3286.69</v>
      </c>
      <c r="M501" s="25">
        <v>-547.78</v>
      </c>
      <c r="N501" s="25">
        <f t="shared" si="388"/>
        <v>30127.97</v>
      </c>
      <c r="O501" s="25"/>
      <c r="P501" s="25"/>
    </row>
    <row r="502" spans="1:16" ht="17.25" customHeight="1" x14ac:dyDescent="0.2">
      <c r="A502" s="66"/>
      <c r="B502" s="67"/>
      <c r="C502" s="68"/>
      <c r="D502" s="68"/>
      <c r="E502" s="69"/>
      <c r="F502" s="66"/>
      <c r="G502" s="66"/>
      <c r="H502" s="66"/>
      <c r="I502" s="74" t="s">
        <v>1548</v>
      </c>
      <c r="J502" s="75">
        <f>SUM(J490:J501)</f>
        <v>221944.62999999998</v>
      </c>
      <c r="K502" s="75">
        <f t="shared" ref="K502:N502" si="389">SUM(K490:K501)</f>
        <v>0</v>
      </c>
      <c r="L502" s="75">
        <f t="shared" si="389"/>
        <v>26633.360000000001</v>
      </c>
      <c r="M502" s="75">
        <f t="shared" si="389"/>
        <v>-4438.8999999999996</v>
      </c>
      <c r="N502" s="75">
        <f t="shared" si="389"/>
        <v>244139.09</v>
      </c>
      <c r="O502" s="72"/>
      <c r="P502" s="37"/>
    </row>
    <row r="503" spans="1:16" ht="17.25" customHeight="1" x14ac:dyDescent="0.2">
      <c r="A503" s="66"/>
      <c r="B503" s="67"/>
      <c r="C503" s="68"/>
      <c r="D503" s="68"/>
      <c r="E503" s="69"/>
      <c r="F503" s="66"/>
      <c r="G503" s="66"/>
      <c r="H503" s="66"/>
      <c r="I503" s="66"/>
      <c r="J503" s="70"/>
      <c r="K503" s="70"/>
      <c r="L503" s="70"/>
      <c r="M503" s="70"/>
      <c r="N503" s="70"/>
      <c r="O503" s="71"/>
      <c r="P503" s="70"/>
    </row>
    <row r="504" spans="1:16" ht="17.25" customHeight="1" x14ac:dyDescent="0.2">
      <c r="A504" s="42">
        <f>A501+1</f>
        <v>232</v>
      </c>
      <c r="B504" s="10" t="s">
        <v>478</v>
      </c>
      <c r="C504" s="17" t="s">
        <v>478</v>
      </c>
      <c r="D504" s="17" t="str">
        <f>VLOOKUP(C504,TaxInfo!$A$2:$B$641,2,0)</f>
        <v>MeridianX Inc.</v>
      </c>
      <c r="E504" s="26" t="s">
        <v>35</v>
      </c>
      <c r="F504" s="11" t="s">
        <v>37</v>
      </c>
      <c r="G504" s="11" t="s">
        <v>37</v>
      </c>
      <c r="H504" s="11" t="s">
        <v>37</v>
      </c>
      <c r="I504" s="11" t="s">
        <v>37</v>
      </c>
      <c r="J504" s="25">
        <v>1265.8</v>
      </c>
      <c r="K504" s="25" t="s">
        <v>38</v>
      </c>
      <c r="L504" s="25">
        <v>151.9</v>
      </c>
      <c r="M504" s="25" t="s">
        <v>38</v>
      </c>
      <c r="N504" s="25">
        <f>SUM(J504:M504)</f>
        <v>1417.7</v>
      </c>
      <c r="O504" s="25"/>
      <c r="P504" s="25"/>
    </row>
    <row r="505" spans="1:16" ht="17.25" customHeight="1" x14ac:dyDescent="0.2">
      <c r="A505" s="66"/>
      <c r="B505" s="67"/>
      <c r="C505" s="68"/>
      <c r="D505" s="68"/>
      <c r="E505" s="69"/>
      <c r="F505" s="66"/>
      <c r="G505" s="66"/>
      <c r="H505" s="66"/>
      <c r="I505" s="74" t="s">
        <v>1548</v>
      </c>
      <c r="J505" s="75">
        <f>SUM(J504)</f>
        <v>1265.8</v>
      </c>
      <c r="K505" s="75">
        <f t="shared" ref="K505" si="390">SUM(K504)</f>
        <v>0</v>
      </c>
      <c r="L505" s="75">
        <f t="shared" ref="L505" si="391">SUM(L504)</f>
        <v>151.9</v>
      </c>
      <c r="M505" s="75">
        <f t="shared" ref="M505" si="392">SUM(M504)</f>
        <v>0</v>
      </c>
      <c r="N505" s="76">
        <f t="shared" ref="N505" si="393">SUM(N504)</f>
        <v>1417.7</v>
      </c>
      <c r="O505" s="72"/>
      <c r="P505" s="37"/>
    </row>
    <row r="506" spans="1:16" ht="17.25" customHeight="1" x14ac:dyDescent="0.2">
      <c r="A506" s="66"/>
      <c r="B506" s="67"/>
      <c r="C506" s="68"/>
      <c r="D506" s="68"/>
      <c r="E506" s="69"/>
      <c r="F506" s="66"/>
      <c r="G506" s="66"/>
      <c r="H506" s="66"/>
      <c r="I506" s="66"/>
      <c r="J506" s="70"/>
      <c r="K506" s="70"/>
      <c r="L506" s="70"/>
      <c r="M506" s="70"/>
      <c r="N506" s="70"/>
      <c r="O506" s="71"/>
      <c r="P506" s="70"/>
    </row>
    <row r="507" spans="1:16" ht="17.25" customHeight="1" x14ac:dyDescent="0.2">
      <c r="A507" s="42">
        <f>A504+1</f>
        <v>233</v>
      </c>
      <c r="B507" s="10" t="s">
        <v>468</v>
      </c>
      <c r="C507" s="17" t="s">
        <v>468</v>
      </c>
      <c r="D507" s="17" t="str">
        <f>VLOOKUP(C507,TaxInfo!$A$2:$B$641,2,0)</f>
        <v xml:space="preserve">Mirae Asia Energy Corporation </v>
      </c>
      <c r="E507" s="26" t="s">
        <v>43</v>
      </c>
      <c r="F507" s="11" t="s">
        <v>36</v>
      </c>
      <c r="G507" s="11" t="s">
        <v>36</v>
      </c>
      <c r="H507" s="11" t="s">
        <v>36</v>
      </c>
      <c r="I507" s="11" t="s">
        <v>36</v>
      </c>
      <c r="J507" s="25" t="s">
        <v>38</v>
      </c>
      <c r="K507" s="25">
        <v>0.91</v>
      </c>
      <c r="L507" s="25" t="s">
        <v>38</v>
      </c>
      <c r="M507" s="25">
        <v>-0.02</v>
      </c>
      <c r="N507" s="25">
        <f>SUM(J507:M507)</f>
        <v>0.89</v>
      </c>
      <c r="O507" s="25"/>
      <c r="P507" s="25"/>
    </row>
    <row r="508" spans="1:16" ht="17.25" customHeight="1" x14ac:dyDescent="0.2">
      <c r="A508" s="42">
        <f t="shared" si="329"/>
        <v>234</v>
      </c>
      <c r="B508" s="10" t="s">
        <v>468</v>
      </c>
      <c r="C508" s="17" t="s">
        <v>469</v>
      </c>
      <c r="D508" s="17" t="str">
        <f>VLOOKUP(C508,TaxInfo!$A$2:$B$641,2,0)</f>
        <v xml:space="preserve">Mirae Asia Energy Corporation </v>
      </c>
      <c r="E508" s="26" t="s">
        <v>35</v>
      </c>
      <c r="F508" s="11" t="s">
        <v>36</v>
      </c>
      <c r="G508" s="11" t="s">
        <v>36</v>
      </c>
      <c r="H508" s="11" t="s">
        <v>36</v>
      </c>
      <c r="I508" s="11" t="s">
        <v>36</v>
      </c>
      <c r="J508" s="25" t="s">
        <v>38</v>
      </c>
      <c r="K508" s="25">
        <v>70.66</v>
      </c>
      <c r="L508" s="25" t="s">
        <v>38</v>
      </c>
      <c r="M508" s="25">
        <v>-1.41</v>
      </c>
      <c r="N508" s="25">
        <f>SUM(J508:M508)</f>
        <v>69.25</v>
      </c>
      <c r="O508" s="25"/>
      <c r="P508" s="25"/>
    </row>
    <row r="509" spans="1:16" ht="17.25" customHeight="1" x14ac:dyDescent="0.2">
      <c r="A509" s="66"/>
      <c r="B509" s="67"/>
      <c r="C509" s="68"/>
      <c r="D509" s="68"/>
      <c r="E509" s="69"/>
      <c r="F509" s="66"/>
      <c r="G509" s="66"/>
      <c r="H509" s="66"/>
      <c r="I509" s="74" t="s">
        <v>1548</v>
      </c>
      <c r="J509" s="75">
        <f>SUM(J507:J508)</f>
        <v>0</v>
      </c>
      <c r="K509" s="75">
        <f t="shared" ref="K509:N509" si="394">SUM(K507:K508)</f>
        <v>71.569999999999993</v>
      </c>
      <c r="L509" s="75">
        <f t="shared" si="394"/>
        <v>0</v>
      </c>
      <c r="M509" s="75">
        <f t="shared" si="394"/>
        <v>-1.43</v>
      </c>
      <c r="N509" s="75">
        <f t="shared" si="394"/>
        <v>70.14</v>
      </c>
      <c r="O509" s="72"/>
      <c r="P509" s="37"/>
    </row>
    <row r="510" spans="1:16" ht="17.25" customHeight="1" x14ac:dyDescent="0.2">
      <c r="A510" s="66"/>
      <c r="B510" s="67"/>
      <c r="C510" s="68"/>
      <c r="D510" s="68"/>
      <c r="E510" s="69"/>
      <c r="F510" s="66"/>
      <c r="G510" s="66"/>
      <c r="H510" s="66"/>
      <c r="I510" s="66"/>
      <c r="J510" s="70"/>
      <c r="K510" s="70"/>
      <c r="L510" s="70"/>
      <c r="M510" s="70"/>
      <c r="N510" s="70"/>
      <c r="O510" s="71"/>
      <c r="P510" s="70"/>
    </row>
    <row r="511" spans="1:16" ht="17.25" customHeight="1" x14ac:dyDescent="0.2">
      <c r="A511" s="42">
        <f>A508+1</f>
        <v>235</v>
      </c>
      <c r="B511" s="10" t="s">
        <v>483</v>
      </c>
      <c r="C511" s="17" t="s">
        <v>483</v>
      </c>
      <c r="D511" s="17" t="str">
        <f>VLOOKUP(C511,TaxInfo!$A$2:$B$641,2,0)</f>
        <v>Montalban Methane Power Corp.</v>
      </c>
      <c r="E511" s="26" t="s">
        <v>43</v>
      </c>
      <c r="F511" s="11" t="s">
        <v>36</v>
      </c>
      <c r="G511" s="11" t="s">
        <v>37</v>
      </c>
      <c r="H511" s="11" t="s">
        <v>36</v>
      </c>
      <c r="I511" s="11" t="s">
        <v>36</v>
      </c>
      <c r="J511" s="25" t="s">
        <v>38</v>
      </c>
      <c r="K511" s="25">
        <v>0.38</v>
      </c>
      <c r="L511" s="25" t="s">
        <v>38</v>
      </c>
      <c r="M511" s="25">
        <v>-0.01</v>
      </c>
      <c r="N511" s="25">
        <f>SUM(J511:M511)</f>
        <v>0.37</v>
      </c>
      <c r="O511" s="25"/>
      <c r="P511" s="25"/>
    </row>
    <row r="512" spans="1:16" ht="17.25" customHeight="1" x14ac:dyDescent="0.2">
      <c r="A512" s="66"/>
      <c r="B512" s="67"/>
      <c r="C512" s="68"/>
      <c r="D512" s="68"/>
      <c r="E512" s="69"/>
      <c r="F512" s="66"/>
      <c r="G512" s="66"/>
      <c r="H512" s="66"/>
      <c r="I512" s="74" t="s">
        <v>1548</v>
      </c>
      <c r="J512" s="75">
        <f>SUM(J511)</f>
        <v>0</v>
      </c>
      <c r="K512" s="75">
        <f t="shared" ref="K512:N512" si="395">SUM(K511)</f>
        <v>0.38</v>
      </c>
      <c r="L512" s="75">
        <f t="shared" si="395"/>
        <v>0</v>
      </c>
      <c r="M512" s="75">
        <f t="shared" si="395"/>
        <v>-0.01</v>
      </c>
      <c r="N512" s="75">
        <f t="shared" si="395"/>
        <v>0.37</v>
      </c>
      <c r="O512" s="72"/>
      <c r="P512" s="37"/>
    </row>
    <row r="513" spans="1:16" ht="17.25" customHeight="1" x14ac:dyDescent="0.2">
      <c r="A513" s="66"/>
      <c r="B513" s="67"/>
      <c r="C513" s="68"/>
      <c r="D513" s="68"/>
      <c r="E513" s="69"/>
      <c r="F513" s="66"/>
      <c r="G513" s="66"/>
      <c r="H513" s="66"/>
      <c r="I513" s="66"/>
      <c r="J513" s="70"/>
      <c r="K513" s="70"/>
      <c r="L513" s="70"/>
      <c r="M513" s="70"/>
      <c r="N513" s="70"/>
      <c r="O513" s="71"/>
      <c r="P513" s="70"/>
    </row>
    <row r="514" spans="1:16" ht="17.25" customHeight="1" x14ac:dyDescent="0.2">
      <c r="A514" s="42">
        <f>A511+1</f>
        <v>236</v>
      </c>
      <c r="B514" s="10" t="s">
        <v>484</v>
      </c>
      <c r="C514" s="17" t="s">
        <v>484</v>
      </c>
      <c r="D514" s="17" t="str">
        <f>VLOOKUP(C514,TaxInfo!$A$2:$B$641,2,0)</f>
        <v xml:space="preserve">Monte Solar Energy, Inc. </v>
      </c>
      <c r="E514" s="26" t="s">
        <v>43</v>
      </c>
      <c r="F514" s="11" t="s">
        <v>36</v>
      </c>
      <c r="G514" s="11" t="s">
        <v>36</v>
      </c>
      <c r="H514" s="11" t="s">
        <v>36</v>
      </c>
      <c r="I514" s="11" t="s">
        <v>36</v>
      </c>
      <c r="J514" s="25" t="s">
        <v>38</v>
      </c>
      <c r="K514" s="25">
        <v>103.04</v>
      </c>
      <c r="L514" s="25" t="s">
        <v>38</v>
      </c>
      <c r="M514" s="25">
        <v>-2.06</v>
      </c>
      <c r="N514" s="25">
        <f>SUM(J514:M514)</f>
        <v>100.98</v>
      </c>
      <c r="O514" s="25"/>
      <c r="P514" s="25"/>
    </row>
    <row r="515" spans="1:16" ht="17.25" customHeight="1" x14ac:dyDescent="0.2">
      <c r="A515" s="42">
        <f t="shared" si="329"/>
        <v>237</v>
      </c>
      <c r="B515" s="10" t="s">
        <v>484</v>
      </c>
      <c r="C515" s="17" t="s">
        <v>485</v>
      </c>
      <c r="D515" s="17" t="str">
        <f>VLOOKUP(C515,TaxInfo!$A$2:$B$641,2,0)</f>
        <v xml:space="preserve">Monte Solar Energy, Inc. </v>
      </c>
      <c r="E515" s="26" t="s">
        <v>35</v>
      </c>
      <c r="F515" s="11" t="s">
        <v>36</v>
      </c>
      <c r="G515" s="11" t="s">
        <v>36</v>
      </c>
      <c r="H515" s="11" t="s">
        <v>36</v>
      </c>
      <c r="I515" s="11" t="s">
        <v>36</v>
      </c>
      <c r="J515" s="25" t="s">
        <v>38</v>
      </c>
      <c r="K515" s="25">
        <v>36.78</v>
      </c>
      <c r="L515" s="25" t="s">
        <v>38</v>
      </c>
      <c r="M515" s="25">
        <v>-0.74</v>
      </c>
      <c r="N515" s="25">
        <f>SUM(J515:M515)</f>
        <v>36.04</v>
      </c>
      <c r="O515" s="25"/>
      <c r="P515" s="25"/>
    </row>
    <row r="516" spans="1:16" ht="17.25" customHeight="1" x14ac:dyDescent="0.2">
      <c r="A516" s="66"/>
      <c r="B516" s="67"/>
      <c r="C516" s="68"/>
      <c r="D516" s="68"/>
      <c r="E516" s="69"/>
      <c r="F516" s="66"/>
      <c r="G516" s="66"/>
      <c r="H516" s="66"/>
      <c r="I516" s="74" t="s">
        <v>1548</v>
      </c>
      <c r="J516" s="75">
        <f>SUM(J514:J515)</f>
        <v>0</v>
      </c>
      <c r="K516" s="75">
        <f t="shared" ref="K516" si="396">SUM(K514:K515)</f>
        <v>139.82</v>
      </c>
      <c r="L516" s="75">
        <f t="shared" ref="L516" si="397">SUM(L514:L515)</f>
        <v>0</v>
      </c>
      <c r="M516" s="75">
        <f t="shared" ref="M516" si="398">SUM(M514:M515)</f>
        <v>-2.8</v>
      </c>
      <c r="N516" s="75">
        <f t="shared" ref="N516" si="399">SUM(N514:N515)</f>
        <v>137.02000000000001</v>
      </c>
      <c r="O516" s="72"/>
      <c r="P516" s="37"/>
    </row>
    <row r="517" spans="1:16" ht="17.25" customHeight="1" x14ac:dyDescent="0.2">
      <c r="A517" s="66"/>
      <c r="B517" s="67"/>
      <c r="C517" s="68"/>
      <c r="D517" s="68"/>
      <c r="E517" s="69"/>
      <c r="F517" s="66"/>
      <c r="G517" s="66"/>
      <c r="H517" s="66"/>
      <c r="I517" s="66"/>
      <c r="J517" s="70"/>
      <c r="K517" s="70"/>
      <c r="L517" s="70"/>
      <c r="M517" s="70"/>
      <c r="N517" s="70"/>
      <c r="O517" s="71"/>
      <c r="P517" s="70"/>
    </row>
    <row r="518" spans="1:16" ht="17.25" customHeight="1" x14ac:dyDescent="0.2">
      <c r="A518" s="42">
        <f>A515+1</f>
        <v>238</v>
      </c>
      <c r="B518" s="10" t="s">
        <v>487</v>
      </c>
      <c r="C518" s="17" t="s">
        <v>487</v>
      </c>
      <c r="D518" s="17" t="str">
        <f>VLOOKUP(C518,TaxInfo!$A$2:$B$641,2,0)</f>
        <v xml:space="preserve">MORE Electric and Power Corporation </v>
      </c>
      <c r="E518" s="26" t="s">
        <v>35</v>
      </c>
      <c r="F518" s="11" t="s">
        <v>36</v>
      </c>
      <c r="G518" s="11" t="s">
        <v>37</v>
      </c>
      <c r="H518" s="11" t="s">
        <v>37</v>
      </c>
      <c r="I518" s="11" t="s">
        <v>37</v>
      </c>
      <c r="J518" s="25">
        <v>18497.509999999998</v>
      </c>
      <c r="K518" s="25" t="s">
        <v>38</v>
      </c>
      <c r="L518" s="25">
        <v>2219.6999999999998</v>
      </c>
      <c r="M518" s="25">
        <v>-369.95</v>
      </c>
      <c r="N518" s="25">
        <f>SUM(J518:M518)</f>
        <v>20347.259999999998</v>
      </c>
      <c r="O518" s="25"/>
      <c r="P518" s="25"/>
    </row>
    <row r="519" spans="1:16" ht="17.25" customHeight="1" x14ac:dyDescent="0.2">
      <c r="A519" s="66"/>
      <c r="B519" s="67"/>
      <c r="C519" s="68"/>
      <c r="D519" s="68"/>
      <c r="E519" s="69"/>
      <c r="F519" s="66"/>
      <c r="G519" s="66"/>
      <c r="H519" s="66"/>
      <c r="I519" s="74" t="s">
        <v>1548</v>
      </c>
      <c r="J519" s="75">
        <f>SUM(J518)</f>
        <v>18497.509999999998</v>
      </c>
      <c r="K519" s="75">
        <f t="shared" ref="K519" si="400">SUM(K518)</f>
        <v>0</v>
      </c>
      <c r="L519" s="75">
        <f t="shared" ref="L519" si="401">SUM(L518)</f>
        <v>2219.6999999999998</v>
      </c>
      <c r="M519" s="75">
        <f t="shared" ref="M519" si="402">SUM(M518)</f>
        <v>-369.95</v>
      </c>
      <c r="N519" s="75">
        <f t="shared" ref="N519" si="403">SUM(N518)</f>
        <v>20347.259999999998</v>
      </c>
      <c r="O519" s="72"/>
      <c r="P519" s="37"/>
    </row>
    <row r="520" spans="1:16" ht="17.25" customHeight="1" x14ac:dyDescent="0.2">
      <c r="A520" s="66"/>
      <c r="B520" s="67"/>
      <c r="C520" s="68"/>
      <c r="D520" s="68"/>
      <c r="E520" s="69"/>
      <c r="F520" s="66"/>
      <c r="G520" s="66"/>
      <c r="H520" s="66"/>
      <c r="I520" s="66"/>
      <c r="J520" s="70"/>
      <c r="K520" s="70"/>
      <c r="L520" s="70"/>
      <c r="M520" s="70"/>
      <c r="N520" s="70"/>
      <c r="O520" s="71"/>
      <c r="P520" s="70"/>
    </row>
    <row r="521" spans="1:16" ht="17.25" customHeight="1" x14ac:dyDescent="0.2">
      <c r="A521" s="42">
        <f>A518+1</f>
        <v>239</v>
      </c>
      <c r="B521" s="10" t="s">
        <v>486</v>
      </c>
      <c r="C521" s="17" t="s">
        <v>486</v>
      </c>
      <c r="D521" s="17" t="str">
        <f>VLOOKUP(C521,TaxInfo!$A$2:$B$641,2,0)</f>
        <v xml:space="preserve">Mountain Province Electric Cooperative, Inc. </v>
      </c>
      <c r="E521" s="26" t="s">
        <v>35</v>
      </c>
      <c r="F521" s="11" t="s">
        <v>36</v>
      </c>
      <c r="G521" s="11" t="s">
        <v>37</v>
      </c>
      <c r="H521" s="11" t="s">
        <v>37</v>
      </c>
      <c r="I521" s="11" t="s">
        <v>37</v>
      </c>
      <c r="J521" s="25">
        <v>1687.53</v>
      </c>
      <c r="K521" s="25" t="s">
        <v>38</v>
      </c>
      <c r="L521" s="25">
        <v>202.5</v>
      </c>
      <c r="M521" s="25">
        <v>-33.75</v>
      </c>
      <c r="N521" s="25">
        <f>SUM(J521:M521)</f>
        <v>1856.28</v>
      </c>
      <c r="O521" s="25"/>
      <c r="P521" s="25"/>
    </row>
    <row r="522" spans="1:16" ht="17.25" customHeight="1" x14ac:dyDescent="0.2">
      <c r="A522" s="66"/>
      <c r="B522" s="67"/>
      <c r="C522" s="68"/>
      <c r="D522" s="68"/>
      <c r="E522" s="69"/>
      <c r="F522" s="66"/>
      <c r="G522" s="66"/>
      <c r="H522" s="66"/>
      <c r="I522" s="74" t="s">
        <v>1548</v>
      </c>
      <c r="J522" s="75">
        <f>SUM(J521)</f>
        <v>1687.53</v>
      </c>
      <c r="K522" s="75">
        <f t="shared" ref="K522" si="404">SUM(K521)</f>
        <v>0</v>
      </c>
      <c r="L522" s="75">
        <f t="shared" ref="L522" si="405">SUM(L521)</f>
        <v>202.5</v>
      </c>
      <c r="M522" s="75">
        <f t="shared" ref="M522" si="406">SUM(M521)</f>
        <v>-33.75</v>
      </c>
      <c r="N522" s="75">
        <f t="shared" ref="N522" si="407">SUM(N521)</f>
        <v>1856.28</v>
      </c>
      <c r="O522" s="72"/>
      <c r="P522" s="37"/>
    </row>
    <row r="523" spans="1:16" ht="17.25" customHeight="1" x14ac:dyDescent="0.2">
      <c r="A523" s="66"/>
      <c r="B523" s="67"/>
      <c r="C523" s="68"/>
      <c r="D523" s="68"/>
      <c r="E523" s="69"/>
      <c r="F523" s="66"/>
      <c r="G523" s="66"/>
      <c r="H523" s="66"/>
      <c r="I523" s="66"/>
      <c r="J523" s="70"/>
      <c r="K523" s="70"/>
      <c r="L523" s="70"/>
      <c r="M523" s="70"/>
      <c r="N523" s="70"/>
      <c r="O523" s="71"/>
      <c r="P523" s="70"/>
    </row>
    <row r="524" spans="1:16" ht="17.25" customHeight="1" x14ac:dyDescent="0.2">
      <c r="A524" s="42">
        <f>A521+1</f>
        <v>240</v>
      </c>
      <c r="B524" s="34" t="s">
        <v>496</v>
      </c>
      <c r="C524" s="35" t="s">
        <v>496</v>
      </c>
      <c r="D524" s="35" t="str">
        <f>VLOOKUP(C524,TaxInfo!$A$2:$B$641,2,0)</f>
        <v>National Grid Corporation of the Philippines</v>
      </c>
      <c r="E524" s="64" t="s">
        <v>35</v>
      </c>
      <c r="F524" s="36" t="s">
        <v>36</v>
      </c>
      <c r="G524" s="36" t="s">
        <v>37</v>
      </c>
      <c r="H524" s="36" t="s">
        <v>37</v>
      </c>
      <c r="I524" s="36" t="s">
        <v>37</v>
      </c>
      <c r="J524" s="25">
        <v>6070.88</v>
      </c>
      <c r="K524" s="25" t="s">
        <v>38</v>
      </c>
      <c r="L524" s="25">
        <v>728.51</v>
      </c>
      <c r="M524" s="25">
        <v>-121.42</v>
      </c>
      <c r="N524" s="25">
        <f>SUM(J524:M524)</f>
        <v>6677.97</v>
      </c>
      <c r="O524" s="25"/>
      <c r="P524" s="25"/>
    </row>
    <row r="525" spans="1:16" ht="17.25" customHeight="1" x14ac:dyDescent="0.2">
      <c r="A525" s="42">
        <f t="shared" si="329"/>
        <v>241</v>
      </c>
      <c r="B525" s="12" t="s">
        <v>496</v>
      </c>
      <c r="C525" s="18" t="s">
        <v>497</v>
      </c>
      <c r="D525" s="18" t="str">
        <f>VLOOKUP(C525,TaxInfo!$A$2:$B$641,2,0)</f>
        <v>National Grid Corporation of the Philippines</v>
      </c>
      <c r="E525" s="27" t="s">
        <v>35</v>
      </c>
      <c r="F525" s="13" t="s">
        <v>36</v>
      </c>
      <c r="G525" s="13" t="s">
        <v>37</v>
      </c>
      <c r="H525" s="13" t="s">
        <v>37</v>
      </c>
      <c r="I525" s="13" t="s">
        <v>37</v>
      </c>
      <c r="J525" s="25">
        <v>2539.09</v>
      </c>
      <c r="K525" s="25" t="s">
        <v>38</v>
      </c>
      <c r="L525" s="25">
        <v>304.69</v>
      </c>
      <c r="M525" s="25">
        <v>-50.78</v>
      </c>
      <c r="N525" s="25">
        <f>SUM(J525:M525)</f>
        <v>2793</v>
      </c>
      <c r="O525" s="25"/>
      <c r="P525" s="25"/>
    </row>
    <row r="526" spans="1:16" ht="17.25" customHeight="1" x14ac:dyDescent="0.2">
      <c r="A526" s="66"/>
      <c r="B526" s="67"/>
      <c r="C526" s="68"/>
      <c r="D526" s="68"/>
      <c r="E526" s="69"/>
      <c r="F526" s="66"/>
      <c r="G526" s="66"/>
      <c r="H526" s="66"/>
      <c r="I526" s="74" t="s">
        <v>1548</v>
      </c>
      <c r="J526" s="75">
        <f>SUM(J524:J525)</f>
        <v>8609.9700000000012</v>
      </c>
      <c r="K526" s="75">
        <f t="shared" ref="K526" si="408">SUM(K524:K525)</f>
        <v>0</v>
      </c>
      <c r="L526" s="75">
        <f t="shared" ref="L526" si="409">SUM(L524:L525)</f>
        <v>1033.2</v>
      </c>
      <c r="M526" s="75">
        <f t="shared" ref="M526" si="410">SUM(M524:M525)</f>
        <v>-172.2</v>
      </c>
      <c r="N526" s="75">
        <f t="shared" ref="N526" si="411">SUM(N524:N525)</f>
        <v>9470.9700000000012</v>
      </c>
      <c r="O526" s="72"/>
      <c r="P526" s="37"/>
    </row>
    <row r="527" spans="1:16" ht="17.25" customHeight="1" x14ac:dyDescent="0.2">
      <c r="A527" s="66"/>
      <c r="B527" s="67"/>
      <c r="C527" s="68"/>
      <c r="D527" s="68"/>
      <c r="E527" s="69"/>
      <c r="F527" s="66"/>
      <c r="G527" s="66"/>
      <c r="H527" s="66"/>
      <c r="I527" s="66"/>
      <c r="J527" s="70"/>
      <c r="K527" s="70"/>
      <c r="L527" s="70"/>
      <c r="M527" s="70"/>
      <c r="N527" s="70"/>
      <c r="O527" s="71"/>
      <c r="P527" s="70"/>
    </row>
    <row r="528" spans="1:16" ht="17.25" customHeight="1" x14ac:dyDescent="0.2">
      <c r="A528" s="42">
        <f>A525+1</f>
        <v>242</v>
      </c>
      <c r="B528" s="10" t="s">
        <v>498</v>
      </c>
      <c r="C528" s="17" t="s">
        <v>499</v>
      </c>
      <c r="D528" s="17" t="str">
        <f>VLOOKUP(C528,TaxInfo!$A$2:$B$641,2,0)</f>
        <v xml:space="preserve">National Irrigation Administration </v>
      </c>
      <c r="E528" s="26" t="s">
        <v>35</v>
      </c>
      <c r="F528" s="11" t="s">
        <v>36</v>
      </c>
      <c r="G528" s="11" t="s">
        <v>37</v>
      </c>
      <c r="H528" s="11" t="s">
        <v>36</v>
      </c>
      <c r="I528" s="11" t="s">
        <v>37</v>
      </c>
      <c r="J528" s="25">
        <v>254.57</v>
      </c>
      <c r="K528" s="25" t="s">
        <v>38</v>
      </c>
      <c r="L528" s="25">
        <v>30.55</v>
      </c>
      <c r="M528" s="25">
        <v>-5.09</v>
      </c>
      <c r="N528" s="25">
        <f>SUM(J528:M528)</f>
        <v>280.03000000000003</v>
      </c>
      <c r="O528" s="25"/>
      <c r="P528" s="25"/>
    </row>
    <row r="529" spans="1:16" ht="17.25" customHeight="1" x14ac:dyDescent="0.2">
      <c r="A529" s="66"/>
      <c r="B529" s="67"/>
      <c r="C529" s="68"/>
      <c r="D529" s="68"/>
      <c r="E529" s="69"/>
      <c r="F529" s="66"/>
      <c r="G529" s="66"/>
      <c r="H529" s="66"/>
      <c r="I529" s="74" t="s">
        <v>1548</v>
      </c>
      <c r="J529" s="75">
        <f>SUM(J528)</f>
        <v>254.57</v>
      </c>
      <c r="K529" s="75">
        <f t="shared" ref="K529" si="412">SUM(K528)</f>
        <v>0</v>
      </c>
      <c r="L529" s="75">
        <f t="shared" ref="L529" si="413">SUM(L528)</f>
        <v>30.55</v>
      </c>
      <c r="M529" s="75">
        <f t="shared" ref="M529" si="414">SUM(M528)</f>
        <v>-5.09</v>
      </c>
      <c r="N529" s="75">
        <f t="shared" ref="N529" si="415">SUM(N528)</f>
        <v>280.03000000000003</v>
      </c>
      <c r="O529" s="72"/>
      <c r="P529" s="37"/>
    </row>
    <row r="530" spans="1:16" ht="17.25" customHeight="1" x14ac:dyDescent="0.2">
      <c r="A530" s="66"/>
      <c r="B530" s="67"/>
      <c r="C530" s="68"/>
      <c r="D530" s="68"/>
      <c r="E530" s="69"/>
      <c r="F530" s="66"/>
      <c r="G530" s="66"/>
      <c r="H530" s="66"/>
      <c r="I530" s="66"/>
      <c r="J530" s="70"/>
      <c r="K530" s="70"/>
      <c r="L530" s="70"/>
      <c r="M530" s="70"/>
      <c r="N530" s="70"/>
      <c r="O530" s="71"/>
      <c r="P530" s="70"/>
    </row>
    <row r="531" spans="1:16" ht="17.25" customHeight="1" x14ac:dyDescent="0.2">
      <c r="A531" s="42">
        <f>A528+1</f>
        <v>243</v>
      </c>
      <c r="B531" s="10" t="s">
        <v>500</v>
      </c>
      <c r="C531" s="17" t="s">
        <v>500</v>
      </c>
      <c r="D531" s="17" t="str">
        <f>VLOOKUP(C531,TaxInfo!$A$2:$B$641,2,0)</f>
        <v>National Irrigation Administration Magat River Integrated Irrigation System</v>
      </c>
      <c r="E531" s="26" t="s">
        <v>35</v>
      </c>
      <c r="F531" s="11" t="s">
        <v>36</v>
      </c>
      <c r="G531" s="11" t="s">
        <v>37</v>
      </c>
      <c r="H531" s="11" t="s">
        <v>37</v>
      </c>
      <c r="I531" s="11" t="s">
        <v>37</v>
      </c>
      <c r="J531" s="25">
        <v>2616.5700000000002</v>
      </c>
      <c r="K531" s="25" t="s">
        <v>38</v>
      </c>
      <c r="L531" s="25">
        <v>313.99</v>
      </c>
      <c r="M531" s="25">
        <v>-52.33</v>
      </c>
      <c r="N531" s="25">
        <f>SUM(J531:M531)</f>
        <v>2878.2300000000005</v>
      </c>
      <c r="O531" s="25"/>
      <c r="P531" s="25"/>
    </row>
    <row r="532" spans="1:16" ht="17.25" customHeight="1" x14ac:dyDescent="0.2">
      <c r="A532" s="66"/>
      <c r="B532" s="67"/>
      <c r="C532" s="68"/>
      <c r="D532" s="68"/>
      <c r="E532" s="69"/>
      <c r="F532" s="66"/>
      <c r="G532" s="66"/>
      <c r="H532" s="66"/>
      <c r="I532" s="74" t="s">
        <v>1548</v>
      </c>
      <c r="J532" s="75">
        <f>SUM(J531)</f>
        <v>2616.5700000000002</v>
      </c>
      <c r="K532" s="75">
        <f t="shared" ref="K532" si="416">SUM(K531)</f>
        <v>0</v>
      </c>
      <c r="L532" s="75">
        <f t="shared" ref="L532" si="417">SUM(L531)</f>
        <v>313.99</v>
      </c>
      <c r="M532" s="75">
        <f t="shared" ref="M532" si="418">SUM(M531)</f>
        <v>-52.33</v>
      </c>
      <c r="N532" s="75">
        <f t="shared" ref="N532" si="419">SUM(N531)</f>
        <v>2878.2300000000005</v>
      </c>
      <c r="O532" s="72"/>
      <c r="P532" s="37"/>
    </row>
    <row r="533" spans="1:16" ht="17.25" customHeight="1" x14ac:dyDescent="0.2">
      <c r="A533" s="66"/>
      <c r="B533" s="67"/>
      <c r="C533" s="68"/>
      <c r="D533" s="68"/>
      <c r="E533" s="69"/>
      <c r="F533" s="66"/>
      <c r="G533" s="66"/>
      <c r="H533" s="66"/>
      <c r="I533" s="66"/>
      <c r="J533" s="70"/>
      <c r="K533" s="70"/>
      <c r="L533" s="70"/>
      <c r="M533" s="70"/>
      <c r="N533" s="70"/>
      <c r="O533" s="71"/>
      <c r="P533" s="70"/>
    </row>
    <row r="534" spans="1:16" ht="17.25" customHeight="1" x14ac:dyDescent="0.2">
      <c r="A534" s="42">
        <f>A531+1</f>
        <v>244</v>
      </c>
      <c r="B534" s="10" t="s">
        <v>503</v>
      </c>
      <c r="C534" s="17" t="s">
        <v>503</v>
      </c>
      <c r="D534" s="17" t="str">
        <f>VLOOKUP(C534,TaxInfo!$A$2:$B$641,2,0)</f>
        <v>National Irrigation Administration Region 2</v>
      </c>
      <c r="E534" s="26" t="s">
        <v>35</v>
      </c>
      <c r="F534" s="11" t="s">
        <v>37</v>
      </c>
      <c r="G534" s="11" t="s">
        <v>37</v>
      </c>
      <c r="H534" s="11" t="s">
        <v>37</v>
      </c>
      <c r="I534" s="11" t="s">
        <v>37</v>
      </c>
      <c r="J534" s="25">
        <v>5861.58</v>
      </c>
      <c r="K534" s="25" t="s">
        <v>38</v>
      </c>
      <c r="L534" s="25">
        <v>703.39</v>
      </c>
      <c r="M534" s="25" t="s">
        <v>38</v>
      </c>
      <c r="N534" s="25">
        <f>SUM(J534:M534)</f>
        <v>6564.97</v>
      </c>
      <c r="O534" s="25"/>
      <c r="P534" s="25"/>
    </row>
    <row r="535" spans="1:16" ht="17.25" customHeight="1" x14ac:dyDescent="0.2">
      <c r="A535" s="66"/>
      <c r="B535" s="67"/>
      <c r="C535" s="68"/>
      <c r="D535" s="68"/>
      <c r="E535" s="69"/>
      <c r="F535" s="66"/>
      <c r="G535" s="66"/>
      <c r="H535" s="66"/>
      <c r="I535" s="74" t="s">
        <v>1548</v>
      </c>
      <c r="J535" s="75">
        <f>SUM(J534)</f>
        <v>5861.58</v>
      </c>
      <c r="K535" s="75">
        <f t="shared" ref="K535" si="420">SUM(K534)</f>
        <v>0</v>
      </c>
      <c r="L535" s="75">
        <f t="shared" ref="L535" si="421">SUM(L534)</f>
        <v>703.39</v>
      </c>
      <c r="M535" s="75">
        <f t="shared" ref="M535" si="422">SUM(M534)</f>
        <v>0</v>
      </c>
      <c r="N535" s="75">
        <f t="shared" ref="N535" si="423">SUM(N534)</f>
        <v>6564.97</v>
      </c>
      <c r="O535" s="72"/>
      <c r="P535" s="37"/>
    </row>
    <row r="536" spans="1:16" ht="17.25" customHeight="1" x14ac:dyDescent="0.2">
      <c r="A536" s="66"/>
      <c r="B536" s="67"/>
      <c r="C536" s="68"/>
      <c r="D536" s="68"/>
      <c r="E536" s="69"/>
      <c r="F536" s="66"/>
      <c r="G536" s="66"/>
      <c r="H536" s="66"/>
      <c r="I536" s="66"/>
      <c r="J536" s="70"/>
      <c r="K536" s="70"/>
      <c r="L536" s="70"/>
      <c r="M536" s="70"/>
      <c r="N536" s="70"/>
      <c r="O536" s="71"/>
      <c r="P536" s="70"/>
    </row>
    <row r="537" spans="1:16" ht="17.25" customHeight="1" x14ac:dyDescent="0.2">
      <c r="A537" s="42">
        <f>A534+1</f>
        <v>245</v>
      </c>
      <c r="B537" s="10" t="s">
        <v>504</v>
      </c>
      <c r="C537" s="17" t="s">
        <v>504</v>
      </c>
      <c r="D537" s="17" t="str">
        <f>VLOOKUP(C537,TaxInfo!$A$2:$B$641,2,0)</f>
        <v xml:space="preserve">Negros Island Solar Power Inc. </v>
      </c>
      <c r="E537" s="26" t="s">
        <v>43</v>
      </c>
      <c r="F537" s="11" t="s">
        <v>36</v>
      </c>
      <c r="G537" s="11" t="s">
        <v>36</v>
      </c>
      <c r="H537" s="11" t="s">
        <v>36</v>
      </c>
      <c r="I537" s="11" t="s">
        <v>36</v>
      </c>
      <c r="J537" s="25" t="s">
        <v>38</v>
      </c>
      <c r="K537" s="25">
        <v>132.36000000000001</v>
      </c>
      <c r="L537" s="25" t="s">
        <v>38</v>
      </c>
      <c r="M537" s="25">
        <v>-2.65</v>
      </c>
      <c r="N537" s="25">
        <f>SUM(J537:M537)</f>
        <v>129.71</v>
      </c>
      <c r="O537" s="25"/>
      <c r="P537" s="25"/>
    </row>
    <row r="538" spans="1:16" ht="17.25" customHeight="1" x14ac:dyDescent="0.2">
      <c r="A538" s="42">
        <f t="shared" si="329"/>
        <v>246</v>
      </c>
      <c r="B538" s="10" t="s">
        <v>504</v>
      </c>
      <c r="C538" s="17" t="s">
        <v>507</v>
      </c>
      <c r="D538" s="17" t="str">
        <f>VLOOKUP(C538,TaxInfo!$A$2:$B$641,2,0)</f>
        <v xml:space="preserve">Negros Island Solar Power Inc. </v>
      </c>
      <c r="E538" s="26" t="s">
        <v>35</v>
      </c>
      <c r="F538" s="11" t="s">
        <v>36</v>
      </c>
      <c r="G538" s="11" t="s">
        <v>36</v>
      </c>
      <c r="H538" s="11" t="s">
        <v>36</v>
      </c>
      <c r="I538" s="11" t="s">
        <v>36</v>
      </c>
      <c r="J538" s="25" t="s">
        <v>38</v>
      </c>
      <c r="K538" s="25">
        <v>98.77</v>
      </c>
      <c r="L538" s="25" t="s">
        <v>38</v>
      </c>
      <c r="M538" s="25">
        <v>-1.98</v>
      </c>
      <c r="N538" s="25">
        <f>SUM(J538:M538)</f>
        <v>96.789999999999992</v>
      </c>
      <c r="O538" s="25"/>
      <c r="P538" s="25"/>
    </row>
    <row r="539" spans="1:16" ht="17.25" customHeight="1" x14ac:dyDescent="0.2">
      <c r="A539" s="42">
        <f t="shared" si="329"/>
        <v>247</v>
      </c>
      <c r="B539" s="10" t="s">
        <v>505</v>
      </c>
      <c r="C539" s="17" t="s">
        <v>505</v>
      </c>
      <c r="D539" s="17" t="str">
        <f>VLOOKUP(C539,TaxInfo!$A$2:$B$641,2,0)</f>
        <v>Negros Island Solar Power Inc.  (NISPI2)</v>
      </c>
      <c r="E539" s="26" t="s">
        <v>43</v>
      </c>
      <c r="F539" s="11" t="s">
        <v>36</v>
      </c>
      <c r="G539" s="11" t="s">
        <v>36</v>
      </c>
      <c r="H539" s="11" t="s">
        <v>36</v>
      </c>
      <c r="I539" s="11" t="s">
        <v>36</v>
      </c>
      <c r="J539" s="25" t="s">
        <v>38</v>
      </c>
      <c r="K539" s="25">
        <v>264.61</v>
      </c>
      <c r="L539" s="25" t="s">
        <v>38</v>
      </c>
      <c r="M539" s="25">
        <v>-5.29</v>
      </c>
      <c r="N539" s="25">
        <f>SUM(J539:M539)</f>
        <v>259.32</v>
      </c>
      <c r="O539" s="25"/>
      <c r="P539" s="25"/>
    </row>
    <row r="540" spans="1:16" ht="17.25" customHeight="1" x14ac:dyDescent="0.2">
      <c r="A540" s="42">
        <f t="shared" si="329"/>
        <v>248</v>
      </c>
      <c r="B540" s="10" t="s">
        <v>505</v>
      </c>
      <c r="C540" s="17" t="s">
        <v>506</v>
      </c>
      <c r="D540" s="17" t="str">
        <f>VLOOKUP(C540,TaxInfo!$A$2:$B$641,2,0)</f>
        <v>Negros Island Solar Power Inc.  (NISPI2)</v>
      </c>
      <c r="E540" s="26" t="s">
        <v>35</v>
      </c>
      <c r="F540" s="11" t="s">
        <v>36</v>
      </c>
      <c r="G540" s="11" t="s">
        <v>36</v>
      </c>
      <c r="H540" s="11" t="s">
        <v>36</v>
      </c>
      <c r="I540" s="11" t="s">
        <v>36</v>
      </c>
      <c r="J540" s="25" t="s">
        <v>38</v>
      </c>
      <c r="K540" s="25">
        <v>104.26</v>
      </c>
      <c r="L540" s="25" t="s">
        <v>38</v>
      </c>
      <c r="M540" s="25">
        <v>-2.09</v>
      </c>
      <c r="N540" s="25">
        <f>SUM(J540:M540)</f>
        <v>102.17</v>
      </c>
      <c r="O540" s="25"/>
      <c r="P540" s="25"/>
    </row>
    <row r="541" spans="1:16" ht="17.25" customHeight="1" x14ac:dyDescent="0.2">
      <c r="A541" s="66"/>
      <c r="B541" s="67"/>
      <c r="C541" s="68"/>
      <c r="D541" s="68"/>
      <c r="E541" s="69"/>
      <c r="F541" s="66"/>
      <c r="G541" s="66"/>
      <c r="H541" s="66"/>
      <c r="I541" s="74" t="s">
        <v>1548</v>
      </c>
      <c r="J541" s="75">
        <f>SUM(J537:J540)</f>
        <v>0</v>
      </c>
      <c r="K541" s="75">
        <f t="shared" ref="K541:N541" si="424">SUM(K537:K540)</f>
        <v>600</v>
      </c>
      <c r="L541" s="75">
        <f t="shared" si="424"/>
        <v>0</v>
      </c>
      <c r="M541" s="75">
        <f t="shared" si="424"/>
        <v>-12.01</v>
      </c>
      <c r="N541" s="75">
        <f t="shared" si="424"/>
        <v>587.99</v>
      </c>
      <c r="O541" s="72"/>
      <c r="P541" s="37"/>
    </row>
    <row r="542" spans="1:16" ht="17.25" customHeight="1" x14ac:dyDescent="0.2">
      <c r="A542" s="66"/>
      <c r="B542" s="67"/>
      <c r="C542" s="68"/>
      <c r="D542" s="68"/>
      <c r="E542" s="69"/>
      <c r="F542" s="66"/>
      <c r="G542" s="66"/>
      <c r="H542" s="66"/>
      <c r="I542" s="66"/>
      <c r="J542" s="70"/>
      <c r="K542" s="70"/>
      <c r="L542" s="70"/>
      <c r="M542" s="70"/>
      <c r="N542" s="70"/>
      <c r="O542" s="71"/>
      <c r="P542" s="70"/>
    </row>
    <row r="543" spans="1:16" ht="17.25" customHeight="1" x14ac:dyDescent="0.2">
      <c r="A543" s="42">
        <f>A540+1</f>
        <v>249</v>
      </c>
      <c r="B543" s="10" t="s">
        <v>512</v>
      </c>
      <c r="C543" s="16" t="s">
        <v>512</v>
      </c>
      <c r="D543" s="17" t="str">
        <f>VLOOKUP(C543,TaxInfo!$A$2:$B$641,2,0)</f>
        <v>Negros Occidental Electric Cooperative, Inc.</v>
      </c>
      <c r="E543" s="26" t="s">
        <v>35</v>
      </c>
      <c r="F543" s="11" t="s">
        <v>36</v>
      </c>
      <c r="G543" s="11" t="s">
        <v>37</v>
      </c>
      <c r="H543" s="11" t="s">
        <v>37</v>
      </c>
      <c r="I543" s="11" t="s">
        <v>37</v>
      </c>
      <c r="J543" s="25">
        <v>25111.3</v>
      </c>
      <c r="K543" s="25" t="s">
        <v>38</v>
      </c>
      <c r="L543" s="25">
        <v>3013.36</v>
      </c>
      <c r="M543" s="25">
        <v>-502.23</v>
      </c>
      <c r="N543" s="25">
        <f>SUM(J543:M543)</f>
        <v>27622.43</v>
      </c>
      <c r="O543" s="25"/>
      <c r="P543" s="25"/>
    </row>
    <row r="544" spans="1:16" ht="17.25" customHeight="1" x14ac:dyDescent="0.2">
      <c r="A544" s="66"/>
      <c r="B544" s="67"/>
      <c r="C544" s="68"/>
      <c r="D544" s="68"/>
      <c r="E544" s="69"/>
      <c r="F544" s="66"/>
      <c r="G544" s="66"/>
      <c r="H544" s="66"/>
      <c r="I544" s="74" t="s">
        <v>1548</v>
      </c>
      <c r="J544" s="75">
        <f>SUM(J543)</f>
        <v>25111.3</v>
      </c>
      <c r="K544" s="75">
        <f t="shared" ref="K544" si="425">SUM(K543)</f>
        <v>0</v>
      </c>
      <c r="L544" s="75">
        <f t="shared" ref="L544" si="426">SUM(L543)</f>
        <v>3013.36</v>
      </c>
      <c r="M544" s="75">
        <f t="shared" ref="M544" si="427">SUM(M543)</f>
        <v>-502.23</v>
      </c>
      <c r="N544" s="75">
        <f t="shared" ref="N544" si="428">SUM(N543)</f>
        <v>27622.43</v>
      </c>
      <c r="O544" s="72"/>
      <c r="P544" s="37"/>
    </row>
    <row r="545" spans="1:16" ht="17.25" customHeight="1" x14ac:dyDescent="0.2">
      <c r="A545" s="66"/>
      <c r="B545" s="67"/>
      <c r="C545" s="68"/>
      <c r="D545" s="68"/>
      <c r="E545" s="69"/>
      <c r="F545" s="66"/>
      <c r="G545" s="66"/>
      <c r="H545" s="66"/>
      <c r="I545" s="66"/>
      <c r="J545" s="70"/>
      <c r="K545" s="70"/>
      <c r="L545" s="70"/>
      <c r="M545" s="70"/>
      <c r="N545" s="70"/>
      <c r="O545" s="71"/>
      <c r="P545" s="70"/>
    </row>
    <row r="546" spans="1:16" ht="17.25" customHeight="1" x14ac:dyDescent="0.2">
      <c r="A546" s="42">
        <f>A543+1</f>
        <v>250</v>
      </c>
      <c r="B546" s="10" t="s">
        <v>39</v>
      </c>
      <c r="C546" s="17" t="s">
        <v>39</v>
      </c>
      <c r="D546" s="17" t="str">
        <f>VLOOKUP(C546,TaxInfo!$A$2:$B$641,2,0)</f>
        <v xml:space="preserve">Negros Oriental I Electric Cooperative, Inc. </v>
      </c>
      <c r="E546" s="26" t="s">
        <v>35</v>
      </c>
      <c r="F546" s="11" t="s">
        <v>36</v>
      </c>
      <c r="G546" s="11" t="s">
        <v>37</v>
      </c>
      <c r="H546" s="11" t="s">
        <v>37</v>
      </c>
      <c r="I546" s="11" t="s">
        <v>37</v>
      </c>
      <c r="J546" s="25">
        <v>9279.2099999999991</v>
      </c>
      <c r="K546" s="25" t="s">
        <v>38</v>
      </c>
      <c r="L546" s="25">
        <v>1113.51</v>
      </c>
      <c r="M546" s="25">
        <v>-185.58</v>
      </c>
      <c r="N546" s="25">
        <f>SUM(J546:M546)</f>
        <v>10207.14</v>
      </c>
      <c r="O546" s="25"/>
      <c r="P546" s="25"/>
    </row>
    <row r="547" spans="1:16" ht="17.25" customHeight="1" x14ac:dyDescent="0.2">
      <c r="A547" s="66"/>
      <c r="B547" s="67"/>
      <c r="C547" s="68"/>
      <c r="D547" s="68"/>
      <c r="E547" s="69"/>
      <c r="F547" s="66"/>
      <c r="G547" s="66"/>
      <c r="H547" s="66"/>
      <c r="I547" s="74" t="s">
        <v>1548</v>
      </c>
      <c r="J547" s="75">
        <f>SUM(J546)</f>
        <v>9279.2099999999991</v>
      </c>
      <c r="K547" s="75">
        <f t="shared" ref="K547" si="429">SUM(K546)</f>
        <v>0</v>
      </c>
      <c r="L547" s="75">
        <f t="shared" ref="L547" si="430">SUM(L546)</f>
        <v>1113.51</v>
      </c>
      <c r="M547" s="75">
        <f t="shared" ref="M547" si="431">SUM(M546)</f>
        <v>-185.58</v>
      </c>
      <c r="N547" s="75">
        <f t="shared" ref="N547" si="432">SUM(N546)</f>
        <v>10207.14</v>
      </c>
      <c r="O547" s="72"/>
      <c r="P547" s="37"/>
    </row>
    <row r="548" spans="1:16" ht="17.25" customHeight="1" x14ac:dyDescent="0.2">
      <c r="A548" s="66"/>
      <c r="B548" s="67"/>
      <c r="C548" s="68"/>
      <c r="D548" s="68"/>
      <c r="E548" s="69"/>
      <c r="F548" s="66"/>
      <c r="G548" s="66"/>
      <c r="H548" s="66"/>
      <c r="I548" s="66"/>
      <c r="J548" s="70"/>
      <c r="K548" s="70"/>
      <c r="L548" s="70"/>
      <c r="M548" s="70"/>
      <c r="N548" s="70"/>
      <c r="O548" s="71"/>
      <c r="P548" s="70"/>
    </row>
    <row r="549" spans="1:16" ht="17.25" customHeight="1" x14ac:dyDescent="0.2">
      <c r="A549" s="42">
        <f>A546+1</f>
        <v>251</v>
      </c>
      <c r="B549" s="10" t="s">
        <v>40</v>
      </c>
      <c r="C549" s="17" t="s">
        <v>40</v>
      </c>
      <c r="D549" s="17" t="str">
        <f>VLOOKUP(C549,TaxInfo!$A$2:$B$641,2,0)</f>
        <v xml:space="preserve">Negros Oriental II Electric Cooperative, Inc. </v>
      </c>
      <c r="E549" s="26" t="s">
        <v>35</v>
      </c>
      <c r="F549" s="11" t="s">
        <v>36</v>
      </c>
      <c r="G549" s="11" t="s">
        <v>36</v>
      </c>
      <c r="H549" s="11" t="s">
        <v>37</v>
      </c>
      <c r="I549" s="11" t="s">
        <v>37</v>
      </c>
      <c r="J549" s="25">
        <v>38324.53</v>
      </c>
      <c r="K549" s="25" t="s">
        <v>38</v>
      </c>
      <c r="L549" s="25">
        <v>4598.9399999999996</v>
      </c>
      <c r="M549" s="25">
        <v>-766.49</v>
      </c>
      <c r="N549" s="25">
        <f>SUM(J549:M549)</f>
        <v>42156.98</v>
      </c>
      <c r="O549" s="25"/>
      <c r="P549" s="25"/>
    </row>
    <row r="550" spans="1:16" ht="17.25" customHeight="1" x14ac:dyDescent="0.2">
      <c r="A550" s="66"/>
      <c r="B550" s="67"/>
      <c r="C550" s="68"/>
      <c r="D550" s="68"/>
      <c r="E550" s="69"/>
      <c r="F550" s="66"/>
      <c r="G550" s="66"/>
      <c r="H550" s="66"/>
      <c r="I550" s="74" t="s">
        <v>1548</v>
      </c>
      <c r="J550" s="75">
        <f>SUM(J549)</f>
        <v>38324.53</v>
      </c>
      <c r="K550" s="75">
        <f t="shared" ref="K550" si="433">SUM(K549)</f>
        <v>0</v>
      </c>
      <c r="L550" s="75">
        <f t="shared" ref="L550" si="434">SUM(L549)</f>
        <v>4598.9399999999996</v>
      </c>
      <c r="M550" s="75">
        <f t="shared" ref="M550" si="435">SUM(M549)</f>
        <v>-766.49</v>
      </c>
      <c r="N550" s="75">
        <f t="shared" ref="N550" si="436">SUM(N549)</f>
        <v>42156.98</v>
      </c>
      <c r="O550" s="72"/>
      <c r="P550" s="37"/>
    </row>
    <row r="551" spans="1:16" ht="17.25" customHeight="1" x14ac:dyDescent="0.2">
      <c r="A551" s="66"/>
      <c r="B551" s="67"/>
      <c r="C551" s="68"/>
      <c r="D551" s="68"/>
      <c r="E551" s="69"/>
      <c r="F551" s="66"/>
      <c r="G551" s="66"/>
      <c r="H551" s="66"/>
      <c r="I551" s="66"/>
      <c r="J551" s="70"/>
      <c r="K551" s="70"/>
      <c r="L551" s="70"/>
      <c r="M551" s="70"/>
      <c r="N551" s="70"/>
      <c r="O551" s="71"/>
      <c r="P551" s="70"/>
    </row>
    <row r="552" spans="1:16" ht="17.25" customHeight="1" x14ac:dyDescent="0.2">
      <c r="A552" s="42">
        <f>A549+1</f>
        <v>252</v>
      </c>
      <c r="B552" s="10" t="s">
        <v>494</v>
      </c>
      <c r="C552" s="17" t="s">
        <v>494</v>
      </c>
      <c r="D552" s="17" t="str">
        <f>VLOOKUP(C552,TaxInfo!$A$2:$B$641,2,0)</f>
        <v xml:space="preserve">Next Generation Power Technology Corp. </v>
      </c>
      <c r="E552" s="26" t="s">
        <v>43</v>
      </c>
      <c r="F552" s="11" t="s">
        <v>36</v>
      </c>
      <c r="G552" s="11" t="s">
        <v>37</v>
      </c>
      <c r="H552" s="11" t="s">
        <v>36</v>
      </c>
      <c r="I552" s="11" t="s">
        <v>36</v>
      </c>
      <c r="J552" s="25" t="s">
        <v>38</v>
      </c>
      <c r="K552" s="25">
        <v>461.08</v>
      </c>
      <c r="L552" s="25" t="s">
        <v>38</v>
      </c>
      <c r="M552" s="25">
        <v>-9.2200000000000006</v>
      </c>
      <c r="N552" s="25">
        <f>SUM(J552:M552)</f>
        <v>451.85999999999996</v>
      </c>
      <c r="O552" s="25"/>
      <c r="P552" s="25"/>
    </row>
    <row r="553" spans="1:16" ht="17.25" customHeight="1" x14ac:dyDescent="0.2">
      <c r="A553" s="42">
        <f>A552+1</f>
        <v>253</v>
      </c>
      <c r="B553" s="10" t="s">
        <v>494</v>
      </c>
      <c r="C553" s="17" t="s">
        <v>495</v>
      </c>
      <c r="D553" s="17" t="str">
        <f>VLOOKUP(C553,TaxInfo!$A$2:$B$641,2,0)</f>
        <v xml:space="preserve">Next Generation Power Technology Corp. </v>
      </c>
      <c r="E553" s="26" t="s">
        <v>35</v>
      </c>
      <c r="F553" s="11" t="s">
        <v>36</v>
      </c>
      <c r="G553" s="11" t="s">
        <v>37</v>
      </c>
      <c r="H553" s="11" t="s">
        <v>36</v>
      </c>
      <c r="I553" s="11" t="s">
        <v>36</v>
      </c>
      <c r="J553" s="25" t="s">
        <v>38</v>
      </c>
      <c r="K553" s="25">
        <v>57.56</v>
      </c>
      <c r="L553" s="25" t="s">
        <v>38</v>
      </c>
      <c r="M553" s="25">
        <v>-1.1499999999999999</v>
      </c>
      <c r="N553" s="25">
        <f>SUM(J553:M553)</f>
        <v>56.410000000000004</v>
      </c>
      <c r="O553" s="25"/>
      <c r="P553" s="25"/>
    </row>
    <row r="554" spans="1:16" ht="17.25" customHeight="1" x14ac:dyDescent="0.2">
      <c r="A554" s="66"/>
      <c r="B554" s="67"/>
      <c r="C554" s="68"/>
      <c r="D554" s="68"/>
      <c r="E554" s="69"/>
      <c r="F554" s="66"/>
      <c r="G554" s="66"/>
      <c r="H554" s="66"/>
      <c r="I554" s="74" t="s">
        <v>1548</v>
      </c>
      <c r="J554" s="75">
        <f>SUM(J552:J553)</f>
        <v>0</v>
      </c>
      <c r="K554" s="75">
        <f t="shared" ref="K554:N554" si="437">SUM(K552:K553)</f>
        <v>518.64</v>
      </c>
      <c r="L554" s="75">
        <f t="shared" si="437"/>
        <v>0</v>
      </c>
      <c r="M554" s="75">
        <f t="shared" si="437"/>
        <v>-10.370000000000001</v>
      </c>
      <c r="N554" s="75">
        <f t="shared" si="437"/>
        <v>508.27</v>
      </c>
      <c r="O554" s="72"/>
      <c r="P554" s="37"/>
    </row>
    <row r="555" spans="1:16" ht="17.25" customHeight="1" x14ac:dyDescent="0.2">
      <c r="A555" s="66"/>
      <c r="B555" s="67"/>
      <c r="C555" s="68"/>
      <c r="D555" s="68"/>
      <c r="E555" s="69"/>
      <c r="F555" s="66"/>
      <c r="G555" s="66"/>
      <c r="H555" s="66"/>
      <c r="I555" s="66"/>
      <c r="J555" s="70"/>
      <c r="K555" s="70"/>
      <c r="L555" s="70"/>
      <c r="M555" s="70"/>
      <c r="N555" s="70"/>
      <c r="O555" s="71"/>
      <c r="P555" s="70"/>
    </row>
    <row r="556" spans="1:16" ht="17.25" customHeight="1" x14ac:dyDescent="0.2">
      <c r="A556" s="42">
        <f>A553+1</f>
        <v>254</v>
      </c>
      <c r="B556" s="10" t="s">
        <v>508</v>
      </c>
      <c r="C556" s="17" t="s">
        <v>508</v>
      </c>
      <c r="D556" s="17" t="str">
        <f>VLOOKUP(C556,TaxInfo!$A$2:$B$641,2,0)</f>
        <v xml:space="preserve">North Luzon Renewable Energy Corporation </v>
      </c>
      <c r="E556" s="26" t="s">
        <v>43</v>
      </c>
      <c r="F556" s="11" t="s">
        <v>36</v>
      </c>
      <c r="G556" s="11" t="s">
        <v>36</v>
      </c>
      <c r="H556" s="11" t="s">
        <v>36</v>
      </c>
      <c r="I556" s="11" t="s">
        <v>36</v>
      </c>
      <c r="J556" s="25" t="s">
        <v>38</v>
      </c>
      <c r="K556" s="25">
        <v>12.71</v>
      </c>
      <c r="L556" s="25" t="s">
        <v>38</v>
      </c>
      <c r="M556" s="25">
        <v>-0.25</v>
      </c>
      <c r="N556" s="25">
        <f>SUM(J556:M556)</f>
        <v>12.46</v>
      </c>
      <c r="O556" s="25"/>
      <c r="P556" s="25"/>
    </row>
    <row r="557" spans="1:16" ht="17.25" customHeight="1" x14ac:dyDescent="0.2">
      <c r="A557" s="42">
        <f t="shared" si="329"/>
        <v>255</v>
      </c>
      <c r="B557" s="34" t="s">
        <v>508</v>
      </c>
      <c r="C557" s="38" t="s">
        <v>509</v>
      </c>
      <c r="D557" s="17" t="str">
        <f>VLOOKUP(C557,TaxInfo!$A$2:$B$641,2,0)</f>
        <v xml:space="preserve">North Luzon Renewable Energy Corporation </v>
      </c>
      <c r="E557" s="64" t="s">
        <v>35</v>
      </c>
      <c r="F557" s="36" t="s">
        <v>36</v>
      </c>
      <c r="G557" s="36" t="s">
        <v>36</v>
      </c>
      <c r="H557" s="36" t="s">
        <v>36</v>
      </c>
      <c r="I557" s="36" t="s">
        <v>36</v>
      </c>
      <c r="J557" s="25" t="s">
        <v>38</v>
      </c>
      <c r="K557" s="25">
        <v>254.84</v>
      </c>
      <c r="L557" s="25" t="s">
        <v>38</v>
      </c>
      <c r="M557" s="25">
        <v>-5.0999999999999996</v>
      </c>
      <c r="N557" s="25">
        <f>SUM(J557:M557)</f>
        <v>249.74</v>
      </c>
      <c r="O557" s="25"/>
      <c r="P557" s="25"/>
    </row>
    <row r="558" spans="1:16" ht="17.25" customHeight="1" x14ac:dyDescent="0.2">
      <c r="A558" s="66"/>
      <c r="B558" s="67"/>
      <c r="C558" s="68"/>
      <c r="D558" s="68"/>
      <c r="E558" s="69"/>
      <c r="F558" s="66"/>
      <c r="G558" s="66"/>
      <c r="H558" s="66"/>
      <c r="I558" s="74" t="s">
        <v>1548</v>
      </c>
      <c r="J558" s="75">
        <f>SUM(J556:J557)</f>
        <v>0</v>
      </c>
      <c r="K558" s="75">
        <f t="shared" ref="K558" si="438">SUM(K556:K557)</f>
        <v>267.55</v>
      </c>
      <c r="L558" s="75">
        <f t="shared" ref="L558" si="439">SUM(L556:L557)</f>
        <v>0</v>
      </c>
      <c r="M558" s="75">
        <f t="shared" ref="M558" si="440">SUM(M556:M557)</f>
        <v>-5.35</v>
      </c>
      <c r="N558" s="75">
        <f t="shared" ref="N558" si="441">SUM(N556:N557)</f>
        <v>262.2</v>
      </c>
      <c r="O558" s="72"/>
      <c r="P558" s="37"/>
    </row>
    <row r="559" spans="1:16" ht="17.25" customHeight="1" x14ac:dyDescent="0.2">
      <c r="A559" s="66"/>
      <c r="B559" s="67"/>
      <c r="C559" s="68"/>
      <c r="D559" s="68"/>
      <c r="E559" s="69"/>
      <c r="F559" s="66"/>
      <c r="G559" s="66"/>
      <c r="H559" s="66"/>
      <c r="I559" s="66"/>
      <c r="J559" s="70"/>
      <c r="K559" s="70"/>
      <c r="L559" s="70"/>
      <c r="M559" s="70"/>
      <c r="N559" s="70"/>
      <c r="O559" s="71"/>
      <c r="P559" s="70"/>
    </row>
    <row r="560" spans="1:16" ht="17.25" customHeight="1" x14ac:dyDescent="0.2">
      <c r="A560" s="42">
        <f>A557+1</f>
        <v>256</v>
      </c>
      <c r="B560" s="82" t="s">
        <v>510</v>
      </c>
      <c r="C560" s="89" t="s">
        <v>510</v>
      </c>
      <c r="D560" s="83" t="str">
        <f>VLOOKUP(C560,TaxInfo!$A$2:$B$641,2,0)</f>
        <v xml:space="preserve">North Negros Biopower, Inc. </v>
      </c>
      <c r="E560" s="84" t="s">
        <v>43</v>
      </c>
      <c r="F560" s="85" t="s">
        <v>36</v>
      </c>
      <c r="G560" s="85" t="s">
        <v>37</v>
      </c>
      <c r="H560" s="85" t="s">
        <v>36</v>
      </c>
      <c r="I560" s="85" t="s">
        <v>36</v>
      </c>
      <c r="J560" s="86" t="s">
        <v>38</v>
      </c>
      <c r="K560" s="25">
        <v>13.17</v>
      </c>
      <c r="L560" s="25" t="s">
        <v>38</v>
      </c>
      <c r="M560" s="25">
        <v>-0.26</v>
      </c>
      <c r="N560" s="25">
        <f>SUM(J560:M560)</f>
        <v>12.91</v>
      </c>
      <c r="O560" s="25"/>
      <c r="P560" s="25"/>
    </row>
    <row r="561" spans="1:16" ht="17.25" customHeight="1" x14ac:dyDescent="0.2">
      <c r="A561" s="42">
        <f t="shared" si="329"/>
        <v>257</v>
      </c>
      <c r="B561" s="10" t="s">
        <v>510</v>
      </c>
      <c r="C561" s="16" t="s">
        <v>511</v>
      </c>
      <c r="D561" s="17" t="str">
        <f>VLOOKUP(C561,TaxInfo!$A$2:$B$641,2,0)</f>
        <v xml:space="preserve">North Negros Biopower, Inc. </v>
      </c>
      <c r="E561" s="26" t="s">
        <v>35</v>
      </c>
      <c r="F561" s="11" t="s">
        <v>37</v>
      </c>
      <c r="G561" s="11" t="s">
        <v>37</v>
      </c>
      <c r="H561" s="11" t="s">
        <v>36</v>
      </c>
      <c r="I561" s="11" t="s">
        <v>36</v>
      </c>
      <c r="J561" s="25" t="s">
        <v>38</v>
      </c>
      <c r="K561" s="25">
        <v>604.80999999999995</v>
      </c>
      <c r="L561" s="25" t="s">
        <v>38</v>
      </c>
      <c r="M561" s="25" t="s">
        <v>38</v>
      </c>
      <c r="N561" s="25">
        <f>SUM(J561:M561)</f>
        <v>604.80999999999995</v>
      </c>
      <c r="O561" s="25"/>
      <c r="P561" s="25"/>
    </row>
    <row r="562" spans="1:16" ht="17.25" customHeight="1" x14ac:dyDescent="0.2">
      <c r="A562" s="66"/>
      <c r="B562" s="67"/>
      <c r="C562" s="68"/>
      <c r="D562" s="68"/>
      <c r="E562" s="69"/>
      <c r="F562" s="66"/>
      <c r="G562" s="66"/>
      <c r="H562" s="66"/>
      <c r="I562" s="74" t="s">
        <v>1548</v>
      </c>
      <c r="J562" s="75">
        <f>SUM(J560:J561)</f>
        <v>0</v>
      </c>
      <c r="K562" s="75">
        <f t="shared" ref="K562" si="442">SUM(K560:K561)</f>
        <v>617.9799999999999</v>
      </c>
      <c r="L562" s="75">
        <f t="shared" ref="L562" si="443">SUM(L560:L561)</f>
        <v>0</v>
      </c>
      <c r="M562" s="75">
        <f t="shared" ref="M562" si="444">SUM(M560:M561)</f>
        <v>-0.26</v>
      </c>
      <c r="N562" s="75">
        <f t="shared" ref="N562" si="445">SUM(N560:N561)</f>
        <v>617.71999999999991</v>
      </c>
      <c r="O562" s="72"/>
      <c r="P562" s="37"/>
    </row>
    <row r="563" spans="1:16" ht="17.25" customHeight="1" x14ac:dyDescent="0.2">
      <c r="A563" s="66"/>
      <c r="B563" s="67"/>
      <c r="C563" s="68"/>
      <c r="D563" s="68"/>
      <c r="E563" s="69"/>
      <c r="F563" s="66"/>
      <c r="G563" s="66"/>
      <c r="H563" s="66"/>
      <c r="I563" s="66"/>
      <c r="J563" s="70"/>
      <c r="K563" s="70"/>
      <c r="L563" s="70"/>
      <c r="M563" s="70"/>
      <c r="N563" s="70"/>
      <c r="O563" s="71"/>
      <c r="P563" s="70"/>
    </row>
    <row r="564" spans="1:16" ht="17.25" customHeight="1" x14ac:dyDescent="0.2">
      <c r="A564" s="42">
        <f>A561+1</f>
        <v>258</v>
      </c>
      <c r="B564" s="10" t="s">
        <v>34</v>
      </c>
      <c r="C564" s="17" t="s">
        <v>34</v>
      </c>
      <c r="D564" s="17" t="str">
        <f>VLOOKUP(C564,TaxInfo!$A$2:$B$641,2,0)</f>
        <v xml:space="preserve">Northern Negros Electric Cooperative, Inc. </v>
      </c>
      <c r="E564" s="26" t="s">
        <v>35</v>
      </c>
      <c r="F564" s="11" t="s">
        <v>36</v>
      </c>
      <c r="G564" s="11" t="s">
        <v>37</v>
      </c>
      <c r="H564" s="11" t="s">
        <v>37</v>
      </c>
      <c r="I564" s="11" t="s">
        <v>37</v>
      </c>
      <c r="J564" s="25">
        <v>23821.64</v>
      </c>
      <c r="K564" s="25" t="s">
        <v>38</v>
      </c>
      <c r="L564" s="25">
        <v>2858.6</v>
      </c>
      <c r="M564" s="25">
        <v>-476.43</v>
      </c>
      <c r="N564" s="25">
        <f>SUM(J564:M564)</f>
        <v>26203.809999999998</v>
      </c>
      <c r="O564" s="25"/>
      <c r="P564" s="25"/>
    </row>
    <row r="565" spans="1:16" ht="17.25" customHeight="1" x14ac:dyDescent="0.2">
      <c r="A565" s="66"/>
      <c r="B565" s="67"/>
      <c r="C565" s="68"/>
      <c r="D565" s="68"/>
      <c r="E565" s="69"/>
      <c r="F565" s="66"/>
      <c r="G565" s="66"/>
      <c r="H565" s="66"/>
      <c r="I565" s="74" t="s">
        <v>1548</v>
      </c>
      <c r="J565" s="75">
        <f>SUM(J564)</f>
        <v>23821.64</v>
      </c>
      <c r="K565" s="75">
        <f t="shared" ref="K565" si="446">SUM(K564)</f>
        <v>0</v>
      </c>
      <c r="L565" s="75">
        <f t="shared" ref="L565" si="447">SUM(L564)</f>
        <v>2858.6</v>
      </c>
      <c r="M565" s="75">
        <f t="shared" ref="M565" si="448">SUM(M564)</f>
        <v>-476.43</v>
      </c>
      <c r="N565" s="75">
        <f t="shared" ref="N565" si="449">SUM(N564)</f>
        <v>26203.809999999998</v>
      </c>
      <c r="O565" s="72"/>
      <c r="P565" s="37"/>
    </row>
    <row r="566" spans="1:16" ht="17.25" customHeight="1" x14ac:dyDescent="0.2">
      <c r="A566" s="66"/>
      <c r="B566" s="67"/>
      <c r="C566" s="68"/>
      <c r="D566" s="68"/>
      <c r="E566" s="69"/>
      <c r="F566" s="66"/>
      <c r="G566" s="66"/>
      <c r="H566" s="66"/>
      <c r="I566" s="66"/>
      <c r="J566" s="70"/>
      <c r="K566" s="70"/>
      <c r="L566" s="70"/>
      <c r="M566" s="70"/>
      <c r="N566" s="70"/>
      <c r="O566" s="71"/>
      <c r="P566" s="70"/>
    </row>
    <row r="567" spans="1:16" ht="17.25" customHeight="1" x14ac:dyDescent="0.2">
      <c r="A567" s="42">
        <f>A564+1</f>
        <v>259</v>
      </c>
      <c r="B567" s="10" t="s">
        <v>45</v>
      </c>
      <c r="C567" s="17" t="s">
        <v>45</v>
      </c>
      <c r="D567" s="17" t="str">
        <f>VLOOKUP(C567,TaxInfo!$A$2:$B$641,2,0)</f>
        <v xml:space="preserve">Northern Renewables Generation Corporation </v>
      </c>
      <c r="E567" s="26" t="s">
        <v>43</v>
      </c>
      <c r="F567" s="11" t="s">
        <v>37</v>
      </c>
      <c r="G567" s="11" t="s">
        <v>36</v>
      </c>
      <c r="H567" s="11" t="s">
        <v>36</v>
      </c>
      <c r="I567" s="11" t="s">
        <v>37</v>
      </c>
      <c r="J567" s="25">
        <v>2.29</v>
      </c>
      <c r="K567" s="25" t="s">
        <v>38</v>
      </c>
      <c r="L567" s="25">
        <v>0.27</v>
      </c>
      <c r="M567" s="25" t="s">
        <v>38</v>
      </c>
      <c r="N567" s="25">
        <f>SUM(J567:M567)</f>
        <v>2.56</v>
      </c>
      <c r="O567" s="25"/>
      <c r="P567" s="25"/>
    </row>
    <row r="568" spans="1:16" ht="17.25" customHeight="1" x14ac:dyDescent="0.2">
      <c r="A568" s="42">
        <f t="shared" ref="A568:A702" si="450">A567+1</f>
        <v>260</v>
      </c>
      <c r="B568" s="10" t="s">
        <v>45</v>
      </c>
      <c r="C568" s="17" t="s">
        <v>46</v>
      </c>
      <c r="D568" s="17" t="str">
        <f>VLOOKUP(C568,TaxInfo!$A$2:$B$641,2,0)</f>
        <v xml:space="preserve">Northern Renewables Generation Corporation </v>
      </c>
      <c r="E568" s="26" t="s">
        <v>35</v>
      </c>
      <c r="F568" s="11" t="s">
        <v>37</v>
      </c>
      <c r="G568" s="11" t="s">
        <v>36</v>
      </c>
      <c r="H568" s="11" t="s">
        <v>36</v>
      </c>
      <c r="I568" s="11" t="s">
        <v>37</v>
      </c>
      <c r="J568" s="25">
        <v>252.48</v>
      </c>
      <c r="K568" s="25" t="s">
        <v>38</v>
      </c>
      <c r="L568" s="25">
        <v>30.3</v>
      </c>
      <c r="M568" s="25" t="s">
        <v>38</v>
      </c>
      <c r="N568" s="25">
        <f>SUM(J568:M568)</f>
        <v>282.77999999999997</v>
      </c>
      <c r="O568" s="25"/>
      <c r="P568" s="25"/>
    </row>
    <row r="569" spans="1:16" ht="17.25" customHeight="1" x14ac:dyDescent="0.2">
      <c r="A569" s="66"/>
      <c r="B569" s="67"/>
      <c r="C569" s="68"/>
      <c r="D569" s="68"/>
      <c r="E569" s="69"/>
      <c r="F569" s="66"/>
      <c r="G569" s="66"/>
      <c r="H569" s="66"/>
      <c r="I569" s="74" t="s">
        <v>1548</v>
      </c>
      <c r="J569" s="75">
        <f>SUM(J567:J568)</f>
        <v>254.76999999999998</v>
      </c>
      <c r="K569" s="75">
        <f t="shared" ref="K569" si="451">SUM(K567:K568)</f>
        <v>0</v>
      </c>
      <c r="L569" s="75">
        <f t="shared" ref="L569" si="452">SUM(L567:L568)</f>
        <v>30.57</v>
      </c>
      <c r="M569" s="75">
        <f t="shared" ref="M569" si="453">SUM(M567:M568)</f>
        <v>0</v>
      </c>
      <c r="N569" s="75">
        <f t="shared" ref="N569" si="454">SUM(N567:N568)</f>
        <v>285.33999999999997</v>
      </c>
      <c r="O569" s="72"/>
      <c r="P569" s="37"/>
    </row>
    <row r="570" spans="1:16" ht="17.25" customHeight="1" x14ac:dyDescent="0.2">
      <c r="A570" s="66"/>
      <c r="B570" s="67"/>
      <c r="C570" s="68"/>
      <c r="D570" s="68"/>
      <c r="E570" s="69"/>
      <c r="F570" s="66"/>
      <c r="G570" s="66"/>
      <c r="H570" s="66"/>
      <c r="I570" s="66"/>
      <c r="J570" s="70"/>
      <c r="K570" s="70"/>
      <c r="L570" s="70"/>
      <c r="M570" s="70"/>
      <c r="N570" s="70"/>
      <c r="O570" s="71"/>
      <c r="P570" s="70"/>
    </row>
    <row r="571" spans="1:16" ht="17.25" customHeight="1" x14ac:dyDescent="0.2">
      <c r="A571" s="42">
        <f>A568+1</f>
        <v>261</v>
      </c>
      <c r="B571" s="10" t="s">
        <v>41</v>
      </c>
      <c r="C571" s="17" t="s">
        <v>41</v>
      </c>
      <c r="D571" s="17" t="str">
        <f>VLOOKUP(C571,TaxInfo!$A$2:$B$641,2,0)</f>
        <v xml:space="preserve">Northern Samar Electric Cooperative, Inc. </v>
      </c>
      <c r="E571" s="26" t="s">
        <v>35</v>
      </c>
      <c r="F571" s="11" t="s">
        <v>36</v>
      </c>
      <c r="G571" s="11" t="s">
        <v>36</v>
      </c>
      <c r="H571" s="11" t="s">
        <v>37</v>
      </c>
      <c r="I571" s="11" t="s">
        <v>37</v>
      </c>
      <c r="J571" s="25">
        <v>1910.17</v>
      </c>
      <c r="K571" s="25" t="s">
        <v>38</v>
      </c>
      <c r="L571" s="25">
        <v>229.22</v>
      </c>
      <c r="M571" s="25">
        <v>-38.200000000000003</v>
      </c>
      <c r="N571" s="25">
        <f>SUM(J571:M571)</f>
        <v>2101.19</v>
      </c>
      <c r="O571" s="25"/>
      <c r="P571" s="25"/>
    </row>
    <row r="572" spans="1:16" ht="17.25" customHeight="1" x14ac:dyDescent="0.2">
      <c r="A572" s="66"/>
      <c r="B572" s="67"/>
      <c r="C572" s="68"/>
      <c r="D572" s="68"/>
      <c r="E572" s="69"/>
      <c r="F572" s="66"/>
      <c r="G572" s="66"/>
      <c r="H572" s="66"/>
      <c r="I572" s="74" t="s">
        <v>1548</v>
      </c>
      <c r="J572" s="75">
        <f>SUM(J571)</f>
        <v>1910.17</v>
      </c>
      <c r="K572" s="75">
        <f t="shared" ref="K572" si="455">SUM(K571)</f>
        <v>0</v>
      </c>
      <c r="L572" s="75">
        <f t="shared" ref="L572" si="456">SUM(L571)</f>
        <v>229.22</v>
      </c>
      <c r="M572" s="75">
        <f t="shared" ref="M572" si="457">SUM(M571)</f>
        <v>-38.200000000000003</v>
      </c>
      <c r="N572" s="75">
        <f t="shared" ref="N572" si="458">SUM(N571)</f>
        <v>2101.19</v>
      </c>
      <c r="O572" s="72"/>
      <c r="P572" s="37"/>
    </row>
    <row r="573" spans="1:16" ht="17.25" customHeight="1" x14ac:dyDescent="0.2">
      <c r="A573" s="66"/>
      <c r="B573" s="67"/>
      <c r="C573" s="68"/>
      <c r="D573" s="68"/>
      <c r="E573" s="69"/>
      <c r="F573" s="66"/>
      <c r="G573" s="66"/>
      <c r="H573" s="66"/>
      <c r="I573" s="66"/>
      <c r="J573" s="70"/>
      <c r="K573" s="70"/>
      <c r="L573" s="70"/>
      <c r="M573" s="70"/>
      <c r="N573" s="70"/>
      <c r="O573" s="71"/>
      <c r="P573" s="70"/>
    </row>
    <row r="574" spans="1:16" ht="17.25" customHeight="1" x14ac:dyDescent="0.2">
      <c r="A574" s="42">
        <f>A571+1</f>
        <v>262</v>
      </c>
      <c r="B574" s="10" t="s">
        <v>42</v>
      </c>
      <c r="C574" s="17" t="s">
        <v>42</v>
      </c>
      <c r="D574" s="17" t="str">
        <f>VLOOKUP(C574,TaxInfo!$A$2:$B$641,2,0)</f>
        <v xml:space="preserve">Northwind Power Development Corporation </v>
      </c>
      <c r="E574" s="26" t="s">
        <v>43</v>
      </c>
      <c r="F574" s="11" t="s">
        <v>36</v>
      </c>
      <c r="G574" s="11" t="s">
        <v>36</v>
      </c>
      <c r="H574" s="11" t="s">
        <v>36</v>
      </c>
      <c r="I574" s="11" t="s">
        <v>36</v>
      </c>
      <c r="J574" s="25" t="s">
        <v>38</v>
      </c>
      <c r="K574" s="25">
        <v>3.01</v>
      </c>
      <c r="L574" s="25" t="s">
        <v>38</v>
      </c>
      <c r="M574" s="25">
        <v>-0.06</v>
      </c>
      <c r="N574" s="25">
        <f>SUM(J574:M574)</f>
        <v>2.9499999999999997</v>
      </c>
      <c r="O574" s="25"/>
      <c r="P574" s="25"/>
    </row>
    <row r="575" spans="1:16" ht="17.25" customHeight="1" x14ac:dyDescent="0.2">
      <c r="A575" s="42">
        <f t="shared" si="450"/>
        <v>263</v>
      </c>
      <c r="B575" s="10" t="s">
        <v>42</v>
      </c>
      <c r="C575" s="17" t="s">
        <v>44</v>
      </c>
      <c r="D575" s="17" t="str">
        <f>VLOOKUP(C575,TaxInfo!$A$2:$B$641,2,0)</f>
        <v xml:space="preserve">Northwind Power Development Corporation </v>
      </c>
      <c r="E575" s="26" t="s">
        <v>35</v>
      </c>
      <c r="F575" s="11" t="s">
        <v>36</v>
      </c>
      <c r="G575" s="11" t="s">
        <v>36</v>
      </c>
      <c r="H575" s="11" t="s">
        <v>36</v>
      </c>
      <c r="I575" s="11" t="s">
        <v>36</v>
      </c>
      <c r="J575" s="25" t="s">
        <v>38</v>
      </c>
      <c r="K575" s="25">
        <v>207.35</v>
      </c>
      <c r="L575" s="25" t="s">
        <v>38</v>
      </c>
      <c r="M575" s="25">
        <v>-4.1500000000000004</v>
      </c>
      <c r="N575" s="25">
        <f>SUM(J575:M575)</f>
        <v>203.2</v>
      </c>
      <c r="O575" s="25"/>
      <c r="P575" s="25"/>
    </row>
    <row r="576" spans="1:16" ht="17.25" customHeight="1" x14ac:dyDescent="0.2">
      <c r="A576" s="42">
        <f t="shared" si="450"/>
        <v>264</v>
      </c>
      <c r="B576" s="10" t="s">
        <v>42</v>
      </c>
      <c r="C576" s="17" t="s">
        <v>51</v>
      </c>
      <c r="D576" s="17" t="str">
        <f>VLOOKUP(C576,TaxInfo!$A$2:$B$641,2,0)</f>
        <v xml:space="preserve">Northwind Power Development Corporation </v>
      </c>
      <c r="E576" s="26" t="s">
        <v>43</v>
      </c>
      <c r="F576" s="11" t="s">
        <v>36</v>
      </c>
      <c r="G576" s="11" t="s">
        <v>36</v>
      </c>
      <c r="H576" s="11" t="s">
        <v>36</v>
      </c>
      <c r="I576" s="11" t="s">
        <v>36</v>
      </c>
      <c r="J576" s="25" t="s">
        <v>38</v>
      </c>
      <c r="K576" s="25">
        <v>1.74</v>
      </c>
      <c r="L576" s="25" t="s">
        <v>38</v>
      </c>
      <c r="M576" s="25">
        <v>-0.03</v>
      </c>
      <c r="N576" s="25">
        <f>SUM(J576:M576)</f>
        <v>1.71</v>
      </c>
      <c r="O576" s="25"/>
      <c r="P576" s="25"/>
    </row>
    <row r="577" spans="1:16" ht="17.25" customHeight="1" x14ac:dyDescent="0.2">
      <c r="A577" s="42">
        <f t="shared" si="450"/>
        <v>265</v>
      </c>
      <c r="B577" s="10" t="s">
        <v>42</v>
      </c>
      <c r="C577" s="17" t="s">
        <v>52</v>
      </c>
      <c r="D577" s="17" t="str">
        <f>VLOOKUP(C577,TaxInfo!$A$2:$B$641,2,0)</f>
        <v xml:space="preserve">Northwind Power Development Corporation </v>
      </c>
      <c r="E577" s="26" t="s">
        <v>35</v>
      </c>
      <c r="F577" s="11" t="s">
        <v>36</v>
      </c>
      <c r="G577" s="11" t="s">
        <v>36</v>
      </c>
      <c r="H577" s="11" t="s">
        <v>36</v>
      </c>
      <c r="I577" s="11" t="s">
        <v>36</v>
      </c>
      <c r="J577" s="25" t="s">
        <v>38</v>
      </c>
      <c r="K577" s="25">
        <v>132.54</v>
      </c>
      <c r="L577" s="25" t="s">
        <v>38</v>
      </c>
      <c r="M577" s="25">
        <v>-2.65</v>
      </c>
      <c r="N577" s="25">
        <f>SUM(J577:M577)</f>
        <v>129.88999999999999</v>
      </c>
      <c r="O577" s="25"/>
      <c r="P577" s="25"/>
    </row>
    <row r="578" spans="1:16" ht="17.25" customHeight="1" x14ac:dyDescent="0.2">
      <c r="A578" s="66"/>
      <c r="B578" s="67"/>
      <c r="C578" s="68"/>
      <c r="D578" s="68"/>
      <c r="E578" s="69"/>
      <c r="F578" s="66"/>
      <c r="G578" s="66"/>
      <c r="H578" s="66"/>
      <c r="I578" s="74" t="s">
        <v>1548</v>
      </c>
      <c r="J578" s="75">
        <f>SUM(J574:J577)</f>
        <v>0</v>
      </c>
      <c r="K578" s="75">
        <f t="shared" ref="K578:N578" si="459">SUM(K574:K577)</f>
        <v>344.64</v>
      </c>
      <c r="L578" s="75">
        <f t="shared" si="459"/>
        <v>0</v>
      </c>
      <c r="M578" s="75">
        <f t="shared" si="459"/>
        <v>-6.8900000000000006</v>
      </c>
      <c r="N578" s="75">
        <f t="shared" si="459"/>
        <v>337.75</v>
      </c>
      <c r="O578" s="72"/>
      <c r="P578" s="37"/>
    </row>
    <row r="579" spans="1:16" ht="17.25" customHeight="1" x14ac:dyDescent="0.2">
      <c r="A579" s="66"/>
      <c r="B579" s="67"/>
      <c r="C579" s="68"/>
      <c r="D579" s="68"/>
      <c r="E579" s="69"/>
      <c r="F579" s="66"/>
      <c r="G579" s="66"/>
      <c r="H579" s="66"/>
      <c r="I579" s="66"/>
      <c r="J579" s="70"/>
      <c r="K579" s="70"/>
      <c r="L579" s="70"/>
      <c r="M579" s="70"/>
      <c r="N579" s="70"/>
      <c r="O579" s="71"/>
      <c r="P579" s="70"/>
    </row>
    <row r="580" spans="1:16" ht="17.25" customHeight="1" x14ac:dyDescent="0.2">
      <c r="A580" s="42">
        <f>A577+1</f>
        <v>266</v>
      </c>
      <c r="B580" s="10" t="s">
        <v>491</v>
      </c>
      <c r="C580" s="17" t="s">
        <v>491</v>
      </c>
      <c r="D580" s="17" t="str">
        <f>VLOOKUP(C580,TaxInfo!$A$2:$B$641,2,0)</f>
        <v xml:space="preserve">Nueva Ecija I Electric Cooperative, Inc. </v>
      </c>
      <c r="E580" s="26" t="s">
        <v>35</v>
      </c>
      <c r="F580" s="11" t="s">
        <v>36</v>
      </c>
      <c r="G580" s="11" t="s">
        <v>37</v>
      </c>
      <c r="H580" s="11" t="s">
        <v>37</v>
      </c>
      <c r="I580" s="11" t="s">
        <v>37</v>
      </c>
      <c r="J580" s="25">
        <v>17726.060000000001</v>
      </c>
      <c r="K580" s="25" t="s">
        <v>38</v>
      </c>
      <c r="L580" s="25">
        <v>2127.13</v>
      </c>
      <c r="M580" s="25">
        <v>-354.52</v>
      </c>
      <c r="N580" s="25">
        <f>SUM(J580:M580)</f>
        <v>19498.670000000002</v>
      </c>
      <c r="O580" s="25"/>
      <c r="P580" s="25"/>
    </row>
    <row r="581" spans="1:16" ht="17.25" customHeight="1" x14ac:dyDescent="0.2">
      <c r="A581" s="66"/>
      <c r="B581" s="67"/>
      <c r="C581" s="68"/>
      <c r="D581" s="68"/>
      <c r="E581" s="69"/>
      <c r="F581" s="66"/>
      <c r="G581" s="66"/>
      <c r="H581" s="66"/>
      <c r="I581" s="74" t="s">
        <v>1548</v>
      </c>
      <c r="J581" s="75">
        <f>SUM(J580)</f>
        <v>17726.060000000001</v>
      </c>
      <c r="K581" s="75">
        <f t="shared" ref="K581" si="460">SUM(K580)</f>
        <v>0</v>
      </c>
      <c r="L581" s="75">
        <f t="shared" ref="L581" si="461">SUM(L580)</f>
        <v>2127.13</v>
      </c>
      <c r="M581" s="75">
        <f t="shared" ref="M581" si="462">SUM(M580)</f>
        <v>-354.52</v>
      </c>
      <c r="N581" s="76">
        <f t="shared" ref="N581" si="463">SUM(N580)</f>
        <v>19498.670000000002</v>
      </c>
      <c r="O581" s="72"/>
      <c r="P581" s="37"/>
    </row>
    <row r="582" spans="1:16" ht="17.25" customHeight="1" x14ac:dyDescent="0.2">
      <c r="A582" s="66"/>
      <c r="B582" s="67"/>
      <c r="C582" s="68"/>
      <c r="D582" s="68"/>
      <c r="E582" s="69"/>
      <c r="F582" s="66"/>
      <c r="G582" s="66"/>
      <c r="H582" s="66"/>
      <c r="I582" s="66"/>
      <c r="J582" s="70"/>
      <c r="K582" s="70"/>
      <c r="L582" s="70"/>
      <c r="M582" s="70"/>
      <c r="N582" s="70"/>
      <c r="O582" s="71"/>
      <c r="P582" s="70"/>
    </row>
    <row r="583" spans="1:16" ht="17.25" customHeight="1" x14ac:dyDescent="0.2">
      <c r="A583" s="42">
        <f>A580+1</f>
        <v>267</v>
      </c>
      <c r="B583" s="10" t="s">
        <v>493</v>
      </c>
      <c r="C583" s="17" t="s">
        <v>493</v>
      </c>
      <c r="D583" s="17" t="str">
        <f>VLOOKUP(C583,TaxInfo!$A$2:$B$641,2,0)</f>
        <v xml:space="preserve">Nueva Ecija II Area 1 Electric Cooperative, Inc. </v>
      </c>
      <c r="E583" s="26" t="s">
        <v>35</v>
      </c>
      <c r="F583" s="11" t="s">
        <v>36</v>
      </c>
      <c r="G583" s="11" t="s">
        <v>37</v>
      </c>
      <c r="H583" s="11" t="s">
        <v>37</v>
      </c>
      <c r="I583" s="11" t="s">
        <v>37</v>
      </c>
      <c r="J583" s="25">
        <v>12915.03</v>
      </c>
      <c r="K583" s="25" t="s">
        <v>38</v>
      </c>
      <c r="L583" s="25">
        <v>1549.8</v>
      </c>
      <c r="M583" s="25">
        <v>-258.3</v>
      </c>
      <c r="N583" s="25">
        <f>SUM(J583:M583)</f>
        <v>14206.53</v>
      </c>
      <c r="O583" s="25"/>
      <c r="P583" s="25"/>
    </row>
    <row r="584" spans="1:16" ht="17.25" customHeight="1" x14ac:dyDescent="0.2">
      <c r="A584" s="66"/>
      <c r="B584" s="67"/>
      <c r="C584" s="68"/>
      <c r="D584" s="68"/>
      <c r="E584" s="69"/>
      <c r="F584" s="66"/>
      <c r="G584" s="66"/>
      <c r="H584" s="66"/>
      <c r="I584" s="74" t="s">
        <v>1548</v>
      </c>
      <c r="J584" s="75">
        <f>SUM(J583)</f>
        <v>12915.03</v>
      </c>
      <c r="K584" s="75">
        <f t="shared" ref="K584" si="464">SUM(K583)</f>
        <v>0</v>
      </c>
      <c r="L584" s="75">
        <f t="shared" ref="L584" si="465">SUM(L583)</f>
        <v>1549.8</v>
      </c>
      <c r="M584" s="75">
        <f t="shared" ref="M584" si="466">SUM(M583)</f>
        <v>-258.3</v>
      </c>
      <c r="N584" s="76">
        <f t="shared" ref="N584" si="467">SUM(N583)</f>
        <v>14206.53</v>
      </c>
      <c r="O584" s="72"/>
      <c r="P584" s="37"/>
    </row>
    <row r="585" spans="1:16" ht="17.25" customHeight="1" x14ac:dyDescent="0.2">
      <c r="A585" s="66"/>
      <c r="B585" s="67"/>
      <c r="C585" s="68"/>
      <c r="D585" s="68"/>
      <c r="E585" s="69"/>
      <c r="F585" s="66"/>
      <c r="G585" s="66"/>
      <c r="H585" s="66"/>
      <c r="I585" s="66"/>
      <c r="J585" s="70"/>
      <c r="K585" s="70"/>
      <c r="L585" s="70"/>
      <c r="M585" s="70"/>
      <c r="N585" s="70"/>
      <c r="O585" s="71"/>
      <c r="P585" s="70"/>
    </row>
    <row r="586" spans="1:16" ht="17.25" customHeight="1" x14ac:dyDescent="0.2">
      <c r="A586" s="42">
        <f>A583+1</f>
        <v>268</v>
      </c>
      <c r="B586" s="10" t="s">
        <v>492</v>
      </c>
      <c r="C586" s="17" t="s">
        <v>492</v>
      </c>
      <c r="D586" s="17" t="str">
        <f>VLOOKUP(C586,TaxInfo!$A$2:$B$641,2,0)</f>
        <v xml:space="preserve">Nueva Ecija II Electric Cooperative, Inc. - Area 2 </v>
      </c>
      <c r="E586" s="26" t="s">
        <v>35</v>
      </c>
      <c r="F586" s="11" t="s">
        <v>36</v>
      </c>
      <c r="G586" s="11" t="s">
        <v>37</v>
      </c>
      <c r="H586" s="11" t="s">
        <v>37</v>
      </c>
      <c r="I586" s="11" t="s">
        <v>37</v>
      </c>
      <c r="J586" s="25">
        <v>15870.16</v>
      </c>
      <c r="K586" s="25" t="s">
        <v>38</v>
      </c>
      <c r="L586" s="25">
        <v>1904.42</v>
      </c>
      <c r="M586" s="25">
        <v>-317.39999999999998</v>
      </c>
      <c r="N586" s="25">
        <f>SUM(J586:M586)</f>
        <v>17457.18</v>
      </c>
      <c r="O586" s="25"/>
      <c r="P586" s="25"/>
    </row>
    <row r="587" spans="1:16" ht="17.25" customHeight="1" x14ac:dyDescent="0.2">
      <c r="A587" s="66"/>
      <c r="B587" s="67"/>
      <c r="C587" s="68"/>
      <c r="D587" s="68"/>
      <c r="E587" s="69"/>
      <c r="F587" s="66"/>
      <c r="G587" s="66"/>
      <c r="H587" s="66"/>
      <c r="I587" s="74" t="s">
        <v>1548</v>
      </c>
      <c r="J587" s="75">
        <f>SUM(J586)</f>
        <v>15870.16</v>
      </c>
      <c r="K587" s="75">
        <f t="shared" ref="K587:N587" si="468">SUM(K586)</f>
        <v>0</v>
      </c>
      <c r="L587" s="75">
        <f t="shared" si="468"/>
        <v>1904.42</v>
      </c>
      <c r="M587" s="75">
        <f t="shared" si="468"/>
        <v>-317.39999999999998</v>
      </c>
      <c r="N587" s="76">
        <f t="shared" si="468"/>
        <v>17457.18</v>
      </c>
      <c r="O587" s="72"/>
      <c r="P587" s="37"/>
    </row>
    <row r="588" spans="1:16" ht="17.25" customHeight="1" x14ac:dyDescent="0.2">
      <c r="A588" s="66"/>
      <c r="B588" s="67"/>
      <c r="C588" s="68"/>
      <c r="D588" s="68"/>
      <c r="E588" s="69"/>
      <c r="F588" s="66"/>
      <c r="G588" s="66"/>
      <c r="H588" s="66"/>
      <c r="I588" s="66"/>
      <c r="J588" s="70"/>
      <c r="K588" s="70"/>
      <c r="L588" s="70"/>
      <c r="M588" s="70"/>
      <c r="N588" s="70"/>
      <c r="O588" s="71"/>
      <c r="P588" s="70"/>
    </row>
    <row r="589" spans="1:16" ht="17.25" customHeight="1" x14ac:dyDescent="0.2">
      <c r="A589" s="42">
        <f>A586+1</f>
        <v>269</v>
      </c>
      <c r="B589" s="10" t="s">
        <v>50</v>
      </c>
      <c r="C589" s="17" t="s">
        <v>50</v>
      </c>
      <c r="D589" s="17" t="str">
        <f>VLOOKUP(C589,TaxInfo!$A$2:$B$641,2,0)</f>
        <v xml:space="preserve">nv vogt Philippines Solar Energy Four Inc. </v>
      </c>
      <c r="E589" s="26" t="s">
        <v>43</v>
      </c>
      <c r="F589" s="11" t="s">
        <v>36</v>
      </c>
      <c r="G589" s="11" t="s">
        <v>36</v>
      </c>
      <c r="H589" s="11" t="s">
        <v>36</v>
      </c>
      <c r="I589" s="11" t="s">
        <v>36</v>
      </c>
      <c r="J589" s="25" t="s">
        <v>38</v>
      </c>
      <c r="K589" s="25">
        <v>85.94</v>
      </c>
      <c r="L589" s="25" t="s">
        <v>38</v>
      </c>
      <c r="M589" s="25">
        <v>-1.72</v>
      </c>
      <c r="N589" s="25">
        <f>SUM(J589:M589)</f>
        <v>84.22</v>
      </c>
      <c r="O589" s="25"/>
      <c r="P589" s="25"/>
    </row>
    <row r="590" spans="1:16" ht="17.25" customHeight="1" x14ac:dyDescent="0.2">
      <c r="A590" s="42">
        <f t="shared" si="450"/>
        <v>270</v>
      </c>
      <c r="B590" s="34" t="s">
        <v>49</v>
      </c>
      <c r="C590" s="35" t="s">
        <v>49</v>
      </c>
      <c r="D590" s="17" t="str">
        <f>VLOOKUP(C590,TaxInfo!$A$2:$B$641,2,0)</f>
        <v xml:space="preserve">nv vogt Philippines Solar Energy Three, Inc. </v>
      </c>
      <c r="E590" s="64" t="s">
        <v>43</v>
      </c>
      <c r="F590" s="36" t="s">
        <v>36</v>
      </c>
      <c r="G590" s="36" t="s">
        <v>36</v>
      </c>
      <c r="H590" s="36" t="s">
        <v>36</v>
      </c>
      <c r="I590" s="36" t="s">
        <v>36</v>
      </c>
      <c r="J590" s="37" t="s">
        <v>38</v>
      </c>
      <c r="K590" s="25">
        <v>49</v>
      </c>
      <c r="L590" s="25" t="s">
        <v>38</v>
      </c>
      <c r="M590" s="25">
        <v>-0.98</v>
      </c>
      <c r="N590" s="25">
        <f>SUM(J590:M590)</f>
        <v>48.02</v>
      </c>
      <c r="O590" s="25"/>
      <c r="P590" s="25"/>
    </row>
    <row r="591" spans="1:16" ht="17.25" customHeight="1" x14ac:dyDescent="0.2">
      <c r="A591" s="66"/>
      <c r="B591" s="67"/>
      <c r="C591" s="68"/>
      <c r="D591" s="68"/>
      <c r="E591" s="69"/>
      <c r="F591" s="66"/>
      <c r="G591" s="66"/>
      <c r="H591" s="66"/>
      <c r="I591" s="74" t="s">
        <v>1548</v>
      </c>
      <c r="J591" s="75">
        <f>SUM(J589:J590)</f>
        <v>0</v>
      </c>
      <c r="K591" s="75">
        <f t="shared" ref="K591:N591" si="469">SUM(K589:K590)</f>
        <v>134.94</v>
      </c>
      <c r="L591" s="75">
        <f t="shared" si="469"/>
        <v>0</v>
      </c>
      <c r="M591" s="75">
        <f t="shared" si="469"/>
        <v>-2.7</v>
      </c>
      <c r="N591" s="75">
        <f t="shared" si="469"/>
        <v>132.24</v>
      </c>
      <c r="O591" s="72"/>
      <c r="P591" s="37"/>
    </row>
    <row r="592" spans="1:16" ht="17.25" customHeight="1" x14ac:dyDescent="0.2">
      <c r="A592" s="66"/>
      <c r="B592" s="67"/>
      <c r="C592" s="68"/>
      <c r="D592" s="68"/>
      <c r="E592" s="69"/>
      <c r="F592" s="66"/>
      <c r="G592" s="66"/>
      <c r="H592" s="66"/>
      <c r="I592" s="66"/>
      <c r="J592" s="70"/>
      <c r="K592" s="70"/>
      <c r="L592" s="70"/>
      <c r="M592" s="70"/>
      <c r="N592" s="70"/>
      <c r="O592" s="71"/>
      <c r="P592" s="70"/>
    </row>
    <row r="593" spans="1:16" ht="17.25" customHeight="1" x14ac:dyDescent="0.2">
      <c r="A593" s="92">
        <f>A590+1</f>
        <v>271</v>
      </c>
      <c r="B593" s="93" t="s">
        <v>53</v>
      </c>
      <c r="C593" s="94" t="s">
        <v>53</v>
      </c>
      <c r="D593" s="94" t="str">
        <f>VLOOKUP(C593,TaxInfo!$A$2:$B$641,2,0)</f>
        <v xml:space="preserve">Olongapo Electricity Distribution Company, Inc. </v>
      </c>
      <c r="E593" s="95" t="s">
        <v>35</v>
      </c>
      <c r="F593" s="96" t="s">
        <v>36</v>
      </c>
      <c r="G593" s="96" t="s">
        <v>37</v>
      </c>
      <c r="H593" s="96" t="s">
        <v>37</v>
      </c>
      <c r="I593" s="96" t="s">
        <v>37</v>
      </c>
      <c r="J593" s="73">
        <v>1712.23</v>
      </c>
      <c r="K593" s="25" t="s">
        <v>38</v>
      </c>
      <c r="L593" s="25">
        <v>205.47</v>
      </c>
      <c r="M593" s="25">
        <v>-34.24</v>
      </c>
      <c r="N593" s="25">
        <f>SUM(J593:M593)</f>
        <v>1883.46</v>
      </c>
      <c r="O593" s="25"/>
      <c r="P593" s="25"/>
    </row>
    <row r="594" spans="1:16" ht="17.25" customHeight="1" x14ac:dyDescent="0.2">
      <c r="A594" s="66"/>
      <c r="B594" s="67"/>
      <c r="C594" s="68"/>
      <c r="D594" s="68"/>
      <c r="E594" s="69"/>
      <c r="F594" s="66"/>
      <c r="G594" s="66"/>
      <c r="H594" s="66"/>
      <c r="I594" s="90" t="s">
        <v>1548</v>
      </c>
      <c r="J594" s="75">
        <f>SUM(J593)</f>
        <v>1712.23</v>
      </c>
      <c r="K594" s="75">
        <f t="shared" ref="K594:N594" si="470">SUM(K593)</f>
        <v>0</v>
      </c>
      <c r="L594" s="75">
        <f t="shared" si="470"/>
        <v>205.47</v>
      </c>
      <c r="M594" s="75">
        <f t="shared" si="470"/>
        <v>-34.24</v>
      </c>
      <c r="N594" s="76">
        <f t="shared" si="470"/>
        <v>1883.46</v>
      </c>
      <c r="O594" s="72"/>
      <c r="P594" s="37"/>
    </row>
    <row r="595" spans="1:16" ht="17.25" customHeight="1" x14ac:dyDescent="0.2">
      <c r="A595" s="66"/>
      <c r="B595" s="67"/>
      <c r="C595" s="68"/>
      <c r="D595" s="68"/>
      <c r="E595" s="69"/>
      <c r="F595" s="66"/>
      <c r="G595" s="66"/>
      <c r="H595" s="66"/>
      <c r="I595" s="66"/>
      <c r="J595" s="70"/>
      <c r="K595" s="70"/>
      <c r="L595" s="70"/>
      <c r="M595" s="70"/>
      <c r="N595" s="70"/>
      <c r="O595" s="71"/>
      <c r="P595" s="70"/>
    </row>
    <row r="596" spans="1:16" ht="17.25" customHeight="1" x14ac:dyDescent="0.2">
      <c r="A596" s="42">
        <f>A593+1</f>
        <v>272</v>
      </c>
      <c r="B596" s="10" t="s">
        <v>55</v>
      </c>
      <c r="C596" s="17" t="s">
        <v>55</v>
      </c>
      <c r="D596" s="17" t="str">
        <f>VLOOKUP(C596,TaxInfo!$A$2:$B$641,2,0)</f>
        <v xml:space="preserve">One Subic Power Generation Corporation </v>
      </c>
      <c r="E596" s="26" t="s">
        <v>43</v>
      </c>
      <c r="F596" s="11" t="s">
        <v>36</v>
      </c>
      <c r="G596" s="11" t="s">
        <v>37</v>
      </c>
      <c r="H596" s="11" t="s">
        <v>37</v>
      </c>
      <c r="I596" s="11" t="s">
        <v>37</v>
      </c>
      <c r="J596" s="25">
        <v>5210.07</v>
      </c>
      <c r="K596" s="25" t="s">
        <v>38</v>
      </c>
      <c r="L596" s="25">
        <v>625.21</v>
      </c>
      <c r="M596" s="25">
        <v>-104.2</v>
      </c>
      <c r="N596" s="25">
        <f>SUM(J596:M596)</f>
        <v>5731.08</v>
      </c>
      <c r="O596" s="25"/>
      <c r="P596" s="25"/>
    </row>
    <row r="597" spans="1:16" ht="17.25" customHeight="1" x14ac:dyDescent="0.2">
      <c r="A597" s="42">
        <f t="shared" si="450"/>
        <v>273</v>
      </c>
      <c r="B597" s="10" t="s">
        <v>55</v>
      </c>
      <c r="C597" s="17" t="s">
        <v>56</v>
      </c>
      <c r="D597" s="17" t="str">
        <f>VLOOKUP(C597,TaxInfo!$A$2:$B$641,2,0)</f>
        <v xml:space="preserve">One Subic Power Generation Corporation </v>
      </c>
      <c r="E597" s="26" t="s">
        <v>35</v>
      </c>
      <c r="F597" s="11" t="s">
        <v>36</v>
      </c>
      <c r="G597" s="11" t="s">
        <v>37</v>
      </c>
      <c r="H597" s="11" t="s">
        <v>37</v>
      </c>
      <c r="I597" s="11" t="s">
        <v>37</v>
      </c>
      <c r="J597" s="25">
        <v>667.7</v>
      </c>
      <c r="K597" s="25" t="s">
        <v>38</v>
      </c>
      <c r="L597" s="25">
        <v>80.12</v>
      </c>
      <c r="M597" s="25">
        <v>-13.35</v>
      </c>
      <c r="N597" s="25">
        <f>SUM(J597:M597)</f>
        <v>734.47</v>
      </c>
      <c r="O597" s="25"/>
      <c r="P597" s="25"/>
    </row>
    <row r="598" spans="1:16" ht="17.25" customHeight="1" x14ac:dyDescent="0.2">
      <c r="A598" s="66"/>
      <c r="B598" s="67"/>
      <c r="C598" s="68"/>
      <c r="D598" s="68"/>
      <c r="E598" s="69"/>
      <c r="F598" s="66"/>
      <c r="G598" s="66"/>
      <c r="H598" s="66"/>
      <c r="I598" s="74" t="s">
        <v>1548</v>
      </c>
      <c r="J598" s="75">
        <f>SUM(J596:J597)</f>
        <v>5877.7699999999995</v>
      </c>
      <c r="K598" s="75">
        <f t="shared" ref="K598:N598" si="471">SUM(K596:K597)</f>
        <v>0</v>
      </c>
      <c r="L598" s="75">
        <f t="shared" si="471"/>
        <v>705.33</v>
      </c>
      <c r="M598" s="75">
        <f t="shared" si="471"/>
        <v>-117.55</v>
      </c>
      <c r="N598" s="75">
        <f t="shared" si="471"/>
        <v>6465.55</v>
      </c>
      <c r="O598" s="72"/>
      <c r="P598" s="37"/>
    </row>
    <row r="599" spans="1:16" ht="17.25" customHeight="1" x14ac:dyDescent="0.2">
      <c r="A599" s="66"/>
      <c r="B599" s="67"/>
      <c r="C599" s="68"/>
      <c r="D599" s="68"/>
      <c r="E599" s="69"/>
      <c r="F599" s="66"/>
      <c r="G599" s="66"/>
      <c r="H599" s="66"/>
      <c r="I599" s="66"/>
      <c r="J599" s="70"/>
      <c r="K599" s="70"/>
      <c r="L599" s="70"/>
      <c r="M599" s="70"/>
      <c r="N599" s="70"/>
      <c r="O599" s="71"/>
      <c r="P599" s="70"/>
    </row>
    <row r="600" spans="1:16" ht="17.25" customHeight="1" x14ac:dyDescent="0.2">
      <c r="A600" s="42">
        <f>A597+1</f>
        <v>274</v>
      </c>
      <c r="B600" s="10" t="s">
        <v>64</v>
      </c>
      <c r="C600" s="17" t="s">
        <v>64</v>
      </c>
      <c r="D600" s="17" t="str">
        <f>VLOOKUP(C600,TaxInfo!$A$2:$B$641,2,0)</f>
        <v xml:space="preserve">Pagbilao Energy Corporation </v>
      </c>
      <c r="E600" s="26" t="s">
        <v>43</v>
      </c>
      <c r="F600" s="11" t="s">
        <v>36</v>
      </c>
      <c r="G600" s="11" t="s">
        <v>37</v>
      </c>
      <c r="H600" s="11" t="s">
        <v>37</v>
      </c>
      <c r="I600" s="11" t="s">
        <v>37</v>
      </c>
      <c r="J600" s="25">
        <v>244.83</v>
      </c>
      <c r="K600" s="25" t="s">
        <v>38</v>
      </c>
      <c r="L600" s="25">
        <v>29.38</v>
      </c>
      <c r="M600" s="25">
        <v>-4.9000000000000004</v>
      </c>
      <c r="N600" s="25">
        <f>SUM(J600:M600)</f>
        <v>269.31000000000006</v>
      </c>
      <c r="O600" s="25"/>
      <c r="P600" s="25"/>
    </row>
    <row r="601" spans="1:16" ht="17.25" customHeight="1" x14ac:dyDescent="0.2">
      <c r="A601" s="66"/>
      <c r="B601" s="67"/>
      <c r="C601" s="68"/>
      <c r="D601" s="68"/>
      <c r="E601" s="69"/>
      <c r="F601" s="66"/>
      <c r="G601" s="66"/>
      <c r="H601" s="66"/>
      <c r="I601" s="90" t="s">
        <v>1548</v>
      </c>
      <c r="J601" s="91">
        <f>SUM(J600)</f>
        <v>244.83</v>
      </c>
      <c r="K601" s="75">
        <f t="shared" ref="K601" si="472">SUM(K600)</f>
        <v>0</v>
      </c>
      <c r="L601" s="75">
        <f t="shared" ref="L601" si="473">SUM(L600)</f>
        <v>29.38</v>
      </c>
      <c r="M601" s="75">
        <f t="shared" ref="M601" si="474">SUM(M600)</f>
        <v>-4.9000000000000004</v>
      </c>
      <c r="N601" s="76">
        <f t="shared" ref="N601" si="475">SUM(N600)</f>
        <v>269.31000000000006</v>
      </c>
      <c r="O601" s="72"/>
      <c r="P601" s="37"/>
    </row>
    <row r="602" spans="1:16" ht="17.25" customHeight="1" x14ac:dyDescent="0.2">
      <c r="A602" s="66"/>
      <c r="B602" s="67"/>
      <c r="C602" s="68"/>
      <c r="D602" s="68"/>
      <c r="E602" s="69"/>
      <c r="F602" s="66"/>
      <c r="G602" s="66"/>
      <c r="H602" s="66"/>
      <c r="I602" s="66"/>
      <c r="J602" s="70"/>
      <c r="K602" s="70"/>
      <c r="L602" s="70"/>
      <c r="M602" s="70"/>
      <c r="N602" s="70"/>
      <c r="O602" s="71"/>
      <c r="P602" s="70"/>
    </row>
    <row r="603" spans="1:16" ht="17.25" customHeight="1" x14ac:dyDescent="0.2">
      <c r="A603" s="42">
        <f>A600+1</f>
        <v>275</v>
      </c>
      <c r="B603" s="10" t="s">
        <v>63</v>
      </c>
      <c r="C603" s="17" t="s">
        <v>63</v>
      </c>
      <c r="D603" s="17" t="str">
        <f>VLOOKUP(C603,TaxInfo!$A$2:$B$641,2,0)</f>
        <v xml:space="preserve">Palm Concepcion Power Corporation </v>
      </c>
      <c r="E603" s="26" t="s">
        <v>43</v>
      </c>
      <c r="F603" s="11" t="s">
        <v>36</v>
      </c>
      <c r="G603" s="11" t="s">
        <v>37</v>
      </c>
      <c r="H603" s="11" t="s">
        <v>37</v>
      </c>
      <c r="I603" s="11" t="s">
        <v>37</v>
      </c>
      <c r="J603" s="25">
        <v>3836.77</v>
      </c>
      <c r="K603" s="25" t="s">
        <v>38</v>
      </c>
      <c r="L603" s="25">
        <v>460.41</v>
      </c>
      <c r="M603" s="25">
        <v>-76.739999999999995</v>
      </c>
      <c r="N603" s="25">
        <f>SUM(J603:M603)</f>
        <v>4220.4400000000005</v>
      </c>
      <c r="O603" s="25"/>
      <c r="P603" s="25"/>
    </row>
    <row r="604" spans="1:16" ht="17.25" customHeight="1" x14ac:dyDescent="0.2">
      <c r="A604" s="66"/>
      <c r="B604" s="67"/>
      <c r="C604" s="68"/>
      <c r="D604" s="68"/>
      <c r="E604" s="69"/>
      <c r="F604" s="66"/>
      <c r="G604" s="66"/>
      <c r="H604" s="66"/>
      <c r="I604" s="90" t="s">
        <v>1548</v>
      </c>
      <c r="J604" s="91">
        <f>SUM(J603)</f>
        <v>3836.77</v>
      </c>
      <c r="K604" s="75">
        <f t="shared" ref="K604" si="476">SUM(K603)</f>
        <v>0</v>
      </c>
      <c r="L604" s="75">
        <f t="shared" ref="L604" si="477">SUM(L603)</f>
        <v>460.41</v>
      </c>
      <c r="M604" s="75">
        <f t="shared" ref="M604" si="478">SUM(M603)</f>
        <v>-76.739999999999995</v>
      </c>
      <c r="N604" s="76">
        <f t="shared" ref="N604" si="479">SUM(N603)</f>
        <v>4220.4400000000005</v>
      </c>
      <c r="O604" s="72"/>
      <c r="P604" s="37"/>
    </row>
    <row r="605" spans="1:16" ht="17.25" customHeight="1" x14ac:dyDescent="0.2">
      <c r="A605" s="66"/>
      <c r="B605" s="67"/>
      <c r="C605" s="68"/>
      <c r="D605" s="68"/>
      <c r="E605" s="69"/>
      <c r="F605" s="66"/>
      <c r="G605" s="66"/>
      <c r="H605" s="66"/>
      <c r="I605" s="66"/>
      <c r="J605" s="70"/>
      <c r="K605" s="70"/>
      <c r="L605" s="70"/>
      <c r="M605" s="70"/>
      <c r="N605" s="70"/>
      <c r="O605" s="71"/>
      <c r="P605" s="70"/>
    </row>
    <row r="606" spans="1:16" ht="17.25" customHeight="1" x14ac:dyDescent="0.2">
      <c r="A606" s="42">
        <f>A603+1</f>
        <v>276</v>
      </c>
      <c r="B606" s="10" t="s">
        <v>67</v>
      </c>
      <c r="C606" s="17" t="s">
        <v>67</v>
      </c>
      <c r="D606" s="17" t="str">
        <f>VLOOKUP(C606,TaxInfo!$A$2:$B$641,2,0)</f>
        <v xml:space="preserve">Pampanga II Electric Cooperative, Inc. </v>
      </c>
      <c r="E606" s="26" t="s">
        <v>35</v>
      </c>
      <c r="F606" s="11" t="s">
        <v>36</v>
      </c>
      <c r="G606" s="11" t="s">
        <v>37</v>
      </c>
      <c r="H606" s="11" t="s">
        <v>37</v>
      </c>
      <c r="I606" s="11" t="s">
        <v>37</v>
      </c>
      <c r="J606" s="25">
        <v>56462.239999999998</v>
      </c>
      <c r="K606" s="25" t="s">
        <v>38</v>
      </c>
      <c r="L606" s="25">
        <v>6775.47</v>
      </c>
      <c r="M606" s="25">
        <v>-1129.24</v>
      </c>
      <c r="N606" s="25">
        <f>SUM(J606:M606)</f>
        <v>62108.47</v>
      </c>
      <c r="O606" s="25"/>
      <c r="P606" s="25"/>
    </row>
    <row r="607" spans="1:16" ht="17.25" customHeight="1" x14ac:dyDescent="0.2">
      <c r="A607" s="66"/>
      <c r="B607" s="67"/>
      <c r="C607" s="68"/>
      <c r="D607" s="68"/>
      <c r="E607" s="69"/>
      <c r="F607" s="66"/>
      <c r="G607" s="66"/>
      <c r="H607" s="66"/>
      <c r="I607" s="90" t="s">
        <v>1548</v>
      </c>
      <c r="J607" s="91">
        <f>SUM(J606)</f>
        <v>56462.239999999998</v>
      </c>
      <c r="K607" s="75">
        <f t="shared" ref="K607" si="480">SUM(K606)</f>
        <v>0</v>
      </c>
      <c r="L607" s="75">
        <f t="shared" ref="L607" si="481">SUM(L606)</f>
        <v>6775.47</v>
      </c>
      <c r="M607" s="75">
        <f t="shared" ref="M607" si="482">SUM(M606)</f>
        <v>-1129.24</v>
      </c>
      <c r="N607" s="76">
        <f t="shared" ref="N607" si="483">SUM(N606)</f>
        <v>62108.47</v>
      </c>
      <c r="O607" s="72"/>
      <c r="P607" s="37"/>
    </row>
    <row r="608" spans="1:16" ht="17.25" customHeight="1" x14ac:dyDescent="0.2">
      <c r="A608" s="66"/>
      <c r="B608" s="67"/>
      <c r="C608" s="68"/>
      <c r="D608" s="68"/>
      <c r="E608" s="69"/>
      <c r="F608" s="66"/>
      <c r="G608" s="66"/>
      <c r="H608" s="66"/>
      <c r="I608" s="66"/>
      <c r="J608" s="70"/>
      <c r="K608" s="70"/>
      <c r="L608" s="70"/>
      <c r="M608" s="70"/>
      <c r="N608" s="70"/>
      <c r="O608" s="71"/>
      <c r="P608" s="70"/>
    </row>
    <row r="609" spans="1:16" ht="17.25" customHeight="1" x14ac:dyDescent="0.2">
      <c r="A609" s="42">
        <f>A606+1</f>
        <v>277</v>
      </c>
      <c r="B609" s="10" t="s">
        <v>57</v>
      </c>
      <c r="C609" s="17" t="s">
        <v>57</v>
      </c>
      <c r="D609" s="17" t="str">
        <f>VLOOKUP(C609,TaxInfo!$A$2:$B$641,2,0)</f>
        <v>Panasia Energy, Inc.</v>
      </c>
      <c r="E609" s="26" t="s">
        <v>43</v>
      </c>
      <c r="F609" s="11" t="s">
        <v>36</v>
      </c>
      <c r="G609" s="11" t="s">
        <v>37</v>
      </c>
      <c r="H609" s="11" t="s">
        <v>37</v>
      </c>
      <c r="I609" s="11" t="s">
        <v>37</v>
      </c>
      <c r="J609" s="25">
        <v>30.46</v>
      </c>
      <c r="K609" s="25" t="s">
        <v>38</v>
      </c>
      <c r="L609" s="25">
        <v>3.66</v>
      </c>
      <c r="M609" s="25">
        <v>-0.61</v>
      </c>
      <c r="N609" s="25">
        <f>SUM(J609:M609)</f>
        <v>33.510000000000005</v>
      </c>
      <c r="O609" s="25"/>
      <c r="P609" s="25"/>
    </row>
    <row r="610" spans="1:16" ht="17.25" customHeight="1" x14ac:dyDescent="0.2">
      <c r="A610" s="42">
        <f t="shared" si="450"/>
        <v>278</v>
      </c>
      <c r="B610" s="10" t="s">
        <v>57</v>
      </c>
      <c r="C610" s="17" t="s">
        <v>58</v>
      </c>
      <c r="D610" s="17" t="str">
        <f>VLOOKUP(C610,TaxInfo!$A$2:$B$641,2,0)</f>
        <v>Panasia Energy, Inc.</v>
      </c>
      <c r="E610" s="26" t="s">
        <v>35</v>
      </c>
      <c r="F610" s="11" t="s">
        <v>36</v>
      </c>
      <c r="G610" s="11" t="s">
        <v>37</v>
      </c>
      <c r="H610" s="11" t="s">
        <v>37</v>
      </c>
      <c r="I610" s="11" t="s">
        <v>37</v>
      </c>
      <c r="J610" s="25">
        <v>1637.15</v>
      </c>
      <c r="K610" s="25" t="s">
        <v>38</v>
      </c>
      <c r="L610" s="25">
        <v>196.46</v>
      </c>
      <c r="M610" s="25">
        <v>-32.74</v>
      </c>
      <c r="N610" s="25">
        <f>SUM(J610:M610)</f>
        <v>1800.8700000000001</v>
      </c>
      <c r="O610" s="25"/>
      <c r="P610" s="25"/>
    </row>
    <row r="611" spans="1:16" ht="17.25" customHeight="1" x14ac:dyDescent="0.2">
      <c r="A611" s="66"/>
      <c r="B611" s="67"/>
      <c r="C611" s="68"/>
      <c r="D611" s="68"/>
      <c r="E611" s="69"/>
      <c r="F611" s="66"/>
      <c r="G611" s="66"/>
      <c r="H611" s="66"/>
      <c r="I611" s="74" t="s">
        <v>1548</v>
      </c>
      <c r="J611" s="75">
        <f>SUM(J609:J610)</f>
        <v>1667.6100000000001</v>
      </c>
      <c r="K611" s="75">
        <f t="shared" ref="K611:N611" si="484">SUM(K609:K610)</f>
        <v>0</v>
      </c>
      <c r="L611" s="75">
        <f t="shared" si="484"/>
        <v>200.12</v>
      </c>
      <c r="M611" s="75">
        <f t="shared" si="484"/>
        <v>-33.35</v>
      </c>
      <c r="N611" s="75">
        <f t="shared" si="484"/>
        <v>1834.38</v>
      </c>
      <c r="O611" s="72"/>
      <c r="P611" s="37"/>
    </row>
    <row r="612" spans="1:16" ht="17.25" customHeight="1" x14ac:dyDescent="0.2">
      <c r="A612" s="66"/>
      <c r="B612" s="67"/>
      <c r="C612" s="68"/>
      <c r="D612" s="68"/>
      <c r="E612" s="69"/>
      <c r="F612" s="66"/>
      <c r="G612" s="66"/>
      <c r="H612" s="66"/>
      <c r="I612" s="66"/>
      <c r="J612" s="70"/>
      <c r="K612" s="70"/>
      <c r="L612" s="70"/>
      <c r="M612" s="70"/>
      <c r="N612" s="70"/>
      <c r="O612" s="71"/>
      <c r="P612" s="70"/>
    </row>
    <row r="613" spans="1:16" ht="17.25" customHeight="1" x14ac:dyDescent="0.2">
      <c r="A613" s="42">
        <f>A610+1</f>
        <v>279</v>
      </c>
      <c r="B613" s="10" t="s">
        <v>65</v>
      </c>
      <c r="C613" s="17" t="s">
        <v>65</v>
      </c>
      <c r="D613" s="17" t="str">
        <f>VLOOKUP(C613,TaxInfo!$A$2:$B$641,2,0)</f>
        <v xml:space="preserve">Panay Energy Development Corporation </v>
      </c>
      <c r="E613" s="26" t="s">
        <v>43</v>
      </c>
      <c r="F613" s="11" t="s">
        <v>36</v>
      </c>
      <c r="G613" s="11" t="s">
        <v>37</v>
      </c>
      <c r="H613" s="11" t="s">
        <v>37</v>
      </c>
      <c r="I613" s="11" t="s">
        <v>37</v>
      </c>
      <c r="J613" s="25">
        <v>67468.02</v>
      </c>
      <c r="K613" s="25" t="s">
        <v>38</v>
      </c>
      <c r="L613" s="25">
        <v>8096.16</v>
      </c>
      <c r="M613" s="25">
        <v>-1349.36</v>
      </c>
      <c r="N613" s="25">
        <f>SUM(J613:M613)</f>
        <v>74214.820000000007</v>
      </c>
      <c r="O613" s="25"/>
      <c r="P613" s="25"/>
    </row>
    <row r="614" spans="1:16" ht="17.25" customHeight="1" x14ac:dyDescent="0.2">
      <c r="A614" s="66"/>
      <c r="B614" s="67"/>
      <c r="C614" s="68"/>
      <c r="D614" s="68"/>
      <c r="E614" s="69"/>
      <c r="F614" s="66"/>
      <c r="G614" s="66"/>
      <c r="H614" s="66"/>
      <c r="I614" s="90" t="s">
        <v>1548</v>
      </c>
      <c r="J614" s="91">
        <f>SUM(J613)</f>
        <v>67468.02</v>
      </c>
      <c r="K614" s="75">
        <f t="shared" ref="K614:N614" si="485">SUM(K613)</f>
        <v>0</v>
      </c>
      <c r="L614" s="75">
        <f t="shared" si="485"/>
        <v>8096.16</v>
      </c>
      <c r="M614" s="75">
        <f t="shared" si="485"/>
        <v>-1349.36</v>
      </c>
      <c r="N614" s="76">
        <f t="shared" si="485"/>
        <v>74214.820000000007</v>
      </c>
      <c r="O614" s="72"/>
      <c r="P614" s="37"/>
    </row>
    <row r="615" spans="1:16" ht="17.25" customHeight="1" x14ac:dyDescent="0.2">
      <c r="A615" s="66"/>
      <c r="B615" s="67"/>
      <c r="C615" s="68"/>
      <c r="D615" s="68"/>
      <c r="E615" s="69"/>
      <c r="F615" s="66"/>
      <c r="G615" s="66"/>
      <c r="H615" s="66"/>
      <c r="I615" s="66"/>
      <c r="J615" s="70"/>
      <c r="K615" s="70"/>
      <c r="L615" s="70"/>
      <c r="M615" s="70"/>
      <c r="N615" s="70"/>
      <c r="O615" s="71"/>
      <c r="P615" s="70"/>
    </row>
    <row r="616" spans="1:16" ht="17.25" customHeight="1" x14ac:dyDescent="0.2">
      <c r="A616" s="42">
        <f>A613+1</f>
        <v>280</v>
      </c>
      <c r="B616" s="10" t="s">
        <v>81</v>
      </c>
      <c r="C616" s="17" t="s">
        <v>81</v>
      </c>
      <c r="D616" s="17" t="str">
        <f>VLOOKUP(C616,TaxInfo!$A$2:$B$641,2,0)</f>
        <v xml:space="preserve">Panay Power Corporation </v>
      </c>
      <c r="E616" s="26" t="s">
        <v>43</v>
      </c>
      <c r="F616" s="11" t="s">
        <v>36</v>
      </c>
      <c r="G616" s="11" t="s">
        <v>37</v>
      </c>
      <c r="H616" s="11" t="s">
        <v>37</v>
      </c>
      <c r="I616" s="11" t="s">
        <v>37</v>
      </c>
      <c r="J616" s="25">
        <v>516.39</v>
      </c>
      <c r="K616" s="25" t="s">
        <v>38</v>
      </c>
      <c r="L616" s="25">
        <v>61.97</v>
      </c>
      <c r="M616" s="25">
        <v>-10.33</v>
      </c>
      <c r="N616" s="25">
        <f>SUM(J616:M616)</f>
        <v>568.03</v>
      </c>
      <c r="O616" s="25"/>
      <c r="P616" s="25"/>
    </row>
    <row r="617" spans="1:16" ht="17.25" customHeight="1" x14ac:dyDescent="0.2">
      <c r="A617" s="42">
        <f t="shared" si="450"/>
        <v>281</v>
      </c>
      <c r="B617" s="10" t="s">
        <v>81</v>
      </c>
      <c r="C617" s="17" t="s">
        <v>82</v>
      </c>
      <c r="D617" s="17" t="str">
        <f>VLOOKUP(C617,TaxInfo!$A$2:$B$641,2,0)</f>
        <v xml:space="preserve">Panay Power Corporation </v>
      </c>
      <c r="E617" s="26" t="s">
        <v>35</v>
      </c>
      <c r="F617" s="11" t="s">
        <v>36</v>
      </c>
      <c r="G617" s="11" t="s">
        <v>37</v>
      </c>
      <c r="H617" s="11" t="s">
        <v>37</v>
      </c>
      <c r="I617" s="11" t="s">
        <v>37</v>
      </c>
      <c r="J617" s="25">
        <v>79.459999999999994</v>
      </c>
      <c r="K617" s="25" t="s">
        <v>38</v>
      </c>
      <c r="L617" s="25">
        <v>9.5399999999999991</v>
      </c>
      <c r="M617" s="25">
        <v>-1.59</v>
      </c>
      <c r="N617" s="25">
        <f>SUM(J617:M617)</f>
        <v>87.41</v>
      </c>
      <c r="O617" s="25"/>
      <c r="P617" s="25"/>
    </row>
    <row r="618" spans="1:16" ht="17.25" customHeight="1" x14ac:dyDescent="0.2">
      <c r="A618" s="66"/>
      <c r="B618" s="67"/>
      <c r="C618" s="68"/>
      <c r="D618" s="68"/>
      <c r="E618" s="69"/>
      <c r="F618" s="66"/>
      <c r="G618" s="66"/>
      <c r="H618" s="66"/>
      <c r="I618" s="74" t="s">
        <v>1548</v>
      </c>
      <c r="J618" s="75">
        <f>SUM(J616:J617)</f>
        <v>595.85</v>
      </c>
      <c r="K618" s="75">
        <f t="shared" ref="K618:N618" si="486">SUM(K616:K617)</f>
        <v>0</v>
      </c>
      <c r="L618" s="75">
        <f t="shared" si="486"/>
        <v>71.509999999999991</v>
      </c>
      <c r="M618" s="75">
        <f t="shared" si="486"/>
        <v>-11.92</v>
      </c>
      <c r="N618" s="75">
        <f t="shared" si="486"/>
        <v>655.43999999999994</v>
      </c>
      <c r="O618" s="72"/>
      <c r="P618" s="37"/>
    </row>
    <row r="619" spans="1:16" ht="17.25" customHeight="1" x14ac:dyDescent="0.2">
      <c r="A619" s="66"/>
      <c r="B619" s="67"/>
      <c r="C619" s="68"/>
      <c r="D619" s="68"/>
      <c r="E619" s="69"/>
      <c r="F619" s="66"/>
      <c r="G619" s="66"/>
      <c r="H619" s="66"/>
      <c r="I619" s="66"/>
      <c r="J619" s="70"/>
      <c r="K619" s="70"/>
      <c r="L619" s="70"/>
      <c r="M619" s="70"/>
      <c r="N619" s="70"/>
      <c r="O619" s="71"/>
      <c r="P619" s="70"/>
    </row>
    <row r="620" spans="1:16" ht="17.25" customHeight="1" x14ac:dyDescent="0.2">
      <c r="A620" s="42">
        <f>A617+1</f>
        <v>282</v>
      </c>
      <c r="B620" s="10" t="s">
        <v>61</v>
      </c>
      <c r="C620" s="17" t="s">
        <v>61</v>
      </c>
      <c r="D620" s="17" t="str">
        <f>VLOOKUP(C620,TaxInfo!$A$2:$B$641,2,0)</f>
        <v xml:space="preserve">Pangasinan III Electric Cooperative, Inc. </v>
      </c>
      <c r="E620" s="26" t="s">
        <v>35</v>
      </c>
      <c r="F620" s="11" t="s">
        <v>36</v>
      </c>
      <c r="G620" s="11" t="s">
        <v>37</v>
      </c>
      <c r="H620" s="11" t="s">
        <v>37</v>
      </c>
      <c r="I620" s="11" t="s">
        <v>37</v>
      </c>
      <c r="J620" s="25">
        <v>17995.7</v>
      </c>
      <c r="K620" s="25" t="s">
        <v>38</v>
      </c>
      <c r="L620" s="25">
        <v>2159.48</v>
      </c>
      <c r="M620" s="25">
        <v>-359.91</v>
      </c>
      <c r="N620" s="25">
        <f>SUM(J620:M620)</f>
        <v>19795.27</v>
      </c>
      <c r="O620" s="25"/>
      <c r="P620" s="25"/>
    </row>
    <row r="621" spans="1:16" ht="17.25" customHeight="1" x14ac:dyDescent="0.2">
      <c r="A621" s="66"/>
      <c r="B621" s="67"/>
      <c r="C621" s="68"/>
      <c r="D621" s="68"/>
      <c r="E621" s="69"/>
      <c r="F621" s="66"/>
      <c r="G621" s="66"/>
      <c r="H621" s="66"/>
      <c r="I621" s="90" t="s">
        <v>1548</v>
      </c>
      <c r="J621" s="91">
        <f>SUM(J620)</f>
        <v>17995.7</v>
      </c>
      <c r="K621" s="75">
        <f t="shared" ref="K621" si="487">SUM(K620)</f>
        <v>0</v>
      </c>
      <c r="L621" s="75">
        <f t="shared" ref="L621" si="488">SUM(L620)</f>
        <v>2159.48</v>
      </c>
      <c r="M621" s="75">
        <f t="shared" ref="M621" si="489">SUM(M620)</f>
        <v>-359.91</v>
      </c>
      <c r="N621" s="76">
        <f t="shared" ref="N621" si="490">SUM(N620)</f>
        <v>19795.27</v>
      </c>
      <c r="O621" s="72"/>
      <c r="P621" s="37"/>
    </row>
    <row r="622" spans="1:16" ht="17.25" customHeight="1" x14ac:dyDescent="0.2">
      <c r="A622" s="66"/>
      <c r="B622" s="67"/>
      <c r="C622" s="68"/>
      <c r="D622" s="68"/>
      <c r="E622" s="69"/>
      <c r="F622" s="66"/>
      <c r="G622" s="66"/>
      <c r="H622" s="66"/>
      <c r="I622" s="66"/>
      <c r="J622" s="70"/>
      <c r="K622" s="70"/>
      <c r="L622" s="70"/>
      <c r="M622" s="70"/>
      <c r="N622" s="70"/>
      <c r="O622" s="71"/>
      <c r="P622" s="70"/>
    </row>
    <row r="623" spans="1:16" ht="17.25" customHeight="1" x14ac:dyDescent="0.2">
      <c r="A623" s="42">
        <f>A620+1</f>
        <v>283</v>
      </c>
      <c r="B623" s="10" t="s">
        <v>76</v>
      </c>
      <c r="C623" s="17" t="s">
        <v>76</v>
      </c>
      <c r="D623" s="17" t="str">
        <f>VLOOKUP(C623,TaxInfo!$A$2:$B$641,2,0)</f>
        <v xml:space="preserve">Pangea Green Energy Philippines, Inc. </v>
      </c>
      <c r="E623" s="26" t="s">
        <v>43</v>
      </c>
      <c r="F623" s="11" t="s">
        <v>36</v>
      </c>
      <c r="G623" s="11" t="s">
        <v>36</v>
      </c>
      <c r="H623" s="11" t="s">
        <v>36</v>
      </c>
      <c r="I623" s="11" t="s">
        <v>36</v>
      </c>
      <c r="J623" s="25" t="s">
        <v>38</v>
      </c>
      <c r="K623" s="25">
        <v>0.15</v>
      </c>
      <c r="L623" s="25" t="s">
        <v>38</v>
      </c>
      <c r="M623" s="25" t="s">
        <v>38</v>
      </c>
      <c r="N623" s="25">
        <f>SUM(J623:M623)</f>
        <v>0.15</v>
      </c>
      <c r="O623" s="25"/>
      <c r="P623" s="25"/>
    </row>
    <row r="624" spans="1:16" ht="17.25" customHeight="1" x14ac:dyDescent="0.2">
      <c r="A624" s="66"/>
      <c r="B624" s="67"/>
      <c r="C624" s="68"/>
      <c r="D624" s="68"/>
      <c r="E624" s="69"/>
      <c r="F624" s="66"/>
      <c r="G624" s="66"/>
      <c r="H624" s="66"/>
      <c r="I624" s="90" t="s">
        <v>1548</v>
      </c>
      <c r="J624" s="91">
        <f>SUM(J623)</f>
        <v>0</v>
      </c>
      <c r="K624" s="75">
        <f t="shared" ref="K624" si="491">SUM(K623)</f>
        <v>0.15</v>
      </c>
      <c r="L624" s="75">
        <f t="shared" ref="L624" si="492">SUM(L623)</f>
        <v>0</v>
      </c>
      <c r="M624" s="75">
        <f t="shared" ref="M624" si="493">SUM(M623)</f>
        <v>0</v>
      </c>
      <c r="N624" s="76">
        <f t="shared" ref="N624" si="494">SUM(N623)</f>
        <v>0.15</v>
      </c>
      <c r="O624" s="72"/>
      <c r="P624" s="37"/>
    </row>
    <row r="625" spans="1:16" ht="17.25" customHeight="1" x14ac:dyDescent="0.2">
      <c r="A625" s="66"/>
      <c r="B625" s="67"/>
      <c r="C625" s="68"/>
      <c r="D625" s="68"/>
      <c r="E625" s="69"/>
      <c r="F625" s="66"/>
      <c r="G625" s="66"/>
      <c r="H625" s="66"/>
      <c r="I625" s="66"/>
      <c r="J625" s="70"/>
      <c r="K625" s="70"/>
      <c r="L625" s="70"/>
      <c r="M625" s="70"/>
      <c r="N625" s="70"/>
      <c r="O625" s="71"/>
      <c r="P625" s="70"/>
    </row>
    <row r="626" spans="1:16" ht="17.25" customHeight="1" x14ac:dyDescent="0.2">
      <c r="A626" s="42">
        <f>A623+1</f>
        <v>284</v>
      </c>
      <c r="B626" s="10" t="s">
        <v>68</v>
      </c>
      <c r="C626" s="17" t="s">
        <v>68</v>
      </c>
      <c r="D626" s="17" t="str">
        <f>VLOOKUP(C626,TaxInfo!$A$2:$B$641,2,0)</f>
        <v xml:space="preserve">Peninsula Electric Cooperative, Inc. </v>
      </c>
      <c r="E626" s="26" t="s">
        <v>35</v>
      </c>
      <c r="F626" s="11" t="s">
        <v>36</v>
      </c>
      <c r="G626" s="11" t="s">
        <v>37</v>
      </c>
      <c r="H626" s="11" t="s">
        <v>37</v>
      </c>
      <c r="I626" s="11" t="s">
        <v>37</v>
      </c>
      <c r="J626" s="25">
        <v>35155.53</v>
      </c>
      <c r="K626" s="25" t="s">
        <v>38</v>
      </c>
      <c r="L626" s="25">
        <v>4218.66</v>
      </c>
      <c r="M626" s="25">
        <v>-703.11</v>
      </c>
      <c r="N626" s="25">
        <f>SUM(J626:M626)</f>
        <v>38671.08</v>
      </c>
      <c r="O626" s="25"/>
      <c r="P626" s="25"/>
    </row>
    <row r="627" spans="1:16" ht="17.25" customHeight="1" x14ac:dyDescent="0.2">
      <c r="A627" s="66"/>
      <c r="B627" s="67"/>
      <c r="C627" s="68"/>
      <c r="D627" s="68"/>
      <c r="E627" s="69"/>
      <c r="F627" s="66"/>
      <c r="G627" s="66"/>
      <c r="H627" s="66"/>
      <c r="I627" s="90" t="s">
        <v>1548</v>
      </c>
      <c r="J627" s="91">
        <f>SUM(J626)</f>
        <v>35155.53</v>
      </c>
      <c r="K627" s="75">
        <f t="shared" ref="K627" si="495">SUM(K626)</f>
        <v>0</v>
      </c>
      <c r="L627" s="75">
        <f t="shared" ref="L627" si="496">SUM(L626)</f>
        <v>4218.66</v>
      </c>
      <c r="M627" s="75">
        <f t="shared" ref="M627" si="497">SUM(M626)</f>
        <v>-703.11</v>
      </c>
      <c r="N627" s="76">
        <f t="shared" ref="N627" si="498">SUM(N626)</f>
        <v>38671.08</v>
      </c>
      <c r="O627" s="72"/>
      <c r="P627" s="37"/>
    </row>
    <row r="628" spans="1:16" ht="17.25" customHeight="1" x14ac:dyDescent="0.2">
      <c r="A628" s="66"/>
      <c r="B628" s="67"/>
      <c r="C628" s="68"/>
      <c r="D628" s="68"/>
      <c r="E628" s="69"/>
      <c r="F628" s="66"/>
      <c r="G628" s="66"/>
      <c r="H628" s="66"/>
      <c r="I628" s="66"/>
      <c r="J628" s="70"/>
      <c r="K628" s="70"/>
      <c r="L628" s="70"/>
      <c r="M628" s="70"/>
      <c r="N628" s="70"/>
      <c r="O628" s="71"/>
      <c r="P628" s="70"/>
    </row>
    <row r="629" spans="1:16" ht="17.25" customHeight="1" x14ac:dyDescent="0.2">
      <c r="A629" s="42">
        <f>A626+1</f>
        <v>285</v>
      </c>
      <c r="B629" s="34" t="s">
        <v>70</v>
      </c>
      <c r="C629" s="35" t="s">
        <v>70</v>
      </c>
      <c r="D629" s="17" t="str">
        <f>VLOOKUP(C629,TaxInfo!$A$2:$B$641,2,0)</f>
        <v>People's Energy Services, Inc.</v>
      </c>
      <c r="E629" s="64" t="s">
        <v>43</v>
      </c>
      <c r="F629" s="36" t="s">
        <v>36</v>
      </c>
      <c r="G629" s="36" t="s">
        <v>37</v>
      </c>
      <c r="H629" s="36" t="s">
        <v>36</v>
      </c>
      <c r="I629" s="36" t="s">
        <v>37</v>
      </c>
      <c r="J629" s="37">
        <v>0.1</v>
      </c>
      <c r="K629" s="25" t="s">
        <v>38</v>
      </c>
      <c r="L629" s="25">
        <v>0.01</v>
      </c>
      <c r="M629" s="25" t="s">
        <v>38</v>
      </c>
      <c r="N629" s="25">
        <f>SUM(J629:M629)</f>
        <v>0.11</v>
      </c>
      <c r="O629" s="25"/>
      <c r="P629" s="25"/>
    </row>
    <row r="630" spans="1:16" ht="17.25" customHeight="1" x14ac:dyDescent="0.2">
      <c r="A630" s="42">
        <f t="shared" si="450"/>
        <v>286</v>
      </c>
      <c r="B630" s="12" t="s">
        <v>70</v>
      </c>
      <c r="C630" s="18" t="s">
        <v>71</v>
      </c>
      <c r="D630" s="17" t="str">
        <f>VLOOKUP(C630,TaxInfo!$A$2:$B$641,2,0)</f>
        <v>People's Energy Services, Inc.</v>
      </c>
      <c r="E630" s="27" t="s">
        <v>35</v>
      </c>
      <c r="F630" s="13" t="s">
        <v>36</v>
      </c>
      <c r="G630" s="13" t="s">
        <v>37</v>
      </c>
      <c r="H630" s="13" t="s">
        <v>36</v>
      </c>
      <c r="I630" s="13" t="s">
        <v>37</v>
      </c>
      <c r="J630" s="29">
        <v>2.74</v>
      </c>
      <c r="K630" s="25" t="s">
        <v>38</v>
      </c>
      <c r="L630" s="25">
        <v>0.33</v>
      </c>
      <c r="M630" s="25">
        <v>-0.05</v>
      </c>
      <c r="N630" s="25">
        <f>SUM(J630:M630)</f>
        <v>3.0200000000000005</v>
      </c>
      <c r="O630" s="25"/>
      <c r="P630" s="25"/>
    </row>
    <row r="631" spans="1:16" ht="17.25" customHeight="1" x14ac:dyDescent="0.2">
      <c r="A631" s="66"/>
      <c r="B631" s="67"/>
      <c r="C631" s="68"/>
      <c r="D631" s="68"/>
      <c r="E631" s="69"/>
      <c r="F631" s="66"/>
      <c r="G631" s="66"/>
      <c r="H631" s="66"/>
      <c r="I631" s="74" t="s">
        <v>1548</v>
      </c>
      <c r="J631" s="75">
        <f t="shared" ref="J631" si="499">SUM(J629:J630)</f>
        <v>2.8400000000000003</v>
      </c>
      <c r="K631" s="75">
        <f t="shared" ref="K631" si="500">SUM(K629:K630)</f>
        <v>0</v>
      </c>
      <c r="L631" s="75">
        <f t="shared" ref="L631" si="501">SUM(L629:L630)</f>
        <v>0.34</v>
      </c>
      <c r="M631" s="75">
        <f t="shared" ref="M631" si="502">SUM(M629:M630)</f>
        <v>-0.05</v>
      </c>
      <c r="N631" s="75">
        <f t="shared" ref="N631" si="503">SUM(N629:N630)</f>
        <v>3.1300000000000003</v>
      </c>
      <c r="O631" s="72"/>
      <c r="P631" s="37"/>
    </row>
    <row r="632" spans="1:16" ht="17.25" customHeight="1" x14ac:dyDescent="0.2">
      <c r="A632" s="66"/>
      <c r="B632" s="67"/>
      <c r="C632" s="68"/>
      <c r="D632" s="68"/>
      <c r="E632" s="69"/>
      <c r="F632" s="66"/>
      <c r="G632" s="66"/>
      <c r="H632" s="66"/>
      <c r="I632" s="66"/>
      <c r="J632" s="70"/>
      <c r="K632" s="70"/>
      <c r="L632" s="70"/>
      <c r="M632" s="70"/>
      <c r="N632" s="70"/>
      <c r="O632" s="71"/>
      <c r="P632" s="70"/>
    </row>
    <row r="633" spans="1:16" ht="17.25" customHeight="1" x14ac:dyDescent="0.2">
      <c r="A633" s="42">
        <f>A630+1</f>
        <v>287</v>
      </c>
      <c r="B633" s="10" t="s">
        <v>72</v>
      </c>
      <c r="C633" s="17" t="s">
        <v>72</v>
      </c>
      <c r="D633" s="17" t="str">
        <f>VLOOKUP(C633,TaxInfo!$A$2:$B$641,2,0)</f>
        <v xml:space="preserve">Petron Corporation </v>
      </c>
      <c r="E633" s="26" t="s">
        <v>43</v>
      </c>
      <c r="F633" s="11" t="s">
        <v>36</v>
      </c>
      <c r="G633" s="11" t="s">
        <v>37</v>
      </c>
      <c r="H633" s="11" t="s">
        <v>37</v>
      </c>
      <c r="I633" s="11" t="s">
        <v>36</v>
      </c>
      <c r="J633" s="25" t="s">
        <v>38</v>
      </c>
      <c r="K633" s="25">
        <v>1.64</v>
      </c>
      <c r="L633" s="25" t="s">
        <v>38</v>
      </c>
      <c r="M633" s="25">
        <v>-0.03</v>
      </c>
      <c r="N633" s="25">
        <f>SUM(J633:M633)</f>
        <v>1.6099999999999999</v>
      </c>
      <c r="O633" s="25"/>
      <c r="P633" s="25"/>
    </row>
    <row r="634" spans="1:16" ht="17.25" customHeight="1" x14ac:dyDescent="0.2">
      <c r="A634" s="42">
        <f t="shared" si="450"/>
        <v>288</v>
      </c>
      <c r="B634" s="10" t="s">
        <v>72</v>
      </c>
      <c r="C634" s="17" t="s">
        <v>73</v>
      </c>
      <c r="D634" s="17" t="str">
        <f>VLOOKUP(C634,TaxInfo!$A$2:$B$641,2,0)</f>
        <v xml:space="preserve">Petron Corporation </v>
      </c>
      <c r="E634" s="26" t="s">
        <v>35</v>
      </c>
      <c r="F634" s="11" t="s">
        <v>36</v>
      </c>
      <c r="G634" s="11" t="s">
        <v>37</v>
      </c>
      <c r="H634" s="11" t="s">
        <v>37</v>
      </c>
      <c r="I634" s="11" t="s">
        <v>36</v>
      </c>
      <c r="J634" s="25" t="s">
        <v>38</v>
      </c>
      <c r="K634" s="25">
        <v>17848.93</v>
      </c>
      <c r="L634" s="25" t="s">
        <v>38</v>
      </c>
      <c r="M634" s="25">
        <v>-356.98</v>
      </c>
      <c r="N634" s="25">
        <f>SUM(J634:M634)</f>
        <v>17491.95</v>
      </c>
      <c r="O634" s="25"/>
      <c r="P634" s="25"/>
    </row>
    <row r="635" spans="1:16" ht="17.25" customHeight="1" x14ac:dyDescent="0.2">
      <c r="A635" s="66"/>
      <c r="B635" s="67"/>
      <c r="C635" s="68"/>
      <c r="D635" s="68"/>
      <c r="E635" s="69"/>
      <c r="F635" s="66"/>
      <c r="G635" s="66"/>
      <c r="H635" s="66"/>
      <c r="I635" s="74" t="s">
        <v>1548</v>
      </c>
      <c r="J635" s="75">
        <f t="shared" ref="J635" si="504">SUM(J633:J634)</f>
        <v>0</v>
      </c>
      <c r="K635" s="75">
        <f t="shared" ref="K635" si="505">SUM(K633:K634)</f>
        <v>17850.57</v>
      </c>
      <c r="L635" s="75">
        <f t="shared" ref="L635" si="506">SUM(L633:L634)</f>
        <v>0</v>
      </c>
      <c r="M635" s="75">
        <f t="shared" ref="M635" si="507">SUM(M633:M634)</f>
        <v>-357.01</v>
      </c>
      <c r="N635" s="75">
        <f t="shared" ref="N635" si="508">SUM(N633:N634)</f>
        <v>17493.560000000001</v>
      </c>
      <c r="O635" s="72"/>
      <c r="P635" s="37"/>
    </row>
    <row r="636" spans="1:16" ht="17.25" customHeight="1" x14ac:dyDescent="0.2">
      <c r="A636" s="66"/>
      <c r="B636" s="67"/>
      <c r="C636" s="68"/>
      <c r="D636" s="68"/>
      <c r="E636" s="69"/>
      <c r="F636" s="66"/>
      <c r="G636" s="66"/>
      <c r="H636" s="66"/>
      <c r="I636" s="66"/>
      <c r="J636" s="70"/>
      <c r="K636" s="70"/>
      <c r="L636" s="70"/>
      <c r="M636" s="70"/>
      <c r="N636" s="70"/>
      <c r="O636" s="71"/>
      <c r="P636" s="70"/>
    </row>
    <row r="637" spans="1:16" ht="17.25" customHeight="1" x14ac:dyDescent="0.2">
      <c r="A637" s="42">
        <f>A634+1</f>
        <v>289</v>
      </c>
      <c r="B637" s="10" t="s">
        <v>74</v>
      </c>
      <c r="C637" s="17" t="s">
        <v>74</v>
      </c>
      <c r="D637" s="17" t="str">
        <f>VLOOKUP(C637,TaxInfo!$A$2:$B$641,2,0)</f>
        <v xml:space="preserve">PetroSolar Corporation </v>
      </c>
      <c r="E637" s="26" t="s">
        <v>43</v>
      </c>
      <c r="F637" s="11" t="s">
        <v>36</v>
      </c>
      <c r="G637" s="11" t="s">
        <v>36</v>
      </c>
      <c r="H637" s="11" t="s">
        <v>36</v>
      </c>
      <c r="I637" s="11" t="s">
        <v>36</v>
      </c>
      <c r="J637" s="25" t="s">
        <v>38</v>
      </c>
      <c r="K637" s="25">
        <v>4.95</v>
      </c>
      <c r="L637" s="25" t="s">
        <v>38</v>
      </c>
      <c r="M637" s="25">
        <v>-0.1</v>
      </c>
      <c r="N637" s="25">
        <f>SUM(J637:M637)</f>
        <v>4.8500000000000005</v>
      </c>
      <c r="O637" s="25"/>
      <c r="P637" s="25"/>
    </row>
    <row r="638" spans="1:16" ht="17.25" customHeight="1" x14ac:dyDescent="0.2">
      <c r="A638" s="42">
        <f t="shared" si="450"/>
        <v>290</v>
      </c>
      <c r="B638" s="10" t="s">
        <v>74</v>
      </c>
      <c r="C638" s="17" t="s">
        <v>75</v>
      </c>
      <c r="D638" s="17" t="str">
        <f>VLOOKUP(C638,TaxInfo!$A$2:$B$641,2,0)</f>
        <v xml:space="preserve">PetroSolar Corporation </v>
      </c>
      <c r="E638" s="26" t="s">
        <v>43</v>
      </c>
      <c r="F638" s="11" t="s">
        <v>36</v>
      </c>
      <c r="G638" s="11" t="s">
        <v>36</v>
      </c>
      <c r="H638" s="11" t="s">
        <v>36</v>
      </c>
      <c r="I638" s="11" t="s">
        <v>36</v>
      </c>
      <c r="J638" s="25" t="s">
        <v>38</v>
      </c>
      <c r="K638" s="25">
        <v>1.1100000000000001</v>
      </c>
      <c r="L638" s="25" t="s">
        <v>38</v>
      </c>
      <c r="M638" s="25">
        <v>-0.02</v>
      </c>
      <c r="N638" s="25">
        <f>SUM(J638:M638)</f>
        <v>1.0900000000000001</v>
      </c>
      <c r="O638" s="25"/>
      <c r="P638" s="25"/>
    </row>
    <row r="639" spans="1:16" ht="17.25" customHeight="1" x14ac:dyDescent="0.2">
      <c r="A639" s="42">
        <f t="shared" si="450"/>
        <v>291</v>
      </c>
      <c r="B639" s="10" t="s">
        <v>74</v>
      </c>
      <c r="C639" s="17" t="s">
        <v>223</v>
      </c>
      <c r="D639" s="17" t="str">
        <f>VLOOKUP(C639,TaxInfo!$A$2:$B$641,2,0)</f>
        <v xml:space="preserve">PetroSolar Corporation </v>
      </c>
      <c r="E639" s="26" t="s">
        <v>35</v>
      </c>
      <c r="F639" s="11" t="s">
        <v>36</v>
      </c>
      <c r="G639" s="11" t="s">
        <v>36</v>
      </c>
      <c r="H639" s="11" t="s">
        <v>36</v>
      </c>
      <c r="I639" s="11" t="s">
        <v>36</v>
      </c>
      <c r="J639" s="25" t="s">
        <v>38</v>
      </c>
      <c r="K639" s="25">
        <v>113.68</v>
      </c>
      <c r="L639" s="25" t="s">
        <v>38</v>
      </c>
      <c r="M639" s="25">
        <v>-2.27</v>
      </c>
      <c r="N639" s="25">
        <f>SUM(J639:M639)</f>
        <v>111.41000000000001</v>
      </c>
      <c r="O639" s="25"/>
      <c r="P639" s="25"/>
    </row>
    <row r="640" spans="1:16" ht="17.25" customHeight="1" x14ac:dyDescent="0.2">
      <c r="A640" s="42">
        <f t="shared" si="450"/>
        <v>292</v>
      </c>
      <c r="B640" s="10" t="s">
        <v>74</v>
      </c>
      <c r="C640" s="17" t="s">
        <v>224</v>
      </c>
      <c r="D640" s="17" t="str">
        <f>VLOOKUP(C640,TaxInfo!$A$2:$B$641,2,0)</f>
        <v xml:space="preserve">PetroSolar Corporation </v>
      </c>
      <c r="E640" s="26" t="s">
        <v>35</v>
      </c>
      <c r="F640" s="11" t="s">
        <v>36</v>
      </c>
      <c r="G640" s="11" t="s">
        <v>36</v>
      </c>
      <c r="H640" s="11" t="s">
        <v>36</v>
      </c>
      <c r="I640" s="11" t="s">
        <v>36</v>
      </c>
      <c r="J640" s="25" t="s">
        <v>38</v>
      </c>
      <c r="K640" s="25">
        <v>30.87</v>
      </c>
      <c r="L640" s="25" t="s">
        <v>38</v>
      </c>
      <c r="M640" s="25">
        <v>-0.62</v>
      </c>
      <c r="N640" s="25">
        <f>SUM(J640:M640)</f>
        <v>30.25</v>
      </c>
      <c r="O640" s="25"/>
      <c r="P640" s="25"/>
    </row>
    <row r="641" spans="1:16" ht="17.25" customHeight="1" x14ac:dyDescent="0.2">
      <c r="A641" s="66"/>
      <c r="B641" s="67"/>
      <c r="C641" s="68"/>
      <c r="D641" s="68"/>
      <c r="E641" s="69"/>
      <c r="F641" s="66"/>
      <c r="G641" s="66"/>
      <c r="H641" s="66"/>
      <c r="I641" s="74" t="s">
        <v>1548</v>
      </c>
      <c r="J641" s="75">
        <f>SUM(J637:J640)</f>
        <v>0</v>
      </c>
      <c r="K641" s="75">
        <f t="shared" ref="K641:N641" si="509">SUM(K637:K640)</f>
        <v>150.61000000000001</v>
      </c>
      <c r="L641" s="75">
        <f t="shared" si="509"/>
        <v>0</v>
      </c>
      <c r="M641" s="75">
        <f t="shared" si="509"/>
        <v>-3.0100000000000002</v>
      </c>
      <c r="N641" s="75">
        <f t="shared" si="509"/>
        <v>147.60000000000002</v>
      </c>
      <c r="O641" s="72"/>
      <c r="P641" s="37"/>
    </row>
    <row r="642" spans="1:16" ht="17.25" customHeight="1" x14ac:dyDescent="0.2">
      <c r="A642" s="66"/>
      <c r="B642" s="67"/>
      <c r="C642" s="68"/>
      <c r="D642" s="68"/>
      <c r="E642" s="69"/>
      <c r="F642" s="66"/>
      <c r="G642" s="66"/>
      <c r="H642" s="66"/>
      <c r="I642" s="66"/>
      <c r="J642" s="70"/>
      <c r="K642" s="70"/>
      <c r="L642" s="70"/>
      <c r="M642" s="70"/>
      <c r="N642" s="70"/>
      <c r="O642" s="71"/>
      <c r="P642" s="70"/>
    </row>
    <row r="643" spans="1:16" ht="17.25" customHeight="1" x14ac:dyDescent="0.2">
      <c r="A643" s="42">
        <f>A640+1</f>
        <v>293</v>
      </c>
      <c r="B643" s="10" t="s">
        <v>94</v>
      </c>
      <c r="C643" s="17" t="s">
        <v>94</v>
      </c>
      <c r="D643" s="17" t="str">
        <f>VLOOKUP(C643,TaxInfo!$A$2:$B$641,2,0)</f>
        <v xml:space="preserve">PetroWind Energy Inc. </v>
      </c>
      <c r="E643" s="26" t="s">
        <v>43</v>
      </c>
      <c r="F643" s="11" t="s">
        <v>36</v>
      </c>
      <c r="G643" s="11" t="s">
        <v>36</v>
      </c>
      <c r="H643" s="11" t="s">
        <v>36</v>
      </c>
      <c r="I643" s="11" t="s">
        <v>36</v>
      </c>
      <c r="J643" s="25" t="s">
        <v>38</v>
      </c>
      <c r="K643" s="25">
        <v>258.37</v>
      </c>
      <c r="L643" s="25" t="s">
        <v>38</v>
      </c>
      <c r="M643" s="25">
        <v>-5.17</v>
      </c>
      <c r="N643" s="25">
        <f>SUM(J643:M643)</f>
        <v>253.20000000000002</v>
      </c>
      <c r="O643" s="25"/>
      <c r="P643" s="25"/>
    </row>
    <row r="644" spans="1:16" ht="17.25" customHeight="1" x14ac:dyDescent="0.2">
      <c r="A644" s="42">
        <f t="shared" si="450"/>
        <v>294</v>
      </c>
      <c r="B644" s="10" t="s">
        <v>94</v>
      </c>
      <c r="C644" s="17" t="s">
        <v>95</v>
      </c>
      <c r="D644" s="17" t="str">
        <f>VLOOKUP(C644,TaxInfo!$A$2:$B$641,2,0)</f>
        <v xml:space="preserve">PetroWind Energy Inc. </v>
      </c>
      <c r="E644" s="26" t="s">
        <v>35</v>
      </c>
      <c r="F644" s="11" t="s">
        <v>36</v>
      </c>
      <c r="G644" s="11" t="s">
        <v>36</v>
      </c>
      <c r="H644" s="11" t="s">
        <v>36</v>
      </c>
      <c r="I644" s="11" t="s">
        <v>36</v>
      </c>
      <c r="J644" s="25" t="s">
        <v>38</v>
      </c>
      <c r="K644" s="25">
        <v>12.3</v>
      </c>
      <c r="L644" s="25" t="s">
        <v>38</v>
      </c>
      <c r="M644" s="25">
        <v>-0.25</v>
      </c>
      <c r="N644" s="25">
        <f>SUM(J644:M644)</f>
        <v>12.05</v>
      </c>
      <c r="O644" s="25"/>
      <c r="P644" s="25"/>
    </row>
    <row r="645" spans="1:16" ht="17.25" customHeight="1" x14ac:dyDescent="0.2">
      <c r="A645" s="66"/>
      <c r="B645" s="67"/>
      <c r="C645" s="68"/>
      <c r="D645" s="68"/>
      <c r="E645" s="69"/>
      <c r="F645" s="66"/>
      <c r="G645" s="66"/>
      <c r="H645" s="66"/>
      <c r="I645" s="74" t="s">
        <v>1548</v>
      </c>
      <c r="J645" s="75">
        <f>SUM(J643:J644)</f>
        <v>0</v>
      </c>
      <c r="K645" s="75">
        <f t="shared" ref="K645:N645" si="510">SUM(K643:K644)</f>
        <v>270.67</v>
      </c>
      <c r="L645" s="75">
        <f t="shared" si="510"/>
        <v>0</v>
      </c>
      <c r="M645" s="75">
        <f t="shared" si="510"/>
        <v>-5.42</v>
      </c>
      <c r="N645" s="75">
        <f t="shared" si="510"/>
        <v>265.25</v>
      </c>
      <c r="O645" s="72"/>
      <c r="P645" s="37"/>
    </row>
    <row r="646" spans="1:16" ht="17.25" customHeight="1" x14ac:dyDescent="0.2">
      <c r="A646" s="66"/>
      <c r="B646" s="67"/>
      <c r="C646" s="68"/>
      <c r="D646" s="68"/>
      <c r="E646" s="69"/>
      <c r="F646" s="66"/>
      <c r="G646" s="66"/>
      <c r="H646" s="66"/>
      <c r="I646" s="66"/>
      <c r="J646" s="70"/>
      <c r="K646" s="70"/>
      <c r="L646" s="70"/>
      <c r="M646" s="70"/>
      <c r="N646" s="70"/>
      <c r="O646" s="71"/>
      <c r="P646" s="70"/>
    </row>
    <row r="647" spans="1:16" ht="17.25" customHeight="1" x14ac:dyDescent="0.2">
      <c r="A647" s="42">
        <f>A644+1</f>
        <v>295</v>
      </c>
      <c r="B647" s="10" t="s">
        <v>62</v>
      </c>
      <c r="C647" s="17" t="s">
        <v>62</v>
      </c>
      <c r="D647" s="17" t="str">
        <f>VLOOKUP(C647,TaxInfo!$A$2:$B$641,2,0)</f>
        <v>Philippine Associated Smelting &amp; Refining Corporation</v>
      </c>
      <c r="E647" s="26" t="s">
        <v>35</v>
      </c>
      <c r="F647" s="11" t="s">
        <v>36</v>
      </c>
      <c r="G647" s="11" t="s">
        <v>37</v>
      </c>
      <c r="H647" s="11" t="s">
        <v>37</v>
      </c>
      <c r="I647" s="11" t="s">
        <v>36</v>
      </c>
      <c r="J647" s="25" t="s">
        <v>38</v>
      </c>
      <c r="K647" s="25">
        <v>53475.18</v>
      </c>
      <c r="L647" s="25" t="s">
        <v>38</v>
      </c>
      <c r="M647" s="25">
        <v>-1069.5</v>
      </c>
      <c r="N647" s="25">
        <f>SUM(J647:M647)</f>
        <v>52405.68</v>
      </c>
      <c r="O647" s="25"/>
      <c r="P647" s="25"/>
    </row>
    <row r="648" spans="1:16" ht="17.25" customHeight="1" x14ac:dyDescent="0.2">
      <c r="A648" s="66"/>
      <c r="B648" s="67"/>
      <c r="C648" s="68"/>
      <c r="D648" s="68"/>
      <c r="E648" s="69"/>
      <c r="F648" s="66"/>
      <c r="G648" s="66"/>
      <c r="H648" s="66"/>
      <c r="I648" s="90" t="s">
        <v>1548</v>
      </c>
      <c r="J648" s="91">
        <f>SUM(J647)</f>
        <v>0</v>
      </c>
      <c r="K648" s="75">
        <f t="shared" ref="K648" si="511">SUM(K647)</f>
        <v>53475.18</v>
      </c>
      <c r="L648" s="75">
        <f t="shared" ref="L648" si="512">SUM(L647)</f>
        <v>0</v>
      </c>
      <c r="M648" s="75">
        <f t="shared" ref="M648" si="513">SUM(M647)</f>
        <v>-1069.5</v>
      </c>
      <c r="N648" s="76">
        <f t="shared" ref="N648" si="514">SUM(N647)</f>
        <v>52405.68</v>
      </c>
      <c r="O648" s="72"/>
      <c r="P648" s="37"/>
    </row>
    <row r="649" spans="1:16" ht="17.25" customHeight="1" x14ac:dyDescent="0.2">
      <c r="A649" s="66"/>
      <c r="B649" s="67"/>
      <c r="C649" s="68"/>
      <c r="D649" s="68"/>
      <c r="E649" s="69"/>
      <c r="F649" s="66"/>
      <c r="G649" s="66"/>
      <c r="H649" s="66"/>
      <c r="I649" s="66"/>
      <c r="J649" s="70"/>
      <c r="K649" s="70"/>
      <c r="L649" s="70"/>
      <c r="M649" s="70"/>
      <c r="N649" s="70"/>
      <c r="O649" s="71"/>
      <c r="P649" s="70"/>
    </row>
    <row r="650" spans="1:16" ht="17.25" customHeight="1" x14ac:dyDescent="0.2">
      <c r="A650" s="42">
        <f>A647+1</f>
        <v>296</v>
      </c>
      <c r="B650" s="10" t="s">
        <v>83</v>
      </c>
      <c r="C650" s="17" t="s">
        <v>83</v>
      </c>
      <c r="D650" s="17" t="str">
        <f>VLOOKUP(C650,TaxInfo!$A$2:$B$641,2,0)</f>
        <v>Philippine Power and Development Company</v>
      </c>
      <c r="E650" s="26" t="s">
        <v>43</v>
      </c>
      <c r="F650" s="11" t="s">
        <v>36</v>
      </c>
      <c r="G650" s="11" t="s">
        <v>37</v>
      </c>
      <c r="H650" s="11" t="s">
        <v>36</v>
      </c>
      <c r="I650" s="11" t="s">
        <v>36</v>
      </c>
      <c r="J650" s="25" t="s">
        <v>38</v>
      </c>
      <c r="K650" s="25">
        <v>0.34</v>
      </c>
      <c r="L650" s="25" t="s">
        <v>38</v>
      </c>
      <c r="M650" s="25">
        <v>-0.01</v>
      </c>
      <c r="N650" s="25">
        <f>SUM(J650:M650)</f>
        <v>0.33</v>
      </c>
      <c r="O650" s="25"/>
      <c r="P650" s="25"/>
    </row>
    <row r="651" spans="1:16" ht="17.25" customHeight="1" x14ac:dyDescent="0.2">
      <c r="A651" s="42">
        <f t="shared" si="450"/>
        <v>297</v>
      </c>
      <c r="B651" s="10" t="s">
        <v>83</v>
      </c>
      <c r="C651" s="17" t="s">
        <v>84</v>
      </c>
      <c r="D651" s="17" t="str">
        <f>VLOOKUP(C651,TaxInfo!$A$2:$B$641,2,0)</f>
        <v>Philippine Power and Development Company</v>
      </c>
      <c r="E651" s="26" t="s">
        <v>43</v>
      </c>
      <c r="F651" s="11" t="s">
        <v>36</v>
      </c>
      <c r="G651" s="11" t="s">
        <v>37</v>
      </c>
      <c r="H651" s="11" t="s">
        <v>36</v>
      </c>
      <c r="I651" s="11" t="s">
        <v>36</v>
      </c>
      <c r="J651" s="25" t="s">
        <v>38</v>
      </c>
      <c r="K651" s="25">
        <v>0.43</v>
      </c>
      <c r="L651" s="25" t="s">
        <v>38</v>
      </c>
      <c r="M651" s="25">
        <v>-0.01</v>
      </c>
      <c r="N651" s="25">
        <f>SUM(J651:M651)</f>
        <v>0.42</v>
      </c>
      <c r="O651" s="25"/>
      <c r="P651" s="25"/>
    </row>
    <row r="652" spans="1:16" ht="17.25" customHeight="1" x14ac:dyDescent="0.2">
      <c r="A652" s="42">
        <f t="shared" si="450"/>
        <v>298</v>
      </c>
      <c r="B652" s="10" t="s">
        <v>83</v>
      </c>
      <c r="C652" s="17" t="s">
        <v>85</v>
      </c>
      <c r="D652" s="17" t="str">
        <f>VLOOKUP(C652,TaxInfo!$A$2:$B$641,2,0)</f>
        <v>Philippine Power and Development Company</v>
      </c>
      <c r="E652" s="26" t="s">
        <v>43</v>
      </c>
      <c r="F652" s="11" t="s">
        <v>36</v>
      </c>
      <c r="G652" s="11" t="s">
        <v>37</v>
      </c>
      <c r="H652" s="11" t="s">
        <v>36</v>
      </c>
      <c r="I652" s="11" t="s">
        <v>36</v>
      </c>
      <c r="J652" s="25" t="s">
        <v>38</v>
      </c>
      <c r="K652" s="25">
        <v>0.14000000000000001</v>
      </c>
      <c r="L652" s="25" t="s">
        <v>38</v>
      </c>
      <c r="M652" s="25" t="s">
        <v>38</v>
      </c>
      <c r="N652" s="25">
        <f>SUM(J652:M652)</f>
        <v>0.14000000000000001</v>
      </c>
      <c r="O652" s="25"/>
      <c r="P652" s="25"/>
    </row>
    <row r="653" spans="1:16" ht="17.25" customHeight="1" x14ac:dyDescent="0.2">
      <c r="A653" s="66"/>
      <c r="B653" s="67"/>
      <c r="C653" s="68"/>
      <c r="D653" s="68"/>
      <c r="E653" s="69"/>
      <c r="F653" s="66"/>
      <c r="G653" s="66"/>
      <c r="H653" s="66"/>
      <c r="I653" s="74" t="s">
        <v>1548</v>
      </c>
      <c r="J653" s="75">
        <f>SUM(J650:J652)</f>
        <v>0</v>
      </c>
      <c r="K653" s="75">
        <f t="shared" ref="K653:N653" si="515">SUM(K650:K652)</f>
        <v>0.91</v>
      </c>
      <c r="L653" s="75">
        <f t="shared" si="515"/>
        <v>0</v>
      </c>
      <c r="M653" s="75">
        <f t="shared" si="515"/>
        <v>-0.02</v>
      </c>
      <c r="N653" s="75">
        <f t="shared" si="515"/>
        <v>0.89</v>
      </c>
      <c r="O653" s="72"/>
      <c r="P653" s="37"/>
    </row>
    <row r="654" spans="1:16" ht="17.25" customHeight="1" x14ac:dyDescent="0.2">
      <c r="A654" s="66"/>
      <c r="B654" s="67"/>
      <c r="C654" s="68"/>
      <c r="D654" s="68"/>
      <c r="E654" s="69"/>
      <c r="F654" s="66"/>
      <c r="G654" s="66"/>
      <c r="H654" s="66"/>
      <c r="I654" s="66"/>
      <c r="J654" s="70"/>
      <c r="K654" s="70"/>
      <c r="L654" s="70"/>
      <c r="M654" s="70"/>
      <c r="N654" s="70"/>
      <c r="O654" s="71"/>
      <c r="P654" s="70"/>
    </row>
    <row r="655" spans="1:16" ht="17.25" customHeight="1" x14ac:dyDescent="0.2">
      <c r="A655" s="42">
        <f>A652+1</f>
        <v>299</v>
      </c>
      <c r="B655" s="10" t="s">
        <v>90</v>
      </c>
      <c r="C655" s="17" t="s">
        <v>90</v>
      </c>
      <c r="D655" s="17" t="str">
        <f>VLOOKUP(C655,TaxInfo!$A$2:$B$641,2,0)</f>
        <v xml:space="preserve">Power Sector Assets &amp; Liabilities Management Corporation </v>
      </c>
      <c r="E655" s="26" t="s">
        <v>43</v>
      </c>
      <c r="F655" s="11" t="s">
        <v>36</v>
      </c>
      <c r="G655" s="11" t="s">
        <v>37</v>
      </c>
      <c r="H655" s="11" t="s">
        <v>36</v>
      </c>
      <c r="I655" s="11" t="s">
        <v>37</v>
      </c>
      <c r="J655" s="25">
        <v>252672.83</v>
      </c>
      <c r="K655" s="25" t="s">
        <v>38</v>
      </c>
      <c r="L655" s="25">
        <v>30320.74</v>
      </c>
      <c r="M655" s="25">
        <v>-5053.46</v>
      </c>
      <c r="N655" s="25">
        <f t="shared" ref="N655:N660" si="516">SUM(J655:M655)</f>
        <v>277940.11</v>
      </c>
      <c r="O655" s="25"/>
      <c r="P655" s="25"/>
    </row>
    <row r="656" spans="1:16" ht="17.25" customHeight="1" x14ac:dyDescent="0.2">
      <c r="A656" s="42">
        <f t="shared" si="450"/>
        <v>300</v>
      </c>
      <c r="B656" s="63" t="s">
        <v>90</v>
      </c>
      <c r="C656" s="17" t="s">
        <v>91</v>
      </c>
      <c r="D656" s="17" t="str">
        <f>VLOOKUP(C656,TaxInfo!$A$2:$B$641,2,0)</f>
        <v xml:space="preserve">Power Sector Assets &amp; Liabilities Management Corporation </v>
      </c>
      <c r="E656" s="64" t="s">
        <v>43</v>
      </c>
      <c r="F656" s="36" t="s">
        <v>36</v>
      </c>
      <c r="G656" s="36" t="s">
        <v>37</v>
      </c>
      <c r="H656" s="36" t="s">
        <v>36</v>
      </c>
      <c r="I656" s="36" t="s">
        <v>37</v>
      </c>
      <c r="J656" s="25">
        <v>584.62</v>
      </c>
      <c r="K656" s="25" t="s">
        <v>38</v>
      </c>
      <c r="L656" s="25">
        <v>70.150000000000006</v>
      </c>
      <c r="M656" s="25">
        <v>-11.69</v>
      </c>
      <c r="N656" s="25">
        <f t="shared" si="516"/>
        <v>643.07999999999993</v>
      </c>
      <c r="O656" s="25"/>
      <c r="P656" s="25"/>
    </row>
    <row r="657" spans="1:16" ht="17.25" customHeight="1" x14ac:dyDescent="0.2">
      <c r="A657" s="42">
        <f t="shared" si="450"/>
        <v>301</v>
      </c>
      <c r="B657" s="63" t="s">
        <v>90</v>
      </c>
      <c r="C657" s="17" t="s">
        <v>92</v>
      </c>
      <c r="D657" s="17" t="str">
        <f>VLOOKUP(C657,TaxInfo!$A$2:$B$641,2,0)</f>
        <v xml:space="preserve">Power Sector Assets &amp; Liabilities Management Corporation </v>
      </c>
      <c r="E657" s="27" t="s">
        <v>35</v>
      </c>
      <c r="F657" s="13" t="s">
        <v>36</v>
      </c>
      <c r="G657" s="13" t="s">
        <v>37</v>
      </c>
      <c r="H657" s="13" t="s">
        <v>37</v>
      </c>
      <c r="I657" s="13" t="s">
        <v>37</v>
      </c>
      <c r="J657" s="25">
        <v>29157.88</v>
      </c>
      <c r="K657" s="25" t="s">
        <v>38</v>
      </c>
      <c r="L657" s="25">
        <v>3498.95</v>
      </c>
      <c r="M657" s="25">
        <v>-583.16</v>
      </c>
      <c r="N657" s="25">
        <f t="shared" si="516"/>
        <v>32073.670000000002</v>
      </c>
      <c r="O657" s="25"/>
      <c r="P657" s="25"/>
    </row>
    <row r="658" spans="1:16" ht="17.25" customHeight="1" x14ac:dyDescent="0.2">
      <c r="A658" s="42">
        <f t="shared" si="450"/>
        <v>302</v>
      </c>
      <c r="B658" s="63" t="s">
        <v>90</v>
      </c>
      <c r="C658" s="17" t="s">
        <v>93</v>
      </c>
      <c r="D658" s="17" t="str">
        <f>VLOOKUP(C658,TaxInfo!$A$2:$B$641,2,0)</f>
        <v xml:space="preserve">Power Sector Assets &amp; Liabilities Management Corporation </v>
      </c>
      <c r="E658" s="26" t="s">
        <v>35</v>
      </c>
      <c r="F658" s="11" t="s">
        <v>36</v>
      </c>
      <c r="G658" s="11" t="s">
        <v>37</v>
      </c>
      <c r="H658" s="11" t="s">
        <v>37</v>
      </c>
      <c r="I658" s="11" t="s">
        <v>37</v>
      </c>
      <c r="J658" s="25">
        <v>2995.54</v>
      </c>
      <c r="K658" s="25" t="s">
        <v>38</v>
      </c>
      <c r="L658" s="25">
        <v>359.46</v>
      </c>
      <c r="M658" s="25">
        <v>-59.91</v>
      </c>
      <c r="N658" s="25">
        <f t="shared" si="516"/>
        <v>3295.09</v>
      </c>
      <c r="O658" s="25"/>
      <c r="P658" s="25"/>
    </row>
    <row r="659" spans="1:16" ht="17.25" customHeight="1" x14ac:dyDescent="0.2">
      <c r="A659" s="42">
        <f t="shared" si="450"/>
        <v>303</v>
      </c>
      <c r="B659" s="63" t="s">
        <v>90</v>
      </c>
      <c r="C659" s="16" t="s">
        <v>282</v>
      </c>
      <c r="D659" s="17" t="str">
        <f>VLOOKUP(C659,TaxInfo!$A$2:$B$641,2,0)</f>
        <v xml:space="preserve">Power Sector Assets &amp; Liabilities Management Corporation </v>
      </c>
      <c r="E659" s="26" t="s">
        <v>35</v>
      </c>
      <c r="F659" s="11" t="s">
        <v>36</v>
      </c>
      <c r="G659" s="11" t="s">
        <v>37</v>
      </c>
      <c r="H659" s="11" t="s">
        <v>37</v>
      </c>
      <c r="I659" s="11" t="s">
        <v>37</v>
      </c>
      <c r="J659" s="25">
        <v>13.27</v>
      </c>
      <c r="K659" s="25" t="s">
        <v>38</v>
      </c>
      <c r="L659" s="25">
        <v>1.59</v>
      </c>
      <c r="M659" s="25">
        <v>-0.27</v>
      </c>
      <c r="N659" s="25">
        <f t="shared" si="516"/>
        <v>14.59</v>
      </c>
      <c r="O659" s="25"/>
      <c r="P659" s="25"/>
    </row>
    <row r="660" spans="1:16" ht="17.25" customHeight="1" x14ac:dyDescent="0.2">
      <c r="A660" s="42">
        <f t="shared" si="450"/>
        <v>304</v>
      </c>
      <c r="B660" s="63" t="s">
        <v>90</v>
      </c>
      <c r="C660" s="17" t="s">
        <v>466</v>
      </c>
      <c r="D660" s="17" t="str">
        <f>VLOOKUP(C660,TaxInfo!$A$2:$B$641,2,0)</f>
        <v xml:space="preserve">Power Sector Assets &amp; Liabilities Management Corporation </v>
      </c>
      <c r="E660" s="26" t="s">
        <v>35</v>
      </c>
      <c r="F660" s="11" t="s">
        <v>36</v>
      </c>
      <c r="G660" s="11" t="s">
        <v>37</v>
      </c>
      <c r="H660" s="11" t="s">
        <v>37</v>
      </c>
      <c r="I660" s="11" t="s">
        <v>36</v>
      </c>
      <c r="J660" s="25" t="s">
        <v>38</v>
      </c>
      <c r="K660" s="25">
        <v>93.64</v>
      </c>
      <c r="L660" s="25" t="s">
        <v>38</v>
      </c>
      <c r="M660" s="25">
        <v>-1.87</v>
      </c>
      <c r="N660" s="25">
        <f t="shared" si="516"/>
        <v>91.77</v>
      </c>
      <c r="O660" s="25"/>
      <c r="P660" s="25"/>
    </row>
    <row r="661" spans="1:16" ht="17.25" customHeight="1" x14ac:dyDescent="0.2">
      <c r="A661" s="66"/>
      <c r="B661" s="67"/>
      <c r="C661" s="68"/>
      <c r="D661" s="68"/>
      <c r="E661" s="69"/>
      <c r="F661" s="66"/>
      <c r="G661" s="66"/>
      <c r="H661" s="66"/>
      <c r="I661" s="74" t="s">
        <v>1548</v>
      </c>
      <c r="J661" s="75">
        <f>SUM(J655:J660)</f>
        <v>285424.13999999996</v>
      </c>
      <c r="K661" s="75">
        <f t="shared" ref="K661:N661" si="517">SUM(K655:K660)</f>
        <v>93.64</v>
      </c>
      <c r="L661" s="75">
        <f t="shared" si="517"/>
        <v>34250.89</v>
      </c>
      <c r="M661" s="75">
        <f t="shared" si="517"/>
        <v>-5710.36</v>
      </c>
      <c r="N661" s="75">
        <f t="shared" si="517"/>
        <v>314058.31000000006</v>
      </c>
      <c r="O661" s="72"/>
      <c r="P661" s="37"/>
    </row>
    <row r="662" spans="1:16" ht="17.25" customHeight="1" x14ac:dyDescent="0.2">
      <c r="A662" s="66"/>
      <c r="B662" s="67"/>
      <c r="C662" s="68"/>
      <c r="D662" s="68"/>
      <c r="E662" s="69"/>
      <c r="F662" s="66"/>
      <c r="G662" s="66"/>
      <c r="H662" s="66"/>
      <c r="I662" s="66"/>
      <c r="J662" s="70"/>
      <c r="K662" s="70"/>
      <c r="L662" s="70"/>
      <c r="M662" s="70"/>
      <c r="N662" s="70"/>
      <c r="O662" s="71"/>
      <c r="P662" s="70"/>
    </row>
    <row r="663" spans="1:16" ht="17.25" customHeight="1" x14ac:dyDescent="0.2">
      <c r="A663" s="42">
        <f>A660+1</f>
        <v>305</v>
      </c>
      <c r="B663" s="63" t="s">
        <v>69</v>
      </c>
      <c r="C663" s="17" t="s">
        <v>69</v>
      </c>
      <c r="D663" s="17" t="str">
        <f>VLOOKUP(C663,TaxInfo!$A$2:$B$641,2,0)</f>
        <v xml:space="preserve">Premier Energy Resources Corporation </v>
      </c>
      <c r="E663" s="26" t="s">
        <v>35</v>
      </c>
      <c r="F663" s="11" t="s">
        <v>36</v>
      </c>
      <c r="G663" s="11" t="s">
        <v>37</v>
      </c>
      <c r="H663" s="11" t="s">
        <v>37</v>
      </c>
      <c r="I663" s="11" t="s">
        <v>37</v>
      </c>
      <c r="J663" s="25">
        <v>380.07</v>
      </c>
      <c r="K663" s="25" t="s">
        <v>38</v>
      </c>
      <c r="L663" s="25">
        <v>45.61</v>
      </c>
      <c r="M663" s="25">
        <v>-7.6</v>
      </c>
      <c r="N663" s="25">
        <f>SUM(J663:M663)</f>
        <v>418.08</v>
      </c>
      <c r="O663" s="25"/>
      <c r="P663" s="25"/>
    </row>
    <row r="664" spans="1:16" ht="17.25" customHeight="1" x14ac:dyDescent="0.2">
      <c r="A664" s="66"/>
      <c r="B664" s="67"/>
      <c r="C664" s="68"/>
      <c r="D664" s="68"/>
      <c r="E664" s="69"/>
      <c r="F664" s="66"/>
      <c r="G664" s="66"/>
      <c r="H664" s="66"/>
      <c r="I664" s="90" t="s">
        <v>1548</v>
      </c>
      <c r="J664" s="91">
        <f>SUM(J663)</f>
        <v>380.07</v>
      </c>
      <c r="K664" s="75">
        <f t="shared" ref="K664" si="518">SUM(K663)</f>
        <v>0</v>
      </c>
      <c r="L664" s="75">
        <f t="shared" ref="L664" si="519">SUM(L663)</f>
        <v>45.61</v>
      </c>
      <c r="M664" s="75">
        <f t="shared" ref="M664" si="520">SUM(M663)</f>
        <v>-7.6</v>
      </c>
      <c r="N664" s="76">
        <f t="shared" ref="N664" si="521">SUM(N663)</f>
        <v>418.08</v>
      </c>
      <c r="O664" s="72"/>
      <c r="P664" s="37"/>
    </row>
    <row r="665" spans="1:16" ht="17.25" customHeight="1" x14ac:dyDescent="0.2">
      <c r="A665" s="66"/>
      <c r="B665" s="67"/>
      <c r="C665" s="68"/>
      <c r="D665" s="68"/>
      <c r="E665" s="69"/>
      <c r="F665" s="66"/>
      <c r="G665" s="66"/>
      <c r="H665" s="66"/>
      <c r="I665" s="66"/>
      <c r="J665" s="70"/>
      <c r="K665" s="70"/>
      <c r="L665" s="70"/>
      <c r="M665" s="70"/>
      <c r="N665" s="70"/>
      <c r="O665" s="71"/>
      <c r="P665" s="70"/>
    </row>
    <row r="666" spans="1:16" ht="17.25" customHeight="1" x14ac:dyDescent="0.2">
      <c r="A666" s="42">
        <f>A663+1</f>
        <v>306</v>
      </c>
      <c r="B666" s="63" t="s">
        <v>77</v>
      </c>
      <c r="C666" s="17" t="s">
        <v>77</v>
      </c>
      <c r="D666" s="17" t="str">
        <f>VLOOKUP(C666,TaxInfo!$A$2:$B$641,2,0)</f>
        <v xml:space="preserve">Prime Meridian PowerGen Corporation </v>
      </c>
      <c r="E666" s="26" t="s">
        <v>43</v>
      </c>
      <c r="F666" s="11" t="s">
        <v>36</v>
      </c>
      <c r="G666" s="11" t="s">
        <v>37</v>
      </c>
      <c r="H666" s="11" t="s">
        <v>37</v>
      </c>
      <c r="I666" s="11" t="s">
        <v>37</v>
      </c>
      <c r="J666" s="25">
        <v>171.74</v>
      </c>
      <c r="K666" s="25" t="s">
        <v>38</v>
      </c>
      <c r="L666" s="25">
        <v>20.61</v>
      </c>
      <c r="M666" s="25">
        <v>-3.43</v>
      </c>
      <c r="N666" s="25">
        <f>SUM(J666:M666)</f>
        <v>188.92000000000002</v>
      </c>
      <c r="O666" s="25"/>
      <c r="P666" s="25"/>
    </row>
    <row r="667" spans="1:16" ht="17.25" customHeight="1" x14ac:dyDescent="0.2">
      <c r="A667" s="42">
        <f t="shared" si="450"/>
        <v>307</v>
      </c>
      <c r="B667" s="63" t="s">
        <v>77</v>
      </c>
      <c r="C667" s="17" t="s">
        <v>78</v>
      </c>
      <c r="D667" s="17" t="str">
        <f>VLOOKUP(C667,TaxInfo!$A$2:$B$641,2,0)</f>
        <v xml:space="preserve">Prime Meridian PowerGen Corporation </v>
      </c>
      <c r="E667" s="26" t="s">
        <v>35</v>
      </c>
      <c r="F667" s="11" t="s">
        <v>36</v>
      </c>
      <c r="G667" s="11" t="s">
        <v>37</v>
      </c>
      <c r="H667" s="11" t="s">
        <v>37</v>
      </c>
      <c r="I667" s="11" t="s">
        <v>37</v>
      </c>
      <c r="J667" s="25">
        <v>6.58</v>
      </c>
      <c r="K667" s="25" t="s">
        <v>38</v>
      </c>
      <c r="L667" s="25">
        <v>0.79</v>
      </c>
      <c r="M667" s="25">
        <v>-0.13</v>
      </c>
      <c r="N667" s="25">
        <f>SUM(J667:M667)</f>
        <v>7.24</v>
      </c>
      <c r="O667" s="25"/>
      <c r="P667" s="25"/>
    </row>
    <row r="668" spans="1:16" ht="17.25" customHeight="1" x14ac:dyDescent="0.2">
      <c r="A668" s="66"/>
      <c r="B668" s="67"/>
      <c r="C668" s="68"/>
      <c r="D668" s="68"/>
      <c r="E668" s="69"/>
      <c r="F668" s="66"/>
      <c r="G668" s="66"/>
      <c r="H668" s="66"/>
      <c r="I668" s="74" t="s">
        <v>1548</v>
      </c>
      <c r="J668" s="75">
        <f>SUM(J666:J667)</f>
        <v>178.32000000000002</v>
      </c>
      <c r="K668" s="75">
        <f t="shared" ref="K668:N668" si="522">SUM(K666:K667)</f>
        <v>0</v>
      </c>
      <c r="L668" s="75">
        <f t="shared" si="522"/>
        <v>21.4</v>
      </c>
      <c r="M668" s="75">
        <f t="shared" si="522"/>
        <v>-3.56</v>
      </c>
      <c r="N668" s="75">
        <f t="shared" si="522"/>
        <v>196.16000000000003</v>
      </c>
      <c r="O668" s="72"/>
      <c r="P668" s="37"/>
    </row>
    <row r="669" spans="1:16" ht="17.25" customHeight="1" x14ac:dyDescent="0.2">
      <c r="A669" s="66"/>
      <c r="B669" s="67"/>
      <c r="C669" s="68"/>
      <c r="D669" s="68"/>
      <c r="E669" s="69"/>
      <c r="F669" s="66"/>
      <c r="G669" s="66"/>
      <c r="H669" s="66"/>
      <c r="I669" s="66"/>
      <c r="J669" s="70"/>
      <c r="K669" s="70"/>
      <c r="L669" s="70"/>
      <c r="M669" s="70"/>
      <c r="N669" s="70"/>
      <c r="O669" s="71"/>
      <c r="P669" s="70"/>
    </row>
    <row r="670" spans="1:16" ht="17.25" customHeight="1" x14ac:dyDescent="0.2">
      <c r="A670" s="42">
        <f>A667+1</f>
        <v>308</v>
      </c>
      <c r="B670" s="63" t="s">
        <v>87</v>
      </c>
      <c r="C670" s="17" t="s">
        <v>88</v>
      </c>
      <c r="D670" s="17" t="str">
        <f>VLOOKUP(C670,TaxInfo!$A$2:$B$641,2,0)</f>
        <v xml:space="preserve">Prism Energy, Inc. </v>
      </c>
      <c r="E670" s="26" t="s">
        <v>35</v>
      </c>
      <c r="F670" s="11" t="s">
        <v>36</v>
      </c>
      <c r="G670" s="11" t="s">
        <v>37</v>
      </c>
      <c r="H670" s="11" t="s">
        <v>37</v>
      </c>
      <c r="I670" s="11" t="s">
        <v>37</v>
      </c>
      <c r="J670" s="25">
        <v>902.72</v>
      </c>
      <c r="K670" s="25" t="s">
        <v>38</v>
      </c>
      <c r="L670" s="25">
        <v>108.33</v>
      </c>
      <c r="M670" s="25">
        <v>-18.05</v>
      </c>
      <c r="N670" s="25">
        <f>SUM(J670:M670)</f>
        <v>993.00000000000011</v>
      </c>
      <c r="O670" s="25"/>
      <c r="P670" s="25"/>
    </row>
    <row r="671" spans="1:16" ht="17.25" customHeight="1" x14ac:dyDescent="0.2">
      <c r="A671" s="66"/>
      <c r="B671" s="67"/>
      <c r="C671" s="68"/>
      <c r="D671" s="68"/>
      <c r="E671" s="69"/>
      <c r="F671" s="66"/>
      <c r="G671" s="66"/>
      <c r="H671" s="66"/>
      <c r="I671" s="90" t="s">
        <v>1548</v>
      </c>
      <c r="J671" s="91">
        <f>SUM(J670)</f>
        <v>902.72</v>
      </c>
      <c r="K671" s="75">
        <f t="shared" ref="K671" si="523">SUM(K670)</f>
        <v>0</v>
      </c>
      <c r="L671" s="75">
        <f t="shared" ref="L671" si="524">SUM(L670)</f>
        <v>108.33</v>
      </c>
      <c r="M671" s="75">
        <f t="shared" ref="M671" si="525">SUM(M670)</f>
        <v>-18.05</v>
      </c>
      <c r="N671" s="76">
        <f t="shared" ref="N671" si="526">SUM(N670)</f>
        <v>993.00000000000011</v>
      </c>
      <c r="O671" s="72"/>
      <c r="P671" s="37"/>
    </row>
    <row r="672" spans="1:16" ht="17.25" customHeight="1" x14ac:dyDescent="0.2">
      <c r="A672" s="66"/>
      <c r="B672" s="67"/>
      <c r="C672" s="68"/>
      <c r="D672" s="68"/>
      <c r="E672" s="69"/>
      <c r="F672" s="66"/>
      <c r="G672" s="66"/>
      <c r="H672" s="66"/>
      <c r="I672" s="66"/>
      <c r="J672" s="70"/>
      <c r="K672" s="70"/>
      <c r="L672" s="70"/>
      <c r="M672" s="70"/>
      <c r="N672" s="70"/>
      <c r="O672" s="71"/>
      <c r="P672" s="70"/>
    </row>
    <row r="673" spans="1:16" ht="17.25" customHeight="1" x14ac:dyDescent="0.2">
      <c r="A673" s="42">
        <f>A670+1</f>
        <v>309</v>
      </c>
      <c r="B673" s="63" t="s">
        <v>98</v>
      </c>
      <c r="C673" s="17" t="s">
        <v>98</v>
      </c>
      <c r="D673" s="17" t="str">
        <f>VLOOKUP(C673,TaxInfo!$A$2:$B$641,2,0)</f>
        <v xml:space="preserve">Quezon I Electric Cooperative, Inc. </v>
      </c>
      <c r="E673" s="26" t="s">
        <v>35</v>
      </c>
      <c r="F673" s="11" t="s">
        <v>36</v>
      </c>
      <c r="G673" s="11" t="s">
        <v>37</v>
      </c>
      <c r="H673" s="11" t="s">
        <v>37</v>
      </c>
      <c r="I673" s="11" t="s">
        <v>37</v>
      </c>
      <c r="J673" s="25">
        <v>21579.27</v>
      </c>
      <c r="K673" s="25" t="s">
        <v>38</v>
      </c>
      <c r="L673" s="25">
        <v>2589.5100000000002</v>
      </c>
      <c r="M673" s="25">
        <v>-431.59</v>
      </c>
      <c r="N673" s="25">
        <f>SUM(J673:M673)</f>
        <v>23737.19</v>
      </c>
      <c r="O673" s="25"/>
      <c r="P673" s="25"/>
    </row>
    <row r="674" spans="1:16" ht="17.25" customHeight="1" x14ac:dyDescent="0.2">
      <c r="A674" s="66"/>
      <c r="B674" s="67"/>
      <c r="C674" s="68"/>
      <c r="D674" s="68"/>
      <c r="E674" s="69"/>
      <c r="F674" s="66"/>
      <c r="G674" s="66"/>
      <c r="H674" s="66"/>
      <c r="I674" s="90" t="s">
        <v>1548</v>
      </c>
      <c r="J674" s="91">
        <f>SUM(J673)</f>
        <v>21579.27</v>
      </c>
      <c r="K674" s="75">
        <f t="shared" ref="K674" si="527">SUM(K673)</f>
        <v>0</v>
      </c>
      <c r="L674" s="75">
        <f t="shared" ref="L674" si="528">SUM(L673)</f>
        <v>2589.5100000000002</v>
      </c>
      <c r="M674" s="75">
        <f t="shared" ref="M674" si="529">SUM(M673)</f>
        <v>-431.59</v>
      </c>
      <c r="N674" s="76">
        <f t="shared" ref="N674" si="530">SUM(N673)</f>
        <v>23737.19</v>
      </c>
      <c r="O674" s="72"/>
      <c r="P674" s="37"/>
    </row>
    <row r="675" spans="1:16" ht="17.25" customHeight="1" x14ac:dyDescent="0.2">
      <c r="A675" s="66"/>
      <c r="B675" s="67"/>
      <c r="C675" s="68"/>
      <c r="D675" s="68"/>
      <c r="E675" s="69"/>
      <c r="F675" s="66"/>
      <c r="G675" s="66"/>
      <c r="H675" s="66"/>
      <c r="I675" s="66"/>
      <c r="J675" s="70"/>
      <c r="K675" s="70"/>
      <c r="L675" s="70"/>
      <c r="M675" s="70"/>
      <c r="N675" s="70"/>
      <c r="O675" s="71"/>
      <c r="P675" s="70"/>
    </row>
    <row r="676" spans="1:16" ht="17.25" customHeight="1" x14ac:dyDescent="0.2">
      <c r="A676" s="42">
        <f>A673+1</f>
        <v>310</v>
      </c>
      <c r="B676" s="63" t="s">
        <v>99</v>
      </c>
      <c r="C676" s="17" t="s">
        <v>99</v>
      </c>
      <c r="D676" s="17" t="str">
        <f>VLOOKUP(C676,TaxInfo!$A$2:$B$641,2,0)</f>
        <v xml:space="preserve">Quezon II Electric Cooperative, Inc. </v>
      </c>
      <c r="E676" s="26" t="s">
        <v>35</v>
      </c>
      <c r="F676" s="11" t="s">
        <v>36</v>
      </c>
      <c r="G676" s="11" t="s">
        <v>37</v>
      </c>
      <c r="H676" s="11" t="s">
        <v>37</v>
      </c>
      <c r="I676" s="11" t="s">
        <v>37</v>
      </c>
      <c r="J676" s="25">
        <v>2357.86</v>
      </c>
      <c r="K676" s="25" t="s">
        <v>38</v>
      </c>
      <c r="L676" s="25">
        <v>282.94</v>
      </c>
      <c r="M676" s="25">
        <v>-47.16</v>
      </c>
      <c r="N676" s="25">
        <f>SUM(J676:M676)</f>
        <v>2593.6400000000003</v>
      </c>
      <c r="O676" s="25"/>
      <c r="P676" s="25"/>
    </row>
    <row r="677" spans="1:16" ht="17.25" customHeight="1" x14ac:dyDescent="0.2">
      <c r="A677" s="66"/>
      <c r="B677" s="67"/>
      <c r="C677" s="68"/>
      <c r="D677" s="68"/>
      <c r="E677" s="69"/>
      <c r="F677" s="66"/>
      <c r="G677" s="66"/>
      <c r="H677" s="66"/>
      <c r="I677" s="90" t="s">
        <v>1548</v>
      </c>
      <c r="J677" s="91">
        <f>SUM(J676)</f>
        <v>2357.86</v>
      </c>
      <c r="K677" s="75">
        <f t="shared" ref="K677" si="531">SUM(K676)</f>
        <v>0</v>
      </c>
      <c r="L677" s="75">
        <f t="shared" ref="L677" si="532">SUM(L676)</f>
        <v>282.94</v>
      </c>
      <c r="M677" s="75">
        <f t="shared" ref="M677" si="533">SUM(M676)</f>
        <v>-47.16</v>
      </c>
      <c r="N677" s="76">
        <f t="shared" ref="N677" si="534">SUM(N676)</f>
        <v>2593.6400000000003</v>
      </c>
      <c r="O677" s="72"/>
      <c r="P677" s="37"/>
    </row>
    <row r="678" spans="1:16" ht="17.25" customHeight="1" x14ac:dyDescent="0.2">
      <c r="A678" s="66"/>
      <c r="B678" s="67"/>
      <c r="C678" s="68"/>
      <c r="D678" s="68"/>
      <c r="E678" s="69"/>
      <c r="F678" s="66"/>
      <c r="G678" s="66"/>
      <c r="H678" s="66"/>
      <c r="I678" s="66"/>
      <c r="J678" s="70"/>
      <c r="K678" s="70"/>
      <c r="L678" s="70"/>
      <c r="M678" s="70"/>
      <c r="N678" s="70"/>
      <c r="O678" s="71"/>
      <c r="P678" s="70"/>
    </row>
    <row r="679" spans="1:16" ht="17.25" customHeight="1" x14ac:dyDescent="0.2">
      <c r="A679" s="42">
        <f>A676+1</f>
        <v>311</v>
      </c>
      <c r="B679" s="63" t="s">
        <v>96</v>
      </c>
      <c r="C679" s="17" t="s">
        <v>96</v>
      </c>
      <c r="D679" s="17" t="str">
        <f>VLOOKUP(C679,TaxInfo!$A$2:$B$641,2,0)</f>
        <v>Quezon Power (Philippines) Limited Company</v>
      </c>
      <c r="E679" s="26" t="s">
        <v>43</v>
      </c>
      <c r="F679" s="11" t="s">
        <v>36</v>
      </c>
      <c r="G679" s="11" t="s">
        <v>37</v>
      </c>
      <c r="H679" s="11" t="s">
        <v>37</v>
      </c>
      <c r="I679" s="11" t="s">
        <v>37</v>
      </c>
      <c r="J679" s="25">
        <v>10107.32</v>
      </c>
      <c r="K679" s="25" t="s">
        <v>38</v>
      </c>
      <c r="L679" s="25">
        <v>1212.8800000000001</v>
      </c>
      <c r="M679" s="25">
        <v>-202.15</v>
      </c>
      <c r="N679" s="25">
        <f>SUM(J679:M679)</f>
        <v>11118.050000000001</v>
      </c>
      <c r="O679" s="25"/>
      <c r="P679" s="25"/>
    </row>
    <row r="680" spans="1:16" ht="17.25" customHeight="1" x14ac:dyDescent="0.2">
      <c r="A680" s="42">
        <f t="shared" si="450"/>
        <v>312</v>
      </c>
      <c r="B680" s="63" t="s">
        <v>96</v>
      </c>
      <c r="C680" s="17" t="s">
        <v>97</v>
      </c>
      <c r="D680" s="17" t="str">
        <f>VLOOKUP(C680,TaxInfo!$A$2:$B$641,2,0)</f>
        <v>Quezon Power (Philippines) Limited Company</v>
      </c>
      <c r="E680" s="26" t="s">
        <v>35</v>
      </c>
      <c r="F680" s="11" t="s">
        <v>36</v>
      </c>
      <c r="G680" s="11" t="s">
        <v>37</v>
      </c>
      <c r="H680" s="11" t="s">
        <v>37</v>
      </c>
      <c r="I680" s="11" t="s">
        <v>37</v>
      </c>
      <c r="J680" s="25">
        <v>12098.18</v>
      </c>
      <c r="K680" s="25" t="s">
        <v>38</v>
      </c>
      <c r="L680" s="25">
        <v>1451.78</v>
      </c>
      <c r="M680" s="25">
        <v>-241.96</v>
      </c>
      <c r="N680" s="25">
        <f>SUM(J680:M680)</f>
        <v>13308.000000000002</v>
      </c>
      <c r="O680" s="25"/>
      <c r="P680" s="25"/>
    </row>
    <row r="681" spans="1:16" ht="17.25" customHeight="1" x14ac:dyDescent="0.2">
      <c r="A681" s="66"/>
      <c r="B681" s="67"/>
      <c r="C681" s="68"/>
      <c r="D681" s="68"/>
      <c r="E681" s="69"/>
      <c r="F681" s="66"/>
      <c r="G681" s="66"/>
      <c r="H681" s="66"/>
      <c r="I681" s="74" t="s">
        <v>1548</v>
      </c>
      <c r="J681" s="75">
        <f>SUM(J679:J680)</f>
        <v>22205.5</v>
      </c>
      <c r="K681" s="75">
        <f t="shared" ref="K681:N681" si="535">SUM(K679:K680)</f>
        <v>0</v>
      </c>
      <c r="L681" s="75">
        <f t="shared" si="535"/>
        <v>2664.66</v>
      </c>
      <c r="M681" s="75">
        <f t="shared" si="535"/>
        <v>-444.11</v>
      </c>
      <c r="N681" s="75">
        <f t="shared" si="535"/>
        <v>24426.050000000003</v>
      </c>
      <c r="O681" s="72"/>
      <c r="P681" s="37"/>
    </row>
    <row r="682" spans="1:16" ht="17.25" customHeight="1" x14ac:dyDescent="0.2">
      <c r="A682" s="66"/>
      <c r="B682" s="67"/>
      <c r="C682" s="68"/>
      <c r="D682" s="68"/>
      <c r="E682" s="69"/>
      <c r="F682" s="66"/>
      <c r="G682" s="66"/>
      <c r="H682" s="66"/>
      <c r="I682" s="66"/>
      <c r="J682" s="70"/>
      <c r="K682" s="70"/>
      <c r="L682" s="70"/>
      <c r="M682" s="70"/>
      <c r="N682" s="70"/>
      <c r="O682" s="71"/>
      <c r="P682" s="70"/>
    </row>
    <row r="683" spans="1:16" ht="17.25" customHeight="1" x14ac:dyDescent="0.2">
      <c r="A683" s="42">
        <f>A680+1</f>
        <v>313</v>
      </c>
      <c r="B683" s="63" t="s">
        <v>102</v>
      </c>
      <c r="C683" s="17" t="s">
        <v>102</v>
      </c>
      <c r="D683" s="17" t="str">
        <f>VLOOKUP(C683,TaxInfo!$A$2:$B$641,2,0)</f>
        <v xml:space="preserve">RASLAG Corp. </v>
      </c>
      <c r="E683" s="26" t="s">
        <v>43</v>
      </c>
      <c r="F683" s="11" t="s">
        <v>36</v>
      </c>
      <c r="G683" s="11" t="s">
        <v>36</v>
      </c>
      <c r="H683" s="11" t="s">
        <v>36</v>
      </c>
      <c r="I683" s="11" t="s">
        <v>36</v>
      </c>
      <c r="J683" s="25" t="s">
        <v>38</v>
      </c>
      <c r="K683" s="25">
        <v>0.28999999999999998</v>
      </c>
      <c r="L683" s="25" t="s">
        <v>38</v>
      </c>
      <c r="M683" s="25">
        <v>-0.01</v>
      </c>
      <c r="N683" s="25">
        <f>SUM(J683:M683)</f>
        <v>0.27999999999999997</v>
      </c>
      <c r="O683" s="25"/>
      <c r="P683" s="25"/>
    </row>
    <row r="684" spans="1:16" ht="17.25" customHeight="1" x14ac:dyDescent="0.2">
      <c r="A684" s="42">
        <f t="shared" si="450"/>
        <v>314</v>
      </c>
      <c r="B684" s="63" t="s">
        <v>102</v>
      </c>
      <c r="C684" s="17" t="s">
        <v>103</v>
      </c>
      <c r="D684" s="17" t="str">
        <f>VLOOKUP(C684,TaxInfo!$A$2:$B$641,2,0)</f>
        <v xml:space="preserve">RASLAG Corp. </v>
      </c>
      <c r="E684" s="26" t="s">
        <v>43</v>
      </c>
      <c r="F684" s="11" t="s">
        <v>36</v>
      </c>
      <c r="G684" s="11" t="s">
        <v>36</v>
      </c>
      <c r="H684" s="11" t="s">
        <v>36</v>
      </c>
      <c r="I684" s="11" t="s">
        <v>36</v>
      </c>
      <c r="J684" s="25" t="s">
        <v>38</v>
      </c>
      <c r="K684" s="25">
        <v>0.44</v>
      </c>
      <c r="L684" s="25" t="s">
        <v>38</v>
      </c>
      <c r="M684" s="25">
        <v>-0.01</v>
      </c>
      <c r="N684" s="25">
        <f>SUM(J684:M684)</f>
        <v>0.43</v>
      </c>
      <c r="O684" s="25"/>
      <c r="P684" s="25"/>
    </row>
    <row r="685" spans="1:16" ht="17.25" customHeight="1" x14ac:dyDescent="0.2">
      <c r="A685" s="66"/>
      <c r="B685" s="67"/>
      <c r="C685" s="68"/>
      <c r="D685" s="68"/>
      <c r="E685" s="69"/>
      <c r="F685" s="66"/>
      <c r="G685" s="66"/>
      <c r="H685" s="66"/>
      <c r="I685" s="74" t="s">
        <v>1548</v>
      </c>
      <c r="J685" s="75">
        <f>SUM(J683:J684)</f>
        <v>0</v>
      </c>
      <c r="K685" s="75">
        <f t="shared" ref="K685" si="536">SUM(K683:K684)</f>
        <v>0.73</v>
      </c>
      <c r="L685" s="75">
        <f t="shared" ref="L685" si="537">SUM(L683:L684)</f>
        <v>0</v>
      </c>
      <c r="M685" s="75">
        <f t="shared" ref="M685" si="538">SUM(M683:M684)</f>
        <v>-0.02</v>
      </c>
      <c r="N685" s="75">
        <f t="shared" ref="N685" si="539">SUM(N683:N684)</f>
        <v>0.71</v>
      </c>
      <c r="O685" s="72"/>
      <c r="P685" s="37"/>
    </row>
    <row r="686" spans="1:16" ht="17.25" customHeight="1" x14ac:dyDescent="0.2">
      <c r="A686" s="66"/>
      <c r="B686" s="67"/>
      <c r="C686" s="68"/>
      <c r="D686" s="68"/>
      <c r="E686" s="69"/>
      <c r="F686" s="66"/>
      <c r="G686" s="66"/>
      <c r="H686" s="66"/>
      <c r="I686" s="66"/>
      <c r="J686" s="70"/>
      <c r="K686" s="70"/>
      <c r="L686" s="70"/>
      <c r="M686" s="70"/>
      <c r="N686" s="70"/>
      <c r="O686" s="71"/>
      <c r="P686" s="70"/>
    </row>
    <row r="687" spans="1:16" ht="17.25" customHeight="1" x14ac:dyDescent="0.2">
      <c r="A687" s="42">
        <f>A684+1</f>
        <v>315</v>
      </c>
      <c r="B687" s="63" t="s">
        <v>111</v>
      </c>
      <c r="C687" s="17" t="s">
        <v>111</v>
      </c>
      <c r="D687" s="17" t="str">
        <f>VLOOKUP(C687,TaxInfo!$A$2:$B$641,2,0)</f>
        <v xml:space="preserve">Samar I Electric Cooperative, Inc. </v>
      </c>
      <c r="E687" s="64" t="s">
        <v>35</v>
      </c>
      <c r="F687" s="36" t="s">
        <v>36</v>
      </c>
      <c r="G687" s="36" t="s">
        <v>37</v>
      </c>
      <c r="H687" s="36" t="s">
        <v>37</v>
      </c>
      <c r="I687" s="36" t="s">
        <v>37</v>
      </c>
      <c r="J687" s="25">
        <v>6756.87</v>
      </c>
      <c r="K687" s="25" t="s">
        <v>38</v>
      </c>
      <c r="L687" s="25">
        <v>810.82</v>
      </c>
      <c r="M687" s="25">
        <v>-135.13999999999999</v>
      </c>
      <c r="N687" s="25">
        <f>SUM(J687:M687)</f>
        <v>7432.5499999999993</v>
      </c>
      <c r="O687" s="25"/>
      <c r="P687" s="25"/>
    </row>
    <row r="688" spans="1:16" ht="17.25" customHeight="1" x14ac:dyDescent="0.2">
      <c r="A688" s="66"/>
      <c r="B688" s="67"/>
      <c r="C688" s="68"/>
      <c r="D688" s="68"/>
      <c r="E688" s="69"/>
      <c r="F688" s="66"/>
      <c r="G688" s="66"/>
      <c r="H688" s="66"/>
      <c r="I688" s="90" t="s">
        <v>1548</v>
      </c>
      <c r="J688" s="91">
        <f>SUM(J687)</f>
        <v>6756.87</v>
      </c>
      <c r="K688" s="75">
        <f t="shared" ref="K688" si="540">SUM(K687)</f>
        <v>0</v>
      </c>
      <c r="L688" s="75">
        <f t="shared" ref="L688" si="541">SUM(L687)</f>
        <v>810.82</v>
      </c>
      <c r="M688" s="75">
        <f t="shared" ref="M688" si="542">SUM(M687)</f>
        <v>-135.13999999999999</v>
      </c>
      <c r="N688" s="76">
        <f t="shared" ref="N688" si="543">SUM(N687)</f>
        <v>7432.5499999999993</v>
      </c>
      <c r="O688" s="72"/>
      <c r="P688" s="37"/>
    </row>
    <row r="689" spans="1:16" ht="17.25" customHeight="1" x14ac:dyDescent="0.2">
      <c r="A689" s="66"/>
      <c r="B689" s="67"/>
      <c r="C689" s="68"/>
      <c r="D689" s="68"/>
      <c r="E689" s="69"/>
      <c r="F689" s="66"/>
      <c r="G689" s="66"/>
      <c r="H689" s="66"/>
      <c r="I689" s="66"/>
      <c r="J689" s="70"/>
      <c r="K689" s="70"/>
      <c r="L689" s="70"/>
      <c r="M689" s="70"/>
      <c r="N689" s="70"/>
      <c r="O689" s="71"/>
      <c r="P689" s="70"/>
    </row>
    <row r="690" spans="1:16" ht="17.25" customHeight="1" x14ac:dyDescent="0.2">
      <c r="A690" s="42">
        <f>A687+1</f>
        <v>316</v>
      </c>
      <c r="B690" s="63" t="s">
        <v>112</v>
      </c>
      <c r="C690" s="17" t="s">
        <v>112</v>
      </c>
      <c r="D690" s="17" t="str">
        <f>VLOOKUP(C690,TaxInfo!$A$2:$B$641,2,0)</f>
        <v xml:space="preserve">Samar II Electric Cooperative, Inc. </v>
      </c>
      <c r="E690" s="84" t="s">
        <v>35</v>
      </c>
      <c r="F690" s="85" t="s">
        <v>36</v>
      </c>
      <c r="G690" s="85" t="s">
        <v>37</v>
      </c>
      <c r="H690" s="85" t="s">
        <v>37</v>
      </c>
      <c r="I690" s="85" t="s">
        <v>37</v>
      </c>
      <c r="J690" s="25">
        <v>2262.2199999999998</v>
      </c>
      <c r="K690" s="25" t="s">
        <v>38</v>
      </c>
      <c r="L690" s="25">
        <v>271.47000000000003</v>
      </c>
      <c r="M690" s="25">
        <v>-45.24</v>
      </c>
      <c r="N690" s="25">
        <f>SUM(J690:M690)</f>
        <v>2488.4499999999998</v>
      </c>
      <c r="O690" s="25"/>
      <c r="P690" s="25"/>
    </row>
    <row r="691" spans="1:16" ht="17.25" customHeight="1" x14ac:dyDescent="0.2">
      <c r="A691" s="66"/>
      <c r="B691" s="67"/>
      <c r="C691" s="68"/>
      <c r="D691" s="68"/>
      <c r="E691" s="69"/>
      <c r="F691" s="66"/>
      <c r="G691" s="66"/>
      <c r="H691" s="66"/>
      <c r="I691" s="90" t="s">
        <v>1548</v>
      </c>
      <c r="J691" s="91">
        <f>SUM(J690)</f>
        <v>2262.2199999999998</v>
      </c>
      <c r="K691" s="75">
        <f t="shared" ref="K691" si="544">SUM(K690)</f>
        <v>0</v>
      </c>
      <c r="L691" s="75">
        <f t="shared" ref="L691" si="545">SUM(L690)</f>
        <v>271.47000000000003</v>
      </c>
      <c r="M691" s="75">
        <f t="shared" ref="M691" si="546">SUM(M690)</f>
        <v>-45.24</v>
      </c>
      <c r="N691" s="76">
        <f t="shared" ref="N691" si="547">SUM(N690)</f>
        <v>2488.4499999999998</v>
      </c>
      <c r="O691" s="72"/>
      <c r="P691" s="37"/>
    </row>
    <row r="692" spans="1:16" ht="17.25" customHeight="1" x14ac:dyDescent="0.2">
      <c r="A692" s="66"/>
      <c r="B692" s="67"/>
      <c r="C692" s="68"/>
      <c r="D692" s="68"/>
      <c r="E692" s="69"/>
      <c r="F692" s="66"/>
      <c r="G692" s="66"/>
      <c r="H692" s="66"/>
      <c r="I692" s="66"/>
      <c r="J692" s="70"/>
      <c r="K692" s="70"/>
      <c r="L692" s="70"/>
      <c r="M692" s="70"/>
      <c r="N692" s="70"/>
      <c r="O692" s="71"/>
      <c r="P692" s="70"/>
    </row>
    <row r="693" spans="1:16" ht="17.25" customHeight="1" x14ac:dyDescent="0.2">
      <c r="A693" s="42">
        <f>A690+1</f>
        <v>317</v>
      </c>
      <c r="B693" s="63" t="s">
        <v>113</v>
      </c>
      <c r="C693" s="17" t="s">
        <v>113</v>
      </c>
      <c r="D693" s="17" t="str">
        <f>VLOOKUP(C693,TaxInfo!$A$2:$B$641,2,0)</f>
        <v xml:space="preserve">San Buenaventura Power Ltd. Co. </v>
      </c>
      <c r="E693" s="26" t="s">
        <v>43</v>
      </c>
      <c r="F693" s="11" t="s">
        <v>36</v>
      </c>
      <c r="G693" s="11" t="s">
        <v>37</v>
      </c>
      <c r="H693" s="11" t="s">
        <v>37</v>
      </c>
      <c r="I693" s="11" t="s">
        <v>37</v>
      </c>
      <c r="J693" s="25">
        <v>153.57</v>
      </c>
      <c r="K693" s="25" t="s">
        <v>38</v>
      </c>
      <c r="L693" s="25">
        <v>18.43</v>
      </c>
      <c r="M693" s="25">
        <v>-3.07</v>
      </c>
      <c r="N693" s="25">
        <f>SUM(J693:M693)</f>
        <v>168.93</v>
      </c>
      <c r="O693" s="25"/>
      <c r="P693" s="25"/>
    </row>
    <row r="694" spans="1:16" ht="17.25" customHeight="1" x14ac:dyDescent="0.2">
      <c r="A694" s="42">
        <f t="shared" si="450"/>
        <v>318</v>
      </c>
      <c r="B694" s="63" t="s">
        <v>113</v>
      </c>
      <c r="C694" s="17" t="s">
        <v>114</v>
      </c>
      <c r="D694" s="17" t="str">
        <f>VLOOKUP(C694,TaxInfo!$A$2:$B$641,2,0)</f>
        <v xml:space="preserve">San Buenaventura Power Ltd. Co. </v>
      </c>
      <c r="E694" s="26" t="s">
        <v>35</v>
      </c>
      <c r="F694" s="11" t="s">
        <v>36</v>
      </c>
      <c r="G694" s="11" t="s">
        <v>37</v>
      </c>
      <c r="H694" s="11" t="s">
        <v>37</v>
      </c>
      <c r="I694" s="11" t="s">
        <v>37</v>
      </c>
      <c r="J694" s="25">
        <v>156.27000000000001</v>
      </c>
      <c r="K694" s="25" t="s">
        <v>38</v>
      </c>
      <c r="L694" s="25">
        <v>18.75</v>
      </c>
      <c r="M694" s="25">
        <v>-3.13</v>
      </c>
      <c r="N694" s="25">
        <f>SUM(J694:M694)</f>
        <v>171.89000000000001</v>
      </c>
      <c r="O694" s="25"/>
      <c r="P694" s="25"/>
    </row>
    <row r="695" spans="1:16" ht="17.25" customHeight="1" x14ac:dyDescent="0.2">
      <c r="A695" s="66"/>
      <c r="B695" s="67"/>
      <c r="C695" s="68"/>
      <c r="D695" s="68"/>
      <c r="E695" s="69"/>
      <c r="F695" s="66"/>
      <c r="G695" s="66"/>
      <c r="H695" s="66"/>
      <c r="I695" s="74" t="s">
        <v>1548</v>
      </c>
      <c r="J695" s="75">
        <f>SUM(J693:J694)</f>
        <v>309.84000000000003</v>
      </c>
      <c r="K695" s="75">
        <f t="shared" ref="K695:N695" si="548">SUM(K693:K694)</f>
        <v>0</v>
      </c>
      <c r="L695" s="75">
        <f t="shared" si="548"/>
        <v>37.18</v>
      </c>
      <c r="M695" s="75">
        <f t="shared" si="548"/>
        <v>-6.1999999999999993</v>
      </c>
      <c r="N695" s="75">
        <f t="shared" si="548"/>
        <v>340.82000000000005</v>
      </c>
      <c r="O695" s="72"/>
      <c r="P695" s="37"/>
    </row>
    <row r="696" spans="1:16" ht="17.25" customHeight="1" x14ac:dyDescent="0.2">
      <c r="A696" s="66"/>
      <c r="B696" s="67"/>
      <c r="C696" s="68"/>
      <c r="D696" s="68"/>
      <c r="E696" s="69"/>
      <c r="F696" s="66"/>
      <c r="G696" s="66"/>
      <c r="H696" s="66"/>
      <c r="I696" s="66"/>
      <c r="J696" s="70"/>
      <c r="K696" s="70"/>
      <c r="L696" s="70"/>
      <c r="M696" s="70"/>
      <c r="N696" s="70"/>
      <c r="O696" s="71"/>
      <c r="P696" s="70"/>
    </row>
    <row r="697" spans="1:16" ht="17.25" customHeight="1" x14ac:dyDescent="0.2">
      <c r="A697" s="42">
        <f>A694+1</f>
        <v>319</v>
      </c>
      <c r="B697" s="63" t="s">
        <v>115</v>
      </c>
      <c r="C697" s="17" t="s">
        <v>115</v>
      </c>
      <c r="D697" s="17" t="str">
        <f>VLOOKUP(C697,TaxInfo!$A$2:$B$641,2,0)</f>
        <v>San Carlos Bioenergy, Inc.</v>
      </c>
      <c r="E697" s="26" t="s">
        <v>43</v>
      </c>
      <c r="F697" s="11" t="s">
        <v>36</v>
      </c>
      <c r="G697" s="11" t="s">
        <v>37</v>
      </c>
      <c r="H697" s="11" t="s">
        <v>36</v>
      </c>
      <c r="I697" s="11" t="s">
        <v>36</v>
      </c>
      <c r="J697" s="25" t="s">
        <v>38</v>
      </c>
      <c r="K697" s="25">
        <v>8.5399999999999991</v>
      </c>
      <c r="L697" s="25" t="s">
        <v>38</v>
      </c>
      <c r="M697" s="25">
        <v>-0.17</v>
      </c>
      <c r="N697" s="25">
        <f>SUM(J697:M697)</f>
        <v>8.3699999999999992</v>
      </c>
      <c r="O697" s="25"/>
      <c r="P697" s="25"/>
    </row>
    <row r="698" spans="1:16" ht="17.25" customHeight="1" x14ac:dyDescent="0.2">
      <c r="A698" s="42">
        <f t="shared" si="450"/>
        <v>320</v>
      </c>
      <c r="B698" s="63" t="s">
        <v>115</v>
      </c>
      <c r="C698" s="17" t="s">
        <v>118</v>
      </c>
      <c r="D698" s="17" t="str">
        <f>VLOOKUP(C698,TaxInfo!$A$2:$B$641,2,0)</f>
        <v>San Carlos Bioenergy, Inc.</v>
      </c>
      <c r="E698" s="26" t="s">
        <v>35</v>
      </c>
      <c r="F698" s="11" t="s">
        <v>36</v>
      </c>
      <c r="G698" s="11" t="s">
        <v>37</v>
      </c>
      <c r="H698" s="11" t="s">
        <v>36</v>
      </c>
      <c r="I698" s="11" t="s">
        <v>36</v>
      </c>
      <c r="J698" s="25" t="s">
        <v>38</v>
      </c>
      <c r="K698" s="25">
        <v>229.18</v>
      </c>
      <c r="L698" s="25" t="s">
        <v>38</v>
      </c>
      <c r="M698" s="25">
        <v>-4.58</v>
      </c>
      <c r="N698" s="25">
        <f>SUM(J698:M698)</f>
        <v>224.6</v>
      </c>
      <c r="O698" s="25"/>
      <c r="P698" s="25"/>
    </row>
    <row r="699" spans="1:16" ht="17.25" customHeight="1" x14ac:dyDescent="0.2">
      <c r="A699" s="66"/>
      <c r="B699" s="67"/>
      <c r="C699" s="68"/>
      <c r="D699" s="68"/>
      <c r="E699" s="69"/>
      <c r="F699" s="66"/>
      <c r="G699" s="66"/>
      <c r="H699" s="66"/>
      <c r="I699" s="74" t="s">
        <v>1548</v>
      </c>
      <c r="J699" s="75">
        <f>SUM(J697:J698)</f>
        <v>0</v>
      </c>
      <c r="K699" s="75">
        <f t="shared" ref="K699" si="549">SUM(K697:K698)</f>
        <v>237.72</v>
      </c>
      <c r="L699" s="75">
        <f t="shared" ref="L699" si="550">SUM(L697:L698)</f>
        <v>0</v>
      </c>
      <c r="M699" s="75">
        <f t="shared" ref="M699" si="551">SUM(M697:M698)</f>
        <v>-4.75</v>
      </c>
      <c r="N699" s="75">
        <f t="shared" ref="N699" si="552">SUM(N697:N698)</f>
        <v>232.97</v>
      </c>
      <c r="O699" s="72"/>
      <c r="P699" s="37"/>
    </row>
    <row r="700" spans="1:16" ht="17.25" customHeight="1" x14ac:dyDescent="0.2">
      <c r="A700" s="66"/>
      <c r="B700" s="67"/>
      <c r="C700" s="68"/>
      <c r="D700" s="68"/>
      <c r="E700" s="69"/>
      <c r="F700" s="66"/>
      <c r="G700" s="66"/>
      <c r="H700" s="66"/>
      <c r="I700" s="66"/>
      <c r="J700" s="70"/>
      <c r="K700" s="70"/>
      <c r="L700" s="70"/>
      <c r="M700" s="70"/>
      <c r="N700" s="70"/>
      <c r="O700" s="71"/>
      <c r="P700" s="70"/>
    </row>
    <row r="701" spans="1:16" ht="17.25" customHeight="1" x14ac:dyDescent="0.2">
      <c r="A701" s="42">
        <f>A698+1</f>
        <v>321</v>
      </c>
      <c r="B701" s="63" t="s">
        <v>116</v>
      </c>
      <c r="C701" s="17" t="s">
        <v>116</v>
      </c>
      <c r="D701" s="17" t="str">
        <f>VLOOKUP(C701,TaxInfo!$A$2:$B$641,2,0)</f>
        <v xml:space="preserve">San Carlos Biopower Inc. </v>
      </c>
      <c r="E701" s="26" t="s">
        <v>43</v>
      </c>
      <c r="F701" s="11" t="s">
        <v>36</v>
      </c>
      <c r="G701" s="11" t="s">
        <v>37</v>
      </c>
      <c r="H701" s="11" t="s">
        <v>36</v>
      </c>
      <c r="I701" s="11" t="s">
        <v>36</v>
      </c>
      <c r="J701" s="25" t="s">
        <v>38</v>
      </c>
      <c r="K701" s="25">
        <v>26.57</v>
      </c>
      <c r="L701" s="25" t="s">
        <v>38</v>
      </c>
      <c r="M701" s="25">
        <v>-0.53</v>
      </c>
      <c r="N701" s="25">
        <f>SUM(J701:M701)</f>
        <v>26.04</v>
      </c>
      <c r="O701" s="25"/>
      <c r="P701" s="25"/>
    </row>
    <row r="702" spans="1:16" ht="17.25" customHeight="1" x14ac:dyDescent="0.2">
      <c r="A702" s="42">
        <f t="shared" si="450"/>
        <v>322</v>
      </c>
      <c r="B702" s="63" t="s">
        <v>116</v>
      </c>
      <c r="C702" s="17" t="s">
        <v>117</v>
      </c>
      <c r="D702" s="17" t="str">
        <f>VLOOKUP(C702,TaxInfo!$A$2:$B$641,2,0)</f>
        <v xml:space="preserve">San Carlos Biopower Inc. </v>
      </c>
      <c r="E702" s="26" t="s">
        <v>35</v>
      </c>
      <c r="F702" s="11" t="s">
        <v>36</v>
      </c>
      <c r="G702" s="11" t="s">
        <v>37</v>
      </c>
      <c r="H702" s="11" t="s">
        <v>36</v>
      </c>
      <c r="I702" s="11" t="s">
        <v>36</v>
      </c>
      <c r="J702" s="25" t="s">
        <v>38</v>
      </c>
      <c r="K702" s="25">
        <v>1248.5</v>
      </c>
      <c r="L702" s="25" t="s">
        <v>38</v>
      </c>
      <c r="M702" s="25">
        <v>-24.97</v>
      </c>
      <c r="N702" s="25">
        <f>SUM(J702:M702)</f>
        <v>1223.53</v>
      </c>
      <c r="O702" s="25"/>
      <c r="P702" s="25"/>
    </row>
    <row r="703" spans="1:16" ht="17.25" customHeight="1" x14ac:dyDescent="0.2">
      <c r="A703" s="66"/>
      <c r="B703" s="67"/>
      <c r="C703" s="68"/>
      <c r="D703" s="68"/>
      <c r="E703" s="69"/>
      <c r="F703" s="66"/>
      <c r="G703" s="66"/>
      <c r="H703" s="66"/>
      <c r="I703" s="74" t="s">
        <v>1548</v>
      </c>
      <c r="J703" s="75">
        <f>SUM(J701:J702)</f>
        <v>0</v>
      </c>
      <c r="K703" s="75">
        <f t="shared" ref="K703" si="553">SUM(K701:K702)</f>
        <v>1275.07</v>
      </c>
      <c r="L703" s="75">
        <f t="shared" ref="L703" si="554">SUM(L701:L702)</f>
        <v>0</v>
      </c>
      <c r="M703" s="75">
        <f t="shared" ref="M703" si="555">SUM(M701:M702)</f>
        <v>-25.5</v>
      </c>
      <c r="N703" s="75">
        <f t="shared" ref="N703" si="556">SUM(N701:N702)</f>
        <v>1249.57</v>
      </c>
      <c r="O703" s="72"/>
      <c r="P703" s="37"/>
    </row>
    <row r="704" spans="1:16" ht="17.25" customHeight="1" x14ac:dyDescent="0.2">
      <c r="A704" s="66"/>
      <c r="B704" s="67"/>
      <c r="C704" s="68"/>
      <c r="D704" s="68"/>
      <c r="E704" s="69"/>
      <c r="F704" s="66"/>
      <c r="G704" s="66"/>
      <c r="H704" s="66"/>
      <c r="I704" s="66"/>
      <c r="J704" s="70"/>
      <c r="K704" s="70"/>
      <c r="L704" s="70"/>
      <c r="M704" s="70"/>
      <c r="N704" s="70"/>
      <c r="O704" s="71"/>
      <c r="P704" s="70"/>
    </row>
    <row r="705" spans="1:16" ht="17.25" customHeight="1" x14ac:dyDescent="0.2">
      <c r="A705" s="42">
        <f>A702+1</f>
        <v>323</v>
      </c>
      <c r="B705" s="63" t="s">
        <v>104</v>
      </c>
      <c r="C705" s="17" t="s">
        <v>104</v>
      </c>
      <c r="D705" s="17" t="str">
        <f>VLOOKUP(C705,TaxInfo!$A$2:$B$641,2,0)</f>
        <v xml:space="preserve">San Carlos Solar Energy Inc. </v>
      </c>
      <c r="E705" s="26" t="s">
        <v>43</v>
      </c>
      <c r="F705" s="11" t="s">
        <v>36</v>
      </c>
      <c r="G705" s="11" t="s">
        <v>36</v>
      </c>
      <c r="H705" s="11" t="s">
        <v>36</v>
      </c>
      <c r="I705" s="11" t="s">
        <v>36</v>
      </c>
      <c r="J705" s="25" t="s">
        <v>38</v>
      </c>
      <c r="K705" s="25">
        <v>130.91</v>
      </c>
      <c r="L705" s="25" t="s">
        <v>38</v>
      </c>
      <c r="M705" s="25">
        <v>-2.62</v>
      </c>
      <c r="N705" s="25">
        <f>SUM(J705:M705)</f>
        <v>128.29</v>
      </c>
      <c r="O705" s="25"/>
      <c r="P705" s="25"/>
    </row>
    <row r="706" spans="1:16" ht="17.25" customHeight="1" x14ac:dyDescent="0.2">
      <c r="A706" s="42">
        <f t="shared" ref="A706:A805" si="557">A705+1</f>
        <v>324</v>
      </c>
      <c r="B706" s="63" t="s">
        <v>104</v>
      </c>
      <c r="C706" s="17" t="s">
        <v>105</v>
      </c>
      <c r="D706" s="17" t="str">
        <f>VLOOKUP(C706,TaxInfo!$A$2:$B$641,2,0)</f>
        <v xml:space="preserve">San Carlos Solar Energy Inc. </v>
      </c>
      <c r="E706" s="26" t="s">
        <v>43</v>
      </c>
      <c r="F706" s="11" t="s">
        <v>36</v>
      </c>
      <c r="G706" s="11" t="s">
        <v>36</v>
      </c>
      <c r="H706" s="11" t="s">
        <v>36</v>
      </c>
      <c r="I706" s="11" t="s">
        <v>36</v>
      </c>
      <c r="J706" s="25" t="s">
        <v>38</v>
      </c>
      <c r="K706" s="25">
        <v>143.13</v>
      </c>
      <c r="L706" s="25" t="s">
        <v>38</v>
      </c>
      <c r="M706" s="25">
        <v>-2.86</v>
      </c>
      <c r="N706" s="25">
        <f>SUM(J706:M706)</f>
        <v>140.26999999999998</v>
      </c>
      <c r="O706" s="25"/>
      <c r="P706" s="25"/>
    </row>
    <row r="707" spans="1:16" ht="17.25" customHeight="1" x14ac:dyDescent="0.2">
      <c r="A707" s="42">
        <f t="shared" si="557"/>
        <v>325</v>
      </c>
      <c r="B707" s="63" t="s">
        <v>104</v>
      </c>
      <c r="C707" s="17" t="s">
        <v>106</v>
      </c>
      <c r="D707" s="17" t="str">
        <f>VLOOKUP(C707,TaxInfo!$A$2:$B$641,2,0)</f>
        <v xml:space="preserve">San Carlos Solar Energy Inc. </v>
      </c>
      <c r="E707" s="26" t="s">
        <v>35</v>
      </c>
      <c r="F707" s="11" t="s">
        <v>36</v>
      </c>
      <c r="G707" s="11" t="s">
        <v>36</v>
      </c>
      <c r="H707" s="11" t="s">
        <v>36</v>
      </c>
      <c r="I707" s="11" t="s">
        <v>36</v>
      </c>
      <c r="J707" s="25" t="s">
        <v>38</v>
      </c>
      <c r="K707" s="25">
        <v>76.67</v>
      </c>
      <c r="L707" s="25" t="s">
        <v>38</v>
      </c>
      <c r="M707" s="25">
        <v>-1.53</v>
      </c>
      <c r="N707" s="25">
        <f>SUM(J707:M707)</f>
        <v>75.14</v>
      </c>
      <c r="O707" s="25"/>
      <c r="P707" s="25"/>
    </row>
    <row r="708" spans="1:16" ht="17.25" customHeight="1" x14ac:dyDescent="0.2">
      <c r="A708" s="42">
        <f t="shared" si="557"/>
        <v>326</v>
      </c>
      <c r="B708" s="63" t="s">
        <v>104</v>
      </c>
      <c r="C708" s="17" t="s">
        <v>107</v>
      </c>
      <c r="D708" s="17" t="str">
        <f>VLOOKUP(C708,TaxInfo!$A$2:$B$641,2,0)</f>
        <v xml:space="preserve">San Carlos Solar Energy Inc. </v>
      </c>
      <c r="E708" s="26" t="s">
        <v>35</v>
      </c>
      <c r="F708" s="11" t="s">
        <v>36</v>
      </c>
      <c r="G708" s="11" t="s">
        <v>36</v>
      </c>
      <c r="H708" s="11" t="s">
        <v>36</v>
      </c>
      <c r="I708" s="11" t="s">
        <v>36</v>
      </c>
      <c r="J708" s="25" t="s">
        <v>38</v>
      </c>
      <c r="K708" s="25">
        <v>76.58</v>
      </c>
      <c r="L708" s="25" t="s">
        <v>38</v>
      </c>
      <c r="M708" s="25">
        <v>-1.53</v>
      </c>
      <c r="N708" s="25">
        <f>SUM(J708:M708)</f>
        <v>75.05</v>
      </c>
      <c r="O708" s="25"/>
      <c r="P708" s="25"/>
    </row>
    <row r="709" spans="1:16" ht="17.25" customHeight="1" x14ac:dyDescent="0.2">
      <c r="A709" s="66"/>
      <c r="B709" s="67"/>
      <c r="C709" s="68"/>
      <c r="D709" s="68"/>
      <c r="E709" s="69"/>
      <c r="F709" s="66"/>
      <c r="G709" s="66"/>
      <c r="H709" s="66"/>
      <c r="I709" s="74" t="s">
        <v>1548</v>
      </c>
      <c r="J709" s="75">
        <f>SUM(J705:J708)</f>
        <v>0</v>
      </c>
      <c r="K709" s="75">
        <f t="shared" ref="K709:N709" si="558">SUM(K705:K708)</f>
        <v>427.28999999999996</v>
      </c>
      <c r="L709" s="75">
        <f t="shared" si="558"/>
        <v>0</v>
      </c>
      <c r="M709" s="75">
        <f t="shared" si="558"/>
        <v>-8.5400000000000009</v>
      </c>
      <c r="N709" s="75">
        <f t="shared" si="558"/>
        <v>418.74999999999994</v>
      </c>
      <c r="O709" s="72"/>
      <c r="P709" s="37"/>
    </row>
    <row r="710" spans="1:16" ht="17.25" customHeight="1" x14ac:dyDescent="0.2">
      <c r="A710" s="66"/>
      <c r="B710" s="67"/>
      <c r="C710" s="68"/>
      <c r="D710" s="68"/>
      <c r="E710" s="69"/>
      <c r="F710" s="66"/>
      <c r="G710" s="66"/>
      <c r="H710" s="66"/>
      <c r="I710" s="66"/>
      <c r="J710" s="70"/>
      <c r="K710" s="70"/>
      <c r="L710" s="70"/>
      <c r="M710" s="70"/>
      <c r="N710" s="70"/>
      <c r="O710" s="71"/>
      <c r="P710" s="70"/>
    </row>
    <row r="711" spans="1:16" ht="17.25" customHeight="1" x14ac:dyDescent="0.2">
      <c r="A711" s="42">
        <f>A708+1</f>
        <v>327</v>
      </c>
      <c r="B711" s="63" t="s">
        <v>108</v>
      </c>
      <c r="C711" s="17" t="s">
        <v>108</v>
      </c>
      <c r="D711" s="17" t="str">
        <f>VLOOKUP(C711,TaxInfo!$A$2:$B$641,2,0)</f>
        <v xml:space="preserve">San Carlos Sun Power Inc. </v>
      </c>
      <c r="E711" s="26" t="s">
        <v>43</v>
      </c>
      <c r="F711" s="11" t="s">
        <v>36</v>
      </c>
      <c r="G711" s="11" t="s">
        <v>36</v>
      </c>
      <c r="H711" s="11" t="s">
        <v>36</v>
      </c>
      <c r="I711" s="11" t="s">
        <v>36</v>
      </c>
      <c r="J711" s="25" t="s">
        <v>38</v>
      </c>
      <c r="K711" s="25">
        <v>169.48</v>
      </c>
      <c r="L711" s="25" t="s">
        <v>38</v>
      </c>
      <c r="M711" s="25">
        <v>-3.39</v>
      </c>
      <c r="N711" s="25">
        <f>SUM(J711:M711)</f>
        <v>166.09</v>
      </c>
      <c r="O711" s="25"/>
      <c r="P711" s="25"/>
    </row>
    <row r="712" spans="1:16" ht="17.25" customHeight="1" x14ac:dyDescent="0.2">
      <c r="A712" s="42">
        <f t="shared" si="557"/>
        <v>328</v>
      </c>
      <c r="B712" s="63" t="s">
        <v>108</v>
      </c>
      <c r="C712" s="17" t="s">
        <v>109</v>
      </c>
      <c r="D712" s="17" t="str">
        <f>VLOOKUP(C712,TaxInfo!$A$2:$B$641,2,0)</f>
        <v xml:space="preserve">San Carlos Sun Power Inc. </v>
      </c>
      <c r="E712" s="26" t="s">
        <v>35</v>
      </c>
      <c r="F712" s="11" t="s">
        <v>36</v>
      </c>
      <c r="G712" s="11" t="s">
        <v>36</v>
      </c>
      <c r="H712" s="11" t="s">
        <v>36</v>
      </c>
      <c r="I712" s="11" t="s">
        <v>36</v>
      </c>
      <c r="J712" s="25" t="s">
        <v>38</v>
      </c>
      <c r="K712" s="25">
        <v>103.71</v>
      </c>
      <c r="L712" s="25" t="s">
        <v>38</v>
      </c>
      <c r="M712" s="25">
        <v>-2.0699999999999998</v>
      </c>
      <c r="N712" s="25">
        <f>SUM(J712:M712)</f>
        <v>101.64</v>
      </c>
      <c r="O712" s="25"/>
      <c r="P712" s="25"/>
    </row>
    <row r="713" spans="1:16" ht="17.25" customHeight="1" x14ac:dyDescent="0.2">
      <c r="A713" s="66"/>
      <c r="B713" s="67"/>
      <c r="C713" s="68"/>
      <c r="D713" s="68"/>
      <c r="E713" s="69"/>
      <c r="F713" s="66"/>
      <c r="G713" s="66"/>
      <c r="H713" s="66"/>
      <c r="I713" s="74" t="s">
        <v>1548</v>
      </c>
      <c r="J713" s="75">
        <f>SUM(J711:J712)</f>
        <v>0</v>
      </c>
      <c r="K713" s="75">
        <f t="shared" ref="K713" si="559">SUM(K711:K712)</f>
        <v>273.19</v>
      </c>
      <c r="L713" s="75">
        <f t="shared" ref="L713" si="560">SUM(L711:L712)</f>
        <v>0</v>
      </c>
      <c r="M713" s="75">
        <f t="shared" ref="M713" si="561">SUM(M711:M712)</f>
        <v>-5.46</v>
      </c>
      <c r="N713" s="75">
        <f t="shared" ref="N713" si="562">SUM(N711:N712)</f>
        <v>267.73</v>
      </c>
      <c r="O713" s="72"/>
      <c r="P713" s="37"/>
    </row>
    <row r="714" spans="1:16" ht="17.25" customHeight="1" x14ac:dyDescent="0.2">
      <c r="A714" s="66"/>
      <c r="B714" s="67"/>
      <c r="C714" s="68"/>
      <c r="D714" s="68"/>
      <c r="E714" s="69"/>
      <c r="F714" s="66"/>
      <c r="G714" s="66"/>
      <c r="H714" s="66"/>
      <c r="I714" s="66"/>
      <c r="J714" s="70"/>
      <c r="K714" s="70"/>
      <c r="L714" s="70"/>
      <c r="M714" s="70"/>
      <c r="N714" s="70"/>
      <c r="O714" s="71"/>
      <c r="P714" s="70"/>
    </row>
    <row r="715" spans="1:16" ht="17.25" customHeight="1" x14ac:dyDescent="0.2">
      <c r="A715" s="42">
        <f>A712+1</f>
        <v>329</v>
      </c>
      <c r="B715" s="63" t="s">
        <v>127</v>
      </c>
      <c r="C715" s="17" t="s">
        <v>127</v>
      </c>
      <c r="D715" s="17" t="str">
        <f>VLOOKUP(C715,TaxInfo!$A$2:$B$641,2,0)</f>
        <v xml:space="preserve">San Fernando Electric Light &amp; Power Co., Inc. </v>
      </c>
      <c r="E715" s="26" t="s">
        <v>35</v>
      </c>
      <c r="F715" s="11" t="s">
        <v>36</v>
      </c>
      <c r="G715" s="11" t="s">
        <v>37</v>
      </c>
      <c r="H715" s="11" t="s">
        <v>37</v>
      </c>
      <c r="I715" s="11" t="s">
        <v>37</v>
      </c>
      <c r="J715" s="25">
        <v>2756.71</v>
      </c>
      <c r="K715" s="25" t="s">
        <v>38</v>
      </c>
      <c r="L715" s="25">
        <v>330.81</v>
      </c>
      <c r="M715" s="25">
        <v>-55.13</v>
      </c>
      <c r="N715" s="25">
        <f>SUM(J715:M715)</f>
        <v>3032.39</v>
      </c>
      <c r="O715" s="25"/>
      <c r="P715" s="25"/>
    </row>
    <row r="716" spans="1:16" ht="17.25" customHeight="1" x14ac:dyDescent="0.2">
      <c r="A716" s="66"/>
      <c r="B716" s="67"/>
      <c r="C716" s="68"/>
      <c r="D716" s="68"/>
      <c r="E716" s="69"/>
      <c r="F716" s="66"/>
      <c r="G716" s="66"/>
      <c r="H716" s="66"/>
      <c r="I716" s="90" t="s">
        <v>1548</v>
      </c>
      <c r="J716" s="91">
        <f>SUM(J715)</f>
        <v>2756.71</v>
      </c>
      <c r="K716" s="75">
        <f t="shared" ref="K716" si="563">SUM(K715)</f>
        <v>0</v>
      </c>
      <c r="L716" s="75">
        <f t="shared" ref="L716" si="564">SUM(L715)</f>
        <v>330.81</v>
      </c>
      <c r="M716" s="75">
        <f t="shared" ref="M716" si="565">SUM(M715)</f>
        <v>-55.13</v>
      </c>
      <c r="N716" s="76">
        <f t="shared" ref="N716" si="566">SUM(N715)</f>
        <v>3032.39</v>
      </c>
      <c r="O716" s="72"/>
      <c r="P716" s="37"/>
    </row>
    <row r="717" spans="1:16" ht="17.25" customHeight="1" x14ac:dyDescent="0.2">
      <c r="A717" s="66"/>
      <c r="B717" s="67"/>
      <c r="C717" s="68"/>
      <c r="D717" s="68"/>
      <c r="E717" s="69"/>
      <c r="F717" s="66"/>
      <c r="G717" s="66"/>
      <c r="H717" s="66"/>
      <c r="I717" s="66"/>
      <c r="J717" s="70"/>
      <c r="K717" s="70"/>
      <c r="L717" s="70"/>
      <c r="M717" s="70"/>
      <c r="N717" s="70"/>
      <c r="O717" s="71"/>
      <c r="P717" s="70"/>
    </row>
    <row r="718" spans="1:16" ht="17.25" customHeight="1" x14ac:dyDescent="0.2">
      <c r="A718" s="42">
        <f>A715+1</f>
        <v>330</v>
      </c>
      <c r="B718" s="63" t="s">
        <v>443</v>
      </c>
      <c r="C718" s="17" t="s">
        <v>443</v>
      </c>
      <c r="D718" s="17" t="str">
        <f>VLOOKUP(C718,TaxInfo!$A$2:$B$641,2,0)</f>
        <v xml:space="preserve">San Jose City I Power Corporation </v>
      </c>
      <c r="E718" s="64" t="s">
        <v>43</v>
      </c>
      <c r="F718" s="36" t="s">
        <v>36</v>
      </c>
      <c r="G718" s="36" t="s">
        <v>36</v>
      </c>
      <c r="H718" s="36" t="s">
        <v>36</v>
      </c>
      <c r="I718" s="36" t="s">
        <v>36</v>
      </c>
      <c r="J718" s="25" t="s">
        <v>38</v>
      </c>
      <c r="K718" s="25">
        <v>1.81</v>
      </c>
      <c r="L718" s="25" t="s">
        <v>38</v>
      </c>
      <c r="M718" s="25">
        <v>-0.04</v>
      </c>
      <c r="N718" s="25">
        <f>SUM(J718:M718)</f>
        <v>1.77</v>
      </c>
      <c r="O718" s="25"/>
      <c r="P718" s="25"/>
    </row>
    <row r="719" spans="1:16" ht="17.25" customHeight="1" x14ac:dyDescent="0.2">
      <c r="A719" s="42">
        <f t="shared" si="557"/>
        <v>331</v>
      </c>
      <c r="B719" s="63" t="s">
        <v>443</v>
      </c>
      <c r="C719" s="17" t="s">
        <v>444</v>
      </c>
      <c r="D719" s="17" t="str">
        <f>VLOOKUP(C719,TaxInfo!$A$2:$B$641,2,0)</f>
        <v xml:space="preserve">San Jose City I Power Corporation </v>
      </c>
      <c r="E719" s="27" t="s">
        <v>43</v>
      </c>
      <c r="F719" s="13" t="s">
        <v>36</v>
      </c>
      <c r="G719" s="13" t="s">
        <v>36</v>
      </c>
      <c r="H719" s="13" t="s">
        <v>36</v>
      </c>
      <c r="I719" s="13" t="s">
        <v>36</v>
      </c>
      <c r="J719" s="25" t="s">
        <v>38</v>
      </c>
      <c r="K719" s="25">
        <v>3.65</v>
      </c>
      <c r="L719" s="25" t="s">
        <v>38</v>
      </c>
      <c r="M719" s="25">
        <v>-7.0000000000000007E-2</v>
      </c>
      <c r="N719" s="25">
        <f>SUM(J719:M719)</f>
        <v>3.58</v>
      </c>
      <c r="O719" s="25"/>
      <c r="P719" s="25"/>
    </row>
    <row r="720" spans="1:16" ht="17.25" customHeight="1" x14ac:dyDescent="0.2">
      <c r="A720" s="42">
        <f t="shared" si="557"/>
        <v>332</v>
      </c>
      <c r="B720" s="63" t="s">
        <v>443</v>
      </c>
      <c r="C720" s="17" t="s">
        <v>445</v>
      </c>
      <c r="D720" s="17" t="str">
        <f>VLOOKUP(C720,TaxInfo!$A$2:$B$641,2,0)</f>
        <v xml:space="preserve">San Jose City I Power Corporation </v>
      </c>
      <c r="E720" s="26" t="s">
        <v>35</v>
      </c>
      <c r="F720" s="11" t="s">
        <v>36</v>
      </c>
      <c r="G720" s="11" t="s">
        <v>36</v>
      </c>
      <c r="H720" s="11" t="s">
        <v>36</v>
      </c>
      <c r="I720" s="11" t="s">
        <v>36</v>
      </c>
      <c r="J720" s="25" t="s">
        <v>38</v>
      </c>
      <c r="K720" s="25">
        <v>12.41</v>
      </c>
      <c r="L720" s="25" t="s">
        <v>38</v>
      </c>
      <c r="M720" s="25">
        <v>-0.25</v>
      </c>
      <c r="N720" s="25">
        <f>SUM(J720:M720)</f>
        <v>12.16</v>
      </c>
      <c r="O720" s="25"/>
      <c r="P720" s="25"/>
    </row>
    <row r="721" spans="1:16" ht="17.25" customHeight="1" x14ac:dyDescent="0.2">
      <c r="A721" s="42">
        <f t="shared" si="557"/>
        <v>333</v>
      </c>
      <c r="B721" s="63" t="s">
        <v>443</v>
      </c>
      <c r="C721" s="17" t="s">
        <v>446</v>
      </c>
      <c r="D721" s="17" t="str">
        <f>VLOOKUP(C721,TaxInfo!$A$2:$B$641,2,0)</f>
        <v xml:space="preserve">San Jose City I Power Corporation </v>
      </c>
      <c r="E721" s="26" t="s">
        <v>35</v>
      </c>
      <c r="F721" s="11" t="s">
        <v>36</v>
      </c>
      <c r="G721" s="11" t="s">
        <v>36</v>
      </c>
      <c r="H721" s="11" t="s">
        <v>36</v>
      </c>
      <c r="I721" s="11" t="s">
        <v>36</v>
      </c>
      <c r="J721" s="25" t="s">
        <v>38</v>
      </c>
      <c r="K721" s="25">
        <v>105.92</v>
      </c>
      <c r="L721" s="25" t="s">
        <v>38</v>
      </c>
      <c r="M721" s="25">
        <v>-2.12</v>
      </c>
      <c r="N721" s="25">
        <f>SUM(J721:M721)</f>
        <v>103.8</v>
      </c>
      <c r="O721" s="25"/>
      <c r="P721" s="25"/>
    </row>
    <row r="722" spans="1:16" ht="17.25" customHeight="1" x14ac:dyDescent="0.2">
      <c r="A722" s="66"/>
      <c r="B722" s="67"/>
      <c r="C722" s="68"/>
      <c r="D722" s="68"/>
      <c r="E722" s="69"/>
      <c r="F722" s="66"/>
      <c r="G722" s="66"/>
      <c r="H722" s="66"/>
      <c r="I722" s="74" t="s">
        <v>1548</v>
      </c>
      <c r="J722" s="75">
        <f>SUM(J718:J721)</f>
        <v>0</v>
      </c>
      <c r="K722" s="75">
        <f t="shared" ref="K722" si="567">SUM(K718:K721)</f>
        <v>123.79</v>
      </c>
      <c r="L722" s="75">
        <f t="shared" ref="L722" si="568">SUM(L718:L721)</f>
        <v>0</v>
      </c>
      <c r="M722" s="75">
        <f t="shared" ref="M722" si="569">SUM(M718:M721)</f>
        <v>-2.48</v>
      </c>
      <c r="N722" s="75">
        <f t="shared" ref="N722" si="570">SUM(N718:N721)</f>
        <v>121.31</v>
      </c>
      <c r="O722" s="72"/>
      <c r="P722" s="37"/>
    </row>
    <row r="723" spans="1:16" ht="17.25" customHeight="1" x14ac:dyDescent="0.2">
      <c r="A723" s="66"/>
      <c r="B723" s="67"/>
      <c r="C723" s="68"/>
      <c r="D723" s="68"/>
      <c r="E723" s="69"/>
      <c r="F723" s="66"/>
      <c r="G723" s="66"/>
      <c r="H723" s="66"/>
      <c r="I723" s="66"/>
      <c r="J723" s="70"/>
      <c r="K723" s="70"/>
      <c r="L723" s="70"/>
      <c r="M723" s="70"/>
      <c r="N723" s="70"/>
      <c r="O723" s="71"/>
      <c r="P723" s="70"/>
    </row>
    <row r="724" spans="1:16" ht="17.25" customHeight="1" x14ac:dyDescent="0.2">
      <c r="A724" s="42">
        <f>A721+1</f>
        <v>334</v>
      </c>
      <c r="B724" s="63" t="s">
        <v>47</v>
      </c>
      <c r="C724" s="17" t="s">
        <v>48</v>
      </c>
      <c r="D724" s="17" t="str">
        <f>VLOOKUP(C724,TaxInfo!$A$2:$B$641,2,0)</f>
        <v xml:space="preserve">San Miguel Energy Corporation </v>
      </c>
      <c r="E724" s="26" t="s">
        <v>35</v>
      </c>
      <c r="F724" s="11" t="s">
        <v>36</v>
      </c>
      <c r="G724" s="11" t="s">
        <v>37</v>
      </c>
      <c r="H724" s="11" t="s">
        <v>37</v>
      </c>
      <c r="I724" s="11" t="s">
        <v>37</v>
      </c>
      <c r="J724" s="25">
        <v>9785.56</v>
      </c>
      <c r="K724" s="25" t="s">
        <v>38</v>
      </c>
      <c r="L724" s="25">
        <v>1174.27</v>
      </c>
      <c r="M724" s="25">
        <v>-195.71</v>
      </c>
      <c r="N724" s="25">
        <f t="shared" ref="N724:N737" si="571">SUM(J724:M724)</f>
        <v>10764.12</v>
      </c>
      <c r="O724" s="25"/>
      <c r="P724" s="25"/>
    </row>
    <row r="725" spans="1:16" ht="17.25" customHeight="1" x14ac:dyDescent="0.2">
      <c r="A725" s="42">
        <f t="shared" si="557"/>
        <v>335</v>
      </c>
      <c r="B725" s="63" t="s">
        <v>47</v>
      </c>
      <c r="C725" s="17" t="s">
        <v>54</v>
      </c>
      <c r="D725" s="17" t="str">
        <f>VLOOKUP(C725,TaxInfo!$A$2:$B$641,2,0)</f>
        <v xml:space="preserve">San Miguel Energy Corporation </v>
      </c>
      <c r="E725" s="26" t="s">
        <v>35</v>
      </c>
      <c r="F725" s="11" t="s">
        <v>36</v>
      </c>
      <c r="G725" s="11" t="s">
        <v>37</v>
      </c>
      <c r="H725" s="11" t="s">
        <v>37</v>
      </c>
      <c r="I725" s="11" t="s">
        <v>37</v>
      </c>
      <c r="J725" s="25">
        <v>175.07</v>
      </c>
      <c r="K725" s="25" t="s">
        <v>38</v>
      </c>
      <c r="L725" s="25">
        <v>21.01</v>
      </c>
      <c r="M725" s="25">
        <v>-3.5</v>
      </c>
      <c r="N725" s="25">
        <f t="shared" si="571"/>
        <v>192.57999999999998</v>
      </c>
      <c r="O725" s="25"/>
      <c r="P725" s="25"/>
    </row>
    <row r="726" spans="1:16" ht="17.25" customHeight="1" x14ac:dyDescent="0.2">
      <c r="A726" s="42">
        <f t="shared" si="557"/>
        <v>336</v>
      </c>
      <c r="B726" s="63" t="s">
        <v>47</v>
      </c>
      <c r="C726" s="17" t="s">
        <v>89</v>
      </c>
      <c r="D726" s="17" t="str">
        <f>VLOOKUP(C726,TaxInfo!$A$2:$B$641,2,0)</f>
        <v xml:space="preserve">San Miguel Energy Corporation </v>
      </c>
      <c r="E726" s="26" t="s">
        <v>35</v>
      </c>
      <c r="F726" s="11" t="s">
        <v>36</v>
      </c>
      <c r="G726" s="11" t="s">
        <v>37</v>
      </c>
      <c r="H726" s="11" t="s">
        <v>37</v>
      </c>
      <c r="I726" s="11" t="s">
        <v>37</v>
      </c>
      <c r="J726" s="25">
        <v>132.71</v>
      </c>
      <c r="K726" s="25" t="s">
        <v>38</v>
      </c>
      <c r="L726" s="25">
        <v>15.93</v>
      </c>
      <c r="M726" s="25">
        <v>-2.65</v>
      </c>
      <c r="N726" s="25">
        <f t="shared" si="571"/>
        <v>145.99</v>
      </c>
      <c r="O726" s="25"/>
      <c r="P726" s="25"/>
    </row>
    <row r="727" spans="1:16" ht="17.25" customHeight="1" x14ac:dyDescent="0.2">
      <c r="A727" s="42">
        <f t="shared" si="557"/>
        <v>337</v>
      </c>
      <c r="B727" s="63" t="s">
        <v>47</v>
      </c>
      <c r="C727" s="17" t="s">
        <v>47</v>
      </c>
      <c r="D727" s="17" t="str">
        <f>VLOOKUP(C727,TaxInfo!$A$2:$B$641,2,0)</f>
        <v xml:space="preserve">San Miguel Energy Corporation </v>
      </c>
      <c r="E727" s="26" t="s">
        <v>43</v>
      </c>
      <c r="F727" s="11" t="s">
        <v>36</v>
      </c>
      <c r="G727" s="11" t="s">
        <v>37</v>
      </c>
      <c r="H727" s="11" t="s">
        <v>37</v>
      </c>
      <c r="I727" s="11" t="s">
        <v>37</v>
      </c>
      <c r="J727" s="25">
        <v>38821.03</v>
      </c>
      <c r="K727" s="25" t="s">
        <v>38</v>
      </c>
      <c r="L727" s="25">
        <v>4658.5200000000004</v>
      </c>
      <c r="M727" s="25">
        <v>-776.42</v>
      </c>
      <c r="N727" s="25">
        <f t="shared" si="571"/>
        <v>42703.130000000005</v>
      </c>
      <c r="O727" s="25"/>
      <c r="P727" s="25"/>
    </row>
    <row r="728" spans="1:16" ht="17.25" customHeight="1" x14ac:dyDescent="0.2">
      <c r="A728" s="42">
        <f t="shared" si="557"/>
        <v>338</v>
      </c>
      <c r="B728" s="63" t="s">
        <v>47</v>
      </c>
      <c r="C728" s="17" t="s">
        <v>139</v>
      </c>
      <c r="D728" s="17" t="str">
        <f>VLOOKUP(C728,TaxInfo!$A$2:$B$641,2,0)</f>
        <v xml:space="preserve">San Miguel Energy Corporation </v>
      </c>
      <c r="E728" s="26" t="s">
        <v>35</v>
      </c>
      <c r="F728" s="11" t="s">
        <v>36</v>
      </c>
      <c r="G728" s="11" t="s">
        <v>37</v>
      </c>
      <c r="H728" s="11" t="s">
        <v>37</v>
      </c>
      <c r="I728" s="11" t="s">
        <v>37</v>
      </c>
      <c r="J728" s="25">
        <v>17152.41</v>
      </c>
      <c r="K728" s="25" t="s">
        <v>38</v>
      </c>
      <c r="L728" s="25">
        <v>2058.29</v>
      </c>
      <c r="M728" s="25">
        <v>-343.05</v>
      </c>
      <c r="N728" s="25">
        <f t="shared" si="571"/>
        <v>18867.650000000001</v>
      </c>
      <c r="O728" s="25"/>
      <c r="P728" s="25"/>
    </row>
    <row r="729" spans="1:16" ht="17.25" customHeight="1" x14ac:dyDescent="0.2">
      <c r="A729" s="42">
        <f t="shared" si="557"/>
        <v>339</v>
      </c>
      <c r="B729" s="63" t="s">
        <v>47</v>
      </c>
      <c r="C729" s="17" t="s">
        <v>140</v>
      </c>
      <c r="D729" s="17" t="str">
        <f>VLOOKUP(C729,TaxInfo!$A$2:$B$641,2,0)</f>
        <v xml:space="preserve">San Miguel Energy Corporation </v>
      </c>
      <c r="E729" s="26" t="s">
        <v>35</v>
      </c>
      <c r="F729" s="11" t="s">
        <v>36</v>
      </c>
      <c r="G729" s="11" t="s">
        <v>37</v>
      </c>
      <c r="H729" s="11" t="s">
        <v>37</v>
      </c>
      <c r="I729" s="11" t="s">
        <v>37</v>
      </c>
      <c r="J729" s="25">
        <v>210.6</v>
      </c>
      <c r="K729" s="25" t="s">
        <v>38</v>
      </c>
      <c r="L729" s="25">
        <v>25.27</v>
      </c>
      <c r="M729" s="25">
        <v>-4.21</v>
      </c>
      <c r="N729" s="25">
        <f t="shared" si="571"/>
        <v>231.66</v>
      </c>
      <c r="O729" s="25"/>
      <c r="P729" s="25"/>
    </row>
    <row r="730" spans="1:16" ht="17.25" customHeight="1" x14ac:dyDescent="0.2">
      <c r="A730" s="42">
        <f t="shared" si="557"/>
        <v>340</v>
      </c>
      <c r="B730" s="63" t="s">
        <v>47</v>
      </c>
      <c r="C730" s="17" t="s">
        <v>141</v>
      </c>
      <c r="D730" s="17" t="str">
        <f>VLOOKUP(C730,TaxInfo!$A$2:$B$641,2,0)</f>
        <v xml:space="preserve">San Miguel Energy Corporation </v>
      </c>
      <c r="E730" s="26" t="s">
        <v>35</v>
      </c>
      <c r="F730" s="11" t="s">
        <v>36</v>
      </c>
      <c r="G730" s="11" t="s">
        <v>37</v>
      </c>
      <c r="H730" s="11" t="s">
        <v>37</v>
      </c>
      <c r="I730" s="11" t="s">
        <v>37</v>
      </c>
      <c r="J730" s="25">
        <v>880.69</v>
      </c>
      <c r="K730" s="25" t="s">
        <v>38</v>
      </c>
      <c r="L730" s="25">
        <v>105.68</v>
      </c>
      <c r="M730" s="25">
        <v>-17.61</v>
      </c>
      <c r="N730" s="25">
        <f t="shared" si="571"/>
        <v>968.7600000000001</v>
      </c>
      <c r="O730" s="25"/>
      <c r="P730" s="25"/>
    </row>
    <row r="731" spans="1:16" ht="17.25" customHeight="1" x14ac:dyDescent="0.2">
      <c r="A731" s="42">
        <f t="shared" si="557"/>
        <v>341</v>
      </c>
      <c r="B731" s="63" t="s">
        <v>47</v>
      </c>
      <c r="C731" s="17" t="s">
        <v>312</v>
      </c>
      <c r="D731" s="17" t="str">
        <f>VLOOKUP(C731,TaxInfo!$A$2:$B$641,2,0)</f>
        <v xml:space="preserve">San Miguel Energy Corporation </v>
      </c>
      <c r="E731" s="26" t="s">
        <v>35</v>
      </c>
      <c r="F731" s="11" t="s">
        <v>36</v>
      </c>
      <c r="G731" s="11" t="s">
        <v>37</v>
      </c>
      <c r="H731" s="11" t="s">
        <v>37</v>
      </c>
      <c r="I731" s="11" t="s">
        <v>37</v>
      </c>
      <c r="J731" s="25">
        <v>16.399999999999999</v>
      </c>
      <c r="K731" s="25" t="s">
        <v>38</v>
      </c>
      <c r="L731" s="25">
        <v>1.97</v>
      </c>
      <c r="M731" s="25">
        <v>-0.33</v>
      </c>
      <c r="N731" s="25">
        <f t="shared" si="571"/>
        <v>18.04</v>
      </c>
      <c r="O731" s="25"/>
      <c r="P731" s="25"/>
    </row>
    <row r="732" spans="1:16" ht="17.25" customHeight="1" x14ac:dyDescent="0.2">
      <c r="A732" s="42">
        <f t="shared" si="557"/>
        <v>342</v>
      </c>
      <c r="B732" s="63" t="s">
        <v>47</v>
      </c>
      <c r="C732" s="17" t="s">
        <v>327</v>
      </c>
      <c r="D732" s="17" t="str">
        <f>VLOOKUP(C732,TaxInfo!$A$2:$B$641,2,0)</f>
        <v xml:space="preserve">San Miguel Energy Corporation </v>
      </c>
      <c r="E732" s="26" t="s">
        <v>35</v>
      </c>
      <c r="F732" s="11" t="s">
        <v>36</v>
      </c>
      <c r="G732" s="11" t="s">
        <v>37</v>
      </c>
      <c r="H732" s="11" t="s">
        <v>37</v>
      </c>
      <c r="I732" s="11" t="s">
        <v>37</v>
      </c>
      <c r="J732" s="25">
        <v>19328.990000000002</v>
      </c>
      <c r="K732" s="25" t="s">
        <v>38</v>
      </c>
      <c r="L732" s="25">
        <v>2319.48</v>
      </c>
      <c r="M732" s="25">
        <v>-386.58</v>
      </c>
      <c r="N732" s="25">
        <f t="shared" si="571"/>
        <v>21261.89</v>
      </c>
      <c r="O732" s="25"/>
      <c r="P732" s="25"/>
    </row>
    <row r="733" spans="1:16" ht="17.25" customHeight="1" x14ac:dyDescent="0.2">
      <c r="A733" s="42">
        <f t="shared" si="557"/>
        <v>343</v>
      </c>
      <c r="B733" s="63" t="s">
        <v>330</v>
      </c>
      <c r="C733" s="17" t="s">
        <v>330</v>
      </c>
      <c r="D733" s="17" t="str">
        <f>VLOOKUP(C733,TaxInfo!$A$2:$B$641,2,0)</f>
        <v xml:space="preserve">San Miguel Energy Corporation </v>
      </c>
      <c r="E733" s="26" t="s">
        <v>35</v>
      </c>
      <c r="F733" s="11" t="s">
        <v>36</v>
      </c>
      <c r="G733" s="11" t="s">
        <v>37</v>
      </c>
      <c r="H733" s="11" t="s">
        <v>37</v>
      </c>
      <c r="I733" s="11" t="s">
        <v>37</v>
      </c>
      <c r="J733" s="25">
        <v>0.56000000000000005</v>
      </c>
      <c r="K733" s="25" t="s">
        <v>38</v>
      </c>
      <c r="L733" s="25">
        <v>7.0000000000000007E-2</v>
      </c>
      <c r="M733" s="25">
        <v>-0.01</v>
      </c>
      <c r="N733" s="25">
        <f t="shared" si="571"/>
        <v>0.62000000000000011</v>
      </c>
      <c r="O733" s="25"/>
      <c r="P733" s="25"/>
    </row>
    <row r="734" spans="1:16" ht="17.25" customHeight="1" x14ac:dyDescent="0.2">
      <c r="A734" s="42">
        <f t="shared" si="557"/>
        <v>344</v>
      </c>
      <c r="B734" s="17" t="s">
        <v>47</v>
      </c>
      <c r="C734" s="17" t="s">
        <v>371</v>
      </c>
      <c r="D734" s="17" t="str">
        <f>VLOOKUP(C734,TaxInfo!$A$2:$B$641,2,0)</f>
        <v xml:space="preserve">San Miguel Energy Corporation </v>
      </c>
      <c r="E734" s="26" t="s">
        <v>35</v>
      </c>
      <c r="F734" s="11" t="s">
        <v>36</v>
      </c>
      <c r="G734" s="11" t="s">
        <v>37</v>
      </c>
      <c r="H734" s="11" t="s">
        <v>37</v>
      </c>
      <c r="I734" s="11" t="s">
        <v>37</v>
      </c>
      <c r="J734" s="25">
        <v>108.97</v>
      </c>
      <c r="K734" s="25" t="s">
        <v>38</v>
      </c>
      <c r="L734" s="25">
        <v>13.08</v>
      </c>
      <c r="M734" s="25">
        <v>-2.1800000000000002</v>
      </c>
      <c r="N734" s="25">
        <f t="shared" si="571"/>
        <v>119.86999999999999</v>
      </c>
      <c r="O734" s="25"/>
      <c r="P734" s="25"/>
    </row>
    <row r="735" spans="1:16" ht="17.25" customHeight="1" x14ac:dyDescent="0.2">
      <c r="A735" s="42">
        <f t="shared" si="557"/>
        <v>345</v>
      </c>
      <c r="B735" s="17" t="s">
        <v>47</v>
      </c>
      <c r="C735" s="17" t="s">
        <v>402</v>
      </c>
      <c r="D735" s="17" t="str">
        <f>VLOOKUP(C735,TaxInfo!$A$2:$B$641,2,0)</f>
        <v xml:space="preserve">San Miguel Energy Corporation </v>
      </c>
      <c r="E735" s="64" t="s">
        <v>35</v>
      </c>
      <c r="F735" s="36" t="s">
        <v>36</v>
      </c>
      <c r="G735" s="36" t="s">
        <v>37</v>
      </c>
      <c r="H735" s="36" t="s">
        <v>37</v>
      </c>
      <c r="I735" s="36" t="s">
        <v>37</v>
      </c>
      <c r="J735" s="25">
        <v>38.65</v>
      </c>
      <c r="K735" s="25" t="s">
        <v>38</v>
      </c>
      <c r="L735" s="25">
        <v>4.6399999999999997</v>
      </c>
      <c r="M735" s="25">
        <v>-0.77</v>
      </c>
      <c r="N735" s="25">
        <f t="shared" si="571"/>
        <v>42.519999999999996</v>
      </c>
      <c r="O735" s="25"/>
      <c r="P735" s="25"/>
    </row>
    <row r="736" spans="1:16" ht="17.25" customHeight="1" x14ac:dyDescent="0.2">
      <c r="A736" s="42">
        <f t="shared" si="557"/>
        <v>346</v>
      </c>
      <c r="B736" s="63" t="s">
        <v>47</v>
      </c>
      <c r="C736" s="17" t="s">
        <v>450</v>
      </c>
      <c r="D736" s="17" t="str">
        <f>VLOOKUP(C736,TaxInfo!$A$2:$B$641,2,0)</f>
        <v xml:space="preserve">San Miguel Energy Corporation </v>
      </c>
      <c r="E736" s="27" t="s">
        <v>35</v>
      </c>
      <c r="F736" s="13" t="s">
        <v>36</v>
      </c>
      <c r="G736" s="13" t="s">
        <v>37</v>
      </c>
      <c r="H736" s="13" t="s">
        <v>37</v>
      </c>
      <c r="I736" s="13" t="s">
        <v>37</v>
      </c>
      <c r="J736" s="25">
        <v>137.12</v>
      </c>
      <c r="K736" s="25" t="s">
        <v>38</v>
      </c>
      <c r="L736" s="25">
        <v>16.45</v>
      </c>
      <c r="M736" s="25">
        <v>-2.74</v>
      </c>
      <c r="N736" s="25">
        <f t="shared" si="571"/>
        <v>150.82999999999998</v>
      </c>
      <c r="O736" s="25"/>
      <c r="P736" s="25"/>
    </row>
    <row r="737" spans="1:16" ht="17.25" customHeight="1" x14ac:dyDescent="0.2">
      <c r="A737" s="42">
        <f t="shared" si="557"/>
        <v>347</v>
      </c>
      <c r="B737" s="63" t="s">
        <v>454</v>
      </c>
      <c r="C737" s="17" t="s">
        <v>454</v>
      </c>
      <c r="D737" s="17" t="str">
        <f>VLOOKUP(C737,TaxInfo!$A$2:$B$641,2,0)</f>
        <v xml:space="preserve">San Miguel Energy Corporation </v>
      </c>
      <c r="E737" s="26" t="s">
        <v>35</v>
      </c>
      <c r="F737" s="11" t="s">
        <v>36</v>
      </c>
      <c r="G737" s="11" t="s">
        <v>37</v>
      </c>
      <c r="H737" s="11" t="s">
        <v>37</v>
      </c>
      <c r="I737" s="11" t="s">
        <v>37</v>
      </c>
      <c r="J737" s="25">
        <v>0.09</v>
      </c>
      <c r="K737" s="25" t="s">
        <v>38</v>
      </c>
      <c r="L737" s="25">
        <v>0.01</v>
      </c>
      <c r="M737" s="25" t="s">
        <v>38</v>
      </c>
      <c r="N737" s="25">
        <f t="shared" si="571"/>
        <v>9.9999999999999992E-2</v>
      </c>
      <c r="O737" s="25"/>
      <c r="P737" s="25"/>
    </row>
    <row r="738" spans="1:16" ht="17.25" customHeight="1" x14ac:dyDescent="0.2">
      <c r="A738" s="66"/>
      <c r="B738" s="67"/>
      <c r="C738" s="68"/>
      <c r="D738" s="68"/>
      <c r="E738" s="69"/>
      <c r="F738" s="66"/>
      <c r="G738" s="66"/>
      <c r="H738" s="66"/>
      <c r="I738" s="74" t="s">
        <v>1548</v>
      </c>
      <c r="J738" s="75">
        <f>SUM(J724:J737)</f>
        <v>86788.849999999991</v>
      </c>
      <c r="K738" s="75">
        <f t="shared" ref="K738:N738" si="572">SUM(K724:K737)</f>
        <v>0</v>
      </c>
      <c r="L738" s="75">
        <f t="shared" si="572"/>
        <v>10414.670000000002</v>
      </c>
      <c r="M738" s="75">
        <f t="shared" si="572"/>
        <v>-1735.7599999999998</v>
      </c>
      <c r="N738" s="75">
        <f t="shared" si="572"/>
        <v>95467.76</v>
      </c>
      <c r="O738" s="72"/>
      <c r="P738" s="37"/>
    </row>
    <row r="739" spans="1:16" ht="17.25" customHeight="1" x14ac:dyDescent="0.2">
      <c r="A739" s="66"/>
      <c r="B739" s="67"/>
      <c r="C739" s="68"/>
      <c r="D739" s="68"/>
      <c r="E739" s="69"/>
      <c r="F739" s="66"/>
      <c r="G739" s="66"/>
      <c r="H739" s="66"/>
      <c r="I739" s="66"/>
      <c r="J739" s="70"/>
      <c r="K739" s="70"/>
      <c r="L739" s="70"/>
      <c r="M739" s="70"/>
      <c r="N739" s="70"/>
      <c r="O739" s="71"/>
      <c r="P739" s="70"/>
    </row>
    <row r="740" spans="1:16" ht="17.25" customHeight="1" x14ac:dyDescent="0.2">
      <c r="A740" s="42">
        <f>A737+1</f>
        <v>348</v>
      </c>
      <c r="B740" s="63" t="s">
        <v>119</v>
      </c>
      <c r="C740" s="17" t="s">
        <v>119</v>
      </c>
      <c r="D740" s="17" t="str">
        <f>VLOOKUP(C740,TaxInfo!$A$2:$B$641,2,0)</f>
        <v>SC Global Coco Products</v>
      </c>
      <c r="E740" s="26" t="s">
        <v>35</v>
      </c>
      <c r="F740" s="11" t="s">
        <v>36</v>
      </c>
      <c r="G740" s="11" t="s">
        <v>37</v>
      </c>
      <c r="H740" s="11" t="s">
        <v>37</v>
      </c>
      <c r="I740" s="11" t="s">
        <v>36</v>
      </c>
      <c r="J740" s="25" t="s">
        <v>38</v>
      </c>
      <c r="K740" s="25">
        <v>108.37</v>
      </c>
      <c r="L740" s="25" t="s">
        <v>38</v>
      </c>
      <c r="M740" s="25">
        <v>-2.17</v>
      </c>
      <c r="N740" s="25">
        <f>SUM(J740:M740)</f>
        <v>106.2</v>
      </c>
      <c r="O740" s="25"/>
      <c r="P740" s="25"/>
    </row>
    <row r="741" spans="1:16" ht="17.25" customHeight="1" x14ac:dyDescent="0.2">
      <c r="A741" s="66"/>
      <c r="B741" s="67"/>
      <c r="C741" s="68"/>
      <c r="D741" s="68"/>
      <c r="E741" s="69"/>
      <c r="F741" s="66"/>
      <c r="G741" s="66"/>
      <c r="H741" s="66"/>
      <c r="I741" s="90" t="s">
        <v>1548</v>
      </c>
      <c r="J741" s="91">
        <f>SUM(J740)</f>
        <v>0</v>
      </c>
      <c r="K741" s="75">
        <f t="shared" ref="K741" si="573">SUM(K740)</f>
        <v>108.37</v>
      </c>
      <c r="L741" s="75">
        <f t="shared" ref="L741" si="574">SUM(L740)</f>
        <v>0</v>
      </c>
      <c r="M741" s="75">
        <f t="shared" ref="M741" si="575">SUM(M740)</f>
        <v>-2.17</v>
      </c>
      <c r="N741" s="76">
        <f t="shared" ref="N741" si="576">SUM(N740)</f>
        <v>106.2</v>
      </c>
      <c r="O741" s="72"/>
      <c r="P741" s="37"/>
    </row>
    <row r="742" spans="1:16" ht="17.25" customHeight="1" x14ac:dyDescent="0.2">
      <c r="A742" s="66"/>
      <c r="B742" s="67"/>
      <c r="C742" s="68"/>
      <c r="D742" s="68"/>
      <c r="E742" s="69"/>
      <c r="F742" s="66"/>
      <c r="G742" s="66"/>
      <c r="H742" s="66"/>
      <c r="I742" s="66"/>
      <c r="J742" s="70"/>
      <c r="K742" s="70"/>
      <c r="L742" s="70"/>
      <c r="M742" s="70"/>
      <c r="N742" s="70"/>
      <c r="O742" s="71"/>
      <c r="P742" s="70"/>
    </row>
    <row r="743" spans="1:16" ht="17.25" customHeight="1" x14ac:dyDescent="0.2">
      <c r="A743" s="42">
        <f>A740+1</f>
        <v>349</v>
      </c>
      <c r="B743" s="63" t="s">
        <v>120</v>
      </c>
      <c r="C743" s="17" t="s">
        <v>120</v>
      </c>
      <c r="D743" s="17" t="str">
        <f>VLOOKUP(C743,TaxInfo!$A$2:$B$641,2,0)</f>
        <v xml:space="preserve">SEM-Calaca Power Corporation </v>
      </c>
      <c r="E743" s="26" t="s">
        <v>43</v>
      </c>
      <c r="F743" s="11" t="s">
        <v>36</v>
      </c>
      <c r="G743" s="11" t="s">
        <v>37</v>
      </c>
      <c r="H743" s="11" t="s">
        <v>37</v>
      </c>
      <c r="I743" s="11" t="s">
        <v>37</v>
      </c>
      <c r="J743" s="25">
        <v>918.6</v>
      </c>
      <c r="K743" s="25" t="s">
        <v>38</v>
      </c>
      <c r="L743" s="25">
        <v>110.23</v>
      </c>
      <c r="M743" s="25">
        <v>-18.37</v>
      </c>
      <c r="N743" s="25">
        <f>SUM(J743:M743)</f>
        <v>1010.4599999999999</v>
      </c>
      <c r="O743" s="25"/>
      <c r="P743" s="25"/>
    </row>
    <row r="744" spans="1:16" ht="17.25" customHeight="1" x14ac:dyDescent="0.2">
      <c r="A744" s="42">
        <f t="shared" si="557"/>
        <v>350</v>
      </c>
      <c r="B744" s="63" t="s">
        <v>120</v>
      </c>
      <c r="C744" s="17" t="s">
        <v>121</v>
      </c>
      <c r="D744" s="17" t="str">
        <f>VLOOKUP(C744,TaxInfo!$A$2:$B$641,2,0)</f>
        <v xml:space="preserve">SEM-Calaca Power Corporation </v>
      </c>
      <c r="E744" s="26" t="s">
        <v>35</v>
      </c>
      <c r="F744" s="11" t="s">
        <v>36</v>
      </c>
      <c r="G744" s="11" t="s">
        <v>37</v>
      </c>
      <c r="H744" s="11" t="s">
        <v>37</v>
      </c>
      <c r="I744" s="11" t="s">
        <v>37</v>
      </c>
      <c r="J744" s="25">
        <v>7.85</v>
      </c>
      <c r="K744" s="25" t="s">
        <v>38</v>
      </c>
      <c r="L744" s="25">
        <v>0.94</v>
      </c>
      <c r="M744" s="25">
        <v>-0.16</v>
      </c>
      <c r="N744" s="25">
        <f>SUM(J744:M744)</f>
        <v>8.629999999999999</v>
      </c>
      <c r="O744" s="25"/>
      <c r="P744" s="25"/>
    </row>
    <row r="745" spans="1:16" ht="17.25" customHeight="1" x14ac:dyDescent="0.2">
      <c r="A745" s="42">
        <f t="shared" si="557"/>
        <v>351</v>
      </c>
      <c r="B745" s="17" t="s">
        <v>120</v>
      </c>
      <c r="C745" s="17" t="s">
        <v>360</v>
      </c>
      <c r="D745" s="17" t="str">
        <f>VLOOKUP(C745,TaxInfo!$A$2:$B$641,2,0)</f>
        <v xml:space="preserve">SEM-Calaca Power Corporation </v>
      </c>
      <c r="E745" s="26" t="s">
        <v>35</v>
      </c>
      <c r="F745" s="11" t="s">
        <v>36</v>
      </c>
      <c r="G745" s="11" t="s">
        <v>37</v>
      </c>
      <c r="H745" s="11" t="s">
        <v>37</v>
      </c>
      <c r="I745" s="11" t="s">
        <v>37</v>
      </c>
      <c r="J745" s="25">
        <v>1.06</v>
      </c>
      <c r="K745" s="25" t="s">
        <v>38</v>
      </c>
      <c r="L745" s="25">
        <v>0.13</v>
      </c>
      <c r="M745" s="25">
        <v>-0.02</v>
      </c>
      <c r="N745" s="25">
        <f>SUM(J745:M745)</f>
        <v>1.17</v>
      </c>
      <c r="O745" s="25"/>
      <c r="P745" s="25"/>
    </row>
    <row r="746" spans="1:16" ht="17.25" customHeight="1" x14ac:dyDescent="0.2">
      <c r="A746" s="66"/>
      <c r="B746" s="67"/>
      <c r="C746" s="68"/>
      <c r="D746" s="68"/>
      <c r="E746" s="69"/>
      <c r="F746" s="66"/>
      <c r="G746" s="66"/>
      <c r="H746" s="66"/>
      <c r="I746" s="74" t="s">
        <v>1548</v>
      </c>
      <c r="J746" s="75">
        <f>SUM(J743:J745)</f>
        <v>927.51</v>
      </c>
      <c r="K746" s="75">
        <f t="shared" ref="K746" si="577">SUM(K742:K745)</f>
        <v>0</v>
      </c>
      <c r="L746" s="75">
        <f t="shared" ref="L746" si="578">SUM(L742:L745)</f>
        <v>111.3</v>
      </c>
      <c r="M746" s="75">
        <f t="shared" ref="M746" si="579">SUM(M742:M745)</f>
        <v>-18.55</v>
      </c>
      <c r="N746" s="75">
        <f t="shared" ref="N746" si="580">SUM(N742:N745)</f>
        <v>1020.2599999999999</v>
      </c>
      <c r="O746" s="72"/>
      <c r="P746" s="37"/>
    </row>
    <row r="747" spans="1:16" ht="17.25" customHeight="1" x14ac:dyDescent="0.2">
      <c r="A747" s="66"/>
      <c r="B747" s="67"/>
      <c r="C747" s="68"/>
      <c r="D747" s="68"/>
      <c r="E747" s="69"/>
      <c r="F747" s="66"/>
      <c r="G747" s="66"/>
      <c r="H747" s="66"/>
      <c r="I747" s="66"/>
      <c r="J747" s="70"/>
      <c r="K747" s="70"/>
      <c r="L747" s="70"/>
      <c r="M747" s="70"/>
      <c r="N747" s="70"/>
      <c r="O747" s="71"/>
      <c r="P747" s="70"/>
    </row>
    <row r="748" spans="1:16" ht="17.25" customHeight="1" x14ac:dyDescent="0.2">
      <c r="A748" s="42">
        <f>A745+1</f>
        <v>352</v>
      </c>
      <c r="B748" s="63" t="s">
        <v>122</v>
      </c>
      <c r="C748" s="17" t="s">
        <v>122</v>
      </c>
      <c r="D748" s="17" t="str">
        <f>VLOOKUP(C748,TaxInfo!$A$2:$B$641,2,0)</f>
        <v xml:space="preserve">SEM-CALACA RES CORPORATION </v>
      </c>
      <c r="E748" s="26" t="s">
        <v>35</v>
      </c>
      <c r="F748" s="11" t="s">
        <v>36</v>
      </c>
      <c r="G748" s="11" t="s">
        <v>37</v>
      </c>
      <c r="H748" s="11" t="s">
        <v>37</v>
      </c>
      <c r="I748" s="11" t="s">
        <v>37</v>
      </c>
      <c r="J748" s="25">
        <v>206.91</v>
      </c>
      <c r="K748" s="25" t="s">
        <v>38</v>
      </c>
      <c r="L748" s="25">
        <v>24.83</v>
      </c>
      <c r="M748" s="25">
        <v>-4.1399999999999997</v>
      </c>
      <c r="N748" s="25">
        <f>SUM(J748:M748)</f>
        <v>227.60000000000002</v>
      </c>
      <c r="O748" s="25"/>
      <c r="P748" s="25"/>
    </row>
    <row r="749" spans="1:16" ht="17.25" customHeight="1" x14ac:dyDescent="0.2">
      <c r="A749" s="66"/>
      <c r="B749" s="67"/>
      <c r="C749" s="68"/>
      <c r="D749" s="68"/>
      <c r="E749" s="69"/>
      <c r="F749" s="66"/>
      <c r="G749" s="66"/>
      <c r="H749" s="66"/>
      <c r="I749" s="90" t="s">
        <v>1548</v>
      </c>
      <c r="J749" s="91">
        <f>SUM(J748)</f>
        <v>206.91</v>
      </c>
      <c r="K749" s="75">
        <f t="shared" ref="K749" si="581">SUM(K748)</f>
        <v>0</v>
      </c>
      <c r="L749" s="75">
        <f t="shared" ref="L749" si="582">SUM(L748)</f>
        <v>24.83</v>
      </c>
      <c r="M749" s="75">
        <f t="shared" ref="M749" si="583">SUM(M748)</f>
        <v>-4.1399999999999997</v>
      </c>
      <c r="N749" s="76">
        <f t="shared" ref="N749" si="584">SUM(N748)</f>
        <v>227.60000000000002</v>
      </c>
      <c r="O749" s="72"/>
      <c r="P749" s="37"/>
    </row>
    <row r="750" spans="1:16" ht="17.25" customHeight="1" x14ac:dyDescent="0.2">
      <c r="A750" s="66"/>
      <c r="B750" s="67"/>
      <c r="C750" s="68"/>
      <c r="D750" s="68"/>
      <c r="E750" s="69"/>
      <c r="F750" s="66"/>
      <c r="G750" s="66"/>
      <c r="H750" s="66"/>
      <c r="I750" s="66"/>
      <c r="J750" s="70"/>
      <c r="K750" s="70"/>
      <c r="L750" s="70"/>
      <c r="M750" s="70"/>
      <c r="N750" s="70"/>
      <c r="O750" s="71"/>
      <c r="P750" s="70"/>
    </row>
    <row r="751" spans="1:16" ht="17.25" customHeight="1" x14ac:dyDescent="0.2">
      <c r="A751" s="42">
        <f>A748+1</f>
        <v>353</v>
      </c>
      <c r="B751" s="63" t="s">
        <v>471</v>
      </c>
      <c r="C751" s="17" t="s">
        <v>471</v>
      </c>
      <c r="D751" s="17" t="str">
        <f>VLOOKUP(C751,TaxInfo!$A$2:$B$641,2,0)</f>
        <v>Shell Energy Philippines, Inc.</v>
      </c>
      <c r="E751" s="26" t="s">
        <v>35</v>
      </c>
      <c r="F751" s="11" t="s">
        <v>36</v>
      </c>
      <c r="G751" s="11" t="s">
        <v>37</v>
      </c>
      <c r="H751" s="11" t="s">
        <v>37</v>
      </c>
      <c r="I751" s="11" t="s">
        <v>37</v>
      </c>
      <c r="J751" s="25">
        <v>8.7100000000000009</v>
      </c>
      <c r="K751" s="25" t="s">
        <v>38</v>
      </c>
      <c r="L751" s="25">
        <v>1.05</v>
      </c>
      <c r="M751" s="25">
        <v>-0.17</v>
      </c>
      <c r="N751" s="25">
        <f>SUM(J751:M751)</f>
        <v>9.5900000000000016</v>
      </c>
      <c r="O751" s="25"/>
      <c r="P751" s="25"/>
    </row>
    <row r="752" spans="1:16" ht="17.25" customHeight="1" x14ac:dyDescent="0.2">
      <c r="A752" s="42">
        <f t="shared" si="557"/>
        <v>354</v>
      </c>
      <c r="B752" s="63" t="s">
        <v>471</v>
      </c>
      <c r="C752" s="17" t="s">
        <v>472</v>
      </c>
      <c r="D752" s="17" t="str">
        <f>VLOOKUP(C752,TaxInfo!$A$2:$B$641,2,0)</f>
        <v>Shell Energy Philippines, Inc.</v>
      </c>
      <c r="E752" s="26" t="s">
        <v>35</v>
      </c>
      <c r="F752" s="11" t="s">
        <v>36</v>
      </c>
      <c r="G752" s="11" t="s">
        <v>37</v>
      </c>
      <c r="H752" s="11" t="s">
        <v>37</v>
      </c>
      <c r="I752" s="11" t="s">
        <v>37</v>
      </c>
      <c r="J752" s="25">
        <v>23.04</v>
      </c>
      <c r="K752" s="25" t="s">
        <v>38</v>
      </c>
      <c r="L752" s="25">
        <v>2.76</v>
      </c>
      <c r="M752" s="25">
        <v>-0.46</v>
      </c>
      <c r="N752" s="25">
        <f>SUM(J752:M752)</f>
        <v>25.339999999999996</v>
      </c>
      <c r="O752" s="25"/>
      <c r="P752" s="25"/>
    </row>
    <row r="753" spans="1:16" ht="17.25" customHeight="1" x14ac:dyDescent="0.2">
      <c r="A753" s="66"/>
      <c r="B753" s="67"/>
      <c r="C753" s="68"/>
      <c r="D753" s="68"/>
      <c r="E753" s="69"/>
      <c r="F753" s="66"/>
      <c r="G753" s="66"/>
      <c r="H753" s="66"/>
      <c r="I753" s="90" t="s">
        <v>1548</v>
      </c>
      <c r="J753" s="91">
        <f>SUM(J751:J752)</f>
        <v>31.75</v>
      </c>
      <c r="K753" s="91">
        <f t="shared" ref="K753:N753" si="585">SUM(K751:K752)</f>
        <v>0</v>
      </c>
      <c r="L753" s="91">
        <f t="shared" si="585"/>
        <v>3.8099999999999996</v>
      </c>
      <c r="M753" s="91">
        <f t="shared" si="585"/>
        <v>-0.63</v>
      </c>
      <c r="N753" s="91">
        <f t="shared" si="585"/>
        <v>34.93</v>
      </c>
      <c r="O753" s="72"/>
      <c r="P753" s="37"/>
    </row>
    <row r="754" spans="1:16" ht="17.25" customHeight="1" x14ac:dyDescent="0.2">
      <c r="A754" s="66"/>
      <c r="B754" s="67"/>
      <c r="C754" s="68"/>
      <c r="D754" s="68"/>
      <c r="E754" s="69"/>
      <c r="F754" s="66"/>
      <c r="G754" s="66"/>
      <c r="H754" s="66"/>
      <c r="I754" s="66"/>
      <c r="J754" s="70"/>
      <c r="K754" s="70"/>
      <c r="L754" s="70"/>
      <c r="M754" s="70"/>
      <c r="N754" s="70"/>
      <c r="O754" s="71"/>
      <c r="P754" s="70"/>
    </row>
    <row r="755" spans="1:16" ht="17.25" customHeight="1" x14ac:dyDescent="0.2">
      <c r="A755" s="42">
        <f>A752+1</f>
        <v>355</v>
      </c>
      <c r="B755" s="63" t="s">
        <v>128</v>
      </c>
      <c r="C755" s="17" t="s">
        <v>128</v>
      </c>
      <c r="D755" s="17" t="str">
        <f>VLOOKUP(C755,TaxInfo!$A$2:$B$641,2,0)</f>
        <v xml:space="preserve">Silay Solar Power, Inc. </v>
      </c>
      <c r="E755" s="26" t="s">
        <v>43</v>
      </c>
      <c r="F755" s="11" t="s">
        <v>37</v>
      </c>
      <c r="G755" s="11" t="s">
        <v>36</v>
      </c>
      <c r="H755" s="11" t="s">
        <v>36</v>
      </c>
      <c r="I755" s="11" t="s">
        <v>36</v>
      </c>
      <c r="J755" s="25" t="s">
        <v>38</v>
      </c>
      <c r="K755" s="25">
        <v>208.31</v>
      </c>
      <c r="L755" s="25" t="s">
        <v>38</v>
      </c>
      <c r="M755" s="25" t="s">
        <v>38</v>
      </c>
      <c r="N755" s="25">
        <f>SUM(J755:M755)</f>
        <v>208.31</v>
      </c>
      <c r="O755" s="25"/>
      <c r="P755" s="25"/>
    </row>
    <row r="756" spans="1:16" ht="17.25" customHeight="1" x14ac:dyDescent="0.2">
      <c r="A756" s="42">
        <f t="shared" si="557"/>
        <v>356</v>
      </c>
      <c r="B756" s="63" t="s">
        <v>128</v>
      </c>
      <c r="C756" s="17" t="s">
        <v>129</v>
      </c>
      <c r="D756" s="17" t="str">
        <f>VLOOKUP(C756,TaxInfo!$A$2:$B$641,2,0)</f>
        <v xml:space="preserve">Silay Solar Power, Inc. </v>
      </c>
      <c r="E756" s="26" t="s">
        <v>35</v>
      </c>
      <c r="F756" s="11" t="s">
        <v>37</v>
      </c>
      <c r="G756" s="11" t="s">
        <v>36</v>
      </c>
      <c r="H756" s="11" t="s">
        <v>36</v>
      </c>
      <c r="I756" s="11" t="s">
        <v>36</v>
      </c>
      <c r="J756" s="25" t="s">
        <v>38</v>
      </c>
      <c r="K756" s="25">
        <v>71.290000000000006</v>
      </c>
      <c r="L756" s="25" t="s">
        <v>38</v>
      </c>
      <c r="M756" s="25" t="s">
        <v>38</v>
      </c>
      <c r="N756" s="25">
        <f>SUM(J756:M756)</f>
        <v>71.290000000000006</v>
      </c>
      <c r="O756" s="25"/>
      <c r="P756" s="25"/>
    </row>
    <row r="757" spans="1:16" ht="17.25" customHeight="1" x14ac:dyDescent="0.2">
      <c r="A757" s="66"/>
      <c r="B757" s="67"/>
      <c r="C757" s="68"/>
      <c r="D757" s="68"/>
      <c r="E757" s="69"/>
      <c r="F757" s="66"/>
      <c r="G757" s="66"/>
      <c r="H757" s="66"/>
      <c r="I757" s="90" t="s">
        <v>1548</v>
      </c>
      <c r="J757" s="91">
        <f>SUM(J755:J756)</f>
        <v>0</v>
      </c>
      <c r="K757" s="91">
        <f t="shared" ref="K757" si="586">SUM(K755:K756)</f>
        <v>279.60000000000002</v>
      </c>
      <c r="L757" s="91">
        <f t="shared" ref="L757" si="587">SUM(L755:L756)</f>
        <v>0</v>
      </c>
      <c r="M757" s="91">
        <f t="shared" ref="M757" si="588">SUM(M755:M756)</f>
        <v>0</v>
      </c>
      <c r="N757" s="91">
        <f t="shared" ref="N757" si="589">SUM(N755:N756)</f>
        <v>279.60000000000002</v>
      </c>
      <c r="O757" s="72"/>
      <c r="P757" s="37"/>
    </row>
    <row r="758" spans="1:16" ht="17.25" customHeight="1" x14ac:dyDescent="0.2">
      <c r="A758" s="66"/>
      <c r="B758" s="67"/>
      <c r="C758" s="68"/>
      <c r="D758" s="68"/>
      <c r="E758" s="69"/>
      <c r="F758" s="66"/>
      <c r="G758" s="66"/>
      <c r="H758" s="66"/>
      <c r="I758" s="66"/>
      <c r="J758" s="70"/>
      <c r="K758" s="70"/>
      <c r="L758" s="70"/>
      <c r="M758" s="70"/>
      <c r="N758" s="70"/>
      <c r="O758" s="71"/>
      <c r="P758" s="70"/>
    </row>
    <row r="759" spans="1:16" ht="17.25" customHeight="1" x14ac:dyDescent="0.2">
      <c r="A759" s="42">
        <f>A756+1</f>
        <v>357</v>
      </c>
      <c r="B759" s="63" t="s">
        <v>136</v>
      </c>
      <c r="C759" s="17" t="s">
        <v>136</v>
      </c>
      <c r="D759" s="17" t="str">
        <f>VLOOKUP(C759,TaxInfo!$A$2:$B$641,2,0)</f>
        <v xml:space="preserve">SMC Consolidated Power Corporation </v>
      </c>
      <c r="E759" s="26" t="s">
        <v>35</v>
      </c>
      <c r="F759" s="11" t="s">
        <v>36</v>
      </c>
      <c r="G759" s="11" t="s">
        <v>36</v>
      </c>
      <c r="H759" s="11" t="s">
        <v>37</v>
      </c>
      <c r="I759" s="11" t="s">
        <v>37</v>
      </c>
      <c r="J759" s="25">
        <v>22563.88</v>
      </c>
      <c r="K759" s="25" t="s">
        <v>38</v>
      </c>
      <c r="L759" s="25">
        <v>2707.67</v>
      </c>
      <c r="M759" s="25">
        <v>-451.28</v>
      </c>
      <c r="N759" s="25">
        <f>SUM(J759:M759)</f>
        <v>24820.270000000004</v>
      </c>
      <c r="O759" s="25"/>
      <c r="P759" s="25"/>
    </row>
    <row r="760" spans="1:16" ht="17.25" customHeight="1" x14ac:dyDescent="0.2">
      <c r="A760" s="42">
        <f t="shared" si="557"/>
        <v>358</v>
      </c>
      <c r="B760" s="63" t="s">
        <v>136</v>
      </c>
      <c r="C760" s="17" t="s">
        <v>137</v>
      </c>
      <c r="D760" s="17" t="str">
        <f>VLOOKUP(C760,TaxInfo!$A$2:$B$641,2,0)</f>
        <v xml:space="preserve">SMC Consolidated Power Corporation </v>
      </c>
      <c r="E760" s="26" t="s">
        <v>35</v>
      </c>
      <c r="F760" s="11" t="s">
        <v>36</v>
      </c>
      <c r="G760" s="11" t="s">
        <v>36</v>
      </c>
      <c r="H760" s="11" t="s">
        <v>37</v>
      </c>
      <c r="I760" s="11" t="s">
        <v>37</v>
      </c>
      <c r="J760" s="25">
        <v>2159.1999999999998</v>
      </c>
      <c r="K760" s="25" t="s">
        <v>38</v>
      </c>
      <c r="L760" s="25">
        <v>259.10000000000002</v>
      </c>
      <c r="M760" s="25">
        <v>-43.18</v>
      </c>
      <c r="N760" s="25">
        <f>SUM(J760:M760)</f>
        <v>2375.12</v>
      </c>
      <c r="O760" s="25"/>
      <c r="P760" s="25"/>
    </row>
    <row r="761" spans="1:16" ht="17.25" customHeight="1" x14ac:dyDescent="0.2">
      <c r="A761" s="42">
        <f t="shared" si="557"/>
        <v>359</v>
      </c>
      <c r="B761" s="63" t="s">
        <v>135</v>
      </c>
      <c r="C761" s="17" t="s">
        <v>135</v>
      </c>
      <c r="D761" s="17" t="str">
        <f>VLOOKUP(C761,TaxInfo!$A$2:$B$641,2,0)</f>
        <v xml:space="preserve">SMC Consolidated Power Corporation  </v>
      </c>
      <c r="E761" s="26" t="s">
        <v>43</v>
      </c>
      <c r="F761" s="11" t="s">
        <v>36</v>
      </c>
      <c r="G761" s="11" t="s">
        <v>36</v>
      </c>
      <c r="H761" s="11" t="s">
        <v>37</v>
      </c>
      <c r="I761" s="11" t="s">
        <v>37</v>
      </c>
      <c r="J761" s="25">
        <v>27713.27</v>
      </c>
      <c r="K761" s="25" t="s">
        <v>38</v>
      </c>
      <c r="L761" s="25">
        <v>3325.59</v>
      </c>
      <c r="M761" s="25">
        <v>-554.27</v>
      </c>
      <c r="N761" s="25">
        <f>SUM(J761:M761)</f>
        <v>30484.59</v>
      </c>
      <c r="O761" s="25"/>
      <c r="P761" s="25"/>
    </row>
    <row r="762" spans="1:16" ht="17.25" customHeight="1" x14ac:dyDescent="0.2">
      <c r="A762" s="42">
        <f t="shared" si="557"/>
        <v>360</v>
      </c>
      <c r="B762" s="63" t="s">
        <v>135</v>
      </c>
      <c r="C762" s="17" t="s">
        <v>138</v>
      </c>
      <c r="D762" s="35" t="str">
        <f>VLOOKUP(C762,TaxInfo!$A$2:$B$641,2,0)</f>
        <v xml:space="preserve">SMC Consolidated Power Corporation  </v>
      </c>
      <c r="E762" s="64" t="s">
        <v>35</v>
      </c>
      <c r="F762" s="36" t="s">
        <v>36</v>
      </c>
      <c r="G762" s="36" t="s">
        <v>36</v>
      </c>
      <c r="H762" s="36" t="s">
        <v>37</v>
      </c>
      <c r="I762" s="36" t="s">
        <v>37</v>
      </c>
      <c r="J762" s="25">
        <v>480.56</v>
      </c>
      <c r="K762" s="25" t="s">
        <v>38</v>
      </c>
      <c r="L762" s="25">
        <v>57.67</v>
      </c>
      <c r="M762" s="25">
        <v>-9.61</v>
      </c>
      <c r="N762" s="25">
        <f>SUM(J762:M762)</f>
        <v>528.62</v>
      </c>
      <c r="O762" s="25"/>
      <c r="P762" s="25"/>
    </row>
    <row r="763" spans="1:16" ht="17.25" customHeight="1" x14ac:dyDescent="0.2">
      <c r="A763" s="66"/>
      <c r="B763" s="67"/>
      <c r="C763" s="68"/>
      <c r="D763" s="68"/>
      <c r="E763" s="69"/>
      <c r="F763" s="66"/>
      <c r="G763" s="66"/>
      <c r="H763" s="66"/>
      <c r="I763" s="90" t="s">
        <v>1548</v>
      </c>
      <c r="J763" s="75">
        <f>SUM(J759:J762)</f>
        <v>52916.91</v>
      </c>
      <c r="K763" s="75">
        <f t="shared" ref="K763:N763" si="590">SUM(K759:K762)</f>
        <v>0</v>
      </c>
      <c r="L763" s="75">
        <f t="shared" si="590"/>
        <v>6350.0300000000007</v>
      </c>
      <c r="M763" s="75">
        <f t="shared" si="590"/>
        <v>-1058.3399999999999</v>
      </c>
      <c r="N763" s="75">
        <f t="shared" si="590"/>
        <v>58208.600000000006</v>
      </c>
      <c r="O763" s="72"/>
      <c r="P763" s="37"/>
    </row>
    <row r="764" spans="1:16" ht="17.25" customHeight="1" x14ac:dyDescent="0.2">
      <c r="A764" s="66"/>
      <c r="B764" s="67"/>
      <c r="C764" s="68"/>
      <c r="D764" s="68"/>
      <c r="E764" s="69"/>
      <c r="F764" s="66"/>
      <c r="G764" s="66"/>
      <c r="H764" s="66"/>
      <c r="I764" s="66"/>
      <c r="J764" s="70"/>
      <c r="K764" s="70"/>
      <c r="L764" s="70"/>
      <c r="M764" s="70"/>
      <c r="N764" s="70"/>
      <c r="O764" s="71"/>
      <c r="P764" s="70"/>
    </row>
    <row r="765" spans="1:16" ht="17.25" customHeight="1" x14ac:dyDescent="0.2">
      <c r="A765" s="42">
        <f>A762+1</f>
        <v>361</v>
      </c>
      <c r="B765" s="63" t="s">
        <v>168</v>
      </c>
      <c r="C765" s="17" t="s">
        <v>168</v>
      </c>
      <c r="D765" s="17" t="str">
        <f>VLOOKUP(C765,TaxInfo!$A$2:$B$641,2,0)</f>
        <v xml:space="preserve">SMCGP Philippines Energy Storage Co. Ltd. </v>
      </c>
      <c r="E765" s="84" t="s">
        <v>43</v>
      </c>
      <c r="F765" s="85" t="s">
        <v>36</v>
      </c>
      <c r="G765" s="85" t="s">
        <v>37</v>
      </c>
      <c r="H765" s="85" t="s">
        <v>37</v>
      </c>
      <c r="I765" s="85" t="s">
        <v>37</v>
      </c>
      <c r="J765" s="25">
        <v>32.94</v>
      </c>
      <c r="K765" s="25" t="s">
        <v>38</v>
      </c>
      <c r="L765" s="25">
        <v>3.95</v>
      </c>
      <c r="M765" s="25">
        <v>-0.66</v>
      </c>
      <c r="N765" s="25">
        <f>SUM(J765:M765)</f>
        <v>36.230000000000004</v>
      </c>
      <c r="O765" s="25"/>
      <c r="P765" s="25"/>
    </row>
    <row r="766" spans="1:16" ht="17.25" customHeight="1" x14ac:dyDescent="0.2">
      <c r="A766" s="42">
        <f t="shared" si="557"/>
        <v>362</v>
      </c>
      <c r="B766" s="63" t="s">
        <v>168</v>
      </c>
      <c r="C766" s="17" t="s">
        <v>169</v>
      </c>
      <c r="D766" s="17" t="str">
        <f>VLOOKUP(C766,TaxInfo!$A$2:$B$641,2,0)</f>
        <v xml:space="preserve">SMCGP Philippines Energy Storage Co. Ltd. </v>
      </c>
      <c r="E766" s="26" t="s">
        <v>35</v>
      </c>
      <c r="F766" s="11" t="s">
        <v>36</v>
      </c>
      <c r="G766" s="11" t="s">
        <v>37</v>
      </c>
      <c r="H766" s="11" t="s">
        <v>37</v>
      </c>
      <c r="I766" s="11" t="s">
        <v>37</v>
      </c>
      <c r="J766" s="25">
        <v>5383.27</v>
      </c>
      <c r="K766" s="25" t="s">
        <v>38</v>
      </c>
      <c r="L766" s="25">
        <v>645.99</v>
      </c>
      <c r="M766" s="25">
        <v>-107.67</v>
      </c>
      <c r="N766" s="25">
        <f>SUM(J766:M766)</f>
        <v>5921.59</v>
      </c>
      <c r="O766" s="25"/>
      <c r="P766" s="25"/>
    </row>
    <row r="767" spans="1:16" ht="17.25" customHeight="1" x14ac:dyDescent="0.2">
      <c r="A767" s="66"/>
      <c r="B767" s="67"/>
      <c r="C767" s="68"/>
      <c r="D767" s="68"/>
      <c r="E767" s="69"/>
      <c r="F767" s="66"/>
      <c r="G767" s="66"/>
      <c r="H767" s="66"/>
      <c r="I767" s="90" t="s">
        <v>1548</v>
      </c>
      <c r="J767" s="91">
        <f>SUM(J765:J766)</f>
        <v>5416.21</v>
      </c>
      <c r="K767" s="91">
        <f t="shared" ref="K767" si="591">SUM(K765:K766)</f>
        <v>0</v>
      </c>
      <c r="L767" s="91">
        <f t="shared" ref="L767" si="592">SUM(L765:L766)</f>
        <v>649.94000000000005</v>
      </c>
      <c r="M767" s="91">
        <f t="shared" ref="M767" si="593">SUM(M765:M766)</f>
        <v>-108.33</v>
      </c>
      <c r="N767" s="91">
        <f t="shared" ref="N767" si="594">SUM(N765:N766)</f>
        <v>5957.82</v>
      </c>
      <c r="O767" s="72"/>
      <c r="P767" s="37"/>
    </row>
    <row r="768" spans="1:16" ht="17.25" customHeight="1" x14ac:dyDescent="0.2">
      <c r="A768" s="66"/>
      <c r="B768" s="67"/>
      <c r="C768" s="68"/>
      <c r="D768" s="68"/>
      <c r="E768" s="69"/>
      <c r="F768" s="66"/>
      <c r="G768" s="66"/>
      <c r="H768" s="66"/>
      <c r="I768" s="66"/>
      <c r="J768" s="70"/>
      <c r="K768" s="70"/>
      <c r="L768" s="70"/>
      <c r="M768" s="70"/>
      <c r="N768" s="70"/>
      <c r="O768" s="71"/>
      <c r="P768" s="70"/>
    </row>
    <row r="769" spans="1:16" ht="17.25" customHeight="1" x14ac:dyDescent="0.2">
      <c r="A769" s="42">
        <f>A766+1</f>
        <v>363</v>
      </c>
      <c r="B769" s="63" t="s">
        <v>142</v>
      </c>
      <c r="C769" s="17" t="s">
        <v>142</v>
      </c>
      <c r="D769" s="17" t="str">
        <f>VLOOKUP(C769,TaxInfo!$A$2:$B$641,2,0)</f>
        <v xml:space="preserve">Smith Bell Mini-Hydro Corporation </v>
      </c>
      <c r="E769" s="26" t="s">
        <v>43</v>
      </c>
      <c r="F769" s="11" t="s">
        <v>36</v>
      </c>
      <c r="G769" s="11" t="s">
        <v>37</v>
      </c>
      <c r="H769" s="11" t="s">
        <v>36</v>
      </c>
      <c r="I769" s="11" t="s">
        <v>36</v>
      </c>
      <c r="J769" s="25" t="s">
        <v>38</v>
      </c>
      <c r="K769" s="25">
        <v>0.18</v>
      </c>
      <c r="L769" s="25"/>
      <c r="M769" s="25" t="s">
        <v>38</v>
      </c>
      <c r="N769" s="25">
        <f>SUM(J769:M769)</f>
        <v>0.18</v>
      </c>
      <c r="O769" s="25"/>
      <c r="P769" s="25"/>
    </row>
    <row r="770" spans="1:16" ht="17.25" customHeight="1" x14ac:dyDescent="0.2">
      <c r="A770" s="66"/>
      <c r="B770" s="67"/>
      <c r="C770" s="68"/>
      <c r="D770" s="68"/>
      <c r="E770" s="69"/>
      <c r="F770" s="66"/>
      <c r="G770" s="66"/>
      <c r="H770" s="66"/>
      <c r="I770" s="90" t="s">
        <v>1548</v>
      </c>
      <c r="J770" s="91">
        <f>SUM(J769)</f>
        <v>0</v>
      </c>
      <c r="K770" s="75">
        <f t="shared" ref="K770" si="595">SUM(K769)</f>
        <v>0.18</v>
      </c>
      <c r="L770" s="75">
        <f t="shared" ref="L770" si="596">SUM(L769)</f>
        <v>0</v>
      </c>
      <c r="M770" s="75">
        <f t="shared" ref="M770" si="597">SUM(M769)</f>
        <v>0</v>
      </c>
      <c r="N770" s="76">
        <f t="shared" ref="N770" si="598">SUM(N769)</f>
        <v>0.18</v>
      </c>
      <c r="O770" s="72"/>
      <c r="P770" s="37"/>
    </row>
    <row r="771" spans="1:16" ht="17.25" customHeight="1" x14ac:dyDescent="0.2">
      <c r="A771" s="66"/>
      <c r="B771" s="67"/>
      <c r="C771" s="68"/>
      <c r="D771" s="68"/>
      <c r="E771" s="69"/>
      <c r="F771" s="66"/>
      <c r="G771" s="66"/>
      <c r="H771" s="66"/>
      <c r="I771" s="66"/>
      <c r="J771" s="70"/>
      <c r="K771" s="70"/>
      <c r="L771" s="70"/>
      <c r="M771" s="70"/>
      <c r="N771" s="70"/>
      <c r="O771" s="71"/>
      <c r="P771" s="70"/>
    </row>
    <row r="772" spans="1:16" ht="17.25" customHeight="1" x14ac:dyDescent="0.2">
      <c r="A772" s="42">
        <f>A769+1</f>
        <v>364</v>
      </c>
      <c r="B772" s="63" t="s">
        <v>143</v>
      </c>
      <c r="C772" s="17" t="s">
        <v>143</v>
      </c>
      <c r="D772" s="17" t="str">
        <f>VLOOKUP(C772,TaxInfo!$A$2:$B$641,2,0)</f>
        <v xml:space="preserve">SN Aboitiz Power - Benguet, Inc. </v>
      </c>
      <c r="E772" s="26" t="s">
        <v>43</v>
      </c>
      <c r="F772" s="11" t="s">
        <v>36</v>
      </c>
      <c r="G772" s="11" t="s">
        <v>37</v>
      </c>
      <c r="H772" s="11" t="s">
        <v>36</v>
      </c>
      <c r="I772" s="11" t="s">
        <v>36</v>
      </c>
      <c r="J772" s="25" t="s">
        <v>38</v>
      </c>
      <c r="K772" s="25">
        <v>137329.60999999999</v>
      </c>
      <c r="L772" s="25"/>
      <c r="M772" s="25">
        <v>-2746.59</v>
      </c>
      <c r="N772" s="25">
        <f t="shared" ref="N772:N783" si="599">SUM(J772:M772)</f>
        <v>134583.01999999999</v>
      </c>
      <c r="O772" s="25"/>
      <c r="P772" s="25"/>
    </row>
    <row r="773" spans="1:16" ht="17.25" customHeight="1" x14ac:dyDescent="0.2">
      <c r="A773" s="42">
        <f t="shared" si="557"/>
        <v>365</v>
      </c>
      <c r="B773" s="63" t="s">
        <v>143</v>
      </c>
      <c r="C773" s="17" t="s">
        <v>144</v>
      </c>
      <c r="D773" s="17" t="str">
        <f>VLOOKUP(C773,TaxInfo!$A$2:$B$641,2,0)</f>
        <v xml:space="preserve">SN Aboitiz Power - Benguet, Inc. </v>
      </c>
      <c r="E773" s="26" t="s">
        <v>35</v>
      </c>
      <c r="F773" s="11" t="s">
        <v>36</v>
      </c>
      <c r="G773" s="11" t="s">
        <v>37</v>
      </c>
      <c r="H773" s="11" t="s">
        <v>36</v>
      </c>
      <c r="I773" s="11" t="s">
        <v>36</v>
      </c>
      <c r="J773" s="25" t="s">
        <v>38</v>
      </c>
      <c r="K773" s="25">
        <v>571.64</v>
      </c>
      <c r="L773" s="25"/>
      <c r="M773" s="25">
        <v>-11.43</v>
      </c>
      <c r="N773" s="25">
        <f t="shared" si="599"/>
        <v>560.21</v>
      </c>
      <c r="O773" s="25"/>
      <c r="P773" s="25"/>
    </row>
    <row r="774" spans="1:16" ht="17.25" customHeight="1" x14ac:dyDescent="0.2">
      <c r="A774" s="42">
        <f t="shared" si="557"/>
        <v>366</v>
      </c>
      <c r="B774" s="63" t="s">
        <v>100</v>
      </c>
      <c r="C774" s="17" t="s">
        <v>101</v>
      </c>
      <c r="D774" s="17" t="str">
        <f>VLOOKUP(C774,TaxInfo!$A$2:$B$641,2,0)</f>
        <v xml:space="preserve">SN Aboitiz Power - Magat, Inc. </v>
      </c>
      <c r="E774" s="26" t="s">
        <v>35</v>
      </c>
      <c r="F774" s="11" t="s">
        <v>36</v>
      </c>
      <c r="G774" s="11" t="s">
        <v>37</v>
      </c>
      <c r="H774" s="11" t="s">
        <v>37</v>
      </c>
      <c r="I774" s="11" t="s">
        <v>37</v>
      </c>
      <c r="J774" s="25">
        <v>14021.79</v>
      </c>
      <c r="K774" s="25" t="s">
        <v>38</v>
      </c>
      <c r="L774" s="25">
        <v>1682.61</v>
      </c>
      <c r="M774" s="25">
        <v>-280.44</v>
      </c>
      <c r="N774" s="25">
        <f t="shared" si="599"/>
        <v>15423.960000000001</v>
      </c>
      <c r="O774" s="25"/>
      <c r="P774" s="25"/>
    </row>
    <row r="775" spans="1:16" ht="17.25" customHeight="1" x14ac:dyDescent="0.2">
      <c r="A775" s="42">
        <f t="shared" si="557"/>
        <v>367</v>
      </c>
      <c r="B775" s="63" t="s">
        <v>100</v>
      </c>
      <c r="C775" s="17" t="s">
        <v>100</v>
      </c>
      <c r="D775" s="17" t="str">
        <f>VLOOKUP(C775,TaxInfo!$A$2:$B$641,2,0)</f>
        <v xml:space="preserve">SN Aboitiz Power - Magat, Inc. </v>
      </c>
      <c r="E775" s="26" t="s">
        <v>43</v>
      </c>
      <c r="F775" s="11" t="s">
        <v>36</v>
      </c>
      <c r="G775" s="11" t="s">
        <v>37</v>
      </c>
      <c r="H775" s="11" t="s">
        <v>36</v>
      </c>
      <c r="I775" s="11" t="s">
        <v>36</v>
      </c>
      <c r="J775" s="25" t="s">
        <v>38</v>
      </c>
      <c r="K775" s="25">
        <v>217701.1</v>
      </c>
      <c r="L775" s="25"/>
      <c r="M775" s="25">
        <v>-4354.0200000000004</v>
      </c>
      <c r="N775" s="25">
        <f t="shared" si="599"/>
        <v>213347.08000000002</v>
      </c>
      <c r="O775" s="25"/>
      <c r="P775" s="25"/>
    </row>
    <row r="776" spans="1:16" ht="17.25" customHeight="1" x14ac:dyDescent="0.2">
      <c r="A776" s="42">
        <f t="shared" si="557"/>
        <v>368</v>
      </c>
      <c r="B776" s="63" t="s">
        <v>100</v>
      </c>
      <c r="C776" s="17" t="s">
        <v>149</v>
      </c>
      <c r="D776" s="17" t="str">
        <f>VLOOKUP(C776,TaxInfo!$A$2:$B$641,2,0)</f>
        <v xml:space="preserve">SN Aboitiz Power - Magat, Inc. </v>
      </c>
      <c r="E776" s="26" t="s">
        <v>35</v>
      </c>
      <c r="F776" s="11" t="s">
        <v>36</v>
      </c>
      <c r="G776" s="11" t="s">
        <v>37</v>
      </c>
      <c r="H776" s="11" t="s">
        <v>36</v>
      </c>
      <c r="I776" s="11" t="s">
        <v>36</v>
      </c>
      <c r="J776" s="25" t="s">
        <v>38</v>
      </c>
      <c r="K776" s="25">
        <v>208.14</v>
      </c>
      <c r="L776" s="25" t="s">
        <v>38</v>
      </c>
      <c r="M776" s="25">
        <v>-4.16</v>
      </c>
      <c r="N776" s="25">
        <f t="shared" si="599"/>
        <v>203.98</v>
      </c>
      <c r="O776" s="25"/>
      <c r="P776" s="25"/>
    </row>
    <row r="777" spans="1:16" ht="17.25" customHeight="1" x14ac:dyDescent="0.2">
      <c r="A777" s="42">
        <f t="shared" si="557"/>
        <v>369</v>
      </c>
      <c r="B777" s="17" t="s">
        <v>100</v>
      </c>
      <c r="C777" s="17" t="s">
        <v>435</v>
      </c>
      <c r="D777" s="17" t="str">
        <f>VLOOKUP(C777,TaxInfo!$A$2:$B$641,2,0)</f>
        <v xml:space="preserve">SN Aboitiz Power - Magat, Inc. </v>
      </c>
      <c r="E777" s="26" t="s">
        <v>35</v>
      </c>
      <c r="F777" s="11" t="s">
        <v>36</v>
      </c>
      <c r="G777" s="11" t="s">
        <v>37</v>
      </c>
      <c r="H777" s="11" t="s">
        <v>37</v>
      </c>
      <c r="I777" s="11" t="s">
        <v>37</v>
      </c>
      <c r="J777" s="25">
        <v>8788.7800000000007</v>
      </c>
      <c r="K777" s="25" t="s">
        <v>38</v>
      </c>
      <c r="L777" s="25">
        <v>1054.6500000000001</v>
      </c>
      <c r="M777" s="25">
        <v>-175.78</v>
      </c>
      <c r="N777" s="25">
        <f t="shared" si="599"/>
        <v>9667.65</v>
      </c>
      <c r="O777" s="25"/>
      <c r="P777" s="25"/>
    </row>
    <row r="778" spans="1:16" ht="17.25" customHeight="1" x14ac:dyDescent="0.2">
      <c r="A778" s="42">
        <f t="shared" si="557"/>
        <v>370</v>
      </c>
      <c r="B778" s="63" t="s">
        <v>100</v>
      </c>
      <c r="C778" s="17" t="s">
        <v>440</v>
      </c>
      <c r="D778" s="17" t="str">
        <f>VLOOKUP(C778,TaxInfo!$A$2:$B$641,2,0)</f>
        <v xml:space="preserve">SN Aboitiz Power - Magat, Inc. </v>
      </c>
      <c r="E778" s="26" t="s">
        <v>35</v>
      </c>
      <c r="F778" s="11" t="s">
        <v>36</v>
      </c>
      <c r="G778" s="11" t="s">
        <v>37</v>
      </c>
      <c r="H778" s="11" t="s">
        <v>37</v>
      </c>
      <c r="I778" s="11" t="s">
        <v>37</v>
      </c>
      <c r="J778" s="25">
        <v>76.25</v>
      </c>
      <c r="K778" s="25" t="s">
        <v>38</v>
      </c>
      <c r="L778" s="25">
        <v>9.15</v>
      </c>
      <c r="M778" s="25">
        <v>-1.52</v>
      </c>
      <c r="N778" s="25">
        <f t="shared" si="599"/>
        <v>83.88000000000001</v>
      </c>
      <c r="O778" s="25"/>
      <c r="P778" s="25"/>
    </row>
    <row r="779" spans="1:16" ht="17.25" customHeight="1" x14ac:dyDescent="0.2">
      <c r="A779" s="42">
        <f t="shared" si="557"/>
        <v>371</v>
      </c>
      <c r="B779" s="63" t="s">
        <v>100</v>
      </c>
      <c r="C779" s="17" t="s">
        <v>481</v>
      </c>
      <c r="D779" s="17" t="str">
        <f>VLOOKUP(C779,TaxInfo!$A$2:$B$641,2,0)</f>
        <v xml:space="preserve">SN Aboitiz Power - Magat, Inc. </v>
      </c>
      <c r="E779" s="26" t="s">
        <v>35</v>
      </c>
      <c r="F779" s="11" t="s">
        <v>36</v>
      </c>
      <c r="G779" s="11" t="s">
        <v>37</v>
      </c>
      <c r="H779" s="11" t="s">
        <v>37</v>
      </c>
      <c r="I779" s="11" t="s">
        <v>37</v>
      </c>
      <c r="J779" s="25">
        <v>33.96</v>
      </c>
      <c r="K779" s="25" t="s">
        <v>38</v>
      </c>
      <c r="L779" s="25">
        <v>4.08</v>
      </c>
      <c r="M779" s="25">
        <v>-0.68</v>
      </c>
      <c r="N779" s="25">
        <f t="shared" si="599"/>
        <v>37.36</v>
      </c>
      <c r="O779" s="25"/>
      <c r="P779" s="25"/>
    </row>
    <row r="780" spans="1:16" ht="17.25" customHeight="1" x14ac:dyDescent="0.2">
      <c r="A780" s="42">
        <f t="shared" si="557"/>
        <v>372</v>
      </c>
      <c r="B780" s="63" t="s">
        <v>100</v>
      </c>
      <c r="C780" s="17" t="s">
        <v>501</v>
      </c>
      <c r="D780" s="17" t="str">
        <f>VLOOKUP(C780,TaxInfo!$A$2:$B$641,2,0)</f>
        <v xml:space="preserve">SN Aboitiz Power - Magat, Inc. </v>
      </c>
      <c r="E780" s="26" t="s">
        <v>43</v>
      </c>
      <c r="F780" s="11" t="s">
        <v>36</v>
      </c>
      <c r="G780" s="11" t="s">
        <v>37</v>
      </c>
      <c r="H780" s="11" t="s">
        <v>36</v>
      </c>
      <c r="I780" s="11" t="s">
        <v>36</v>
      </c>
      <c r="J780" s="25" t="s">
        <v>38</v>
      </c>
      <c r="K780" s="25">
        <v>1.35</v>
      </c>
      <c r="L780" s="25" t="s">
        <v>38</v>
      </c>
      <c r="M780" s="25">
        <v>-0.03</v>
      </c>
      <c r="N780" s="25">
        <f t="shared" si="599"/>
        <v>1.32</v>
      </c>
      <c r="O780" s="25"/>
      <c r="P780" s="25"/>
    </row>
    <row r="781" spans="1:16" ht="17.25" customHeight="1" x14ac:dyDescent="0.2">
      <c r="A781" s="42">
        <f t="shared" si="557"/>
        <v>373</v>
      </c>
      <c r="B781" s="63" t="s">
        <v>100</v>
      </c>
      <c r="C781" s="17" t="s">
        <v>502</v>
      </c>
      <c r="D781" s="17" t="str">
        <f>VLOOKUP(C781,TaxInfo!$A$2:$B$641,2,0)</f>
        <v xml:space="preserve">SN Aboitiz Power - Magat, Inc. </v>
      </c>
      <c r="E781" s="26" t="s">
        <v>35</v>
      </c>
      <c r="F781" s="11" t="s">
        <v>36</v>
      </c>
      <c r="G781" s="11" t="s">
        <v>37</v>
      </c>
      <c r="H781" s="11" t="s">
        <v>36</v>
      </c>
      <c r="I781" s="11" t="s">
        <v>36</v>
      </c>
      <c r="J781" s="25" t="s">
        <v>38</v>
      </c>
      <c r="K781" s="25">
        <v>3.52</v>
      </c>
      <c r="L781" s="25" t="s">
        <v>38</v>
      </c>
      <c r="M781" s="25">
        <v>-7.0000000000000007E-2</v>
      </c>
      <c r="N781" s="25">
        <f t="shared" si="599"/>
        <v>3.45</v>
      </c>
      <c r="O781" s="25"/>
      <c r="P781" s="25"/>
    </row>
    <row r="782" spans="1:16" ht="17.25" customHeight="1" x14ac:dyDescent="0.2">
      <c r="A782" s="42">
        <f t="shared" si="557"/>
        <v>374</v>
      </c>
      <c r="B782" s="63" t="s">
        <v>145</v>
      </c>
      <c r="C782" s="17" t="s">
        <v>145</v>
      </c>
      <c r="D782" s="17" t="str">
        <f>VLOOKUP(C782,TaxInfo!$A$2:$B$641,2,0)</f>
        <v xml:space="preserve">SN Aboitiz Power- Magat, Inc. </v>
      </c>
      <c r="E782" s="26" t="s">
        <v>35</v>
      </c>
      <c r="F782" s="11" t="s">
        <v>36</v>
      </c>
      <c r="G782" s="11" t="s">
        <v>37</v>
      </c>
      <c r="H782" s="11" t="s">
        <v>37</v>
      </c>
      <c r="I782" s="11" t="s">
        <v>36</v>
      </c>
      <c r="J782" s="25" t="s">
        <v>38</v>
      </c>
      <c r="K782" s="25">
        <v>962.08</v>
      </c>
      <c r="L782" s="25"/>
      <c r="M782" s="25">
        <v>-19.239999999999998</v>
      </c>
      <c r="N782" s="25">
        <f t="shared" si="599"/>
        <v>942.84</v>
      </c>
      <c r="O782" s="25"/>
      <c r="P782" s="25"/>
    </row>
    <row r="783" spans="1:16" ht="17.25" customHeight="1" x14ac:dyDescent="0.2">
      <c r="A783" s="42">
        <f t="shared" si="557"/>
        <v>375</v>
      </c>
      <c r="B783" s="63" t="s">
        <v>145</v>
      </c>
      <c r="C783" s="17" t="s">
        <v>146</v>
      </c>
      <c r="D783" s="17" t="str">
        <f>VLOOKUP(C783,TaxInfo!$A$2:$B$641,2,0)</f>
        <v xml:space="preserve">SN Aboitiz Power- Magat, Inc. </v>
      </c>
      <c r="E783" s="64" t="s">
        <v>35</v>
      </c>
      <c r="F783" s="36" t="s">
        <v>36</v>
      </c>
      <c r="G783" s="36" t="s">
        <v>37</v>
      </c>
      <c r="H783" s="36" t="s">
        <v>37</v>
      </c>
      <c r="I783" s="36" t="s">
        <v>36</v>
      </c>
      <c r="J783" s="25" t="s">
        <v>38</v>
      </c>
      <c r="K783" s="25">
        <v>208.22</v>
      </c>
      <c r="L783" s="25"/>
      <c r="M783" s="25">
        <v>-4.16</v>
      </c>
      <c r="N783" s="25">
        <f t="shared" si="599"/>
        <v>204.06</v>
      </c>
      <c r="O783" s="25"/>
      <c r="P783" s="25"/>
    </row>
    <row r="784" spans="1:16" ht="17.25" customHeight="1" x14ac:dyDescent="0.2">
      <c r="A784" s="66"/>
      <c r="B784" s="67"/>
      <c r="C784" s="68"/>
      <c r="D784" s="68"/>
      <c r="E784" s="69"/>
      <c r="F784" s="66"/>
      <c r="G784" s="66"/>
      <c r="H784" s="66"/>
      <c r="I784" s="90" t="s">
        <v>1548</v>
      </c>
      <c r="J784" s="75">
        <f>SUM(J772:J783)</f>
        <v>22920.78</v>
      </c>
      <c r="K784" s="75">
        <f t="shared" ref="K784:N784" si="600">SUM(K772:K783)</f>
        <v>356985.66</v>
      </c>
      <c r="L784" s="75">
        <f t="shared" si="600"/>
        <v>2750.4900000000002</v>
      </c>
      <c r="M784" s="75">
        <f t="shared" si="600"/>
        <v>-7598.12</v>
      </c>
      <c r="N784" s="75">
        <f t="shared" si="600"/>
        <v>375058.81000000006</v>
      </c>
      <c r="O784" s="72"/>
      <c r="P784" s="37"/>
    </row>
    <row r="785" spans="1:16" ht="17.25" customHeight="1" x14ac:dyDescent="0.2">
      <c r="A785" s="66"/>
      <c r="B785" s="67"/>
      <c r="C785" s="68"/>
      <c r="D785" s="68"/>
      <c r="E785" s="69"/>
      <c r="F785" s="66"/>
      <c r="G785" s="66"/>
      <c r="H785" s="66"/>
      <c r="I785" s="66"/>
      <c r="J785" s="70"/>
      <c r="K785" s="70"/>
      <c r="L785" s="70"/>
      <c r="M785" s="70"/>
      <c r="N785" s="70"/>
      <c r="O785" s="71"/>
      <c r="P785" s="70"/>
    </row>
    <row r="786" spans="1:16" ht="17.25" customHeight="1" x14ac:dyDescent="0.2">
      <c r="A786" s="42">
        <f>A783+1</f>
        <v>376</v>
      </c>
      <c r="B786" s="63" t="s">
        <v>147</v>
      </c>
      <c r="C786" s="17" t="s">
        <v>147</v>
      </c>
      <c r="D786" s="17" t="str">
        <f>VLOOKUP(C786,TaxInfo!$A$2:$B$641,2,0)</f>
        <v xml:space="preserve">SN Aboitiz Power-RES, Inc. </v>
      </c>
      <c r="E786" s="84" t="s">
        <v>35</v>
      </c>
      <c r="F786" s="85" t="s">
        <v>36</v>
      </c>
      <c r="G786" s="85" t="s">
        <v>37</v>
      </c>
      <c r="H786" s="85" t="s">
        <v>37</v>
      </c>
      <c r="I786" s="85" t="s">
        <v>37</v>
      </c>
      <c r="J786" s="25">
        <v>1123.29</v>
      </c>
      <c r="K786" s="25" t="s">
        <v>38</v>
      </c>
      <c r="L786" s="25">
        <v>134.79</v>
      </c>
      <c r="M786" s="25">
        <v>-22.47</v>
      </c>
      <c r="N786" s="25">
        <f>SUM(J786:M786)</f>
        <v>1235.6099999999999</v>
      </c>
      <c r="O786" s="25"/>
      <c r="P786" s="25"/>
    </row>
    <row r="787" spans="1:16" ht="17.25" customHeight="1" x14ac:dyDescent="0.2">
      <c r="A787" s="42">
        <f t="shared" si="557"/>
        <v>377</v>
      </c>
      <c r="B787" s="63" t="s">
        <v>147</v>
      </c>
      <c r="C787" s="17" t="s">
        <v>148</v>
      </c>
      <c r="D787" s="17" t="str">
        <f>VLOOKUP(C787,TaxInfo!$A$2:$B$641,2,0)</f>
        <v xml:space="preserve">SN Aboitiz Power-RES, Inc. </v>
      </c>
      <c r="E787" s="26" t="s">
        <v>35</v>
      </c>
      <c r="F787" s="11" t="s">
        <v>36</v>
      </c>
      <c r="G787" s="11" t="s">
        <v>37</v>
      </c>
      <c r="H787" s="11" t="s">
        <v>37</v>
      </c>
      <c r="I787" s="11" t="s">
        <v>37</v>
      </c>
      <c r="J787" s="25">
        <v>75.98</v>
      </c>
      <c r="K787" s="25" t="s">
        <v>38</v>
      </c>
      <c r="L787" s="25">
        <v>9.1199999999999992</v>
      </c>
      <c r="M787" s="25">
        <v>-1.52</v>
      </c>
      <c r="N787" s="25">
        <f>SUM(J787:M787)</f>
        <v>83.580000000000013</v>
      </c>
      <c r="O787" s="25"/>
      <c r="P787" s="25"/>
    </row>
    <row r="788" spans="1:16" ht="17.25" customHeight="1" x14ac:dyDescent="0.2">
      <c r="A788" s="66"/>
      <c r="B788" s="67"/>
      <c r="C788" s="68"/>
      <c r="D788" s="68"/>
      <c r="E788" s="69"/>
      <c r="F788" s="66"/>
      <c r="G788" s="66"/>
      <c r="H788" s="66"/>
      <c r="I788" s="90" t="s">
        <v>1548</v>
      </c>
      <c r="J788" s="91">
        <f>SUM(J786:J787)</f>
        <v>1199.27</v>
      </c>
      <c r="K788" s="91">
        <f t="shared" ref="K788" si="601">SUM(K786:K787)</f>
        <v>0</v>
      </c>
      <c r="L788" s="91">
        <f t="shared" ref="L788" si="602">SUM(L786:L787)</f>
        <v>143.91</v>
      </c>
      <c r="M788" s="91">
        <f t="shared" ref="M788" si="603">SUM(M786:M787)</f>
        <v>-23.99</v>
      </c>
      <c r="N788" s="91">
        <f t="shared" ref="N788" si="604">SUM(N786:N787)</f>
        <v>1319.1899999999998</v>
      </c>
      <c r="O788" s="72"/>
      <c r="P788" s="37"/>
    </row>
    <row r="789" spans="1:16" ht="17.25" customHeight="1" x14ac:dyDescent="0.2">
      <c r="A789" s="66"/>
      <c r="B789" s="67"/>
      <c r="C789" s="68"/>
      <c r="D789" s="68"/>
      <c r="E789" s="69"/>
      <c r="F789" s="66"/>
      <c r="G789" s="66"/>
      <c r="H789" s="66"/>
      <c r="I789" s="66"/>
      <c r="J789" s="70"/>
      <c r="K789" s="70"/>
      <c r="L789" s="70"/>
      <c r="M789" s="70"/>
      <c r="N789" s="70"/>
      <c r="O789" s="71"/>
      <c r="P789" s="70"/>
    </row>
    <row r="790" spans="1:16" ht="17.25" customHeight="1" x14ac:dyDescent="0.2">
      <c r="A790" s="42">
        <f>A787+1</f>
        <v>378</v>
      </c>
      <c r="B790" s="63" t="s">
        <v>154</v>
      </c>
      <c r="C790" s="17" t="s">
        <v>154</v>
      </c>
      <c r="D790" s="17" t="str">
        <f>VLOOKUP(C790,TaxInfo!$A$2:$B$641,2,0)</f>
        <v xml:space="preserve">Solar Philippines Calatagan Corporation </v>
      </c>
      <c r="E790" s="26" t="s">
        <v>43</v>
      </c>
      <c r="F790" s="11" t="s">
        <v>36</v>
      </c>
      <c r="G790" s="11" t="s">
        <v>36</v>
      </c>
      <c r="H790" s="11" t="s">
        <v>36</v>
      </c>
      <c r="I790" s="11" t="s">
        <v>36</v>
      </c>
      <c r="J790" s="25" t="s">
        <v>38</v>
      </c>
      <c r="K790" s="25">
        <v>2.2599999999999998</v>
      </c>
      <c r="L790" s="25" t="s">
        <v>38</v>
      </c>
      <c r="M790" s="25">
        <v>-0.05</v>
      </c>
      <c r="N790" s="25">
        <f>SUM(J790:M790)</f>
        <v>2.21</v>
      </c>
      <c r="O790" s="25"/>
      <c r="P790" s="25"/>
    </row>
    <row r="791" spans="1:16" ht="17.25" customHeight="1" x14ac:dyDescent="0.2">
      <c r="A791" s="42">
        <f t="shared" si="557"/>
        <v>379</v>
      </c>
      <c r="B791" s="10" t="s">
        <v>154</v>
      </c>
      <c r="C791" s="17" t="s">
        <v>155</v>
      </c>
      <c r="D791" s="17" t="str">
        <f>VLOOKUP(C791,TaxInfo!$A$2:$B$641,2,0)</f>
        <v xml:space="preserve">Solar Philippines Calatagan Corporation </v>
      </c>
      <c r="E791" s="26" t="s">
        <v>35</v>
      </c>
      <c r="F791" s="11" t="s">
        <v>36</v>
      </c>
      <c r="G791" s="11" t="s">
        <v>36</v>
      </c>
      <c r="H791" s="11" t="s">
        <v>36</v>
      </c>
      <c r="I791" s="11" t="s">
        <v>36</v>
      </c>
      <c r="J791" s="25" t="s">
        <v>38</v>
      </c>
      <c r="K791" s="25">
        <v>112.97</v>
      </c>
      <c r="L791" s="25" t="s">
        <v>38</v>
      </c>
      <c r="M791" s="25">
        <v>-2.2599999999999998</v>
      </c>
      <c r="N791" s="25">
        <f>SUM(J791:M791)</f>
        <v>110.71</v>
      </c>
      <c r="O791" s="25"/>
      <c r="P791" s="25"/>
    </row>
    <row r="792" spans="1:16" ht="17.25" customHeight="1" x14ac:dyDescent="0.2">
      <c r="A792" s="66"/>
      <c r="B792" s="67"/>
      <c r="C792" s="68"/>
      <c r="D792" s="68"/>
      <c r="E792" s="69"/>
      <c r="F792" s="66"/>
      <c r="G792" s="66"/>
      <c r="H792" s="66"/>
      <c r="I792" s="90" t="s">
        <v>1548</v>
      </c>
      <c r="J792" s="91">
        <f>SUM(J790:J791)</f>
        <v>0</v>
      </c>
      <c r="K792" s="91">
        <f t="shared" ref="K792" si="605">SUM(K790:K791)</f>
        <v>115.23</v>
      </c>
      <c r="L792" s="91">
        <f t="shared" ref="L792" si="606">SUM(L790:L791)</f>
        <v>0</v>
      </c>
      <c r="M792" s="91">
        <f t="shared" ref="M792" si="607">SUM(M790:M791)</f>
        <v>-2.3099999999999996</v>
      </c>
      <c r="N792" s="91">
        <f t="shared" ref="N792" si="608">SUM(N790:N791)</f>
        <v>112.91999999999999</v>
      </c>
      <c r="O792" s="72"/>
      <c r="P792" s="37"/>
    </row>
    <row r="793" spans="1:16" ht="17.25" customHeight="1" x14ac:dyDescent="0.2">
      <c r="A793" s="66"/>
      <c r="B793" s="67"/>
      <c r="C793" s="68"/>
      <c r="D793" s="68"/>
      <c r="E793" s="69"/>
      <c r="F793" s="66"/>
      <c r="G793" s="66"/>
      <c r="H793" s="66"/>
      <c r="I793" s="66"/>
      <c r="J793" s="70"/>
      <c r="K793" s="70"/>
      <c r="L793" s="70"/>
      <c r="M793" s="70"/>
      <c r="N793" s="70"/>
      <c r="O793" s="71"/>
      <c r="P793" s="70"/>
    </row>
    <row r="794" spans="1:16" ht="17.25" customHeight="1" x14ac:dyDescent="0.2">
      <c r="A794" s="42">
        <f>A791+1</f>
        <v>380</v>
      </c>
      <c r="B794" s="10" t="s">
        <v>174</v>
      </c>
      <c r="C794" s="17" t="s">
        <v>174</v>
      </c>
      <c r="D794" s="17" t="str">
        <f>VLOOKUP(C794,TaxInfo!$A$2:$B$641,2,0)</f>
        <v xml:space="preserve">Solar Philippines Commercial Rooftop Projects, Inc. </v>
      </c>
      <c r="E794" s="26" t="s">
        <v>43</v>
      </c>
      <c r="F794" s="11" t="s">
        <v>36</v>
      </c>
      <c r="G794" s="11" t="s">
        <v>36</v>
      </c>
      <c r="H794" s="11" t="s">
        <v>36</v>
      </c>
      <c r="I794" s="11" t="s">
        <v>36</v>
      </c>
      <c r="J794" s="25" t="s">
        <v>38</v>
      </c>
      <c r="K794" s="25">
        <v>0.02</v>
      </c>
      <c r="L794" s="25" t="s">
        <v>38</v>
      </c>
      <c r="M794" s="25" t="s">
        <v>38</v>
      </c>
      <c r="N794" s="25">
        <f>SUM(J794:M794)</f>
        <v>0.02</v>
      </c>
      <c r="O794" s="25"/>
      <c r="P794" s="25"/>
    </row>
    <row r="795" spans="1:16" ht="17.25" customHeight="1" x14ac:dyDescent="0.2">
      <c r="A795" s="66"/>
      <c r="B795" s="67"/>
      <c r="C795" s="68"/>
      <c r="D795" s="68"/>
      <c r="E795" s="69"/>
      <c r="F795" s="66"/>
      <c r="G795" s="66"/>
      <c r="H795" s="66"/>
      <c r="I795" s="90" t="s">
        <v>1548</v>
      </c>
      <c r="J795" s="91">
        <f>SUM(J794)</f>
        <v>0</v>
      </c>
      <c r="K795" s="75">
        <f t="shared" ref="K795" si="609">SUM(K794)</f>
        <v>0.02</v>
      </c>
      <c r="L795" s="75">
        <f t="shared" ref="L795" si="610">SUM(L794)</f>
        <v>0</v>
      </c>
      <c r="M795" s="75">
        <f t="shared" ref="M795" si="611">SUM(M794)</f>
        <v>0</v>
      </c>
      <c r="N795" s="76">
        <f t="shared" ref="N795" si="612">SUM(N794)</f>
        <v>0.02</v>
      </c>
      <c r="O795" s="72"/>
      <c r="P795" s="37"/>
    </row>
    <row r="796" spans="1:16" ht="17.25" customHeight="1" x14ac:dyDescent="0.2">
      <c r="A796" s="66"/>
      <c r="B796" s="67"/>
      <c r="C796" s="68"/>
      <c r="D796" s="68"/>
      <c r="E796" s="69"/>
      <c r="F796" s="66"/>
      <c r="G796" s="66"/>
      <c r="H796" s="66"/>
      <c r="I796" s="66"/>
      <c r="J796" s="70"/>
      <c r="K796" s="70"/>
      <c r="L796" s="70"/>
      <c r="M796" s="70"/>
      <c r="N796" s="70"/>
      <c r="O796" s="71"/>
      <c r="P796" s="70"/>
    </row>
    <row r="797" spans="1:16" ht="17.25" customHeight="1" x14ac:dyDescent="0.2">
      <c r="A797" s="42">
        <f>A794+1</f>
        <v>381</v>
      </c>
      <c r="B797" s="10" t="s">
        <v>173</v>
      </c>
      <c r="C797" s="17" t="s">
        <v>173</v>
      </c>
      <c r="D797" s="17" t="str">
        <f>VLOOKUP(C797,TaxInfo!$A$2:$B$641,2,0)</f>
        <v>SOLAR PHILIPPINES RETAIL ELECTRICITY, INC.</v>
      </c>
      <c r="E797" s="26" t="s">
        <v>35</v>
      </c>
      <c r="F797" s="11" t="s">
        <v>36</v>
      </c>
      <c r="G797" s="11" t="s">
        <v>37</v>
      </c>
      <c r="H797" s="11" t="s">
        <v>37</v>
      </c>
      <c r="I797" s="11" t="s">
        <v>37</v>
      </c>
      <c r="J797" s="25">
        <v>77.8</v>
      </c>
      <c r="K797" s="25" t="s">
        <v>38</v>
      </c>
      <c r="L797" s="25">
        <v>9.34</v>
      </c>
      <c r="M797" s="25">
        <v>-1.56</v>
      </c>
      <c r="N797" s="25">
        <f>SUM(J797:M797)</f>
        <v>85.58</v>
      </c>
      <c r="O797" s="25"/>
      <c r="P797" s="25"/>
    </row>
    <row r="798" spans="1:16" ht="17.25" customHeight="1" x14ac:dyDescent="0.2">
      <c r="A798" s="66"/>
      <c r="B798" s="67"/>
      <c r="C798" s="68"/>
      <c r="D798" s="68"/>
      <c r="E798" s="69"/>
      <c r="F798" s="66"/>
      <c r="G798" s="66"/>
      <c r="H798" s="66"/>
      <c r="I798" s="90" t="s">
        <v>1548</v>
      </c>
      <c r="J798" s="91">
        <f>SUM(J797)</f>
        <v>77.8</v>
      </c>
      <c r="K798" s="75">
        <f t="shared" ref="K798" si="613">SUM(K797)</f>
        <v>0</v>
      </c>
      <c r="L798" s="75">
        <f t="shared" ref="L798" si="614">SUM(L797)</f>
        <v>9.34</v>
      </c>
      <c r="M798" s="75">
        <f t="shared" ref="M798" si="615">SUM(M797)</f>
        <v>-1.56</v>
      </c>
      <c r="N798" s="76">
        <f t="shared" ref="N798" si="616">SUM(N797)</f>
        <v>85.58</v>
      </c>
      <c r="O798" s="72"/>
      <c r="P798" s="37"/>
    </row>
    <row r="799" spans="1:16" ht="17.25" customHeight="1" x14ac:dyDescent="0.2">
      <c r="A799" s="66"/>
      <c r="B799" s="67"/>
      <c r="C799" s="68"/>
      <c r="D799" s="68"/>
      <c r="E799" s="69"/>
      <c r="F799" s="66"/>
      <c r="G799" s="66"/>
      <c r="H799" s="66"/>
      <c r="I799" s="66"/>
      <c r="J799" s="70"/>
      <c r="K799" s="70"/>
      <c r="L799" s="70"/>
      <c r="M799" s="70"/>
      <c r="N799" s="70"/>
      <c r="O799" s="71"/>
      <c r="P799" s="70"/>
    </row>
    <row r="800" spans="1:16" ht="17.25" customHeight="1" x14ac:dyDescent="0.2">
      <c r="A800" s="42">
        <f>A797+1</f>
        <v>382</v>
      </c>
      <c r="B800" s="10" t="s">
        <v>156</v>
      </c>
      <c r="C800" s="17" t="s">
        <v>156</v>
      </c>
      <c r="D800" s="17" t="str">
        <f>VLOOKUP(C800,TaxInfo!$A$2:$B$641,2,0)</f>
        <v>Solar Philippines Tarlac Corporation</v>
      </c>
      <c r="E800" s="26" t="s">
        <v>43</v>
      </c>
      <c r="F800" s="11" t="s">
        <v>36</v>
      </c>
      <c r="G800" s="11" t="s">
        <v>37</v>
      </c>
      <c r="H800" s="11" t="s">
        <v>36</v>
      </c>
      <c r="I800" s="11" t="s">
        <v>36</v>
      </c>
      <c r="J800" s="25" t="s">
        <v>38</v>
      </c>
      <c r="K800" s="25">
        <v>535.20000000000005</v>
      </c>
      <c r="L800" s="25" t="s">
        <v>38</v>
      </c>
      <c r="M800" s="25">
        <v>-10.7</v>
      </c>
      <c r="N800" s="25">
        <f>SUM(J800:M800)</f>
        <v>524.5</v>
      </c>
      <c r="O800" s="25"/>
      <c r="P800" s="25"/>
    </row>
    <row r="801" spans="1:16" ht="17.25" customHeight="1" x14ac:dyDescent="0.2">
      <c r="A801" s="42">
        <f t="shared" si="557"/>
        <v>383</v>
      </c>
      <c r="B801" s="10" t="s">
        <v>156</v>
      </c>
      <c r="C801" s="17" t="s">
        <v>157</v>
      </c>
      <c r="D801" s="17" t="str">
        <f>VLOOKUP(C801,TaxInfo!$A$2:$B$641,2,0)</f>
        <v>Solar Philippines Tarlac Corporation</v>
      </c>
      <c r="E801" s="26" t="s">
        <v>35</v>
      </c>
      <c r="F801" s="11" t="s">
        <v>36</v>
      </c>
      <c r="G801" s="11" t="s">
        <v>37</v>
      </c>
      <c r="H801" s="11" t="s">
        <v>36</v>
      </c>
      <c r="I801" s="11" t="s">
        <v>36</v>
      </c>
      <c r="J801" s="25" t="s">
        <v>38</v>
      </c>
      <c r="K801" s="25">
        <v>185.46</v>
      </c>
      <c r="L801" s="25" t="s">
        <v>38</v>
      </c>
      <c r="M801" s="25">
        <v>-3.71</v>
      </c>
      <c r="N801" s="25">
        <f>SUM(J801:M801)</f>
        <v>181.75</v>
      </c>
      <c r="O801" s="25"/>
      <c r="P801" s="25"/>
    </row>
    <row r="802" spans="1:16" ht="17.25" customHeight="1" x14ac:dyDescent="0.2">
      <c r="A802" s="66"/>
      <c r="B802" s="67"/>
      <c r="C802" s="68"/>
      <c r="D802" s="68"/>
      <c r="E802" s="69"/>
      <c r="F802" s="66"/>
      <c r="G802" s="66"/>
      <c r="H802" s="66"/>
      <c r="I802" s="90" t="s">
        <v>1548</v>
      </c>
      <c r="J802" s="91">
        <f>SUM(J800:J801)</f>
        <v>0</v>
      </c>
      <c r="K802" s="91">
        <f t="shared" ref="K802" si="617">SUM(K800:K801)</f>
        <v>720.66000000000008</v>
      </c>
      <c r="L802" s="91">
        <f t="shared" ref="L802" si="618">SUM(L800:L801)</f>
        <v>0</v>
      </c>
      <c r="M802" s="91">
        <f t="shared" ref="M802" si="619">SUM(M800:M801)</f>
        <v>-14.41</v>
      </c>
      <c r="N802" s="91">
        <f t="shared" ref="N802" si="620">SUM(N800:N801)</f>
        <v>706.25</v>
      </c>
      <c r="O802" s="72"/>
      <c r="P802" s="37"/>
    </row>
    <row r="803" spans="1:16" ht="17.25" customHeight="1" x14ac:dyDescent="0.2">
      <c r="A803" s="66"/>
      <c r="B803" s="67"/>
      <c r="C803" s="68"/>
      <c r="D803" s="68"/>
      <c r="E803" s="69"/>
      <c r="F803" s="66"/>
      <c r="G803" s="66"/>
      <c r="H803" s="66"/>
      <c r="I803" s="66"/>
      <c r="J803" s="70"/>
      <c r="K803" s="70"/>
      <c r="L803" s="70"/>
      <c r="M803" s="70"/>
      <c r="N803" s="70"/>
      <c r="O803" s="71"/>
      <c r="P803" s="70"/>
    </row>
    <row r="804" spans="1:16" ht="17.25" customHeight="1" x14ac:dyDescent="0.2">
      <c r="A804" s="42">
        <f>A801+1</f>
        <v>384</v>
      </c>
      <c r="B804" s="10" t="s">
        <v>152</v>
      </c>
      <c r="C804" s="17" t="s">
        <v>152</v>
      </c>
      <c r="D804" s="17" t="str">
        <f>VLOOKUP(C804,TaxInfo!$A$2:$B$641,2,0)</f>
        <v xml:space="preserve">SOLARACE1 Energy Corp. </v>
      </c>
      <c r="E804" s="26" t="s">
        <v>43</v>
      </c>
      <c r="F804" s="11" t="s">
        <v>37</v>
      </c>
      <c r="G804" s="11" t="s">
        <v>36</v>
      </c>
      <c r="H804" s="11" t="s">
        <v>36</v>
      </c>
      <c r="I804" s="11" t="s">
        <v>36</v>
      </c>
      <c r="J804" s="25" t="s">
        <v>38</v>
      </c>
      <c r="K804" s="25">
        <v>4.8899999999999997</v>
      </c>
      <c r="L804" s="25" t="s">
        <v>38</v>
      </c>
      <c r="M804" s="25" t="s">
        <v>38</v>
      </c>
      <c r="N804" s="25">
        <f>SUM(J804:M804)</f>
        <v>4.8899999999999997</v>
      </c>
      <c r="O804" s="25"/>
      <c r="P804" s="25"/>
    </row>
    <row r="805" spans="1:16" ht="17.25" customHeight="1" x14ac:dyDescent="0.2">
      <c r="A805" s="42">
        <f t="shared" si="557"/>
        <v>385</v>
      </c>
      <c r="B805" s="10" t="s">
        <v>152</v>
      </c>
      <c r="C805" s="17" t="s">
        <v>153</v>
      </c>
      <c r="D805" s="17" t="str">
        <f>VLOOKUP(C805,TaxInfo!$A$2:$B$641,2,0)</f>
        <v xml:space="preserve">SOLARACE1 Energy Corp. </v>
      </c>
      <c r="E805" s="26" t="s">
        <v>35</v>
      </c>
      <c r="F805" s="11" t="s">
        <v>36</v>
      </c>
      <c r="G805" s="11" t="s">
        <v>36</v>
      </c>
      <c r="H805" s="11" t="s">
        <v>36</v>
      </c>
      <c r="I805" s="11" t="s">
        <v>36</v>
      </c>
      <c r="J805" s="25" t="s">
        <v>38</v>
      </c>
      <c r="K805" s="25">
        <v>180.56</v>
      </c>
      <c r="L805" s="25" t="s">
        <v>38</v>
      </c>
      <c r="M805" s="25">
        <v>-3.61</v>
      </c>
      <c r="N805" s="25">
        <f>SUM(J805:M805)</f>
        <v>176.95</v>
      </c>
      <c r="O805" s="25"/>
      <c r="P805" s="25"/>
    </row>
    <row r="806" spans="1:16" ht="17.25" customHeight="1" x14ac:dyDescent="0.2">
      <c r="A806" s="66"/>
      <c r="B806" s="67"/>
      <c r="C806" s="68"/>
      <c r="D806" s="68"/>
      <c r="E806" s="69"/>
      <c r="F806" s="66"/>
      <c r="G806" s="66"/>
      <c r="H806" s="66"/>
      <c r="I806" s="90" t="s">
        <v>1548</v>
      </c>
      <c r="J806" s="91">
        <f>SUM(J804:J805)</f>
        <v>0</v>
      </c>
      <c r="K806" s="91">
        <f t="shared" ref="K806" si="621">SUM(K804:K805)</f>
        <v>185.45</v>
      </c>
      <c r="L806" s="91">
        <f t="shared" ref="L806" si="622">SUM(L804:L805)</f>
        <v>0</v>
      </c>
      <c r="M806" s="91">
        <f t="shared" ref="M806" si="623">SUM(M804:M805)</f>
        <v>-3.61</v>
      </c>
      <c r="N806" s="91">
        <f t="shared" ref="N806" si="624">SUM(N804:N805)</f>
        <v>181.83999999999997</v>
      </c>
      <c r="O806" s="72"/>
      <c r="P806" s="37"/>
    </row>
    <row r="807" spans="1:16" ht="17.25" customHeight="1" x14ac:dyDescent="0.2">
      <c r="A807" s="66"/>
      <c r="B807" s="67"/>
      <c r="C807" s="68"/>
      <c r="D807" s="68"/>
      <c r="E807" s="69"/>
      <c r="F807" s="66"/>
      <c r="G807" s="66"/>
      <c r="H807" s="66"/>
      <c r="I807" s="66"/>
      <c r="J807" s="70"/>
      <c r="K807" s="70"/>
      <c r="L807" s="70"/>
      <c r="M807" s="70"/>
      <c r="N807" s="70"/>
      <c r="O807" s="71"/>
      <c r="P807" s="70"/>
    </row>
    <row r="808" spans="1:16" ht="17.25" customHeight="1" x14ac:dyDescent="0.2">
      <c r="A808" s="42">
        <f>A805+1</f>
        <v>386</v>
      </c>
      <c r="B808" s="10" t="s">
        <v>159</v>
      </c>
      <c r="C808" s="17" t="s">
        <v>159</v>
      </c>
      <c r="D808" s="17" t="str">
        <f>VLOOKUP(C808,TaxInfo!$A$2:$B$641,2,0)</f>
        <v xml:space="preserve">Sorsogon I Electric Cooperative, Inc. </v>
      </c>
      <c r="E808" s="26" t="s">
        <v>35</v>
      </c>
      <c r="F808" s="11" t="s">
        <v>36</v>
      </c>
      <c r="G808" s="11" t="s">
        <v>37</v>
      </c>
      <c r="H808" s="11" t="s">
        <v>37</v>
      </c>
      <c r="I808" s="11" t="s">
        <v>37</v>
      </c>
      <c r="J808" s="25">
        <v>8252.98</v>
      </c>
      <c r="K808" s="25" t="s">
        <v>38</v>
      </c>
      <c r="L808" s="25">
        <v>990.36</v>
      </c>
      <c r="M808" s="25">
        <v>-165.06</v>
      </c>
      <c r="N808" s="25">
        <f>SUM(J808:M808)</f>
        <v>9078.2800000000007</v>
      </c>
      <c r="O808" s="25"/>
      <c r="P808" s="25"/>
    </row>
    <row r="809" spans="1:16" ht="17.25" customHeight="1" x14ac:dyDescent="0.2">
      <c r="A809" s="66"/>
      <c r="B809" s="67"/>
      <c r="C809" s="68"/>
      <c r="D809" s="68"/>
      <c r="E809" s="69"/>
      <c r="F809" s="66"/>
      <c r="G809" s="66"/>
      <c r="H809" s="66"/>
      <c r="I809" s="90" t="s">
        <v>1548</v>
      </c>
      <c r="J809" s="91">
        <f>SUM(J808)</f>
        <v>8252.98</v>
      </c>
      <c r="K809" s="75">
        <f t="shared" ref="K809" si="625">SUM(K808)</f>
        <v>0</v>
      </c>
      <c r="L809" s="75">
        <f t="shared" ref="L809" si="626">SUM(L808)</f>
        <v>990.36</v>
      </c>
      <c r="M809" s="75">
        <f t="shared" ref="M809" si="627">SUM(M808)</f>
        <v>-165.06</v>
      </c>
      <c r="N809" s="76">
        <f t="shared" ref="N809" si="628">SUM(N808)</f>
        <v>9078.2800000000007</v>
      </c>
      <c r="O809" s="72"/>
      <c r="P809" s="37"/>
    </row>
    <row r="810" spans="1:16" ht="17.25" customHeight="1" x14ac:dyDescent="0.2">
      <c r="A810" s="66"/>
      <c r="B810" s="67"/>
      <c r="C810" s="68"/>
      <c r="D810" s="68"/>
      <c r="E810" s="69"/>
      <c r="F810" s="66"/>
      <c r="G810" s="66"/>
      <c r="H810" s="66"/>
      <c r="I810" s="66"/>
      <c r="J810" s="70"/>
      <c r="K810" s="70"/>
      <c r="L810" s="70"/>
      <c r="M810" s="70"/>
      <c r="N810" s="70"/>
      <c r="O810" s="71"/>
      <c r="P810" s="70"/>
    </row>
    <row r="811" spans="1:16" ht="17.25" customHeight="1" x14ac:dyDescent="0.2">
      <c r="A811" s="42">
        <f>A808+1</f>
        <v>387</v>
      </c>
      <c r="B811" s="10" t="s">
        <v>160</v>
      </c>
      <c r="C811" s="17" t="s">
        <v>160</v>
      </c>
      <c r="D811" s="17" t="str">
        <f>VLOOKUP(C811,TaxInfo!$A$2:$B$641,2,0)</f>
        <v xml:space="preserve">Sorsogon II Electric Cooperative, Inc. </v>
      </c>
      <c r="E811" s="26" t="s">
        <v>35</v>
      </c>
      <c r="F811" s="11" t="s">
        <v>36</v>
      </c>
      <c r="G811" s="11" t="s">
        <v>37</v>
      </c>
      <c r="H811" s="11" t="s">
        <v>37</v>
      </c>
      <c r="I811" s="11" t="s">
        <v>37</v>
      </c>
      <c r="J811" s="25">
        <v>12860.97</v>
      </c>
      <c r="K811" s="25" t="s">
        <v>38</v>
      </c>
      <c r="L811" s="25">
        <v>1543.32</v>
      </c>
      <c r="M811" s="25">
        <v>-257.22000000000003</v>
      </c>
      <c r="N811" s="25">
        <f>SUM(J811:M811)</f>
        <v>14147.07</v>
      </c>
      <c r="O811" s="25"/>
      <c r="P811" s="25"/>
    </row>
    <row r="812" spans="1:16" ht="17.25" customHeight="1" x14ac:dyDescent="0.2">
      <c r="A812" s="66"/>
      <c r="B812" s="67"/>
      <c r="C812" s="68"/>
      <c r="D812" s="68"/>
      <c r="E812" s="69"/>
      <c r="F812" s="66"/>
      <c r="G812" s="66"/>
      <c r="H812" s="66"/>
      <c r="I812" s="90" t="s">
        <v>1548</v>
      </c>
      <c r="J812" s="91">
        <f>SUM(J811)</f>
        <v>12860.97</v>
      </c>
      <c r="K812" s="75">
        <f t="shared" ref="K812" si="629">SUM(K811)</f>
        <v>0</v>
      </c>
      <c r="L812" s="75">
        <f t="shared" ref="L812" si="630">SUM(L811)</f>
        <v>1543.32</v>
      </c>
      <c r="M812" s="75">
        <f t="shared" ref="M812" si="631">SUM(M811)</f>
        <v>-257.22000000000003</v>
      </c>
      <c r="N812" s="76">
        <f t="shared" ref="N812" si="632">SUM(N811)</f>
        <v>14147.07</v>
      </c>
      <c r="O812" s="72"/>
      <c r="P812" s="37"/>
    </row>
    <row r="813" spans="1:16" ht="17.25" customHeight="1" x14ac:dyDescent="0.2">
      <c r="A813" s="66"/>
      <c r="B813" s="67"/>
      <c r="C813" s="68"/>
      <c r="D813" s="68"/>
      <c r="E813" s="69"/>
      <c r="F813" s="66"/>
      <c r="G813" s="66"/>
      <c r="H813" s="66"/>
      <c r="I813" s="66"/>
      <c r="J813" s="70"/>
      <c r="K813" s="70"/>
      <c r="L813" s="70"/>
      <c r="M813" s="70"/>
      <c r="N813" s="70"/>
      <c r="O813" s="71"/>
      <c r="P813" s="70"/>
    </row>
    <row r="814" spans="1:16" ht="17.25" customHeight="1" x14ac:dyDescent="0.2">
      <c r="A814" s="42">
        <f>A811+1</f>
        <v>388</v>
      </c>
      <c r="B814" s="10" t="s">
        <v>133</v>
      </c>
      <c r="C814" s="17" t="s">
        <v>133</v>
      </c>
      <c r="D814" s="17" t="str">
        <f>VLOOKUP(C814,TaxInfo!$A$2:$B$641,2,0)</f>
        <v xml:space="preserve">South Luzon Thermal Energy Corporation </v>
      </c>
      <c r="E814" s="26" t="s">
        <v>43</v>
      </c>
      <c r="F814" s="11" t="s">
        <v>36</v>
      </c>
      <c r="G814" s="11" t="s">
        <v>37</v>
      </c>
      <c r="H814" s="11" t="s">
        <v>37</v>
      </c>
      <c r="I814" s="11" t="s">
        <v>37</v>
      </c>
      <c r="J814" s="25">
        <v>423124.32</v>
      </c>
      <c r="K814" s="25" t="s">
        <v>38</v>
      </c>
      <c r="L814" s="25">
        <v>50774.92</v>
      </c>
      <c r="M814" s="25">
        <v>-8462.49</v>
      </c>
      <c r="N814" s="25">
        <f>SUM(J814:M814)</f>
        <v>465436.75</v>
      </c>
      <c r="O814" s="25"/>
      <c r="P814" s="25"/>
    </row>
    <row r="815" spans="1:16" ht="17.25" customHeight="1" x14ac:dyDescent="0.2">
      <c r="A815" s="42">
        <f t="shared" ref="A815:A942" si="633">A814+1</f>
        <v>389</v>
      </c>
      <c r="B815" s="10" t="s">
        <v>133</v>
      </c>
      <c r="C815" s="17" t="s">
        <v>134</v>
      </c>
      <c r="D815" s="17" t="str">
        <f>VLOOKUP(C815,TaxInfo!$A$2:$B$641,2,0)</f>
        <v xml:space="preserve">South Luzon Thermal Energy Corporation </v>
      </c>
      <c r="E815" s="26" t="s">
        <v>35</v>
      </c>
      <c r="F815" s="11" t="s">
        <v>36</v>
      </c>
      <c r="G815" s="11" t="s">
        <v>37</v>
      </c>
      <c r="H815" s="11" t="s">
        <v>37</v>
      </c>
      <c r="I815" s="11" t="s">
        <v>37</v>
      </c>
      <c r="J815" s="25">
        <v>3686.15</v>
      </c>
      <c r="K815" s="25" t="s">
        <v>38</v>
      </c>
      <c r="L815" s="25">
        <v>442.34</v>
      </c>
      <c r="M815" s="25">
        <v>-73.72</v>
      </c>
      <c r="N815" s="25">
        <f>SUM(J815:M815)</f>
        <v>4054.77</v>
      </c>
      <c r="O815" s="25"/>
      <c r="P815" s="25"/>
    </row>
    <row r="816" spans="1:16" ht="17.25" customHeight="1" x14ac:dyDescent="0.2">
      <c r="A816" s="42">
        <f t="shared" si="633"/>
        <v>390</v>
      </c>
      <c r="B816" s="34" t="s">
        <v>133</v>
      </c>
      <c r="C816" s="35" t="s">
        <v>337</v>
      </c>
      <c r="D816" s="17" t="str">
        <f>VLOOKUP(C816,TaxInfo!$A$2:$B$641,2,0)</f>
        <v xml:space="preserve">South Luzon Thermal Energy Corporation </v>
      </c>
      <c r="E816" s="64" t="s">
        <v>35</v>
      </c>
      <c r="F816" s="36" t="s">
        <v>36</v>
      </c>
      <c r="G816" s="36" t="s">
        <v>37</v>
      </c>
      <c r="H816" s="36" t="s">
        <v>37</v>
      </c>
      <c r="I816" s="36" t="s">
        <v>37</v>
      </c>
      <c r="J816" s="37">
        <v>2371.2600000000002</v>
      </c>
      <c r="K816" s="25" t="s">
        <v>38</v>
      </c>
      <c r="L816" s="25">
        <v>284.55</v>
      </c>
      <c r="M816" s="25">
        <v>-47.43</v>
      </c>
      <c r="N816" s="25">
        <f>SUM(J816:M816)</f>
        <v>2608.3800000000006</v>
      </c>
      <c r="O816" s="25"/>
      <c r="P816" s="25"/>
    </row>
    <row r="817" spans="1:16" ht="17.25" customHeight="1" x14ac:dyDescent="0.2">
      <c r="A817" s="66"/>
      <c r="B817" s="67"/>
      <c r="C817" s="68"/>
      <c r="D817" s="68"/>
      <c r="E817" s="69"/>
      <c r="F817" s="66"/>
      <c r="G817" s="66"/>
      <c r="H817" s="66"/>
      <c r="I817" s="90" t="s">
        <v>1548</v>
      </c>
      <c r="J817" s="91">
        <f>SUM(J814:J816)</f>
        <v>429181.73000000004</v>
      </c>
      <c r="K817" s="91">
        <f t="shared" ref="K817:N817" si="634">SUM(K814:K816)</f>
        <v>0</v>
      </c>
      <c r="L817" s="91">
        <f t="shared" si="634"/>
        <v>51501.81</v>
      </c>
      <c r="M817" s="91">
        <f t="shared" si="634"/>
        <v>-8583.64</v>
      </c>
      <c r="N817" s="91">
        <f t="shared" si="634"/>
        <v>472099.9</v>
      </c>
      <c r="O817" s="72"/>
      <c r="P817" s="37"/>
    </row>
    <row r="818" spans="1:16" ht="17.25" customHeight="1" x14ac:dyDescent="0.2">
      <c r="A818" s="66"/>
      <c r="B818" s="67"/>
      <c r="C818" s="68"/>
      <c r="D818" s="68"/>
      <c r="E818" s="69"/>
      <c r="F818" s="66"/>
      <c r="G818" s="66"/>
      <c r="H818" s="66"/>
      <c r="I818" s="66"/>
      <c r="J818" s="70"/>
      <c r="K818" s="70"/>
      <c r="L818" s="70"/>
      <c r="M818" s="70"/>
      <c r="N818" s="70"/>
      <c r="O818" s="71"/>
      <c r="P818" s="70"/>
    </row>
    <row r="819" spans="1:16" ht="17.25" customHeight="1" x14ac:dyDescent="0.2">
      <c r="A819" s="42">
        <f>A816+1</f>
        <v>391</v>
      </c>
      <c r="B819" s="82" t="s">
        <v>150</v>
      </c>
      <c r="C819" s="83" t="s">
        <v>151</v>
      </c>
      <c r="D819" s="83" t="str">
        <f>VLOOKUP(C819,TaxInfo!$A$2:$B$641,2,0)</f>
        <v xml:space="preserve">South Negros Biopower, Inc. </v>
      </c>
      <c r="E819" s="84" t="s">
        <v>35</v>
      </c>
      <c r="F819" s="85" t="s">
        <v>36</v>
      </c>
      <c r="G819" s="85" t="s">
        <v>37</v>
      </c>
      <c r="H819" s="85" t="s">
        <v>36</v>
      </c>
      <c r="I819" s="85" t="s">
        <v>36</v>
      </c>
      <c r="J819" s="86" t="s">
        <v>38</v>
      </c>
      <c r="K819" s="25">
        <v>349.57</v>
      </c>
      <c r="L819" s="25" t="s">
        <v>38</v>
      </c>
      <c r="M819" s="25">
        <v>-6.99</v>
      </c>
      <c r="N819" s="25">
        <f>SUM(J819:M819)</f>
        <v>342.58</v>
      </c>
      <c r="O819" s="25"/>
      <c r="P819" s="25"/>
    </row>
    <row r="820" spans="1:16" ht="17.25" customHeight="1" x14ac:dyDescent="0.2">
      <c r="A820" s="66"/>
      <c r="B820" s="67"/>
      <c r="C820" s="68"/>
      <c r="D820" s="68"/>
      <c r="E820" s="69"/>
      <c r="F820" s="66"/>
      <c r="G820" s="66"/>
      <c r="H820" s="66"/>
      <c r="I820" s="90" t="s">
        <v>1548</v>
      </c>
      <c r="J820" s="91">
        <f>SUM(J819)</f>
        <v>0</v>
      </c>
      <c r="K820" s="75">
        <f t="shared" ref="K820" si="635">SUM(K819)</f>
        <v>349.57</v>
      </c>
      <c r="L820" s="75">
        <f t="shared" ref="L820" si="636">SUM(L819)</f>
        <v>0</v>
      </c>
      <c r="M820" s="75">
        <f t="shared" ref="M820" si="637">SUM(M819)</f>
        <v>-6.99</v>
      </c>
      <c r="N820" s="76">
        <f t="shared" ref="N820" si="638">SUM(N819)</f>
        <v>342.58</v>
      </c>
      <c r="O820" s="72"/>
      <c r="P820" s="37"/>
    </row>
    <row r="821" spans="1:16" ht="17.25" customHeight="1" x14ac:dyDescent="0.2">
      <c r="A821" s="66"/>
      <c r="B821" s="67"/>
      <c r="C821" s="68"/>
      <c r="D821" s="68"/>
      <c r="E821" s="69"/>
      <c r="F821" s="66"/>
      <c r="G821" s="66"/>
      <c r="H821" s="66"/>
      <c r="I821" s="66"/>
      <c r="J821" s="70"/>
      <c r="K821" s="70"/>
      <c r="L821" s="70"/>
      <c r="M821" s="70"/>
      <c r="N821" s="70"/>
      <c r="O821" s="71"/>
      <c r="P821" s="70"/>
    </row>
    <row r="822" spans="1:16" ht="17.25" customHeight="1" x14ac:dyDescent="0.2">
      <c r="A822" s="42">
        <f>A819+1</f>
        <v>392</v>
      </c>
      <c r="B822" s="10" t="s">
        <v>171</v>
      </c>
      <c r="C822" s="17" t="s">
        <v>171</v>
      </c>
      <c r="D822" s="17" t="str">
        <f>VLOOKUP(C822,TaxInfo!$A$2:$B$641,2,0)</f>
        <v xml:space="preserve">South Premiere Power Corporation </v>
      </c>
      <c r="E822" s="26" t="s">
        <v>43</v>
      </c>
      <c r="F822" s="11" t="s">
        <v>36</v>
      </c>
      <c r="G822" s="11" t="s">
        <v>37</v>
      </c>
      <c r="H822" s="11" t="s">
        <v>37</v>
      </c>
      <c r="I822" s="11" t="s">
        <v>37</v>
      </c>
      <c r="J822" s="25">
        <v>258545</v>
      </c>
      <c r="K822" s="25" t="s">
        <v>38</v>
      </c>
      <c r="L822" s="25">
        <v>31025.4</v>
      </c>
      <c r="M822" s="25">
        <v>-5170.8999999999996</v>
      </c>
      <c r="N822" s="25">
        <f>SUM(J822:M822)</f>
        <v>284399.5</v>
      </c>
      <c r="O822" s="25"/>
      <c r="P822" s="25"/>
    </row>
    <row r="823" spans="1:16" ht="17.25" customHeight="1" x14ac:dyDescent="0.2">
      <c r="A823" s="42">
        <f t="shared" si="633"/>
        <v>393</v>
      </c>
      <c r="B823" s="10" t="s">
        <v>171</v>
      </c>
      <c r="C823" s="17" t="s">
        <v>172</v>
      </c>
      <c r="D823" s="17" t="str">
        <f>VLOOKUP(C823,TaxInfo!$A$2:$B$641,2,0)</f>
        <v xml:space="preserve">South Premiere Power Corporation </v>
      </c>
      <c r="E823" s="26" t="s">
        <v>35</v>
      </c>
      <c r="F823" s="11" t="s">
        <v>36</v>
      </c>
      <c r="G823" s="11" t="s">
        <v>37</v>
      </c>
      <c r="H823" s="11" t="s">
        <v>37</v>
      </c>
      <c r="I823" s="11" t="s">
        <v>37</v>
      </c>
      <c r="J823" s="25">
        <v>1561.19</v>
      </c>
      <c r="K823" s="25" t="s">
        <v>38</v>
      </c>
      <c r="L823" s="25">
        <v>187.34</v>
      </c>
      <c r="M823" s="25">
        <v>-31.22</v>
      </c>
      <c r="N823" s="25">
        <f>SUM(J823:M823)</f>
        <v>1717.31</v>
      </c>
      <c r="O823" s="25"/>
      <c r="P823" s="25"/>
    </row>
    <row r="824" spans="1:16" ht="17.25" customHeight="1" x14ac:dyDescent="0.2">
      <c r="A824" s="66"/>
      <c r="B824" s="67"/>
      <c r="C824" s="68"/>
      <c r="D824" s="68"/>
      <c r="E824" s="69"/>
      <c r="F824" s="66"/>
      <c r="G824" s="66"/>
      <c r="H824" s="66"/>
      <c r="I824" s="90" t="s">
        <v>1548</v>
      </c>
      <c r="J824" s="91">
        <f>SUM(J822:J823)</f>
        <v>260106.19</v>
      </c>
      <c r="K824" s="91">
        <f t="shared" ref="K824" si="639">SUM(K822:K823)</f>
        <v>0</v>
      </c>
      <c r="L824" s="91">
        <f t="shared" ref="L824" si="640">SUM(L822:L823)</f>
        <v>31212.74</v>
      </c>
      <c r="M824" s="91">
        <f t="shared" ref="M824" si="641">SUM(M822:M823)</f>
        <v>-5202.12</v>
      </c>
      <c r="N824" s="91">
        <f t="shared" ref="N824" si="642">SUM(N822:N823)</f>
        <v>286116.81</v>
      </c>
      <c r="O824" s="72"/>
      <c r="P824" s="37"/>
    </row>
    <row r="825" spans="1:16" ht="17.25" customHeight="1" x14ac:dyDescent="0.2">
      <c r="A825" s="66"/>
      <c r="B825" s="67"/>
      <c r="C825" s="68"/>
      <c r="D825" s="68"/>
      <c r="E825" s="69"/>
      <c r="F825" s="66"/>
      <c r="G825" s="66"/>
      <c r="H825" s="66"/>
      <c r="I825" s="66"/>
      <c r="J825" s="70"/>
      <c r="K825" s="70"/>
      <c r="L825" s="70"/>
      <c r="M825" s="70"/>
      <c r="N825" s="70"/>
      <c r="O825" s="71"/>
      <c r="P825" s="70"/>
    </row>
    <row r="826" spans="1:16" ht="17.25" customHeight="1" x14ac:dyDescent="0.2">
      <c r="A826" s="42">
        <f>A823+1</f>
        <v>394</v>
      </c>
      <c r="B826" s="10" t="s">
        <v>158</v>
      </c>
      <c r="C826" s="17" t="s">
        <v>158</v>
      </c>
      <c r="D826" s="17" t="str">
        <f>VLOOKUP(C826,TaxInfo!$A$2:$B$641,2,0)</f>
        <v>Southern Leyte Electric Cooperative, Inc.</v>
      </c>
      <c r="E826" s="26" t="s">
        <v>35</v>
      </c>
      <c r="F826" s="11" t="s">
        <v>36</v>
      </c>
      <c r="G826" s="11" t="s">
        <v>37</v>
      </c>
      <c r="H826" s="11" t="s">
        <v>37</v>
      </c>
      <c r="I826" s="11" t="s">
        <v>37</v>
      </c>
      <c r="J826" s="25">
        <v>3908.9</v>
      </c>
      <c r="K826" s="25" t="s">
        <v>38</v>
      </c>
      <c r="L826" s="25">
        <v>469.07</v>
      </c>
      <c r="M826" s="25">
        <v>-78.180000000000007</v>
      </c>
      <c r="N826" s="25">
        <f>SUM(J826:M826)</f>
        <v>4299.79</v>
      </c>
      <c r="O826" s="25"/>
      <c r="P826" s="25"/>
    </row>
    <row r="827" spans="1:16" ht="17.25" customHeight="1" x14ac:dyDescent="0.2">
      <c r="A827" s="66"/>
      <c r="B827" s="67"/>
      <c r="C827" s="68"/>
      <c r="D827" s="68"/>
      <c r="E827" s="69"/>
      <c r="F827" s="66"/>
      <c r="G827" s="66"/>
      <c r="H827" s="66"/>
      <c r="I827" s="90" t="s">
        <v>1548</v>
      </c>
      <c r="J827" s="91">
        <f>SUM(J826)</f>
        <v>3908.9</v>
      </c>
      <c r="K827" s="75">
        <f t="shared" ref="K827" si="643">SUM(K826)</f>
        <v>0</v>
      </c>
      <c r="L827" s="75">
        <f t="shared" ref="L827" si="644">SUM(L826)</f>
        <v>469.07</v>
      </c>
      <c r="M827" s="75">
        <f t="shared" ref="M827" si="645">SUM(M826)</f>
        <v>-78.180000000000007</v>
      </c>
      <c r="N827" s="76">
        <f t="shared" ref="N827" si="646">SUM(N826)</f>
        <v>4299.79</v>
      </c>
      <c r="O827" s="72"/>
      <c r="P827" s="37"/>
    </row>
    <row r="828" spans="1:16" ht="17.25" customHeight="1" x14ac:dyDescent="0.2">
      <c r="A828" s="66"/>
      <c r="B828" s="67"/>
      <c r="C828" s="68"/>
      <c r="D828" s="68"/>
      <c r="E828" s="69"/>
      <c r="F828" s="66"/>
      <c r="G828" s="66"/>
      <c r="H828" s="66"/>
      <c r="I828" s="66"/>
      <c r="J828" s="70"/>
      <c r="K828" s="70"/>
      <c r="L828" s="70"/>
      <c r="M828" s="70"/>
      <c r="N828" s="70"/>
      <c r="O828" s="71"/>
      <c r="P828" s="70"/>
    </row>
    <row r="829" spans="1:16" ht="17.25" customHeight="1" x14ac:dyDescent="0.2">
      <c r="A829" s="42">
        <f>A826+1</f>
        <v>395</v>
      </c>
      <c r="B829" s="10" t="s">
        <v>132</v>
      </c>
      <c r="C829" s="17" t="s">
        <v>132</v>
      </c>
      <c r="D829" s="17" t="str">
        <f>VLOOKUP(C829,TaxInfo!$A$2:$B$641,2,0)</f>
        <v xml:space="preserve">Southwest Luzon Power Generation Corporation </v>
      </c>
      <c r="E829" s="26" t="s">
        <v>43</v>
      </c>
      <c r="F829" s="11" t="s">
        <v>36</v>
      </c>
      <c r="G829" s="11" t="s">
        <v>37</v>
      </c>
      <c r="H829" s="11" t="s">
        <v>37</v>
      </c>
      <c r="I829" s="11" t="s">
        <v>37</v>
      </c>
      <c r="J829" s="25">
        <v>44.17</v>
      </c>
      <c r="K829" s="25" t="s">
        <v>38</v>
      </c>
      <c r="L829" s="25">
        <v>5.3</v>
      </c>
      <c r="M829" s="25">
        <v>-0.88</v>
      </c>
      <c r="N829" s="25">
        <f>SUM(J829:M829)</f>
        <v>48.589999999999996</v>
      </c>
      <c r="O829" s="25"/>
      <c r="P829" s="25"/>
    </row>
    <row r="830" spans="1:16" ht="17.25" customHeight="1" x14ac:dyDescent="0.2">
      <c r="A830" s="66"/>
      <c r="B830" s="67"/>
      <c r="C830" s="68"/>
      <c r="D830" s="68"/>
      <c r="E830" s="69"/>
      <c r="F830" s="66"/>
      <c r="G830" s="66"/>
      <c r="H830" s="66"/>
      <c r="I830" s="90" t="s">
        <v>1548</v>
      </c>
      <c r="J830" s="91">
        <f>SUM(J829)</f>
        <v>44.17</v>
      </c>
      <c r="K830" s="75">
        <f t="shared" ref="K830" si="647">SUM(K829)</f>
        <v>0</v>
      </c>
      <c r="L830" s="75">
        <f t="shared" ref="L830" si="648">SUM(L829)</f>
        <v>5.3</v>
      </c>
      <c r="M830" s="75">
        <f t="shared" ref="M830" si="649">SUM(M829)</f>
        <v>-0.88</v>
      </c>
      <c r="N830" s="76">
        <f t="shared" ref="N830" si="650">SUM(N829)</f>
        <v>48.589999999999996</v>
      </c>
      <c r="O830" s="72"/>
      <c r="P830" s="37"/>
    </row>
    <row r="831" spans="1:16" ht="17.25" customHeight="1" x14ac:dyDescent="0.2">
      <c r="A831" s="66"/>
      <c r="B831" s="67"/>
      <c r="C831" s="68"/>
      <c r="D831" s="68"/>
      <c r="E831" s="69"/>
      <c r="F831" s="66"/>
      <c r="G831" s="66"/>
      <c r="H831" s="66"/>
      <c r="I831" s="66"/>
      <c r="J831" s="70"/>
      <c r="K831" s="70"/>
      <c r="L831" s="70"/>
      <c r="M831" s="70"/>
      <c r="N831" s="70"/>
      <c r="O831" s="71"/>
      <c r="P831" s="70"/>
    </row>
    <row r="832" spans="1:16" ht="17.25" customHeight="1" x14ac:dyDescent="0.2">
      <c r="A832" s="42">
        <f>A829+1</f>
        <v>396</v>
      </c>
      <c r="B832" s="10" t="s">
        <v>161</v>
      </c>
      <c r="C832" s="17" t="s">
        <v>161</v>
      </c>
      <c r="D832" s="17" t="str">
        <f>VLOOKUP(C832,TaxInfo!$A$2:$B$641,2,0)</f>
        <v xml:space="preserve">SPARC-Solar Powered Agri-Rural Communities Corporation </v>
      </c>
      <c r="E832" s="26" t="s">
        <v>43</v>
      </c>
      <c r="F832" s="11" t="s">
        <v>36</v>
      </c>
      <c r="G832" s="11" t="s">
        <v>36</v>
      </c>
      <c r="H832" s="11" t="s">
        <v>36</v>
      </c>
      <c r="I832" s="11" t="s">
        <v>36</v>
      </c>
      <c r="J832" s="25" t="s">
        <v>38</v>
      </c>
      <c r="K832" s="25">
        <v>0.2</v>
      </c>
      <c r="L832" s="25" t="s">
        <v>38</v>
      </c>
      <c r="M832" s="25" t="s">
        <v>38</v>
      </c>
      <c r="N832" s="25">
        <f>SUM(J832:M832)</f>
        <v>0.2</v>
      </c>
      <c r="O832" s="25"/>
      <c r="P832" s="25"/>
    </row>
    <row r="833" spans="1:16" ht="17.25" customHeight="1" x14ac:dyDescent="0.2">
      <c r="A833" s="42">
        <f t="shared" si="633"/>
        <v>397</v>
      </c>
      <c r="B833" s="10" t="s">
        <v>161</v>
      </c>
      <c r="C833" s="17" t="s">
        <v>162</v>
      </c>
      <c r="D833" s="17" t="str">
        <f>VLOOKUP(C833,TaxInfo!$A$2:$B$641,2,0)</f>
        <v xml:space="preserve">SPARC-Solar Powered Agri-Rural Communities Corporation </v>
      </c>
      <c r="E833" s="26" t="s">
        <v>43</v>
      </c>
      <c r="F833" s="11" t="s">
        <v>36</v>
      </c>
      <c r="G833" s="11" t="s">
        <v>36</v>
      </c>
      <c r="H833" s="11" t="s">
        <v>36</v>
      </c>
      <c r="I833" s="11" t="s">
        <v>36</v>
      </c>
      <c r="J833" s="25" t="s">
        <v>38</v>
      </c>
      <c r="K833" s="25">
        <v>0.19</v>
      </c>
      <c r="L833" s="25" t="s">
        <v>38</v>
      </c>
      <c r="M833" s="25" t="s">
        <v>38</v>
      </c>
      <c r="N833" s="25">
        <f>SUM(J833:M833)</f>
        <v>0.19</v>
      </c>
      <c r="O833" s="25"/>
      <c r="P833" s="25"/>
    </row>
    <row r="834" spans="1:16" ht="17.25" customHeight="1" x14ac:dyDescent="0.2">
      <c r="A834" s="42">
        <f t="shared" si="633"/>
        <v>398</v>
      </c>
      <c r="B834" s="10" t="s">
        <v>161</v>
      </c>
      <c r="C834" s="17" t="s">
        <v>163</v>
      </c>
      <c r="D834" s="17" t="str">
        <f>VLOOKUP(C834,TaxInfo!$A$2:$B$641,2,0)</f>
        <v xml:space="preserve">SPARC-Solar Powered Agri-Rural Communities Corporation </v>
      </c>
      <c r="E834" s="26" t="s">
        <v>43</v>
      </c>
      <c r="F834" s="11" t="s">
        <v>36</v>
      </c>
      <c r="G834" s="11" t="s">
        <v>36</v>
      </c>
      <c r="H834" s="11" t="s">
        <v>36</v>
      </c>
      <c r="I834" s="11" t="s">
        <v>36</v>
      </c>
      <c r="J834" s="25" t="s">
        <v>38</v>
      </c>
      <c r="K834" s="25">
        <v>0.14000000000000001</v>
      </c>
      <c r="L834" s="25" t="s">
        <v>38</v>
      </c>
      <c r="M834" s="25" t="s">
        <v>38</v>
      </c>
      <c r="N834" s="25">
        <f>SUM(J834:M834)</f>
        <v>0.14000000000000001</v>
      </c>
      <c r="O834" s="25"/>
      <c r="P834" s="25"/>
    </row>
    <row r="835" spans="1:16" ht="17.25" customHeight="1" x14ac:dyDescent="0.2">
      <c r="A835" s="66"/>
      <c r="B835" s="67"/>
      <c r="C835" s="68"/>
      <c r="D835" s="68"/>
      <c r="E835" s="69"/>
      <c r="F835" s="66"/>
      <c r="G835" s="66"/>
      <c r="H835" s="66"/>
      <c r="I835" s="90" t="s">
        <v>1548</v>
      </c>
      <c r="J835" s="91">
        <f>SUM(J832:J834)</f>
        <v>0</v>
      </c>
      <c r="K835" s="91">
        <f t="shared" ref="K835" si="651">SUM(K832:K834)</f>
        <v>0.53</v>
      </c>
      <c r="L835" s="91">
        <f t="shared" ref="L835" si="652">SUM(L832:L834)</f>
        <v>0</v>
      </c>
      <c r="M835" s="91">
        <f t="shared" ref="M835" si="653">SUM(M832:M834)</f>
        <v>0</v>
      </c>
      <c r="N835" s="91">
        <f t="shared" ref="N835" si="654">SUM(N832:N834)</f>
        <v>0.53</v>
      </c>
      <c r="O835" s="72"/>
      <c r="P835" s="37"/>
    </row>
    <row r="836" spans="1:16" ht="17.25" customHeight="1" x14ac:dyDescent="0.2">
      <c r="A836" s="66"/>
      <c r="B836" s="67"/>
      <c r="C836" s="68"/>
      <c r="D836" s="68"/>
      <c r="E836" s="69"/>
      <c r="F836" s="66"/>
      <c r="G836" s="66"/>
      <c r="H836" s="66"/>
      <c r="I836" s="66"/>
      <c r="J836" s="70"/>
      <c r="K836" s="70"/>
      <c r="L836" s="70"/>
      <c r="M836" s="70"/>
      <c r="N836" s="70"/>
      <c r="O836" s="71"/>
      <c r="P836" s="70"/>
    </row>
    <row r="837" spans="1:16" ht="17.25" customHeight="1" x14ac:dyDescent="0.2">
      <c r="A837" s="42">
        <f>A834+1</f>
        <v>399</v>
      </c>
      <c r="B837" s="10" t="s">
        <v>130</v>
      </c>
      <c r="C837" s="17" t="s">
        <v>130</v>
      </c>
      <c r="D837" s="17" t="str">
        <f>VLOOKUP(C837,TaxInfo!$A$2:$B$641,2,0)</f>
        <v xml:space="preserve">SPC Island Power Corporation </v>
      </c>
      <c r="E837" s="26" t="s">
        <v>43</v>
      </c>
      <c r="F837" s="11" t="s">
        <v>36</v>
      </c>
      <c r="G837" s="11" t="s">
        <v>37</v>
      </c>
      <c r="H837" s="11" t="s">
        <v>37</v>
      </c>
      <c r="I837" s="11" t="s">
        <v>37</v>
      </c>
      <c r="J837" s="25">
        <v>206.63</v>
      </c>
      <c r="K837" s="25" t="s">
        <v>38</v>
      </c>
      <c r="L837" s="25">
        <v>24.8</v>
      </c>
      <c r="M837" s="25">
        <v>-4.13</v>
      </c>
      <c r="N837" s="25">
        <f>SUM(J837:M837)</f>
        <v>227.3</v>
      </c>
      <c r="O837" s="25"/>
      <c r="P837" s="25"/>
    </row>
    <row r="838" spans="1:16" ht="17.25" customHeight="1" x14ac:dyDescent="0.2">
      <c r="A838" s="42">
        <f t="shared" si="633"/>
        <v>400</v>
      </c>
      <c r="B838" s="10" t="s">
        <v>130</v>
      </c>
      <c r="C838" s="17" t="s">
        <v>131</v>
      </c>
      <c r="D838" s="17" t="str">
        <f>VLOOKUP(C838,TaxInfo!$A$2:$B$641,2,0)</f>
        <v xml:space="preserve">SPC Island Power Corporation </v>
      </c>
      <c r="E838" s="26" t="s">
        <v>35</v>
      </c>
      <c r="F838" s="11" t="s">
        <v>36</v>
      </c>
      <c r="G838" s="11" t="s">
        <v>37</v>
      </c>
      <c r="H838" s="11" t="s">
        <v>37</v>
      </c>
      <c r="I838" s="11" t="s">
        <v>37</v>
      </c>
      <c r="J838" s="25">
        <v>620.27</v>
      </c>
      <c r="K838" s="25" t="s">
        <v>38</v>
      </c>
      <c r="L838" s="25">
        <v>74.430000000000007</v>
      </c>
      <c r="M838" s="25">
        <v>-12.41</v>
      </c>
      <c r="N838" s="25">
        <f>SUM(J838:M838)</f>
        <v>682.29000000000008</v>
      </c>
      <c r="O838" s="25"/>
      <c r="P838" s="25"/>
    </row>
    <row r="839" spans="1:16" ht="17.25" customHeight="1" x14ac:dyDescent="0.2">
      <c r="A839" s="66"/>
      <c r="B839" s="67"/>
      <c r="C839" s="68"/>
      <c r="D839" s="68"/>
      <c r="E839" s="69"/>
      <c r="F839" s="66"/>
      <c r="G839" s="66"/>
      <c r="H839" s="66"/>
      <c r="I839" s="90" t="s">
        <v>1548</v>
      </c>
      <c r="J839" s="91">
        <f>SUM(J837:J838)</f>
        <v>826.9</v>
      </c>
      <c r="K839" s="91">
        <f t="shared" ref="K839" si="655">SUM(K837:K838)</f>
        <v>0</v>
      </c>
      <c r="L839" s="91">
        <f t="shared" ref="L839" si="656">SUM(L837:L838)</f>
        <v>99.23</v>
      </c>
      <c r="M839" s="91">
        <f t="shared" ref="M839" si="657">SUM(M837:M838)</f>
        <v>-16.54</v>
      </c>
      <c r="N839" s="91">
        <f t="shared" ref="N839" si="658">SUM(N837:N838)</f>
        <v>909.59000000000015</v>
      </c>
      <c r="O839" s="72"/>
      <c r="P839" s="37"/>
    </row>
    <row r="840" spans="1:16" ht="17.25" customHeight="1" x14ac:dyDescent="0.2">
      <c r="A840" s="66"/>
      <c r="B840" s="67"/>
      <c r="C840" s="68"/>
      <c r="D840" s="68"/>
      <c r="E840" s="69"/>
      <c r="F840" s="66"/>
      <c r="G840" s="66"/>
      <c r="H840" s="66"/>
      <c r="I840" s="66"/>
      <c r="J840" s="70"/>
      <c r="K840" s="70"/>
      <c r="L840" s="70"/>
      <c r="M840" s="70"/>
      <c r="N840" s="70"/>
      <c r="O840" s="71"/>
      <c r="P840" s="70"/>
    </row>
    <row r="841" spans="1:16" ht="17.25" customHeight="1" x14ac:dyDescent="0.2">
      <c r="A841" s="42">
        <f>A838+1</f>
        <v>401</v>
      </c>
      <c r="B841" s="10" t="s">
        <v>164</v>
      </c>
      <c r="C841" s="17" t="s">
        <v>165</v>
      </c>
      <c r="D841" s="17" t="str">
        <f>VLOOKUP(C841,TaxInfo!$A$2:$B$641,2,0)</f>
        <v xml:space="preserve">SPC Power Corporation </v>
      </c>
      <c r="E841" s="26" t="s">
        <v>35</v>
      </c>
      <c r="F841" s="11" t="s">
        <v>36</v>
      </c>
      <c r="G841" s="11" t="s">
        <v>37</v>
      </c>
      <c r="H841" s="11" t="s">
        <v>37</v>
      </c>
      <c r="I841" s="11" t="s">
        <v>37</v>
      </c>
      <c r="J841" s="25">
        <v>223.25</v>
      </c>
      <c r="K841" s="25" t="s">
        <v>38</v>
      </c>
      <c r="L841" s="25">
        <v>26.79</v>
      </c>
      <c r="M841" s="25">
        <v>-4.46</v>
      </c>
      <c r="N841" s="25">
        <f>SUM(J841:M841)</f>
        <v>245.57999999999998</v>
      </c>
      <c r="O841" s="25"/>
      <c r="P841" s="25"/>
    </row>
    <row r="842" spans="1:16" ht="17.25" customHeight="1" x14ac:dyDescent="0.2">
      <c r="A842" s="66"/>
      <c r="B842" s="67"/>
      <c r="C842" s="68"/>
      <c r="D842" s="68"/>
      <c r="E842" s="69"/>
      <c r="F842" s="66"/>
      <c r="G842" s="66"/>
      <c r="H842" s="66"/>
      <c r="I842" s="90" t="s">
        <v>1548</v>
      </c>
      <c r="J842" s="91">
        <f>SUM(J841)</f>
        <v>223.25</v>
      </c>
      <c r="K842" s="75">
        <f t="shared" ref="K842" si="659">SUM(K841)</f>
        <v>0</v>
      </c>
      <c r="L842" s="75">
        <f t="shared" ref="L842" si="660">SUM(L841)</f>
        <v>26.79</v>
      </c>
      <c r="M842" s="75">
        <f t="shared" ref="M842" si="661">SUM(M841)</f>
        <v>-4.46</v>
      </c>
      <c r="N842" s="76">
        <f t="shared" ref="N842" si="662">SUM(N841)</f>
        <v>245.57999999999998</v>
      </c>
      <c r="O842" s="72"/>
      <c r="P842" s="37"/>
    </row>
    <row r="843" spans="1:16" ht="17.25" customHeight="1" x14ac:dyDescent="0.2">
      <c r="A843" s="66"/>
      <c r="B843" s="67"/>
      <c r="C843" s="68"/>
      <c r="D843" s="68"/>
      <c r="E843" s="69"/>
      <c r="F843" s="66"/>
      <c r="G843" s="66"/>
      <c r="H843" s="66"/>
      <c r="I843" s="66"/>
      <c r="J843" s="70"/>
      <c r="K843" s="70"/>
      <c r="L843" s="70"/>
      <c r="M843" s="70"/>
      <c r="N843" s="70"/>
      <c r="O843" s="71"/>
      <c r="P843" s="70"/>
    </row>
    <row r="844" spans="1:16" ht="17.25" customHeight="1" x14ac:dyDescent="0.2">
      <c r="A844" s="42">
        <f>A841+1</f>
        <v>402</v>
      </c>
      <c r="B844" s="10" t="s">
        <v>170</v>
      </c>
      <c r="C844" s="17" t="s">
        <v>170</v>
      </c>
      <c r="D844" s="17" t="str">
        <f>VLOOKUP(C844,TaxInfo!$A$2:$B$641,2,0)</f>
        <v>Specialty Pulp Manufacturing, Inc.</v>
      </c>
      <c r="E844" s="26" t="s">
        <v>35</v>
      </c>
      <c r="F844" s="11" t="s">
        <v>36</v>
      </c>
      <c r="G844" s="11" t="s">
        <v>37</v>
      </c>
      <c r="H844" s="11" t="s">
        <v>37</v>
      </c>
      <c r="I844" s="11" t="s">
        <v>36</v>
      </c>
      <c r="J844" s="25" t="s">
        <v>38</v>
      </c>
      <c r="K844" s="25">
        <v>508.78</v>
      </c>
      <c r="L844" s="25" t="s">
        <v>38</v>
      </c>
      <c r="M844" s="25">
        <v>-10.18</v>
      </c>
      <c r="N844" s="25">
        <f>SUM(J844:M844)</f>
        <v>498.59999999999997</v>
      </c>
      <c r="O844" s="25"/>
      <c r="P844" s="25"/>
    </row>
    <row r="845" spans="1:16" ht="17.25" customHeight="1" x14ac:dyDescent="0.2">
      <c r="A845" s="66"/>
      <c r="B845" s="67"/>
      <c r="C845" s="68"/>
      <c r="D845" s="68"/>
      <c r="E845" s="69"/>
      <c r="F845" s="66"/>
      <c r="G845" s="66"/>
      <c r="H845" s="66"/>
      <c r="I845" s="90" t="s">
        <v>1548</v>
      </c>
      <c r="J845" s="91">
        <f>SUM(J844)</f>
        <v>0</v>
      </c>
      <c r="K845" s="75">
        <f t="shared" ref="K845" si="663">SUM(K844)</f>
        <v>508.78</v>
      </c>
      <c r="L845" s="75">
        <f t="shared" ref="L845" si="664">SUM(L844)</f>
        <v>0</v>
      </c>
      <c r="M845" s="75">
        <f t="shared" ref="M845" si="665">SUM(M844)</f>
        <v>-10.18</v>
      </c>
      <c r="N845" s="76">
        <f t="shared" ref="N845" si="666">SUM(N844)</f>
        <v>498.59999999999997</v>
      </c>
      <c r="O845" s="72"/>
      <c r="P845" s="37"/>
    </row>
    <row r="846" spans="1:16" ht="17.25" customHeight="1" x14ac:dyDescent="0.2">
      <c r="A846" s="66"/>
      <c r="B846" s="67"/>
      <c r="C846" s="68"/>
      <c r="D846" s="68"/>
      <c r="E846" s="69"/>
      <c r="F846" s="66"/>
      <c r="G846" s="66"/>
      <c r="H846" s="66"/>
      <c r="I846" s="66"/>
      <c r="J846" s="70"/>
      <c r="K846" s="70"/>
      <c r="L846" s="70"/>
      <c r="M846" s="70"/>
      <c r="N846" s="70"/>
      <c r="O846" s="71"/>
      <c r="P846" s="70"/>
    </row>
    <row r="847" spans="1:16" ht="17.25" customHeight="1" x14ac:dyDescent="0.2">
      <c r="A847" s="42">
        <f>A844+1</f>
        <v>403</v>
      </c>
      <c r="B847" s="10" t="s">
        <v>175</v>
      </c>
      <c r="C847" s="17" t="s">
        <v>175</v>
      </c>
      <c r="D847" s="17" t="str">
        <f>VLOOKUP(C847,TaxInfo!$A$2:$B$641,2,0)</f>
        <v>Sta. Clara Power Corporation</v>
      </c>
      <c r="E847" s="26" t="s">
        <v>43</v>
      </c>
      <c r="F847" s="11" t="s">
        <v>36</v>
      </c>
      <c r="G847" s="11" t="s">
        <v>37</v>
      </c>
      <c r="H847" s="11" t="s">
        <v>36</v>
      </c>
      <c r="I847" s="11" t="s">
        <v>37</v>
      </c>
      <c r="J847" s="25">
        <v>17.920000000000002</v>
      </c>
      <c r="K847" s="25" t="s">
        <v>38</v>
      </c>
      <c r="L847" s="25">
        <v>2.15</v>
      </c>
      <c r="M847" s="25">
        <v>-0.36</v>
      </c>
      <c r="N847" s="25">
        <f>SUM(J847:M847)</f>
        <v>19.71</v>
      </c>
      <c r="O847" s="25"/>
      <c r="P847" s="25"/>
    </row>
    <row r="848" spans="1:16" ht="17.25" customHeight="1" x14ac:dyDescent="0.2">
      <c r="A848" s="66"/>
      <c r="B848" s="67"/>
      <c r="C848" s="68"/>
      <c r="D848" s="68"/>
      <c r="E848" s="69"/>
      <c r="F848" s="66"/>
      <c r="G848" s="66"/>
      <c r="H848" s="66"/>
      <c r="I848" s="90" t="s">
        <v>1548</v>
      </c>
      <c r="J848" s="91">
        <f>SUM(J847)</f>
        <v>17.920000000000002</v>
      </c>
      <c r="K848" s="75">
        <f t="shared" ref="K848" si="667">SUM(K847)</f>
        <v>0</v>
      </c>
      <c r="L848" s="75">
        <f t="shared" ref="L848" si="668">SUM(L847)</f>
        <v>2.15</v>
      </c>
      <c r="M848" s="75">
        <f t="shared" ref="M848" si="669">SUM(M847)</f>
        <v>-0.36</v>
      </c>
      <c r="N848" s="76">
        <f t="shared" ref="N848" si="670">SUM(N847)</f>
        <v>19.71</v>
      </c>
      <c r="O848" s="72"/>
      <c r="P848" s="37"/>
    </row>
    <row r="849" spans="1:16" ht="17.25" customHeight="1" x14ac:dyDescent="0.2">
      <c r="A849" s="66"/>
      <c r="B849" s="67"/>
      <c r="C849" s="68"/>
      <c r="D849" s="68"/>
      <c r="E849" s="69"/>
      <c r="F849" s="66"/>
      <c r="G849" s="66"/>
      <c r="H849" s="66"/>
      <c r="I849" s="66"/>
      <c r="J849" s="70"/>
      <c r="K849" s="70"/>
      <c r="L849" s="70"/>
      <c r="M849" s="70"/>
      <c r="N849" s="70"/>
      <c r="O849" s="71"/>
      <c r="P849" s="70"/>
    </row>
    <row r="850" spans="1:16" ht="17.25" customHeight="1" x14ac:dyDescent="0.2">
      <c r="A850" s="42">
        <f>A847+1</f>
        <v>404</v>
      </c>
      <c r="B850" s="10" t="s">
        <v>166</v>
      </c>
      <c r="C850" s="17" t="s">
        <v>166</v>
      </c>
      <c r="D850" s="17" t="str">
        <f>VLOOKUP(C850,TaxInfo!$A$2:$B$641,2,0)</f>
        <v xml:space="preserve">Strategic Power Development Corporation </v>
      </c>
      <c r="E850" s="26" t="s">
        <v>43</v>
      </c>
      <c r="F850" s="11" t="s">
        <v>36</v>
      </c>
      <c r="G850" s="11" t="s">
        <v>37</v>
      </c>
      <c r="H850" s="11" t="s">
        <v>36</v>
      </c>
      <c r="I850" s="11" t="s">
        <v>37</v>
      </c>
      <c r="J850" s="25">
        <v>9237.8799999999992</v>
      </c>
      <c r="K850" s="25" t="s">
        <v>38</v>
      </c>
      <c r="L850" s="25">
        <v>1108.55</v>
      </c>
      <c r="M850" s="25">
        <v>-184.76</v>
      </c>
      <c r="N850" s="25">
        <f>SUM(J850:M850)</f>
        <v>10161.669999999998</v>
      </c>
      <c r="O850" s="25"/>
      <c r="P850" s="25"/>
    </row>
    <row r="851" spans="1:16" ht="17.25" customHeight="1" x14ac:dyDescent="0.2">
      <c r="A851" s="42">
        <f t="shared" si="633"/>
        <v>405</v>
      </c>
      <c r="B851" s="34" t="s">
        <v>166</v>
      </c>
      <c r="C851" s="35" t="s">
        <v>167</v>
      </c>
      <c r="D851" s="17" t="str">
        <f>VLOOKUP(C851,TaxInfo!$A$2:$B$641,2,0)</f>
        <v xml:space="preserve">Strategic Power Development Corporation </v>
      </c>
      <c r="E851" s="64" t="s">
        <v>35</v>
      </c>
      <c r="F851" s="36" t="s">
        <v>36</v>
      </c>
      <c r="G851" s="36" t="s">
        <v>37</v>
      </c>
      <c r="H851" s="36" t="s">
        <v>36</v>
      </c>
      <c r="I851" s="36" t="s">
        <v>37</v>
      </c>
      <c r="J851" s="37">
        <v>2.0299999999999998</v>
      </c>
      <c r="K851" s="25" t="s">
        <v>38</v>
      </c>
      <c r="L851" s="25">
        <v>0.24</v>
      </c>
      <c r="M851" s="25">
        <v>-0.04</v>
      </c>
      <c r="N851" s="25">
        <f>SUM(J851:M851)</f>
        <v>2.2299999999999995</v>
      </c>
      <c r="O851" s="25"/>
      <c r="P851" s="25"/>
    </row>
    <row r="852" spans="1:16" ht="17.25" customHeight="1" x14ac:dyDescent="0.2">
      <c r="A852" s="66"/>
      <c r="B852" s="67"/>
      <c r="C852" s="68"/>
      <c r="D852" s="68"/>
      <c r="E852" s="69"/>
      <c r="F852" s="66"/>
      <c r="G852" s="66"/>
      <c r="H852" s="66"/>
      <c r="I852" s="90" t="s">
        <v>1548</v>
      </c>
      <c r="J852" s="91">
        <f>SUM(J850:J851)</f>
        <v>9239.91</v>
      </c>
      <c r="K852" s="91">
        <f t="shared" ref="K852" si="671">SUM(K850:K851)</f>
        <v>0</v>
      </c>
      <c r="L852" s="91">
        <f t="shared" ref="L852" si="672">SUM(L850:L851)</f>
        <v>1108.79</v>
      </c>
      <c r="M852" s="91">
        <f t="shared" ref="M852" si="673">SUM(M850:M851)</f>
        <v>-184.79999999999998</v>
      </c>
      <c r="N852" s="91">
        <f t="shared" ref="N852" si="674">SUM(N850:N851)</f>
        <v>10163.899999999998</v>
      </c>
      <c r="O852" s="72"/>
      <c r="P852" s="37"/>
    </row>
    <row r="853" spans="1:16" ht="17.25" customHeight="1" x14ac:dyDescent="0.2">
      <c r="A853" s="66"/>
      <c r="B853" s="67"/>
      <c r="C853" s="68"/>
      <c r="D853" s="68"/>
      <c r="E853" s="69"/>
      <c r="F853" s="66"/>
      <c r="G853" s="66"/>
      <c r="H853" s="66"/>
      <c r="I853" s="66"/>
      <c r="J853" s="70"/>
      <c r="K853" s="70"/>
      <c r="L853" s="70"/>
      <c r="M853" s="70"/>
      <c r="N853" s="70"/>
      <c r="O853" s="71"/>
      <c r="P853" s="70"/>
    </row>
    <row r="854" spans="1:16" ht="17.25" customHeight="1" x14ac:dyDescent="0.2">
      <c r="A854" s="42">
        <f>A851+1</f>
        <v>406</v>
      </c>
      <c r="B854" s="82" t="s">
        <v>124</v>
      </c>
      <c r="C854" s="83" t="s">
        <v>124</v>
      </c>
      <c r="D854" s="83" t="str">
        <f>VLOOKUP(C854,TaxInfo!$A$2:$B$641,2,0)</f>
        <v xml:space="preserve">Subic Enerzone Corporation </v>
      </c>
      <c r="E854" s="84" t="s">
        <v>35</v>
      </c>
      <c r="F854" s="85" t="s">
        <v>36</v>
      </c>
      <c r="G854" s="85" t="s">
        <v>37</v>
      </c>
      <c r="H854" s="85" t="s">
        <v>37</v>
      </c>
      <c r="I854" s="85" t="s">
        <v>36</v>
      </c>
      <c r="J854" s="86" t="s">
        <v>38</v>
      </c>
      <c r="K854" s="86">
        <v>7344.88</v>
      </c>
      <c r="L854" s="25" t="s">
        <v>38</v>
      </c>
      <c r="M854" s="25">
        <v>-146.9</v>
      </c>
      <c r="N854" s="25">
        <f>SUM(J854:M854)</f>
        <v>7197.9800000000005</v>
      </c>
      <c r="O854" s="25"/>
      <c r="P854" s="25"/>
    </row>
    <row r="855" spans="1:16" ht="17.25" customHeight="1" x14ac:dyDescent="0.2">
      <c r="A855" s="66"/>
      <c r="B855" s="67"/>
      <c r="C855" s="68"/>
      <c r="D855" s="68"/>
      <c r="E855" s="69"/>
      <c r="F855" s="66"/>
      <c r="G855" s="66"/>
      <c r="H855" s="66"/>
      <c r="I855" s="90" t="s">
        <v>1548</v>
      </c>
      <c r="J855" s="91">
        <f>SUM(J854)</f>
        <v>0</v>
      </c>
      <c r="K855" s="75">
        <f t="shared" ref="K855" si="675">SUM(K854)</f>
        <v>7344.88</v>
      </c>
      <c r="L855" s="75">
        <f t="shared" ref="L855" si="676">SUM(L854)</f>
        <v>0</v>
      </c>
      <c r="M855" s="75">
        <f t="shared" ref="M855" si="677">SUM(M854)</f>
        <v>-146.9</v>
      </c>
      <c r="N855" s="76">
        <f t="shared" ref="N855" si="678">SUM(N854)</f>
        <v>7197.9800000000005</v>
      </c>
      <c r="O855" s="72"/>
      <c r="P855" s="37"/>
    </row>
    <row r="856" spans="1:16" ht="17.25" customHeight="1" x14ac:dyDescent="0.2">
      <c r="A856" s="66"/>
      <c r="B856" s="67"/>
      <c r="C856" s="68"/>
      <c r="D856" s="68"/>
      <c r="E856" s="69"/>
      <c r="F856" s="66"/>
      <c r="G856" s="66"/>
      <c r="H856" s="66"/>
      <c r="I856" s="66"/>
      <c r="J856" s="70"/>
      <c r="K856" s="70"/>
      <c r="L856" s="70"/>
      <c r="M856" s="70"/>
      <c r="N856" s="70"/>
      <c r="O856" s="71"/>
      <c r="P856" s="70"/>
    </row>
    <row r="857" spans="1:16" ht="17.25" customHeight="1" x14ac:dyDescent="0.2">
      <c r="A857" s="42">
        <f>A854+1</f>
        <v>407</v>
      </c>
      <c r="B857" s="10" t="s">
        <v>123</v>
      </c>
      <c r="C857" s="17" t="s">
        <v>123</v>
      </c>
      <c r="D857" s="17" t="str">
        <f>VLOOKUP(C857,TaxInfo!$A$2:$B$641,2,0)</f>
        <v>Sulu Electric Power and Light (Phils.), Inc.</v>
      </c>
      <c r="E857" s="26" t="s">
        <v>43</v>
      </c>
      <c r="F857" s="11" t="s">
        <v>36</v>
      </c>
      <c r="G857" s="11" t="s">
        <v>36</v>
      </c>
      <c r="H857" s="11" t="s">
        <v>36</v>
      </c>
      <c r="I857" s="11" t="s">
        <v>36</v>
      </c>
      <c r="J857" s="25" t="s">
        <v>38</v>
      </c>
      <c r="K857" s="25">
        <v>1.78</v>
      </c>
      <c r="L857" s="25" t="s">
        <v>38</v>
      </c>
      <c r="M857" s="25">
        <v>-0.04</v>
      </c>
      <c r="N857" s="25">
        <f>SUM(J857:M857)</f>
        <v>1.74</v>
      </c>
      <c r="O857" s="25"/>
      <c r="P857" s="25"/>
    </row>
    <row r="858" spans="1:16" ht="17.25" customHeight="1" x14ac:dyDescent="0.2">
      <c r="A858" s="66"/>
      <c r="B858" s="67"/>
      <c r="C858" s="68"/>
      <c r="D858" s="68"/>
      <c r="E858" s="69"/>
      <c r="F858" s="66"/>
      <c r="G858" s="66"/>
      <c r="H858" s="66"/>
      <c r="I858" s="90" t="s">
        <v>1548</v>
      </c>
      <c r="J858" s="91">
        <f>SUM(J857)</f>
        <v>0</v>
      </c>
      <c r="K858" s="75">
        <f t="shared" ref="K858" si="679">SUM(K857)</f>
        <v>1.78</v>
      </c>
      <c r="L858" s="75">
        <f t="shared" ref="L858" si="680">SUM(L857)</f>
        <v>0</v>
      </c>
      <c r="M858" s="75">
        <f t="shared" ref="M858" si="681">SUM(M857)</f>
        <v>-0.04</v>
      </c>
      <c r="N858" s="76">
        <f t="shared" ref="N858" si="682">SUM(N857)</f>
        <v>1.74</v>
      </c>
      <c r="O858" s="72"/>
      <c r="P858" s="37"/>
    </row>
    <row r="859" spans="1:16" ht="17.25" customHeight="1" x14ac:dyDescent="0.2">
      <c r="A859" s="66"/>
      <c r="B859" s="67"/>
      <c r="C859" s="68"/>
      <c r="D859" s="68"/>
      <c r="E859" s="69"/>
      <c r="F859" s="66"/>
      <c r="G859" s="66"/>
      <c r="H859" s="66"/>
      <c r="I859" s="66"/>
      <c r="J859" s="70"/>
      <c r="K859" s="70"/>
      <c r="L859" s="70"/>
      <c r="M859" s="70"/>
      <c r="N859" s="70"/>
      <c r="O859" s="71"/>
      <c r="P859" s="70"/>
    </row>
    <row r="860" spans="1:16" ht="17.25" customHeight="1" x14ac:dyDescent="0.2">
      <c r="A860" s="42">
        <f>A857+1</f>
        <v>408</v>
      </c>
      <c r="B860" s="10" t="s">
        <v>176</v>
      </c>
      <c r="C860" s="17" t="s">
        <v>176</v>
      </c>
      <c r="D860" s="17" t="str">
        <f>VLOOKUP(C860,TaxInfo!$A$2:$B$641,2,0)</f>
        <v xml:space="preserve">Sunwest Water and Electric Company 2, Inc. </v>
      </c>
      <c r="E860" s="26" t="s">
        <v>43</v>
      </c>
      <c r="F860" s="11" t="s">
        <v>36</v>
      </c>
      <c r="G860" s="11" t="s">
        <v>36</v>
      </c>
      <c r="H860" s="11" t="s">
        <v>36</v>
      </c>
      <c r="I860" s="11" t="s">
        <v>36</v>
      </c>
      <c r="J860" s="25" t="s">
        <v>38</v>
      </c>
      <c r="K860" s="25">
        <v>33.909999999999997</v>
      </c>
      <c r="L860" s="25" t="s">
        <v>38</v>
      </c>
      <c r="M860" s="25">
        <v>-0.68</v>
      </c>
      <c r="N860" s="25">
        <f>SUM(J860:M860)</f>
        <v>33.229999999999997</v>
      </c>
      <c r="O860" s="25"/>
      <c r="P860" s="25"/>
    </row>
    <row r="861" spans="1:16" ht="17.25" customHeight="1" x14ac:dyDescent="0.2">
      <c r="A861" s="42">
        <f t="shared" si="633"/>
        <v>409</v>
      </c>
      <c r="B861" s="10" t="s">
        <v>176</v>
      </c>
      <c r="C861" s="17" t="s">
        <v>177</v>
      </c>
      <c r="D861" s="17" t="str">
        <f>VLOOKUP(C861,TaxInfo!$A$2:$B$641,2,0)</f>
        <v xml:space="preserve">Sunwest Water and Electric Company 2, Inc. </v>
      </c>
      <c r="E861" s="26" t="s">
        <v>35</v>
      </c>
      <c r="F861" s="11" t="s">
        <v>36</v>
      </c>
      <c r="G861" s="11" t="s">
        <v>36</v>
      </c>
      <c r="H861" s="11" t="s">
        <v>36</v>
      </c>
      <c r="I861" s="11" t="s">
        <v>36</v>
      </c>
      <c r="J861" s="25" t="s">
        <v>38</v>
      </c>
      <c r="K861" s="25">
        <v>9.6999999999999993</v>
      </c>
      <c r="L861" s="25" t="s">
        <v>38</v>
      </c>
      <c r="M861" s="25">
        <v>-0.19</v>
      </c>
      <c r="N861" s="25">
        <f>SUM(J861:M861)</f>
        <v>9.51</v>
      </c>
      <c r="O861" s="25"/>
      <c r="P861" s="25"/>
    </row>
    <row r="862" spans="1:16" ht="17.25" customHeight="1" x14ac:dyDescent="0.2">
      <c r="A862" s="66"/>
      <c r="B862" s="67"/>
      <c r="C862" s="68"/>
      <c r="D862" s="68"/>
      <c r="E862" s="69"/>
      <c r="F862" s="66"/>
      <c r="G862" s="66"/>
      <c r="H862" s="66"/>
      <c r="I862" s="90" t="s">
        <v>1548</v>
      </c>
      <c r="J862" s="91">
        <f>SUM(J860:J861)</f>
        <v>0</v>
      </c>
      <c r="K862" s="91">
        <f t="shared" ref="K862" si="683">SUM(K860:K861)</f>
        <v>43.61</v>
      </c>
      <c r="L862" s="91">
        <f t="shared" ref="L862" si="684">SUM(L860:L861)</f>
        <v>0</v>
      </c>
      <c r="M862" s="91">
        <f t="shared" ref="M862" si="685">SUM(M860:M861)</f>
        <v>-0.87000000000000011</v>
      </c>
      <c r="N862" s="91">
        <f t="shared" ref="N862" si="686">SUM(N860:N861)</f>
        <v>42.739999999999995</v>
      </c>
      <c r="O862" s="72"/>
      <c r="P862" s="37"/>
    </row>
    <row r="863" spans="1:16" ht="17.25" customHeight="1" x14ac:dyDescent="0.2">
      <c r="A863" s="66"/>
      <c r="B863" s="67"/>
      <c r="C863" s="68"/>
      <c r="D863" s="68"/>
      <c r="E863" s="69"/>
      <c r="F863" s="66"/>
      <c r="G863" s="66"/>
      <c r="H863" s="66"/>
      <c r="I863" s="66"/>
      <c r="J863" s="70"/>
      <c r="K863" s="70"/>
      <c r="L863" s="70"/>
      <c r="M863" s="70"/>
      <c r="N863" s="70"/>
      <c r="O863" s="71"/>
      <c r="P863" s="70"/>
    </row>
    <row r="864" spans="1:16" ht="17.25" customHeight="1" x14ac:dyDescent="0.2">
      <c r="A864" s="42">
        <f>A861+1</f>
        <v>410</v>
      </c>
      <c r="B864" s="10" t="s">
        <v>185</v>
      </c>
      <c r="C864" s="17" t="s">
        <v>185</v>
      </c>
      <c r="D864" s="17" t="str">
        <f>VLOOKUP(C864,TaxInfo!$A$2:$B$641,2,0)</f>
        <v>Tarlac Electric, Inc.</v>
      </c>
      <c r="E864" s="26" t="s">
        <v>35</v>
      </c>
      <c r="F864" s="11" t="s">
        <v>36</v>
      </c>
      <c r="G864" s="11" t="s">
        <v>37</v>
      </c>
      <c r="H864" s="11" t="s">
        <v>37</v>
      </c>
      <c r="I864" s="11" t="s">
        <v>37</v>
      </c>
      <c r="J864" s="25">
        <v>29280.34</v>
      </c>
      <c r="K864" s="25" t="s">
        <v>38</v>
      </c>
      <c r="L864" s="25">
        <v>3513.64</v>
      </c>
      <c r="M864" s="25">
        <v>-585.61</v>
      </c>
      <c r="N864" s="25">
        <f>SUM(J864:M864)</f>
        <v>32208.370000000003</v>
      </c>
      <c r="O864" s="25"/>
      <c r="P864" s="25"/>
    </row>
    <row r="865" spans="1:16" ht="17.25" customHeight="1" x14ac:dyDescent="0.2">
      <c r="A865" s="66"/>
      <c r="B865" s="67"/>
      <c r="C865" s="68"/>
      <c r="D865" s="68"/>
      <c r="E865" s="69"/>
      <c r="F865" s="66"/>
      <c r="G865" s="66"/>
      <c r="H865" s="66"/>
      <c r="I865" s="90" t="s">
        <v>1548</v>
      </c>
      <c r="J865" s="91">
        <f>SUM(J864)</f>
        <v>29280.34</v>
      </c>
      <c r="K865" s="75">
        <f t="shared" ref="K865" si="687">SUM(K864)</f>
        <v>0</v>
      </c>
      <c r="L865" s="75">
        <f t="shared" ref="L865" si="688">SUM(L864)</f>
        <v>3513.64</v>
      </c>
      <c r="M865" s="75">
        <f t="shared" ref="M865" si="689">SUM(M864)</f>
        <v>-585.61</v>
      </c>
      <c r="N865" s="76">
        <f t="shared" ref="N865" si="690">SUM(N864)</f>
        <v>32208.370000000003</v>
      </c>
      <c r="O865" s="72"/>
      <c r="P865" s="37"/>
    </row>
    <row r="866" spans="1:16" ht="17.25" customHeight="1" x14ac:dyDescent="0.2">
      <c r="A866" s="66"/>
      <c r="B866" s="67"/>
      <c r="C866" s="68"/>
      <c r="D866" s="68"/>
      <c r="E866" s="69"/>
      <c r="F866" s="66"/>
      <c r="G866" s="66"/>
      <c r="H866" s="66"/>
      <c r="I866" s="66"/>
      <c r="J866" s="70"/>
      <c r="K866" s="70"/>
      <c r="L866" s="70"/>
      <c r="M866" s="70"/>
      <c r="N866" s="70"/>
      <c r="O866" s="71"/>
      <c r="P866" s="70"/>
    </row>
    <row r="867" spans="1:16" ht="17.25" customHeight="1" x14ac:dyDescent="0.2">
      <c r="A867" s="42">
        <f>A864+1</f>
        <v>411</v>
      </c>
      <c r="B867" s="10" t="s">
        <v>182</v>
      </c>
      <c r="C867" s="17" t="s">
        <v>182</v>
      </c>
      <c r="D867" s="17" t="str">
        <f>VLOOKUP(C867,TaxInfo!$A$2:$B$641,2,0)</f>
        <v xml:space="preserve">Tarlac I Electric Cooperative, Inc. </v>
      </c>
      <c r="E867" s="26" t="s">
        <v>35</v>
      </c>
      <c r="F867" s="11" t="s">
        <v>36</v>
      </c>
      <c r="G867" s="11" t="s">
        <v>37</v>
      </c>
      <c r="H867" s="11" t="s">
        <v>37</v>
      </c>
      <c r="I867" s="11" t="s">
        <v>37</v>
      </c>
      <c r="J867" s="25">
        <v>8376.36</v>
      </c>
      <c r="K867" s="25" t="s">
        <v>38</v>
      </c>
      <c r="L867" s="25">
        <v>1005.16</v>
      </c>
      <c r="M867" s="25">
        <v>-167.53</v>
      </c>
      <c r="N867" s="25">
        <f>SUM(J867:M867)</f>
        <v>9213.99</v>
      </c>
      <c r="O867" s="25"/>
      <c r="P867" s="25"/>
    </row>
    <row r="868" spans="1:16" ht="17.25" customHeight="1" x14ac:dyDescent="0.2">
      <c r="A868" s="66"/>
      <c r="B868" s="67"/>
      <c r="C868" s="68"/>
      <c r="D868" s="68"/>
      <c r="E868" s="69"/>
      <c r="F868" s="66"/>
      <c r="G868" s="66"/>
      <c r="H868" s="66"/>
      <c r="I868" s="90" t="s">
        <v>1548</v>
      </c>
      <c r="J868" s="91">
        <f>SUM(J867)</f>
        <v>8376.36</v>
      </c>
      <c r="K868" s="75">
        <f t="shared" ref="K868" si="691">SUM(K867)</f>
        <v>0</v>
      </c>
      <c r="L868" s="75">
        <f t="shared" ref="L868" si="692">SUM(L867)</f>
        <v>1005.16</v>
      </c>
      <c r="M868" s="75">
        <f t="shared" ref="M868" si="693">SUM(M867)</f>
        <v>-167.53</v>
      </c>
      <c r="N868" s="76">
        <f t="shared" ref="N868" si="694">SUM(N867)</f>
        <v>9213.99</v>
      </c>
      <c r="O868" s="72"/>
      <c r="P868" s="37"/>
    </row>
    <row r="869" spans="1:16" ht="17.25" customHeight="1" x14ac:dyDescent="0.2">
      <c r="A869" s="66"/>
      <c r="B869" s="67"/>
      <c r="C869" s="68"/>
      <c r="D869" s="68"/>
      <c r="E869" s="69"/>
      <c r="F869" s="66"/>
      <c r="G869" s="66"/>
      <c r="H869" s="66"/>
      <c r="I869" s="66"/>
      <c r="J869" s="70"/>
      <c r="K869" s="70"/>
      <c r="L869" s="70"/>
      <c r="M869" s="70"/>
      <c r="N869" s="70"/>
      <c r="O869" s="71"/>
      <c r="P869" s="70"/>
    </row>
    <row r="870" spans="1:16" ht="17.25" customHeight="1" x14ac:dyDescent="0.2">
      <c r="A870" s="42">
        <f>A867+1</f>
        <v>412</v>
      </c>
      <c r="B870" s="10" t="s">
        <v>183</v>
      </c>
      <c r="C870" s="17" t="s">
        <v>183</v>
      </c>
      <c r="D870" s="17" t="str">
        <f>VLOOKUP(C870,TaxInfo!$A$2:$B$641,2,0)</f>
        <v xml:space="preserve">Tarlac II Electric Cooperative, Inc. </v>
      </c>
      <c r="E870" s="26" t="s">
        <v>35</v>
      </c>
      <c r="F870" s="11" t="s">
        <v>36</v>
      </c>
      <c r="G870" s="11" t="s">
        <v>37</v>
      </c>
      <c r="H870" s="11" t="s">
        <v>37</v>
      </c>
      <c r="I870" s="11" t="s">
        <v>37</v>
      </c>
      <c r="J870" s="25">
        <v>10134.67</v>
      </c>
      <c r="K870" s="25" t="s">
        <v>38</v>
      </c>
      <c r="L870" s="25">
        <v>1216.1600000000001</v>
      </c>
      <c r="M870" s="25">
        <v>-202.69</v>
      </c>
      <c r="N870" s="25">
        <f>SUM(J870:M870)</f>
        <v>11148.14</v>
      </c>
      <c r="O870" s="25"/>
      <c r="P870" s="25"/>
    </row>
    <row r="871" spans="1:16" ht="17.25" customHeight="1" x14ac:dyDescent="0.2">
      <c r="A871" s="66"/>
      <c r="B871" s="67"/>
      <c r="C871" s="68"/>
      <c r="D871" s="68"/>
      <c r="E871" s="69"/>
      <c r="F871" s="66"/>
      <c r="G871" s="66"/>
      <c r="H871" s="66"/>
      <c r="I871" s="90" t="s">
        <v>1548</v>
      </c>
      <c r="J871" s="91">
        <f>SUM(J870)</f>
        <v>10134.67</v>
      </c>
      <c r="K871" s="75">
        <f t="shared" ref="K871" si="695">SUM(K870)</f>
        <v>0</v>
      </c>
      <c r="L871" s="75">
        <f t="shared" ref="L871" si="696">SUM(L870)</f>
        <v>1216.1600000000001</v>
      </c>
      <c r="M871" s="75">
        <f t="shared" ref="M871" si="697">SUM(M870)</f>
        <v>-202.69</v>
      </c>
      <c r="N871" s="76">
        <f t="shared" ref="N871" si="698">SUM(N870)</f>
        <v>11148.14</v>
      </c>
      <c r="O871" s="72"/>
      <c r="P871" s="37"/>
    </row>
    <row r="872" spans="1:16" ht="17.25" customHeight="1" x14ac:dyDescent="0.2">
      <c r="A872" s="66"/>
      <c r="B872" s="67"/>
      <c r="C872" s="68"/>
      <c r="D872" s="68"/>
      <c r="E872" s="69"/>
      <c r="F872" s="66"/>
      <c r="G872" s="66"/>
      <c r="H872" s="66"/>
      <c r="I872" s="66"/>
      <c r="J872" s="70"/>
      <c r="K872" s="70"/>
      <c r="L872" s="70"/>
      <c r="M872" s="70"/>
      <c r="N872" s="70"/>
      <c r="O872" s="71"/>
      <c r="P872" s="70"/>
    </row>
    <row r="873" spans="1:16" ht="17.25" customHeight="1" x14ac:dyDescent="0.2">
      <c r="A873" s="42">
        <f>A870+1</f>
        <v>413</v>
      </c>
      <c r="B873" s="10" t="s">
        <v>190</v>
      </c>
      <c r="C873" s="17" t="s">
        <v>190</v>
      </c>
      <c r="D873" s="17" t="str">
        <f>VLOOKUP(C873,TaxInfo!$A$2:$B$641,2,0)</f>
        <v>TeaM (Philippines) Energy Corporation</v>
      </c>
      <c r="E873" s="26" t="s">
        <v>35</v>
      </c>
      <c r="F873" s="11" t="s">
        <v>36</v>
      </c>
      <c r="G873" s="11" t="s">
        <v>37</v>
      </c>
      <c r="H873" s="11" t="s">
        <v>37</v>
      </c>
      <c r="I873" s="11" t="s">
        <v>37</v>
      </c>
      <c r="J873" s="25">
        <v>15233.3</v>
      </c>
      <c r="K873" s="25" t="s">
        <v>38</v>
      </c>
      <c r="L873" s="25">
        <v>1828</v>
      </c>
      <c r="M873" s="25">
        <v>-304.67</v>
      </c>
      <c r="N873" s="25">
        <f>SUM(J873:M873)</f>
        <v>16756.63</v>
      </c>
      <c r="O873" s="25"/>
      <c r="P873" s="25"/>
    </row>
    <row r="874" spans="1:16" ht="17.25" customHeight="1" x14ac:dyDescent="0.2">
      <c r="A874" s="42">
        <f t="shared" si="633"/>
        <v>414</v>
      </c>
      <c r="B874" s="10" t="s">
        <v>190</v>
      </c>
      <c r="C874" s="17" t="s">
        <v>191</v>
      </c>
      <c r="D874" s="17" t="str">
        <f>VLOOKUP(C874,TaxInfo!$A$2:$B$641,2,0)</f>
        <v>TeaM (Philippines) Energy Corporation</v>
      </c>
      <c r="E874" s="26" t="s">
        <v>35</v>
      </c>
      <c r="F874" s="11" t="s">
        <v>36</v>
      </c>
      <c r="G874" s="11" t="s">
        <v>37</v>
      </c>
      <c r="H874" s="11" t="s">
        <v>37</v>
      </c>
      <c r="I874" s="11" t="s">
        <v>37</v>
      </c>
      <c r="J874" s="25">
        <v>3884.64</v>
      </c>
      <c r="K874" s="25" t="s">
        <v>38</v>
      </c>
      <c r="L874" s="25">
        <v>466.16</v>
      </c>
      <c r="M874" s="25">
        <v>-77.69</v>
      </c>
      <c r="N874" s="25">
        <f>SUM(J874:M874)</f>
        <v>4273.1100000000006</v>
      </c>
      <c r="O874" s="25"/>
      <c r="P874" s="25"/>
    </row>
    <row r="875" spans="1:16" ht="17.25" customHeight="1" x14ac:dyDescent="0.2">
      <c r="A875" s="66"/>
      <c r="B875" s="67"/>
      <c r="C875" s="68"/>
      <c r="D875" s="68"/>
      <c r="E875" s="69"/>
      <c r="F875" s="66"/>
      <c r="G875" s="66"/>
      <c r="H875" s="66"/>
      <c r="I875" s="90" t="s">
        <v>1548</v>
      </c>
      <c r="J875" s="91">
        <f>SUM(J873:J874)</f>
        <v>19117.939999999999</v>
      </c>
      <c r="K875" s="91">
        <f t="shared" ref="K875" si="699">SUM(K873:K874)</f>
        <v>0</v>
      </c>
      <c r="L875" s="91">
        <f t="shared" ref="L875" si="700">SUM(L873:L874)</f>
        <v>2294.16</v>
      </c>
      <c r="M875" s="91">
        <f t="shared" ref="M875" si="701">SUM(M873:M874)</f>
        <v>-382.36</v>
      </c>
      <c r="N875" s="91">
        <f t="shared" ref="N875" si="702">SUM(N873:N874)</f>
        <v>21029.74</v>
      </c>
      <c r="O875" s="72"/>
      <c r="P875" s="37"/>
    </row>
    <row r="876" spans="1:16" ht="17.25" customHeight="1" x14ac:dyDescent="0.2">
      <c r="A876" s="66"/>
      <c r="B876" s="67"/>
      <c r="C876" s="68"/>
      <c r="D876" s="68"/>
      <c r="E876" s="69"/>
      <c r="F876" s="66"/>
      <c r="G876" s="66"/>
      <c r="H876" s="66"/>
      <c r="I876" s="66"/>
      <c r="J876" s="70"/>
      <c r="K876" s="70"/>
      <c r="L876" s="70"/>
      <c r="M876" s="70"/>
      <c r="N876" s="70"/>
      <c r="O876" s="71"/>
      <c r="P876" s="70"/>
    </row>
    <row r="877" spans="1:16" ht="17.25" customHeight="1" x14ac:dyDescent="0.2">
      <c r="A877" s="42">
        <f>A874+1</f>
        <v>415</v>
      </c>
      <c r="B877" s="10" t="s">
        <v>184</v>
      </c>
      <c r="C877" s="17" t="s">
        <v>184</v>
      </c>
      <c r="D877" s="17" t="str">
        <f>VLOOKUP(C877,TaxInfo!$A$2:$B$641,2,0)</f>
        <v xml:space="preserve">TeaM Energy Corporation </v>
      </c>
      <c r="E877" s="26" t="s">
        <v>35</v>
      </c>
      <c r="F877" s="11" t="s">
        <v>36</v>
      </c>
      <c r="G877" s="11" t="s">
        <v>37</v>
      </c>
      <c r="H877" s="11" t="s">
        <v>37</v>
      </c>
      <c r="I877" s="11" t="s">
        <v>37</v>
      </c>
      <c r="J877" s="25">
        <v>4587.43</v>
      </c>
      <c r="K877" s="25" t="s">
        <v>38</v>
      </c>
      <c r="L877" s="25">
        <v>550.49</v>
      </c>
      <c r="M877" s="25">
        <v>-91.75</v>
      </c>
      <c r="N877" s="25">
        <f>SUM(J877:M877)</f>
        <v>5046.17</v>
      </c>
      <c r="O877" s="25"/>
      <c r="P877" s="25"/>
    </row>
    <row r="878" spans="1:16" ht="17.25" customHeight="1" x14ac:dyDescent="0.2">
      <c r="A878" s="66"/>
      <c r="B878" s="67"/>
      <c r="C878" s="68"/>
      <c r="D878" s="68"/>
      <c r="E878" s="69"/>
      <c r="F878" s="66"/>
      <c r="G878" s="66"/>
      <c r="H878" s="66"/>
      <c r="I878" s="90" t="s">
        <v>1548</v>
      </c>
      <c r="J878" s="91">
        <f>SUM(J877)</f>
        <v>4587.43</v>
      </c>
      <c r="K878" s="75">
        <f t="shared" ref="K878" si="703">SUM(K877)</f>
        <v>0</v>
      </c>
      <c r="L878" s="75">
        <f t="shared" ref="L878" si="704">SUM(L877)</f>
        <v>550.49</v>
      </c>
      <c r="M878" s="75">
        <f t="shared" ref="M878" si="705">SUM(M877)</f>
        <v>-91.75</v>
      </c>
      <c r="N878" s="76">
        <f t="shared" ref="N878" si="706">SUM(N877)</f>
        <v>5046.17</v>
      </c>
      <c r="O878" s="72"/>
      <c r="P878" s="37"/>
    </row>
    <row r="879" spans="1:16" ht="17.25" customHeight="1" x14ac:dyDescent="0.2">
      <c r="A879" s="66"/>
      <c r="B879" s="67"/>
      <c r="C879" s="68"/>
      <c r="D879" s="68"/>
      <c r="E879" s="69"/>
      <c r="F879" s="66"/>
      <c r="G879" s="66"/>
      <c r="H879" s="66"/>
      <c r="I879" s="66"/>
      <c r="J879" s="70"/>
      <c r="K879" s="70"/>
      <c r="L879" s="70"/>
      <c r="M879" s="70"/>
      <c r="N879" s="70"/>
      <c r="O879" s="71"/>
      <c r="P879" s="70"/>
    </row>
    <row r="880" spans="1:16" ht="17.25" customHeight="1" x14ac:dyDescent="0.2">
      <c r="A880" s="42">
        <f>A877+1</f>
        <v>416</v>
      </c>
      <c r="B880" s="10" t="s">
        <v>194</v>
      </c>
      <c r="C880" s="17" t="s">
        <v>195</v>
      </c>
      <c r="D880" s="17" t="str">
        <f>VLOOKUP(C880,TaxInfo!$A$2:$B$641,2,0)</f>
        <v xml:space="preserve">Team Sual Corporation </v>
      </c>
      <c r="E880" s="26" t="s">
        <v>35</v>
      </c>
      <c r="F880" s="11" t="s">
        <v>36</v>
      </c>
      <c r="G880" s="11" t="s">
        <v>37</v>
      </c>
      <c r="H880" s="11" t="s">
        <v>37</v>
      </c>
      <c r="I880" s="11" t="s">
        <v>37</v>
      </c>
      <c r="J880" s="25">
        <v>56583.27</v>
      </c>
      <c r="K880" s="25" t="s">
        <v>38</v>
      </c>
      <c r="L880" s="25">
        <v>6789.99</v>
      </c>
      <c r="M880" s="25">
        <v>-1131.67</v>
      </c>
      <c r="N880" s="25">
        <f>SUM(J880:M880)</f>
        <v>62241.59</v>
      </c>
      <c r="O880" s="25"/>
      <c r="P880" s="25"/>
    </row>
    <row r="881" spans="1:16" ht="17.25" customHeight="1" x14ac:dyDescent="0.2">
      <c r="A881" s="66"/>
      <c r="B881" s="67"/>
      <c r="C881" s="68"/>
      <c r="D881" s="68"/>
      <c r="E881" s="69"/>
      <c r="F881" s="66"/>
      <c r="G881" s="66"/>
      <c r="H881" s="66"/>
      <c r="I881" s="90" t="s">
        <v>1548</v>
      </c>
      <c r="J881" s="91">
        <f>SUM(J880)</f>
        <v>56583.27</v>
      </c>
      <c r="K881" s="75">
        <f t="shared" ref="K881" si="707">SUM(K880)</f>
        <v>0</v>
      </c>
      <c r="L881" s="75">
        <f t="shared" ref="L881" si="708">SUM(L880)</f>
        <v>6789.99</v>
      </c>
      <c r="M881" s="75">
        <f t="shared" ref="M881" si="709">SUM(M880)</f>
        <v>-1131.67</v>
      </c>
      <c r="N881" s="76">
        <f t="shared" ref="N881" si="710">SUM(N880)</f>
        <v>62241.59</v>
      </c>
      <c r="O881" s="72"/>
      <c r="P881" s="37"/>
    </row>
    <row r="882" spans="1:16" ht="17.25" customHeight="1" x14ac:dyDescent="0.2">
      <c r="A882" s="66"/>
      <c r="B882" s="67"/>
      <c r="C882" s="68"/>
      <c r="D882" s="68"/>
      <c r="E882" s="69"/>
      <c r="F882" s="66"/>
      <c r="G882" s="66"/>
      <c r="H882" s="66"/>
      <c r="I882" s="66"/>
      <c r="J882" s="70"/>
      <c r="K882" s="70"/>
      <c r="L882" s="70"/>
      <c r="M882" s="70"/>
      <c r="N882" s="70"/>
      <c r="O882" s="71"/>
      <c r="P882" s="70"/>
    </row>
    <row r="883" spans="1:16" ht="17.25" customHeight="1" x14ac:dyDescent="0.2">
      <c r="A883" s="42">
        <f>A880+1</f>
        <v>417</v>
      </c>
      <c r="B883" s="10" t="s">
        <v>186</v>
      </c>
      <c r="C883" s="17" t="s">
        <v>186</v>
      </c>
      <c r="D883" s="17" t="str">
        <f>VLOOKUP(C883,TaxInfo!$A$2:$B$641,2,0)</f>
        <v xml:space="preserve">Terasu Energy Inc. </v>
      </c>
      <c r="E883" s="26" t="s">
        <v>43</v>
      </c>
      <c r="F883" s="11" t="s">
        <v>36</v>
      </c>
      <c r="G883" s="11" t="s">
        <v>36</v>
      </c>
      <c r="H883" s="11" t="s">
        <v>36</v>
      </c>
      <c r="I883" s="11" t="s">
        <v>36</v>
      </c>
      <c r="J883" s="25" t="s">
        <v>38</v>
      </c>
      <c r="K883" s="25">
        <v>5.46</v>
      </c>
      <c r="L883" s="25" t="s">
        <v>38</v>
      </c>
      <c r="M883" s="25">
        <v>-0.11</v>
      </c>
      <c r="N883" s="25">
        <f>SUM(J883:M883)</f>
        <v>5.35</v>
      </c>
      <c r="O883" s="25"/>
      <c r="P883" s="25"/>
    </row>
    <row r="884" spans="1:16" ht="17.25" customHeight="1" x14ac:dyDescent="0.2">
      <c r="A884" s="42">
        <f t="shared" si="633"/>
        <v>418</v>
      </c>
      <c r="B884" s="10" t="s">
        <v>186</v>
      </c>
      <c r="C884" s="17" t="s">
        <v>187</v>
      </c>
      <c r="D884" s="17" t="str">
        <f>VLOOKUP(C884,TaxInfo!$A$2:$B$641,2,0)</f>
        <v xml:space="preserve">Terasu Energy Inc. </v>
      </c>
      <c r="E884" s="26" t="s">
        <v>35</v>
      </c>
      <c r="F884" s="11" t="s">
        <v>36</v>
      </c>
      <c r="G884" s="11" t="s">
        <v>36</v>
      </c>
      <c r="H884" s="11" t="s">
        <v>36</v>
      </c>
      <c r="I884" s="11" t="s">
        <v>36</v>
      </c>
      <c r="J884" s="25" t="s">
        <v>38</v>
      </c>
      <c r="K884" s="25">
        <v>74.47</v>
      </c>
      <c r="L884" s="25" t="s">
        <v>38</v>
      </c>
      <c r="M884" s="25">
        <v>-1.49</v>
      </c>
      <c r="N884" s="25">
        <f>SUM(J884:M884)</f>
        <v>72.98</v>
      </c>
      <c r="O884" s="25"/>
      <c r="P884" s="25"/>
    </row>
    <row r="885" spans="1:16" ht="17.25" customHeight="1" x14ac:dyDescent="0.2">
      <c r="A885" s="66"/>
      <c r="B885" s="67"/>
      <c r="C885" s="68"/>
      <c r="D885" s="68"/>
      <c r="E885" s="69"/>
      <c r="F885" s="66"/>
      <c r="G885" s="66"/>
      <c r="H885" s="66"/>
      <c r="I885" s="90" t="s">
        <v>1548</v>
      </c>
      <c r="J885" s="91">
        <f>SUM(J883:J884)</f>
        <v>0</v>
      </c>
      <c r="K885" s="91">
        <f t="shared" ref="K885" si="711">SUM(K883:K884)</f>
        <v>79.929999999999993</v>
      </c>
      <c r="L885" s="91">
        <f t="shared" ref="L885" si="712">SUM(L883:L884)</f>
        <v>0</v>
      </c>
      <c r="M885" s="91">
        <f t="shared" ref="M885" si="713">SUM(M883:M884)</f>
        <v>-1.6</v>
      </c>
      <c r="N885" s="91">
        <f t="shared" ref="N885" si="714">SUM(N883:N884)</f>
        <v>78.33</v>
      </c>
      <c r="O885" s="72"/>
      <c r="P885" s="37"/>
    </row>
    <row r="886" spans="1:16" ht="17.25" customHeight="1" x14ac:dyDescent="0.2">
      <c r="A886" s="66"/>
      <c r="B886" s="67"/>
      <c r="C886" s="68"/>
      <c r="D886" s="68"/>
      <c r="E886" s="69"/>
      <c r="F886" s="66"/>
      <c r="G886" s="66"/>
      <c r="H886" s="66"/>
      <c r="I886" s="66"/>
      <c r="J886" s="70"/>
      <c r="K886" s="70"/>
      <c r="L886" s="70"/>
      <c r="M886" s="70"/>
      <c r="N886" s="70"/>
      <c r="O886" s="71"/>
      <c r="P886" s="70"/>
    </row>
    <row r="887" spans="1:16" ht="17.25" customHeight="1" x14ac:dyDescent="0.2">
      <c r="A887" s="42">
        <f>A884+1</f>
        <v>419</v>
      </c>
      <c r="B887" s="10" t="s">
        <v>188</v>
      </c>
      <c r="C887" s="17" t="s">
        <v>188</v>
      </c>
      <c r="D887" s="17" t="str">
        <f>VLOOKUP(C887,TaxInfo!$A$2:$B$641,2,0)</f>
        <v xml:space="preserve">Therma Luzon, Inc. </v>
      </c>
      <c r="E887" s="26" t="s">
        <v>43</v>
      </c>
      <c r="F887" s="11" t="s">
        <v>36</v>
      </c>
      <c r="G887" s="11" t="s">
        <v>37</v>
      </c>
      <c r="H887" s="11" t="s">
        <v>37</v>
      </c>
      <c r="I887" s="11" t="s">
        <v>37</v>
      </c>
      <c r="J887" s="25">
        <v>19865.490000000002</v>
      </c>
      <c r="K887" s="25" t="s">
        <v>38</v>
      </c>
      <c r="L887" s="25">
        <v>2383.86</v>
      </c>
      <c r="M887" s="25">
        <v>-397.31</v>
      </c>
      <c r="N887" s="25">
        <f t="shared" ref="N887:N895" si="715">SUM(J887:M887)</f>
        <v>21852.04</v>
      </c>
      <c r="O887" s="25"/>
      <c r="P887" s="25"/>
    </row>
    <row r="888" spans="1:16" ht="17.25" customHeight="1" x14ac:dyDescent="0.2">
      <c r="A888" s="42">
        <f t="shared" si="633"/>
        <v>420</v>
      </c>
      <c r="B888" s="34" t="s">
        <v>188</v>
      </c>
      <c r="C888" s="35" t="s">
        <v>216</v>
      </c>
      <c r="D888" s="17" t="str">
        <f>VLOOKUP(C888,TaxInfo!$A$2:$B$641,2,0)</f>
        <v xml:space="preserve">Therma Luzon, Inc. </v>
      </c>
      <c r="E888" s="64" t="s">
        <v>35</v>
      </c>
      <c r="F888" s="36" t="s">
        <v>36</v>
      </c>
      <c r="G888" s="36" t="s">
        <v>37</v>
      </c>
      <c r="H888" s="36" t="s">
        <v>37</v>
      </c>
      <c r="I888" s="36" t="s">
        <v>37</v>
      </c>
      <c r="J888" s="37">
        <v>5021.45</v>
      </c>
      <c r="K888" s="25" t="s">
        <v>38</v>
      </c>
      <c r="L888" s="25">
        <v>602.57000000000005</v>
      </c>
      <c r="M888" s="25">
        <v>-100.43</v>
      </c>
      <c r="N888" s="25">
        <f t="shared" si="715"/>
        <v>5523.5899999999992</v>
      </c>
      <c r="O888" s="25"/>
      <c r="P888" s="25"/>
    </row>
    <row r="889" spans="1:16" ht="17.25" customHeight="1" x14ac:dyDescent="0.2">
      <c r="A889" s="42">
        <f t="shared" si="633"/>
        <v>421</v>
      </c>
      <c r="B889" s="12" t="s">
        <v>188</v>
      </c>
      <c r="C889" s="15" t="s">
        <v>280</v>
      </c>
      <c r="D889" s="17" t="str">
        <f>VLOOKUP(C889,TaxInfo!$A$2:$B$641,2,0)</f>
        <v xml:space="preserve">Therma Luzon, Inc. </v>
      </c>
      <c r="E889" s="27" t="s">
        <v>35</v>
      </c>
      <c r="F889" s="13" t="s">
        <v>36</v>
      </c>
      <c r="G889" s="13" t="s">
        <v>37</v>
      </c>
      <c r="H889" s="13" t="s">
        <v>37</v>
      </c>
      <c r="I889" s="13" t="s">
        <v>37</v>
      </c>
      <c r="J889" s="29">
        <v>1.24</v>
      </c>
      <c r="K889" s="25" t="s">
        <v>38</v>
      </c>
      <c r="L889" s="25">
        <v>0.15</v>
      </c>
      <c r="M889" s="25">
        <v>-0.02</v>
      </c>
      <c r="N889" s="25">
        <f t="shared" si="715"/>
        <v>1.3699999999999999</v>
      </c>
      <c r="O889" s="25"/>
      <c r="P889" s="25"/>
    </row>
    <row r="890" spans="1:16" ht="17.25" customHeight="1" x14ac:dyDescent="0.2">
      <c r="A890" s="42">
        <f t="shared" si="633"/>
        <v>422</v>
      </c>
      <c r="B890" s="10" t="s">
        <v>188</v>
      </c>
      <c r="C890" s="16" t="s">
        <v>281</v>
      </c>
      <c r="D890" s="17" t="str">
        <f>VLOOKUP(C890,TaxInfo!$A$2:$B$641,2,0)</f>
        <v xml:space="preserve">Therma Luzon, Inc. </v>
      </c>
      <c r="E890" s="26" t="s">
        <v>35</v>
      </c>
      <c r="F890" s="11" t="s">
        <v>36</v>
      </c>
      <c r="G890" s="11" t="s">
        <v>37</v>
      </c>
      <c r="H890" s="11" t="s">
        <v>37</v>
      </c>
      <c r="I890" s="11" t="s">
        <v>37</v>
      </c>
      <c r="J890" s="25">
        <v>15.18</v>
      </c>
      <c r="K890" s="25" t="s">
        <v>38</v>
      </c>
      <c r="L890" s="25">
        <v>1.82</v>
      </c>
      <c r="M890" s="25">
        <v>-0.3</v>
      </c>
      <c r="N890" s="25">
        <f t="shared" si="715"/>
        <v>16.7</v>
      </c>
      <c r="O890" s="25"/>
      <c r="P890" s="25"/>
    </row>
    <row r="891" spans="1:16" ht="17.25" customHeight="1" x14ac:dyDescent="0.2">
      <c r="A891" s="42">
        <f t="shared" si="633"/>
        <v>423</v>
      </c>
      <c r="B891" s="10" t="s">
        <v>188</v>
      </c>
      <c r="C891" s="16" t="s">
        <v>289</v>
      </c>
      <c r="D891" s="17" t="str">
        <f>VLOOKUP(C891,TaxInfo!$A$2:$B$641,2,0)</f>
        <v xml:space="preserve">Therma Luzon, Inc. </v>
      </c>
      <c r="E891" s="26" t="s">
        <v>35</v>
      </c>
      <c r="F891" s="11" t="s">
        <v>36</v>
      </c>
      <c r="G891" s="11" t="s">
        <v>37</v>
      </c>
      <c r="H891" s="11" t="s">
        <v>37</v>
      </c>
      <c r="I891" s="11" t="s">
        <v>37</v>
      </c>
      <c r="J891" s="25">
        <v>6.85</v>
      </c>
      <c r="K891" s="25" t="s">
        <v>38</v>
      </c>
      <c r="L891" s="25">
        <v>0.82</v>
      </c>
      <c r="M891" s="25">
        <v>-0.14000000000000001</v>
      </c>
      <c r="N891" s="25">
        <f t="shared" si="715"/>
        <v>7.53</v>
      </c>
      <c r="O891" s="25"/>
      <c r="P891" s="25"/>
    </row>
    <row r="892" spans="1:16" ht="17.25" customHeight="1" x14ac:dyDescent="0.2">
      <c r="A892" s="42">
        <f t="shared" si="633"/>
        <v>424</v>
      </c>
      <c r="B892" s="10" t="s">
        <v>188</v>
      </c>
      <c r="C892" s="16" t="s">
        <v>290</v>
      </c>
      <c r="D892" s="17" t="str">
        <f>VLOOKUP(C892,TaxInfo!$A$2:$B$641,2,0)</f>
        <v xml:space="preserve">Therma Luzon, Inc. </v>
      </c>
      <c r="E892" s="26" t="s">
        <v>35</v>
      </c>
      <c r="F892" s="11" t="s">
        <v>36</v>
      </c>
      <c r="G892" s="11" t="s">
        <v>37</v>
      </c>
      <c r="H892" s="11" t="s">
        <v>37</v>
      </c>
      <c r="I892" s="11" t="s">
        <v>37</v>
      </c>
      <c r="J892" s="25">
        <v>2.09</v>
      </c>
      <c r="K892" s="25" t="s">
        <v>38</v>
      </c>
      <c r="L892" s="25">
        <v>0.25</v>
      </c>
      <c r="M892" s="25">
        <v>-0.04</v>
      </c>
      <c r="N892" s="25">
        <f t="shared" si="715"/>
        <v>2.2999999999999998</v>
      </c>
      <c r="O892" s="25"/>
      <c r="P892" s="25"/>
    </row>
    <row r="893" spans="1:16" ht="17.25" customHeight="1" x14ac:dyDescent="0.2">
      <c r="A893" s="42">
        <f t="shared" si="633"/>
        <v>425</v>
      </c>
      <c r="B893" s="10" t="s">
        <v>188</v>
      </c>
      <c r="C893" s="17" t="s">
        <v>338</v>
      </c>
      <c r="D893" s="17" t="str">
        <f>VLOOKUP(C893,TaxInfo!$A$2:$B$641,2,0)</f>
        <v xml:space="preserve">Therma Luzon, Inc. </v>
      </c>
      <c r="E893" s="26" t="s">
        <v>35</v>
      </c>
      <c r="F893" s="11" t="s">
        <v>36</v>
      </c>
      <c r="G893" s="11" t="s">
        <v>37</v>
      </c>
      <c r="H893" s="11" t="s">
        <v>37</v>
      </c>
      <c r="I893" s="11" t="s">
        <v>37</v>
      </c>
      <c r="J893" s="25">
        <v>143.41</v>
      </c>
      <c r="K893" s="25" t="s">
        <v>38</v>
      </c>
      <c r="L893" s="25">
        <v>17.21</v>
      </c>
      <c r="M893" s="25">
        <v>-2.87</v>
      </c>
      <c r="N893" s="25">
        <f t="shared" si="715"/>
        <v>157.75</v>
      </c>
      <c r="O893" s="25"/>
      <c r="P893" s="25"/>
    </row>
    <row r="894" spans="1:16" ht="17.25" customHeight="1" x14ac:dyDescent="0.2">
      <c r="A894" s="42">
        <f t="shared" si="633"/>
        <v>426</v>
      </c>
      <c r="B894" s="39" t="s">
        <v>188</v>
      </c>
      <c r="C894" s="17" t="s">
        <v>434</v>
      </c>
      <c r="D894" s="17" t="str">
        <f>VLOOKUP(C894,TaxInfo!$A$2:$B$641,2,0)</f>
        <v xml:space="preserve">Therma Luzon, Inc. </v>
      </c>
      <c r="E894" s="26" t="s">
        <v>35</v>
      </c>
      <c r="F894" s="11" t="s">
        <v>36</v>
      </c>
      <c r="G894" s="11" t="s">
        <v>37</v>
      </c>
      <c r="H894" s="11" t="s">
        <v>37</v>
      </c>
      <c r="I894" s="11" t="s">
        <v>37</v>
      </c>
      <c r="J894" s="25">
        <v>105.79</v>
      </c>
      <c r="K894" s="25" t="s">
        <v>38</v>
      </c>
      <c r="L894" s="25">
        <v>12.69</v>
      </c>
      <c r="M894" s="25">
        <v>-2.12</v>
      </c>
      <c r="N894" s="25">
        <f t="shared" si="715"/>
        <v>116.36</v>
      </c>
      <c r="O894" s="25"/>
      <c r="P894" s="25"/>
    </row>
    <row r="895" spans="1:16" ht="17.25" customHeight="1" x14ac:dyDescent="0.2">
      <c r="A895" s="42">
        <f t="shared" si="633"/>
        <v>427</v>
      </c>
      <c r="B895" s="10" t="s">
        <v>188</v>
      </c>
      <c r="C895" s="17" t="s">
        <v>477</v>
      </c>
      <c r="D895" s="17" t="str">
        <f>VLOOKUP(C895,TaxInfo!$A$2:$B$641,2,0)</f>
        <v xml:space="preserve">Therma Luzon, Inc. </v>
      </c>
      <c r="E895" s="26" t="s">
        <v>35</v>
      </c>
      <c r="F895" s="11" t="s">
        <v>36</v>
      </c>
      <c r="G895" s="11" t="s">
        <v>37</v>
      </c>
      <c r="H895" s="11" t="s">
        <v>37</v>
      </c>
      <c r="I895" s="11" t="s">
        <v>37</v>
      </c>
      <c r="J895" s="25">
        <v>902.05</v>
      </c>
      <c r="K895" s="25" t="s">
        <v>38</v>
      </c>
      <c r="L895" s="25">
        <v>108.25</v>
      </c>
      <c r="M895" s="25">
        <v>-18.04</v>
      </c>
      <c r="N895" s="25">
        <f t="shared" si="715"/>
        <v>992.26</v>
      </c>
      <c r="O895" s="25"/>
      <c r="P895" s="25"/>
    </row>
    <row r="896" spans="1:16" ht="17.25" customHeight="1" x14ac:dyDescent="0.2">
      <c r="A896" s="66"/>
      <c r="B896" s="67"/>
      <c r="C896" s="68"/>
      <c r="D896" s="68"/>
      <c r="E896" s="69"/>
      <c r="F896" s="66"/>
      <c r="G896" s="66"/>
      <c r="H896" s="66"/>
      <c r="I896" s="90" t="s">
        <v>1548</v>
      </c>
      <c r="J896" s="91">
        <f>SUM(J887:J895)</f>
        <v>26063.550000000003</v>
      </c>
      <c r="K896" s="91">
        <f t="shared" ref="K896:N896" si="716">SUM(K887:K895)</f>
        <v>0</v>
      </c>
      <c r="L896" s="91">
        <f t="shared" si="716"/>
        <v>3127.6200000000008</v>
      </c>
      <c r="M896" s="91">
        <f t="shared" si="716"/>
        <v>-521.27</v>
      </c>
      <c r="N896" s="91">
        <f t="shared" si="716"/>
        <v>28669.899999999998</v>
      </c>
      <c r="O896" s="72"/>
      <c r="P896" s="37"/>
    </row>
    <row r="897" spans="1:16" ht="17.25" customHeight="1" x14ac:dyDescent="0.2">
      <c r="A897" s="66"/>
      <c r="B897" s="67"/>
      <c r="C897" s="68"/>
      <c r="D897" s="68"/>
      <c r="E897" s="69"/>
      <c r="F897" s="66"/>
      <c r="G897" s="66"/>
      <c r="H897" s="66"/>
      <c r="I897" s="66"/>
      <c r="J897" s="70"/>
      <c r="K897" s="70"/>
      <c r="L897" s="70"/>
      <c r="M897" s="70"/>
      <c r="N897" s="70"/>
      <c r="O897" s="71"/>
      <c r="P897" s="70"/>
    </row>
    <row r="898" spans="1:16" ht="17.25" customHeight="1" x14ac:dyDescent="0.2">
      <c r="A898" s="42">
        <f>A895+1</f>
        <v>428</v>
      </c>
      <c r="B898" s="10" t="s">
        <v>192</v>
      </c>
      <c r="C898" s="17" t="s">
        <v>193</v>
      </c>
      <c r="D898" s="17" t="str">
        <f>VLOOKUP(C898,TaxInfo!$A$2:$B$641,2,0)</f>
        <v xml:space="preserve">Therma Power -Visayas, Inc. </v>
      </c>
      <c r="E898" s="26" t="s">
        <v>35</v>
      </c>
      <c r="F898" s="11" t="s">
        <v>36</v>
      </c>
      <c r="G898" s="11" t="s">
        <v>37</v>
      </c>
      <c r="H898" s="11" t="s">
        <v>37</v>
      </c>
      <c r="I898" s="11" t="s">
        <v>37</v>
      </c>
      <c r="J898" s="25">
        <v>314.08999999999997</v>
      </c>
      <c r="K898" s="25" t="s">
        <v>38</v>
      </c>
      <c r="L898" s="25">
        <v>37.69</v>
      </c>
      <c r="M898" s="25">
        <v>-6.28</v>
      </c>
      <c r="N898" s="25">
        <f>SUM(J898:M898)</f>
        <v>345.5</v>
      </c>
      <c r="O898" s="25"/>
      <c r="P898" s="25"/>
    </row>
    <row r="899" spans="1:16" ht="17.25" customHeight="1" x14ac:dyDescent="0.2">
      <c r="A899" s="66"/>
      <c r="B899" s="67"/>
      <c r="C899" s="68"/>
      <c r="D899" s="68"/>
      <c r="E899" s="69"/>
      <c r="F899" s="66"/>
      <c r="G899" s="66"/>
      <c r="H899" s="66"/>
      <c r="I899" s="90" t="s">
        <v>1548</v>
      </c>
      <c r="J899" s="91">
        <f>SUM(J898)</f>
        <v>314.08999999999997</v>
      </c>
      <c r="K899" s="91">
        <f t="shared" ref="K899:N899" si="717">SUM(K898)</f>
        <v>0</v>
      </c>
      <c r="L899" s="91">
        <f t="shared" si="717"/>
        <v>37.69</v>
      </c>
      <c r="M899" s="91">
        <f t="shared" si="717"/>
        <v>-6.28</v>
      </c>
      <c r="N899" s="91">
        <f t="shared" si="717"/>
        <v>345.5</v>
      </c>
      <c r="O899" s="72"/>
      <c r="P899" s="37"/>
    </row>
    <row r="900" spans="1:16" ht="17.25" customHeight="1" x14ac:dyDescent="0.2">
      <c r="A900" s="66"/>
      <c r="B900" s="67"/>
      <c r="C900" s="68"/>
      <c r="D900" s="68"/>
      <c r="E900" s="69"/>
      <c r="F900" s="66"/>
      <c r="G900" s="66"/>
      <c r="H900" s="66"/>
      <c r="I900" s="66"/>
      <c r="J900" s="70"/>
      <c r="K900" s="70"/>
      <c r="L900" s="70"/>
      <c r="M900" s="70"/>
      <c r="N900" s="70"/>
      <c r="O900" s="71"/>
      <c r="P900" s="70"/>
    </row>
    <row r="901" spans="1:16" ht="17.25" customHeight="1" x14ac:dyDescent="0.2">
      <c r="A901" s="42">
        <f>A898+1</f>
        <v>429</v>
      </c>
      <c r="B901" s="10" t="s">
        <v>196</v>
      </c>
      <c r="C901" s="17" t="s">
        <v>196</v>
      </c>
      <c r="D901" s="17" t="str">
        <f>VLOOKUP(C901,TaxInfo!$A$2:$B$641,2,0)</f>
        <v xml:space="preserve">Therma Visayas, Inc. </v>
      </c>
      <c r="E901" s="26" t="s">
        <v>43</v>
      </c>
      <c r="F901" s="11" t="s">
        <v>36</v>
      </c>
      <c r="G901" s="11" t="s">
        <v>36</v>
      </c>
      <c r="H901" s="11" t="s">
        <v>37</v>
      </c>
      <c r="I901" s="11" t="s">
        <v>37</v>
      </c>
      <c r="J901" s="25">
        <v>70043.039999999994</v>
      </c>
      <c r="K901" s="25" t="s">
        <v>38</v>
      </c>
      <c r="L901" s="25">
        <v>8405.16</v>
      </c>
      <c r="M901" s="25">
        <v>-1400.86</v>
      </c>
      <c r="N901" s="25">
        <f>SUM(J901:M901)</f>
        <v>77047.34</v>
      </c>
      <c r="O901" s="25"/>
      <c r="P901" s="25"/>
    </row>
    <row r="902" spans="1:16" ht="17.25" customHeight="1" x14ac:dyDescent="0.2">
      <c r="A902" s="42">
        <f t="shared" si="633"/>
        <v>430</v>
      </c>
      <c r="B902" s="10" t="s">
        <v>196</v>
      </c>
      <c r="C902" s="17" t="s">
        <v>197</v>
      </c>
      <c r="D902" s="17" t="str">
        <f>VLOOKUP(C902,TaxInfo!$A$2:$B$641,2,0)</f>
        <v xml:space="preserve">Therma Visayas, Inc. </v>
      </c>
      <c r="E902" s="26" t="s">
        <v>35</v>
      </c>
      <c r="F902" s="11" t="s">
        <v>36</v>
      </c>
      <c r="G902" s="11" t="s">
        <v>36</v>
      </c>
      <c r="H902" s="11" t="s">
        <v>37</v>
      </c>
      <c r="I902" s="11" t="s">
        <v>37</v>
      </c>
      <c r="J902" s="25">
        <v>977.34</v>
      </c>
      <c r="K902" s="25" t="s">
        <v>38</v>
      </c>
      <c r="L902" s="25">
        <v>117.28</v>
      </c>
      <c r="M902" s="25">
        <v>-19.55</v>
      </c>
      <c r="N902" s="25">
        <f>SUM(J902:M902)</f>
        <v>1075.0700000000002</v>
      </c>
      <c r="O902" s="25"/>
      <c r="P902" s="25"/>
    </row>
    <row r="903" spans="1:16" ht="17.25" customHeight="1" x14ac:dyDescent="0.2">
      <c r="A903" s="66"/>
      <c r="B903" s="67"/>
      <c r="C903" s="68"/>
      <c r="D903" s="68"/>
      <c r="E903" s="69"/>
      <c r="F903" s="66"/>
      <c r="G903" s="66"/>
      <c r="H903" s="66"/>
      <c r="I903" s="90" t="s">
        <v>1548</v>
      </c>
      <c r="J903" s="91">
        <f>SUM(J901:J902)</f>
        <v>71020.37999999999</v>
      </c>
      <c r="K903" s="91">
        <f t="shared" ref="K903" si="718">SUM(K901:K902)</f>
        <v>0</v>
      </c>
      <c r="L903" s="91">
        <f t="shared" ref="L903" si="719">SUM(L901:L902)</f>
        <v>8522.44</v>
      </c>
      <c r="M903" s="91">
        <f t="shared" ref="M903" si="720">SUM(M901:M902)</f>
        <v>-1420.4099999999999</v>
      </c>
      <c r="N903" s="91">
        <f t="shared" ref="N903" si="721">SUM(N901:N902)</f>
        <v>78122.41</v>
      </c>
      <c r="O903" s="72"/>
      <c r="P903" s="37"/>
    </row>
    <row r="904" spans="1:16" ht="17.25" customHeight="1" x14ac:dyDescent="0.2">
      <c r="A904" s="66"/>
      <c r="B904" s="67"/>
      <c r="C904" s="68"/>
      <c r="D904" s="68"/>
      <c r="E904" s="69"/>
      <c r="F904" s="66"/>
      <c r="G904" s="66"/>
      <c r="H904" s="66"/>
      <c r="I904" s="66"/>
      <c r="J904" s="70"/>
      <c r="K904" s="70"/>
      <c r="L904" s="70"/>
      <c r="M904" s="70"/>
      <c r="N904" s="70"/>
      <c r="O904" s="71"/>
      <c r="P904" s="70"/>
    </row>
    <row r="905" spans="1:16" ht="17.25" customHeight="1" x14ac:dyDescent="0.2">
      <c r="A905" s="42">
        <f>A902+1</f>
        <v>431</v>
      </c>
      <c r="B905" s="10" t="s">
        <v>79</v>
      </c>
      <c r="C905" s="17" t="s">
        <v>80</v>
      </c>
      <c r="D905" s="17" t="str">
        <f>VLOOKUP(C905,TaxInfo!$A$2:$B$641,2,0)</f>
        <v xml:space="preserve">Toledo Power Company </v>
      </c>
      <c r="E905" s="26" t="s">
        <v>35</v>
      </c>
      <c r="F905" s="11" t="s">
        <v>36</v>
      </c>
      <c r="G905" s="11" t="s">
        <v>37</v>
      </c>
      <c r="H905" s="11" t="s">
        <v>37</v>
      </c>
      <c r="I905" s="11" t="s">
        <v>37</v>
      </c>
      <c r="J905" s="25">
        <v>61.86</v>
      </c>
      <c r="K905" s="25" t="s">
        <v>38</v>
      </c>
      <c r="L905" s="25">
        <v>7.42</v>
      </c>
      <c r="M905" s="25">
        <v>-1.24</v>
      </c>
      <c r="N905" s="25">
        <f>SUM(J905:M905)</f>
        <v>68.040000000000006</v>
      </c>
      <c r="O905" s="25"/>
      <c r="P905" s="25"/>
    </row>
    <row r="906" spans="1:16" ht="17.25" customHeight="1" x14ac:dyDescent="0.2">
      <c r="A906" s="42">
        <f t="shared" si="633"/>
        <v>432</v>
      </c>
      <c r="B906" s="10" t="s">
        <v>79</v>
      </c>
      <c r="C906" s="17" t="s">
        <v>79</v>
      </c>
      <c r="D906" s="17" t="str">
        <f>VLOOKUP(C906,TaxInfo!$A$2:$B$641,2,0)</f>
        <v xml:space="preserve">Toledo Power Company </v>
      </c>
      <c r="E906" s="26" t="s">
        <v>43</v>
      </c>
      <c r="F906" s="11" t="s">
        <v>36</v>
      </c>
      <c r="G906" s="11" t="s">
        <v>37</v>
      </c>
      <c r="H906" s="11" t="s">
        <v>37</v>
      </c>
      <c r="I906" s="11" t="s">
        <v>37</v>
      </c>
      <c r="J906" s="25">
        <v>16881.169999999998</v>
      </c>
      <c r="K906" s="25" t="s">
        <v>38</v>
      </c>
      <c r="L906" s="25">
        <v>2025.74</v>
      </c>
      <c r="M906" s="25">
        <v>-337.62</v>
      </c>
      <c r="N906" s="25">
        <f>SUM(J906:M906)</f>
        <v>18569.29</v>
      </c>
      <c r="O906" s="25"/>
      <c r="P906" s="25"/>
    </row>
    <row r="907" spans="1:16" ht="17.25" customHeight="1" x14ac:dyDescent="0.2">
      <c r="A907" s="42">
        <f t="shared" si="633"/>
        <v>433</v>
      </c>
      <c r="B907" s="10" t="s">
        <v>79</v>
      </c>
      <c r="C907" s="17" t="s">
        <v>189</v>
      </c>
      <c r="D907" s="17" t="str">
        <f>VLOOKUP(C907,TaxInfo!$A$2:$B$641,2,0)</f>
        <v xml:space="preserve">Toledo Power Company </v>
      </c>
      <c r="E907" s="26" t="s">
        <v>35</v>
      </c>
      <c r="F907" s="11" t="s">
        <v>36</v>
      </c>
      <c r="G907" s="11" t="s">
        <v>37</v>
      </c>
      <c r="H907" s="11" t="s">
        <v>37</v>
      </c>
      <c r="I907" s="11" t="s">
        <v>37</v>
      </c>
      <c r="J907" s="25">
        <v>2751.96</v>
      </c>
      <c r="K907" s="25" t="s">
        <v>38</v>
      </c>
      <c r="L907" s="25">
        <v>330.24</v>
      </c>
      <c r="M907" s="25">
        <v>-55.04</v>
      </c>
      <c r="N907" s="25">
        <f>SUM(J907:M907)</f>
        <v>3027.16</v>
      </c>
      <c r="O907" s="25"/>
      <c r="P907" s="25"/>
    </row>
    <row r="908" spans="1:16" ht="17.25" customHeight="1" x14ac:dyDescent="0.2">
      <c r="A908" s="42">
        <f t="shared" si="633"/>
        <v>434</v>
      </c>
      <c r="B908" s="10" t="s">
        <v>79</v>
      </c>
      <c r="C908" s="17" t="s">
        <v>315</v>
      </c>
      <c r="D908" s="17" t="str">
        <f>VLOOKUP(C908,TaxInfo!$A$2:$B$641,2,0)</f>
        <v xml:space="preserve">Toledo Power Company </v>
      </c>
      <c r="E908" s="26" t="s">
        <v>35</v>
      </c>
      <c r="F908" s="11" t="s">
        <v>36</v>
      </c>
      <c r="G908" s="11" t="s">
        <v>37</v>
      </c>
      <c r="H908" s="11" t="s">
        <v>37</v>
      </c>
      <c r="I908" s="11" t="s">
        <v>36</v>
      </c>
      <c r="J908" s="25" t="s">
        <v>38</v>
      </c>
      <c r="K908" s="25">
        <v>9706.48</v>
      </c>
      <c r="L908" s="25" t="s">
        <v>38</v>
      </c>
      <c r="M908" s="25">
        <v>-194.13</v>
      </c>
      <c r="N908" s="25">
        <f>SUM(J908:M908)</f>
        <v>9512.35</v>
      </c>
      <c r="O908" s="25"/>
      <c r="P908" s="25"/>
    </row>
    <row r="909" spans="1:16" ht="17.25" customHeight="1" x14ac:dyDescent="0.2">
      <c r="A909" s="66"/>
      <c r="B909" s="67"/>
      <c r="C909" s="68"/>
      <c r="D909" s="68"/>
      <c r="E909" s="69"/>
      <c r="F909" s="66"/>
      <c r="G909" s="66"/>
      <c r="H909" s="66"/>
      <c r="I909" s="90" t="s">
        <v>1548</v>
      </c>
      <c r="J909" s="91">
        <f>SUM(J905:J908)</f>
        <v>19694.989999999998</v>
      </c>
      <c r="K909" s="91">
        <f t="shared" ref="K909:N909" si="722">SUM(K905:K908)</f>
        <v>9706.48</v>
      </c>
      <c r="L909" s="91">
        <f t="shared" si="722"/>
        <v>2363.4</v>
      </c>
      <c r="M909" s="91">
        <f t="shared" si="722"/>
        <v>-588.03</v>
      </c>
      <c r="N909" s="91">
        <f t="shared" si="722"/>
        <v>31176.840000000004</v>
      </c>
      <c r="O909" s="72"/>
      <c r="P909" s="37"/>
    </row>
    <row r="910" spans="1:16" ht="17.25" customHeight="1" x14ac:dyDescent="0.2">
      <c r="A910" s="66"/>
      <c r="B910" s="67"/>
      <c r="C910" s="68"/>
      <c r="D910" s="68"/>
      <c r="E910" s="69"/>
      <c r="F910" s="66"/>
      <c r="G910" s="66"/>
      <c r="H910" s="66"/>
      <c r="I910" s="66"/>
      <c r="J910" s="70"/>
      <c r="K910" s="70"/>
      <c r="L910" s="70"/>
      <c r="M910" s="70"/>
      <c r="N910" s="70"/>
      <c r="O910" s="71"/>
      <c r="P910" s="70"/>
    </row>
    <row r="911" spans="1:16" ht="17.25" customHeight="1" x14ac:dyDescent="0.2">
      <c r="A911" s="42">
        <f>A908+1</f>
        <v>435</v>
      </c>
      <c r="B911" s="34" t="s">
        <v>201</v>
      </c>
      <c r="C911" s="35" t="s">
        <v>202</v>
      </c>
      <c r="D911" s="17" t="str">
        <f>VLOOKUP(C911,TaxInfo!$A$2:$B$641,2,0)</f>
        <v xml:space="preserve">United Pulp and Paper Company, Inc. </v>
      </c>
      <c r="E911" s="64" t="s">
        <v>35</v>
      </c>
      <c r="F911" s="36" t="s">
        <v>36</v>
      </c>
      <c r="G911" s="36" t="s">
        <v>37</v>
      </c>
      <c r="H911" s="36" t="s">
        <v>37</v>
      </c>
      <c r="I911" s="36" t="s">
        <v>37</v>
      </c>
      <c r="J911" s="25">
        <v>7682</v>
      </c>
      <c r="K911" s="25" t="s">
        <v>38</v>
      </c>
      <c r="L911" s="25">
        <v>921.84</v>
      </c>
      <c r="M911" s="25">
        <v>-153.63999999999999</v>
      </c>
      <c r="N911" s="25">
        <f>SUM(J911:M911)</f>
        <v>8450.2000000000007</v>
      </c>
      <c r="O911" s="25"/>
      <c r="P911" s="25"/>
    </row>
    <row r="912" spans="1:16" ht="17.25" customHeight="1" x14ac:dyDescent="0.2">
      <c r="A912" s="66"/>
      <c r="B912" s="67"/>
      <c r="C912" s="68"/>
      <c r="D912" s="68"/>
      <c r="E912" s="69"/>
      <c r="F912" s="66"/>
      <c r="G912" s="66"/>
      <c r="H912" s="66"/>
      <c r="I912" s="90" t="s">
        <v>1548</v>
      </c>
      <c r="J912" s="91">
        <f>SUM(J911)</f>
        <v>7682</v>
      </c>
      <c r="K912" s="91">
        <f t="shared" ref="K912" si="723">SUM(K911)</f>
        <v>0</v>
      </c>
      <c r="L912" s="91">
        <f t="shared" ref="L912" si="724">SUM(L911)</f>
        <v>921.84</v>
      </c>
      <c r="M912" s="91">
        <f t="shared" ref="M912" si="725">SUM(M911)</f>
        <v>-153.63999999999999</v>
      </c>
      <c r="N912" s="91">
        <f t="shared" ref="N912" si="726">SUM(N911)</f>
        <v>8450.2000000000007</v>
      </c>
      <c r="O912" s="72"/>
      <c r="P912" s="37"/>
    </row>
    <row r="913" spans="1:16" ht="17.25" customHeight="1" x14ac:dyDescent="0.2">
      <c r="A913" s="66"/>
      <c r="B913" s="67"/>
      <c r="C913" s="68"/>
      <c r="D913" s="68"/>
      <c r="E913" s="69"/>
      <c r="F913" s="66"/>
      <c r="G913" s="66"/>
      <c r="H913" s="66"/>
      <c r="I913" s="66"/>
      <c r="J913" s="70"/>
      <c r="K913" s="70"/>
      <c r="L913" s="70"/>
      <c r="M913" s="70"/>
      <c r="N913" s="70"/>
      <c r="O913" s="71"/>
      <c r="P913" s="70"/>
    </row>
    <row r="914" spans="1:16" ht="17.25" customHeight="1" x14ac:dyDescent="0.2">
      <c r="A914" s="42">
        <f>A911+1</f>
        <v>436</v>
      </c>
      <c r="B914" s="82" t="s">
        <v>203</v>
      </c>
      <c r="C914" s="83" t="s">
        <v>203</v>
      </c>
      <c r="D914" s="83" t="str">
        <f>VLOOKUP(C914,TaxInfo!$A$2:$B$641,2,0)</f>
        <v xml:space="preserve">Universal Power Solutions, Inc. </v>
      </c>
      <c r="E914" s="84" t="s">
        <v>43</v>
      </c>
      <c r="F914" s="85" t="s">
        <v>36</v>
      </c>
      <c r="G914" s="85" t="s">
        <v>37</v>
      </c>
      <c r="H914" s="85" t="s">
        <v>37</v>
      </c>
      <c r="I914" s="85" t="s">
        <v>37</v>
      </c>
      <c r="J914" s="86">
        <v>0.37</v>
      </c>
      <c r="K914" s="25" t="s">
        <v>38</v>
      </c>
      <c r="L914" s="25">
        <v>0.04</v>
      </c>
      <c r="M914" s="25">
        <v>-0.01</v>
      </c>
      <c r="N914" s="25">
        <f>SUM(J914:M914)</f>
        <v>0.39999999999999997</v>
      </c>
      <c r="O914" s="25"/>
      <c r="P914" s="25"/>
    </row>
    <row r="915" spans="1:16" ht="17.25" customHeight="1" x14ac:dyDescent="0.2">
      <c r="A915" s="42">
        <f t="shared" si="633"/>
        <v>437</v>
      </c>
      <c r="B915" s="10" t="s">
        <v>203</v>
      </c>
      <c r="C915" s="17" t="s">
        <v>204</v>
      </c>
      <c r="D915" s="17" t="str">
        <f>VLOOKUP(C915,TaxInfo!$A$2:$B$641,2,0)</f>
        <v xml:space="preserve">Universal Power Solutions, Inc. </v>
      </c>
      <c r="E915" s="26" t="s">
        <v>35</v>
      </c>
      <c r="F915" s="11" t="s">
        <v>36</v>
      </c>
      <c r="G915" s="11" t="s">
        <v>37</v>
      </c>
      <c r="H915" s="11" t="s">
        <v>37</v>
      </c>
      <c r="I915" s="11" t="s">
        <v>37</v>
      </c>
      <c r="J915" s="25">
        <v>6641.06</v>
      </c>
      <c r="K915" s="25" t="s">
        <v>38</v>
      </c>
      <c r="L915" s="25">
        <v>796.93</v>
      </c>
      <c r="M915" s="25">
        <v>-132.82</v>
      </c>
      <c r="N915" s="25">
        <f>SUM(J915:M915)</f>
        <v>7305.170000000001</v>
      </c>
      <c r="O915" s="25"/>
      <c r="P915" s="25"/>
    </row>
    <row r="916" spans="1:16" ht="17.25" customHeight="1" x14ac:dyDescent="0.2">
      <c r="A916" s="42">
        <f t="shared" si="633"/>
        <v>438</v>
      </c>
      <c r="B916" s="10" t="s">
        <v>203</v>
      </c>
      <c r="C916" s="17" t="s">
        <v>222</v>
      </c>
      <c r="D916" s="17" t="str">
        <f>VLOOKUP(C916,TaxInfo!$A$2:$B$641,2,0)</f>
        <v xml:space="preserve">Universal Power Solutions, Inc. </v>
      </c>
      <c r="E916" s="26" t="s">
        <v>35</v>
      </c>
      <c r="F916" s="11" t="s">
        <v>36</v>
      </c>
      <c r="G916" s="11" t="s">
        <v>37</v>
      </c>
      <c r="H916" s="11" t="s">
        <v>37</v>
      </c>
      <c r="I916" s="11" t="s">
        <v>37</v>
      </c>
      <c r="J916" s="25">
        <v>270.52</v>
      </c>
      <c r="K916" s="25" t="s">
        <v>38</v>
      </c>
      <c r="L916" s="25">
        <v>32.46</v>
      </c>
      <c r="M916" s="25">
        <v>-5.41</v>
      </c>
      <c r="N916" s="25">
        <f>SUM(J916:M916)</f>
        <v>297.56999999999994</v>
      </c>
      <c r="O916" s="25"/>
      <c r="P916" s="25"/>
    </row>
    <row r="917" spans="1:16" ht="17.25" customHeight="1" x14ac:dyDescent="0.2">
      <c r="A917" s="66"/>
      <c r="B917" s="67"/>
      <c r="C917" s="68"/>
      <c r="D917" s="68"/>
      <c r="E917" s="69"/>
      <c r="F917" s="66"/>
      <c r="G917" s="66"/>
      <c r="H917" s="66"/>
      <c r="I917" s="90" t="s">
        <v>1548</v>
      </c>
      <c r="J917" s="91">
        <f>SUM(J914:J916)</f>
        <v>6911.9500000000007</v>
      </c>
      <c r="K917" s="91">
        <f t="shared" ref="K917:N917" si="727">SUM(K914:K916)</f>
        <v>0</v>
      </c>
      <c r="L917" s="91">
        <f t="shared" si="727"/>
        <v>829.43</v>
      </c>
      <c r="M917" s="91">
        <f t="shared" si="727"/>
        <v>-138.23999999999998</v>
      </c>
      <c r="N917" s="91">
        <f t="shared" si="727"/>
        <v>7603.14</v>
      </c>
      <c r="O917" s="72"/>
      <c r="P917" s="37"/>
    </row>
    <row r="918" spans="1:16" ht="17.25" customHeight="1" x14ac:dyDescent="0.2">
      <c r="A918" s="66"/>
      <c r="B918" s="67"/>
      <c r="C918" s="68"/>
      <c r="D918" s="68"/>
      <c r="E918" s="69"/>
      <c r="F918" s="66"/>
      <c r="G918" s="66"/>
      <c r="H918" s="66"/>
      <c r="I918" s="66"/>
      <c r="J918" s="70"/>
      <c r="K918" s="70"/>
      <c r="L918" s="70"/>
      <c r="M918" s="70"/>
      <c r="N918" s="70"/>
      <c r="O918" s="71"/>
      <c r="P918" s="70"/>
    </row>
    <row r="919" spans="1:16" ht="17.25" customHeight="1" x14ac:dyDescent="0.2">
      <c r="A919" s="42">
        <f>A916+1</f>
        <v>439</v>
      </c>
      <c r="B919" s="10" t="s">
        <v>205</v>
      </c>
      <c r="C919" s="17" t="s">
        <v>205</v>
      </c>
      <c r="D919" s="17" t="str">
        <f>VLOOKUP(C919,TaxInfo!$A$2:$B$641,2,0)</f>
        <v>Universal Robina Corporation</v>
      </c>
      <c r="E919" s="26" t="s">
        <v>43</v>
      </c>
      <c r="F919" s="11" t="s">
        <v>36</v>
      </c>
      <c r="G919" s="11" t="s">
        <v>37</v>
      </c>
      <c r="H919" s="11" t="s">
        <v>36</v>
      </c>
      <c r="I919" s="11" t="s">
        <v>36</v>
      </c>
      <c r="J919" s="25" t="s">
        <v>38</v>
      </c>
      <c r="K919" s="25">
        <v>359.85</v>
      </c>
      <c r="L919" s="25" t="s">
        <v>38</v>
      </c>
      <c r="M919" s="25">
        <v>-7.2</v>
      </c>
      <c r="N919" s="25">
        <f>SUM(J919:M919)</f>
        <v>352.65000000000003</v>
      </c>
      <c r="O919" s="25"/>
      <c r="P919" s="25"/>
    </row>
    <row r="920" spans="1:16" ht="17.25" customHeight="1" x14ac:dyDescent="0.2">
      <c r="A920" s="66"/>
      <c r="B920" s="67"/>
      <c r="C920" s="68"/>
      <c r="D920" s="68"/>
      <c r="E920" s="69"/>
      <c r="F920" s="66"/>
      <c r="G920" s="66"/>
      <c r="H920" s="66"/>
      <c r="I920" s="90" t="s">
        <v>1548</v>
      </c>
      <c r="J920" s="91">
        <f>SUM(J919)</f>
        <v>0</v>
      </c>
      <c r="K920" s="91">
        <f t="shared" ref="K920" si="728">SUM(K919)</f>
        <v>359.85</v>
      </c>
      <c r="L920" s="91">
        <f t="shared" ref="L920" si="729">SUM(L919)</f>
        <v>0</v>
      </c>
      <c r="M920" s="91">
        <f t="shared" ref="M920" si="730">SUM(M919)</f>
        <v>-7.2</v>
      </c>
      <c r="N920" s="91">
        <f t="shared" ref="N920" si="731">SUM(N919)</f>
        <v>352.65000000000003</v>
      </c>
      <c r="O920" s="72"/>
      <c r="P920" s="37"/>
    </row>
    <row r="921" spans="1:16" ht="17.25" customHeight="1" x14ac:dyDescent="0.2">
      <c r="A921" s="66"/>
      <c r="B921" s="67"/>
      <c r="C921" s="68"/>
      <c r="D921" s="68"/>
      <c r="E921" s="69"/>
      <c r="F921" s="66"/>
      <c r="G921" s="66"/>
      <c r="H921" s="66"/>
      <c r="I921" s="66"/>
      <c r="J921" s="70"/>
      <c r="K921" s="70"/>
      <c r="L921" s="70"/>
      <c r="M921" s="70"/>
      <c r="N921" s="70"/>
      <c r="O921" s="71"/>
      <c r="P921" s="70"/>
    </row>
    <row r="922" spans="1:16" ht="17.25" customHeight="1" x14ac:dyDescent="0.2">
      <c r="A922" s="42">
        <f>A919+1</f>
        <v>440</v>
      </c>
      <c r="B922" s="10" t="s">
        <v>200</v>
      </c>
      <c r="C922" s="17" t="s">
        <v>200</v>
      </c>
      <c r="D922" s="17" t="str">
        <f>VLOOKUP(C922,TaxInfo!$A$2:$B$641,2,0)</f>
        <v xml:space="preserve">University of the Philippines Los Banos </v>
      </c>
      <c r="E922" s="26" t="s">
        <v>35</v>
      </c>
      <c r="F922" s="11" t="s">
        <v>36</v>
      </c>
      <c r="G922" s="11" t="s">
        <v>37</v>
      </c>
      <c r="H922" s="11" t="s">
        <v>37</v>
      </c>
      <c r="I922" s="11" t="s">
        <v>37</v>
      </c>
      <c r="J922" s="25">
        <v>976.14</v>
      </c>
      <c r="K922" s="25" t="s">
        <v>38</v>
      </c>
      <c r="L922" s="25">
        <v>117.14</v>
      </c>
      <c r="M922" s="25">
        <v>-19.52</v>
      </c>
      <c r="N922" s="25">
        <f>SUM(J922:M922)</f>
        <v>1073.76</v>
      </c>
      <c r="O922" s="25"/>
      <c r="P922" s="25"/>
    </row>
    <row r="923" spans="1:16" ht="17.25" customHeight="1" x14ac:dyDescent="0.2">
      <c r="A923" s="66"/>
      <c r="B923" s="67"/>
      <c r="C923" s="68"/>
      <c r="D923" s="68"/>
      <c r="E923" s="69"/>
      <c r="F923" s="66"/>
      <c r="G923" s="66"/>
      <c r="H923" s="66"/>
      <c r="I923" s="90" t="s">
        <v>1548</v>
      </c>
      <c r="J923" s="91">
        <f>SUM(J922)</f>
        <v>976.14</v>
      </c>
      <c r="K923" s="91">
        <f t="shared" ref="K923" si="732">SUM(K922)</f>
        <v>0</v>
      </c>
      <c r="L923" s="91">
        <f t="shared" ref="L923" si="733">SUM(L922)</f>
        <v>117.14</v>
      </c>
      <c r="M923" s="91">
        <f t="shared" ref="M923" si="734">SUM(M922)</f>
        <v>-19.52</v>
      </c>
      <c r="N923" s="91">
        <f t="shared" ref="N923" si="735">SUM(N922)</f>
        <v>1073.76</v>
      </c>
      <c r="O923" s="72"/>
      <c r="P923" s="37"/>
    </row>
    <row r="924" spans="1:16" ht="17.25" customHeight="1" x14ac:dyDescent="0.2">
      <c r="A924" s="66"/>
      <c r="B924" s="67"/>
      <c r="C924" s="68"/>
      <c r="D924" s="68"/>
      <c r="E924" s="69"/>
      <c r="F924" s="66"/>
      <c r="G924" s="66"/>
      <c r="H924" s="66"/>
      <c r="I924" s="66"/>
      <c r="J924" s="70"/>
      <c r="K924" s="70"/>
      <c r="L924" s="70"/>
      <c r="M924" s="70"/>
      <c r="N924" s="70"/>
      <c r="O924" s="71"/>
      <c r="P924" s="70"/>
    </row>
    <row r="925" spans="1:16" ht="17.25" customHeight="1" x14ac:dyDescent="0.2">
      <c r="A925" s="42">
        <f>A922+1</f>
        <v>441</v>
      </c>
      <c r="B925" s="10" t="s">
        <v>213</v>
      </c>
      <c r="C925" s="17" t="s">
        <v>213</v>
      </c>
      <c r="D925" s="17" t="str">
        <f>VLOOKUP(C925,TaxInfo!$A$2:$B$641,2,0)</f>
        <v xml:space="preserve">Valenzuela Solar Energy, Inc. </v>
      </c>
      <c r="E925" s="26" t="s">
        <v>43</v>
      </c>
      <c r="F925" s="11" t="s">
        <v>36</v>
      </c>
      <c r="G925" s="11" t="s">
        <v>36</v>
      </c>
      <c r="H925" s="11" t="s">
        <v>36</v>
      </c>
      <c r="I925" s="11" t="s">
        <v>36</v>
      </c>
      <c r="J925" s="25" t="s">
        <v>38</v>
      </c>
      <c r="K925" s="25">
        <v>0.3</v>
      </c>
      <c r="L925" s="25" t="s">
        <v>38</v>
      </c>
      <c r="M925" s="25">
        <v>-0.01</v>
      </c>
      <c r="N925" s="25">
        <f>SUM(J925:M925)</f>
        <v>0.28999999999999998</v>
      </c>
      <c r="O925" s="25"/>
      <c r="P925" s="25"/>
    </row>
    <row r="926" spans="1:16" ht="17.25" customHeight="1" x14ac:dyDescent="0.2">
      <c r="A926" s="66"/>
      <c r="B926" s="67"/>
      <c r="C926" s="68"/>
      <c r="D926" s="68"/>
      <c r="E926" s="69"/>
      <c r="F926" s="66"/>
      <c r="G926" s="66"/>
      <c r="H926" s="66"/>
      <c r="I926" s="90" t="s">
        <v>1548</v>
      </c>
      <c r="J926" s="91">
        <f>SUM(J925)</f>
        <v>0</v>
      </c>
      <c r="K926" s="91">
        <f t="shared" ref="K926" si="736">SUM(K925)</f>
        <v>0.3</v>
      </c>
      <c r="L926" s="91">
        <f t="shared" ref="L926" si="737">SUM(L925)</f>
        <v>0</v>
      </c>
      <c r="M926" s="91">
        <f t="shared" ref="M926" si="738">SUM(M925)</f>
        <v>-0.01</v>
      </c>
      <c r="N926" s="91">
        <f t="shared" ref="N926" si="739">SUM(N925)</f>
        <v>0.28999999999999998</v>
      </c>
      <c r="O926" s="72"/>
      <c r="P926" s="37"/>
    </row>
    <row r="927" spans="1:16" ht="17.25" customHeight="1" x14ac:dyDescent="0.2">
      <c r="A927" s="66"/>
      <c r="B927" s="67"/>
      <c r="C927" s="68"/>
      <c r="D927" s="68"/>
      <c r="E927" s="69"/>
      <c r="F927" s="66"/>
      <c r="G927" s="66"/>
      <c r="H927" s="66"/>
      <c r="I927" s="66"/>
      <c r="J927" s="70"/>
      <c r="K927" s="70"/>
      <c r="L927" s="70"/>
      <c r="M927" s="70"/>
      <c r="N927" s="70"/>
      <c r="O927" s="71"/>
      <c r="P927" s="70"/>
    </row>
    <row r="928" spans="1:16" ht="17.25" customHeight="1" x14ac:dyDescent="0.2">
      <c r="A928" s="42">
        <f>A925+1</f>
        <v>442</v>
      </c>
      <c r="B928" s="10" t="s">
        <v>207</v>
      </c>
      <c r="C928" s="17" t="s">
        <v>207</v>
      </c>
      <c r="D928" s="17" t="str">
        <f>VLOOKUP(C928,TaxInfo!$A$2:$B$641,2,0)</f>
        <v xml:space="preserve">Vantage Energy Solutions and Management, Inc. </v>
      </c>
      <c r="E928" s="26" t="s">
        <v>35</v>
      </c>
      <c r="F928" s="11" t="s">
        <v>36</v>
      </c>
      <c r="G928" s="11" t="s">
        <v>37</v>
      </c>
      <c r="H928" s="11" t="s">
        <v>37</v>
      </c>
      <c r="I928" s="11" t="s">
        <v>37</v>
      </c>
      <c r="J928" s="25">
        <v>49644.81</v>
      </c>
      <c r="K928" s="25" t="s">
        <v>38</v>
      </c>
      <c r="L928" s="25">
        <v>5957.38</v>
      </c>
      <c r="M928" s="25">
        <v>-992.9</v>
      </c>
      <c r="N928" s="25">
        <f>SUM(J928:M928)</f>
        <v>54609.289999999994</v>
      </c>
      <c r="O928" s="25"/>
      <c r="P928" s="25"/>
    </row>
    <row r="929" spans="1:16" ht="17.25" customHeight="1" x14ac:dyDescent="0.2">
      <c r="A929" s="42">
        <f t="shared" si="633"/>
        <v>443</v>
      </c>
      <c r="B929" s="10" t="s">
        <v>207</v>
      </c>
      <c r="C929" s="17" t="s">
        <v>208</v>
      </c>
      <c r="D929" s="17" t="str">
        <f>VLOOKUP(C929,TaxInfo!$A$2:$B$641,2,0)</f>
        <v xml:space="preserve">Vantage Energy Solutions and Management, Inc. </v>
      </c>
      <c r="E929" s="26" t="s">
        <v>35</v>
      </c>
      <c r="F929" s="11" t="s">
        <v>36</v>
      </c>
      <c r="G929" s="11" t="s">
        <v>37</v>
      </c>
      <c r="H929" s="11" t="s">
        <v>37</v>
      </c>
      <c r="I929" s="11" t="s">
        <v>36</v>
      </c>
      <c r="J929" s="25" t="s">
        <v>38</v>
      </c>
      <c r="K929" s="25">
        <v>51964.71</v>
      </c>
      <c r="L929" s="25" t="s">
        <v>38</v>
      </c>
      <c r="M929" s="25">
        <v>-1039.29</v>
      </c>
      <c r="N929" s="25">
        <f>SUM(J929:M929)</f>
        <v>50925.42</v>
      </c>
      <c r="O929" s="25"/>
      <c r="P929" s="25"/>
    </row>
    <row r="930" spans="1:16" ht="17.25" customHeight="1" x14ac:dyDescent="0.2">
      <c r="A930" s="42">
        <f t="shared" si="633"/>
        <v>444</v>
      </c>
      <c r="B930" s="10" t="s">
        <v>207</v>
      </c>
      <c r="C930" s="17" t="s">
        <v>209</v>
      </c>
      <c r="D930" s="17" t="str">
        <f>VLOOKUP(C930,TaxInfo!$A$2:$B$641,2,0)</f>
        <v xml:space="preserve">Vantage Energy Solutions and Management, Inc. </v>
      </c>
      <c r="E930" s="26" t="s">
        <v>35</v>
      </c>
      <c r="F930" s="11" t="s">
        <v>36</v>
      </c>
      <c r="G930" s="11" t="s">
        <v>37</v>
      </c>
      <c r="H930" s="11" t="s">
        <v>37</v>
      </c>
      <c r="I930" s="11" t="s">
        <v>37</v>
      </c>
      <c r="J930" s="25">
        <v>14.44</v>
      </c>
      <c r="K930" s="25" t="s">
        <v>38</v>
      </c>
      <c r="L930" s="25">
        <v>1.73</v>
      </c>
      <c r="M930" s="25">
        <v>-0.28999999999999998</v>
      </c>
      <c r="N930" s="25">
        <f>SUM(J930:M930)</f>
        <v>15.879999999999999</v>
      </c>
      <c r="O930" s="25"/>
      <c r="P930" s="25"/>
    </row>
    <row r="931" spans="1:16" ht="17.25" customHeight="1" x14ac:dyDescent="0.2">
      <c r="A931" s="42">
        <f t="shared" si="633"/>
        <v>445</v>
      </c>
      <c r="B931" s="10" t="s">
        <v>207</v>
      </c>
      <c r="C931" s="17" t="s">
        <v>210</v>
      </c>
      <c r="D931" s="17" t="str">
        <f>VLOOKUP(C931,TaxInfo!$A$2:$B$641,2,0)</f>
        <v xml:space="preserve">Vantage Energy Solutions and Management, Inc. </v>
      </c>
      <c r="E931" s="26" t="s">
        <v>35</v>
      </c>
      <c r="F931" s="11" t="s">
        <v>36</v>
      </c>
      <c r="G931" s="11" t="s">
        <v>37</v>
      </c>
      <c r="H931" s="11" t="s">
        <v>37</v>
      </c>
      <c r="I931" s="11" t="s">
        <v>36</v>
      </c>
      <c r="J931" s="25" t="s">
        <v>38</v>
      </c>
      <c r="K931" s="25">
        <v>25927.96</v>
      </c>
      <c r="L931" s="25" t="s">
        <v>38</v>
      </c>
      <c r="M931" s="25">
        <v>-518.55999999999995</v>
      </c>
      <c r="N931" s="25">
        <f>SUM(J931:M931)</f>
        <v>25409.399999999998</v>
      </c>
      <c r="O931" s="25"/>
      <c r="P931" s="25"/>
    </row>
    <row r="932" spans="1:16" ht="17.25" customHeight="1" x14ac:dyDescent="0.2">
      <c r="A932" s="66"/>
      <c r="B932" s="67"/>
      <c r="C932" s="68"/>
      <c r="D932" s="68"/>
      <c r="E932" s="69"/>
      <c r="F932" s="66"/>
      <c r="G932" s="66"/>
      <c r="H932" s="66"/>
      <c r="I932" s="90" t="s">
        <v>1548</v>
      </c>
      <c r="J932" s="91">
        <f>SUM(J928:J931)</f>
        <v>49659.25</v>
      </c>
      <c r="K932" s="91">
        <f t="shared" ref="K932:N932" si="740">SUM(K928:K931)</f>
        <v>77892.67</v>
      </c>
      <c r="L932" s="91">
        <f t="shared" si="740"/>
        <v>5959.11</v>
      </c>
      <c r="M932" s="91">
        <f t="shared" si="740"/>
        <v>-2551.04</v>
      </c>
      <c r="N932" s="91">
        <f t="shared" si="740"/>
        <v>130959.98999999999</v>
      </c>
      <c r="O932" s="72"/>
      <c r="P932" s="37"/>
    </row>
    <row r="933" spans="1:16" ht="17.25" customHeight="1" x14ac:dyDescent="0.2">
      <c r="A933" s="66"/>
      <c r="B933" s="67"/>
      <c r="C933" s="68"/>
      <c r="D933" s="68"/>
      <c r="E933" s="69"/>
      <c r="F933" s="66"/>
      <c r="G933" s="66"/>
      <c r="H933" s="66"/>
      <c r="I933" s="66"/>
      <c r="J933" s="70"/>
      <c r="K933" s="70"/>
      <c r="L933" s="70"/>
      <c r="M933" s="70"/>
      <c r="N933" s="70"/>
      <c r="O933" s="71"/>
      <c r="P933" s="70"/>
    </row>
    <row r="934" spans="1:16" ht="17.25" customHeight="1" x14ac:dyDescent="0.2">
      <c r="A934" s="42">
        <f>A931+1</f>
        <v>446</v>
      </c>
      <c r="B934" s="10" t="s">
        <v>211</v>
      </c>
      <c r="C934" s="17" t="s">
        <v>211</v>
      </c>
      <c r="D934" s="17" t="str">
        <f>VLOOKUP(C934,TaxInfo!$A$2:$B$641,2,0)</f>
        <v xml:space="preserve">Victorias Milling Company, Inc. </v>
      </c>
      <c r="E934" s="26" t="s">
        <v>43</v>
      </c>
      <c r="F934" s="11" t="s">
        <v>36</v>
      </c>
      <c r="G934" s="11" t="s">
        <v>36</v>
      </c>
      <c r="H934" s="11" t="s">
        <v>36</v>
      </c>
      <c r="I934" s="11" t="s">
        <v>37</v>
      </c>
      <c r="J934" s="25">
        <v>37.74</v>
      </c>
      <c r="K934" s="25" t="s">
        <v>38</v>
      </c>
      <c r="L934" s="25">
        <v>4.53</v>
      </c>
      <c r="M934" s="25">
        <v>-0.75</v>
      </c>
      <c r="N934" s="25">
        <f>SUM(J934:M934)</f>
        <v>41.52</v>
      </c>
      <c r="O934" s="25"/>
      <c r="P934" s="25"/>
    </row>
    <row r="935" spans="1:16" ht="17.25" customHeight="1" x14ac:dyDescent="0.2">
      <c r="A935" s="42">
        <f t="shared" si="633"/>
        <v>447</v>
      </c>
      <c r="B935" s="10" t="s">
        <v>211</v>
      </c>
      <c r="C935" s="17" t="s">
        <v>212</v>
      </c>
      <c r="D935" s="17" t="str">
        <f>VLOOKUP(C935,TaxInfo!$A$2:$B$641,2,0)</f>
        <v xml:space="preserve">Victorias Milling Company, Inc. </v>
      </c>
      <c r="E935" s="26" t="s">
        <v>35</v>
      </c>
      <c r="F935" s="11" t="s">
        <v>36</v>
      </c>
      <c r="G935" s="11" t="s">
        <v>36</v>
      </c>
      <c r="H935" s="11" t="s">
        <v>36</v>
      </c>
      <c r="I935" s="11" t="s">
        <v>37</v>
      </c>
      <c r="J935" s="25">
        <v>1838.1</v>
      </c>
      <c r="K935" s="25" t="s">
        <v>38</v>
      </c>
      <c r="L935" s="25">
        <v>220.57</v>
      </c>
      <c r="M935" s="25">
        <v>-36.76</v>
      </c>
      <c r="N935" s="25">
        <f>SUM(J935:M935)</f>
        <v>2021.91</v>
      </c>
      <c r="O935" s="25"/>
      <c r="P935" s="25"/>
    </row>
    <row r="936" spans="1:16" ht="17.25" customHeight="1" x14ac:dyDescent="0.2">
      <c r="A936" s="66"/>
      <c r="B936" s="67"/>
      <c r="C936" s="68"/>
      <c r="D936" s="68"/>
      <c r="E936" s="69"/>
      <c r="F936" s="66"/>
      <c r="G936" s="66"/>
      <c r="H936" s="66"/>
      <c r="I936" s="90" t="s">
        <v>1548</v>
      </c>
      <c r="J936" s="91">
        <f>SUM(J934:J935)</f>
        <v>1875.84</v>
      </c>
      <c r="K936" s="91">
        <f t="shared" ref="K936:N936" si="741">SUM(K934:K935)</f>
        <v>0</v>
      </c>
      <c r="L936" s="91">
        <f t="shared" si="741"/>
        <v>225.1</v>
      </c>
      <c r="M936" s="91">
        <f t="shared" si="741"/>
        <v>-37.51</v>
      </c>
      <c r="N936" s="91">
        <f t="shared" si="741"/>
        <v>2063.4300000000003</v>
      </c>
      <c r="O936" s="72"/>
      <c r="P936" s="37"/>
    </row>
    <row r="937" spans="1:16" ht="17.25" customHeight="1" x14ac:dyDescent="0.2">
      <c r="A937" s="66"/>
      <c r="B937" s="67"/>
      <c r="C937" s="68"/>
      <c r="D937" s="68"/>
      <c r="E937" s="69"/>
      <c r="F937" s="66"/>
      <c r="G937" s="66"/>
      <c r="H937" s="66"/>
      <c r="I937" s="66"/>
      <c r="J937" s="70"/>
      <c r="K937" s="70"/>
      <c r="L937" s="70"/>
      <c r="M937" s="70"/>
      <c r="N937" s="70"/>
      <c r="O937" s="71"/>
      <c r="P937" s="70"/>
    </row>
    <row r="938" spans="1:16" ht="17.25" customHeight="1" x14ac:dyDescent="0.2">
      <c r="A938" s="42">
        <f>A935+1</f>
        <v>448</v>
      </c>
      <c r="B938" s="10" t="s">
        <v>206</v>
      </c>
      <c r="C938" s="17" t="s">
        <v>206</v>
      </c>
      <c r="D938" s="17" t="str">
        <f>VLOOKUP(C938,TaxInfo!$A$2:$B$641,2,0)</f>
        <v xml:space="preserve">Visayan Electric Company </v>
      </c>
      <c r="E938" s="26" t="s">
        <v>35</v>
      </c>
      <c r="F938" s="11" t="s">
        <v>36</v>
      </c>
      <c r="G938" s="11" t="s">
        <v>37</v>
      </c>
      <c r="H938" s="11" t="s">
        <v>37</v>
      </c>
      <c r="I938" s="11" t="s">
        <v>37</v>
      </c>
      <c r="J938" s="25">
        <v>102757.56</v>
      </c>
      <c r="K938" s="25" t="s">
        <v>38</v>
      </c>
      <c r="L938" s="25">
        <v>12330.91</v>
      </c>
      <c r="M938" s="25">
        <v>-2055.15</v>
      </c>
      <c r="N938" s="25">
        <f>SUM(J938:M938)</f>
        <v>113033.32</v>
      </c>
      <c r="O938" s="25"/>
      <c r="P938" s="25"/>
    </row>
    <row r="939" spans="1:16" ht="17.25" customHeight="1" x14ac:dyDescent="0.2">
      <c r="A939" s="66"/>
      <c r="B939" s="67"/>
      <c r="C939" s="68"/>
      <c r="D939" s="68"/>
      <c r="E939" s="69"/>
      <c r="F939" s="66"/>
      <c r="G939" s="66"/>
      <c r="H939" s="66"/>
      <c r="I939" s="90" t="s">
        <v>1548</v>
      </c>
      <c r="J939" s="91">
        <f>SUM(J938)</f>
        <v>102757.56</v>
      </c>
      <c r="K939" s="91">
        <f t="shared" ref="K939" si="742">SUM(K938)</f>
        <v>0</v>
      </c>
      <c r="L939" s="91">
        <f t="shared" ref="L939" si="743">SUM(L938)</f>
        <v>12330.91</v>
      </c>
      <c r="M939" s="91">
        <f t="shared" ref="M939" si="744">SUM(M938)</f>
        <v>-2055.15</v>
      </c>
      <c r="N939" s="91">
        <f t="shared" ref="N939" si="745">SUM(N938)</f>
        <v>113033.32</v>
      </c>
      <c r="O939" s="72"/>
      <c r="P939" s="37"/>
    </row>
    <row r="940" spans="1:16" ht="17.25" customHeight="1" x14ac:dyDescent="0.2">
      <c r="A940" s="66"/>
      <c r="B940" s="67"/>
      <c r="C940" s="68"/>
      <c r="D940" s="68"/>
      <c r="E940" s="69"/>
      <c r="F940" s="66"/>
      <c r="G940" s="66"/>
      <c r="H940" s="66"/>
      <c r="I940" s="66"/>
      <c r="J940" s="70"/>
      <c r="K940" s="70"/>
      <c r="L940" s="70"/>
      <c r="M940" s="70"/>
      <c r="N940" s="70"/>
      <c r="O940" s="71"/>
      <c r="P940" s="70"/>
    </row>
    <row r="941" spans="1:16" ht="17.25" customHeight="1" x14ac:dyDescent="0.2">
      <c r="A941" s="42">
        <f>A938+1</f>
        <v>449</v>
      </c>
      <c r="B941" s="10" t="s">
        <v>214</v>
      </c>
      <c r="C941" s="17" t="s">
        <v>214</v>
      </c>
      <c r="D941" s="17" t="str">
        <f>VLOOKUP(C941,TaxInfo!$A$2:$B$641,2,0)</f>
        <v xml:space="preserve">VS Gripal Power Corporation  </v>
      </c>
      <c r="E941" s="26" t="s">
        <v>43</v>
      </c>
      <c r="F941" s="11" t="s">
        <v>36</v>
      </c>
      <c r="G941" s="11" t="s">
        <v>36</v>
      </c>
      <c r="H941" s="11" t="s">
        <v>36</v>
      </c>
      <c r="I941" s="11" t="s">
        <v>36</v>
      </c>
      <c r="J941" s="25" t="s">
        <v>38</v>
      </c>
      <c r="K941" s="25">
        <v>2.25</v>
      </c>
      <c r="L941" s="25" t="s">
        <v>38</v>
      </c>
      <c r="M941" s="25">
        <v>-0.04</v>
      </c>
      <c r="N941" s="25">
        <f>SUM(J941:M941)</f>
        <v>2.21</v>
      </c>
      <c r="O941" s="25"/>
      <c r="P941" s="25"/>
    </row>
    <row r="942" spans="1:16" ht="17.25" customHeight="1" x14ac:dyDescent="0.2">
      <c r="A942" s="42">
        <f t="shared" si="633"/>
        <v>450</v>
      </c>
      <c r="B942" s="34" t="s">
        <v>214</v>
      </c>
      <c r="C942" s="35" t="s">
        <v>215</v>
      </c>
      <c r="D942" s="17" t="str">
        <f>VLOOKUP(C942,TaxInfo!$A$2:$B$641,2,0)</f>
        <v xml:space="preserve">VS Gripal Power Corporation  </v>
      </c>
      <c r="E942" s="64" t="s">
        <v>35</v>
      </c>
      <c r="F942" s="36" t="s">
        <v>36</v>
      </c>
      <c r="G942" s="36" t="s">
        <v>36</v>
      </c>
      <c r="H942" s="36" t="s">
        <v>36</v>
      </c>
      <c r="I942" s="36" t="s">
        <v>36</v>
      </c>
      <c r="J942" s="37" t="s">
        <v>38</v>
      </c>
      <c r="K942" s="25">
        <v>31.05</v>
      </c>
      <c r="L942" s="25" t="s">
        <v>38</v>
      </c>
      <c r="M942" s="25">
        <v>-0.62</v>
      </c>
      <c r="N942" s="25">
        <f>SUM(J942:M942)</f>
        <v>30.43</v>
      </c>
      <c r="O942" s="25"/>
      <c r="P942" s="25"/>
    </row>
    <row r="943" spans="1:16" ht="17.25" customHeight="1" x14ac:dyDescent="0.2">
      <c r="A943" s="66"/>
      <c r="B943" s="67"/>
      <c r="C943" s="68"/>
      <c r="D943" s="68"/>
      <c r="E943" s="69"/>
      <c r="F943" s="66"/>
      <c r="G943" s="66"/>
      <c r="H943" s="66"/>
      <c r="I943" s="90" t="s">
        <v>1548</v>
      </c>
      <c r="J943" s="91">
        <f>SUM(J941:J942)</f>
        <v>0</v>
      </c>
      <c r="K943" s="91">
        <f t="shared" ref="K943" si="746">SUM(K941:K942)</f>
        <v>33.299999999999997</v>
      </c>
      <c r="L943" s="91">
        <f t="shared" ref="L943" si="747">SUM(L941:L942)</f>
        <v>0</v>
      </c>
      <c r="M943" s="91">
        <f t="shared" ref="M943" si="748">SUM(M941:M942)</f>
        <v>-0.66</v>
      </c>
      <c r="N943" s="91">
        <f t="shared" ref="N943" si="749">SUM(N941:N942)</f>
        <v>32.64</v>
      </c>
      <c r="O943" s="72"/>
      <c r="P943" s="37"/>
    </row>
    <row r="944" spans="1:16" ht="17.25" customHeight="1" x14ac:dyDescent="0.2">
      <c r="A944" s="66"/>
      <c r="B944" s="67"/>
      <c r="C944" s="68"/>
      <c r="D944" s="68"/>
      <c r="E944" s="80"/>
      <c r="F944" s="81"/>
      <c r="G944" s="81"/>
      <c r="H944" s="81"/>
      <c r="I944" s="81"/>
      <c r="J944" s="98"/>
      <c r="K944" s="70"/>
      <c r="L944" s="70"/>
      <c r="M944" s="70"/>
      <c r="N944" s="70"/>
      <c r="O944" s="71"/>
      <c r="P944" s="70"/>
    </row>
    <row r="945" spans="1:16" ht="17.25" customHeight="1" x14ac:dyDescent="0.2">
      <c r="A945" s="42">
        <f>A942+1</f>
        <v>451</v>
      </c>
      <c r="B945" s="12" t="s">
        <v>217</v>
      </c>
      <c r="C945" s="18" t="s">
        <v>217</v>
      </c>
      <c r="D945" s="17" t="str">
        <f>VLOOKUP(C945,TaxInfo!$A$2:$B$641,2,0)</f>
        <v xml:space="preserve">YH Green Energy, Incorporated </v>
      </c>
      <c r="E945" s="27" t="s">
        <v>43</v>
      </c>
      <c r="F945" s="13" t="s">
        <v>36</v>
      </c>
      <c r="G945" s="13" t="s">
        <v>36</v>
      </c>
      <c r="H945" s="13" t="s">
        <v>36</v>
      </c>
      <c r="I945" s="13" t="s">
        <v>36</v>
      </c>
      <c r="J945" s="29" t="s">
        <v>38</v>
      </c>
      <c r="K945" s="25">
        <v>0.63</v>
      </c>
      <c r="L945" s="25" t="s">
        <v>38</v>
      </c>
      <c r="M945" s="25">
        <v>-0.01</v>
      </c>
      <c r="N945" s="25">
        <f>SUM(J945:M945)</f>
        <v>0.62</v>
      </c>
      <c r="O945" s="25"/>
      <c r="P945" s="25"/>
    </row>
    <row r="946" spans="1:16" ht="17.25" customHeight="1" x14ac:dyDescent="0.2">
      <c r="A946" s="42">
        <f t="shared" ref="A946:A950" si="750">A945+1</f>
        <v>452</v>
      </c>
      <c r="B946" s="10" t="s">
        <v>217</v>
      </c>
      <c r="C946" s="17" t="s">
        <v>218</v>
      </c>
      <c r="D946" s="17" t="str">
        <f>VLOOKUP(C946,TaxInfo!$A$2:$B$641,2,0)</f>
        <v xml:space="preserve">YH Green Energy, Incorporated </v>
      </c>
      <c r="E946" s="26" t="s">
        <v>35</v>
      </c>
      <c r="F946" s="11" t="s">
        <v>36</v>
      </c>
      <c r="G946" s="11" t="s">
        <v>36</v>
      </c>
      <c r="H946" s="11" t="s">
        <v>36</v>
      </c>
      <c r="I946" s="11" t="s">
        <v>36</v>
      </c>
      <c r="J946" s="25" t="s">
        <v>38</v>
      </c>
      <c r="K946" s="25">
        <v>49.72</v>
      </c>
      <c r="L946" s="25" t="s">
        <v>38</v>
      </c>
      <c r="M946" s="25">
        <v>-0.99</v>
      </c>
      <c r="N946" s="25">
        <f>SUM(J946:M946)</f>
        <v>48.73</v>
      </c>
      <c r="O946" s="25"/>
      <c r="P946" s="25"/>
    </row>
    <row r="947" spans="1:16" ht="17.25" customHeight="1" x14ac:dyDescent="0.2">
      <c r="A947" s="66"/>
      <c r="B947" s="67"/>
      <c r="C947" s="68"/>
      <c r="D947" s="68"/>
      <c r="E947" s="69"/>
      <c r="F947" s="66"/>
      <c r="G947" s="66"/>
      <c r="H947" s="66"/>
      <c r="I947" s="90" t="s">
        <v>1548</v>
      </c>
      <c r="J947" s="91">
        <f>SUM(J945:J946)</f>
        <v>0</v>
      </c>
      <c r="K947" s="91">
        <f t="shared" ref="K947" si="751">SUM(K945:K946)</f>
        <v>50.35</v>
      </c>
      <c r="L947" s="91">
        <f t="shared" ref="L947" si="752">SUM(L945:L946)</f>
        <v>0</v>
      </c>
      <c r="M947" s="91">
        <f t="shared" ref="M947" si="753">SUM(M945:M946)</f>
        <v>-1</v>
      </c>
      <c r="N947" s="91">
        <f t="shared" ref="N947" si="754">SUM(N945:N946)</f>
        <v>49.349999999999994</v>
      </c>
      <c r="O947" s="72"/>
      <c r="P947" s="37"/>
    </row>
    <row r="948" spans="1:16" ht="17.25" customHeight="1" x14ac:dyDescent="0.2">
      <c r="A948" s="66"/>
      <c r="B948" s="67"/>
      <c r="C948" s="68"/>
      <c r="D948" s="68"/>
      <c r="E948" s="69"/>
      <c r="F948" s="66"/>
      <c r="G948" s="66"/>
      <c r="H948" s="66"/>
      <c r="I948" s="66"/>
      <c r="J948" s="70"/>
      <c r="K948" s="70"/>
      <c r="L948" s="70"/>
      <c r="M948" s="70"/>
      <c r="N948" s="70"/>
      <c r="O948" s="71"/>
      <c r="P948" s="70"/>
    </row>
    <row r="949" spans="1:16" ht="17.25" customHeight="1" x14ac:dyDescent="0.2">
      <c r="A949" s="42">
        <f>A946+1</f>
        <v>453</v>
      </c>
      <c r="B949" s="10" t="s">
        <v>238</v>
      </c>
      <c r="C949" s="17" t="s">
        <v>238</v>
      </c>
      <c r="D949" s="17" t="str">
        <f>VLOOKUP(C949,TaxInfo!$A$2:$B$641,2,0)</f>
        <v>MORE Power Barge Inc.</v>
      </c>
      <c r="E949" s="26" t="s">
        <v>43</v>
      </c>
      <c r="F949" s="11" t="s">
        <v>36</v>
      </c>
      <c r="G949" s="11" t="s">
        <v>37</v>
      </c>
      <c r="H949" s="11" t="s">
        <v>37</v>
      </c>
      <c r="I949" s="11" t="s">
        <v>37</v>
      </c>
      <c r="J949" s="25">
        <v>47.94</v>
      </c>
      <c r="K949" s="25" t="s">
        <v>38</v>
      </c>
      <c r="L949" s="25">
        <v>5.75</v>
      </c>
      <c r="M949" s="25">
        <v>-0.96</v>
      </c>
      <c r="N949" s="25">
        <f>SUM(J949:M949)</f>
        <v>52.73</v>
      </c>
      <c r="O949" s="25"/>
      <c r="P949" s="25"/>
    </row>
    <row r="950" spans="1:16" ht="17.25" customHeight="1" x14ac:dyDescent="0.2">
      <c r="A950" s="42">
        <f t="shared" si="750"/>
        <v>454</v>
      </c>
      <c r="B950" s="10" t="s">
        <v>238</v>
      </c>
      <c r="C950" s="17" t="s">
        <v>239</v>
      </c>
      <c r="D950" s="17" t="str">
        <f>VLOOKUP(C950,TaxInfo!$A$2:$B$641,2,0)</f>
        <v>MORE Power Barge Inc.</v>
      </c>
      <c r="E950" s="26" t="s">
        <v>35</v>
      </c>
      <c r="F950" s="11" t="s">
        <v>36</v>
      </c>
      <c r="G950" s="11" t="s">
        <v>37</v>
      </c>
      <c r="H950" s="11" t="s">
        <v>37</v>
      </c>
      <c r="I950" s="11" t="s">
        <v>37</v>
      </c>
      <c r="J950" s="25">
        <v>196.22</v>
      </c>
      <c r="K950" s="25" t="s">
        <v>38</v>
      </c>
      <c r="L950" s="25">
        <v>23.55</v>
      </c>
      <c r="M950" s="25">
        <v>-3.92</v>
      </c>
      <c r="N950" s="25">
        <f>SUM(J950:M950)</f>
        <v>215.85000000000002</v>
      </c>
      <c r="O950" s="25"/>
      <c r="P950" s="25"/>
    </row>
    <row r="951" spans="1:16" ht="17.25" customHeight="1" x14ac:dyDescent="0.2">
      <c r="A951" s="66"/>
      <c r="B951" s="67"/>
      <c r="C951" s="68"/>
      <c r="D951" s="68"/>
      <c r="E951" s="69"/>
      <c r="F951" s="66"/>
      <c r="G951" s="66"/>
      <c r="H951" s="66"/>
      <c r="I951" s="90" t="s">
        <v>1548</v>
      </c>
      <c r="J951" s="91">
        <f>SUM(J949:J950)</f>
        <v>244.16</v>
      </c>
      <c r="K951" s="91">
        <f t="shared" ref="K951:N951" si="755">SUM(K949:K950)</f>
        <v>0</v>
      </c>
      <c r="L951" s="91">
        <f t="shared" si="755"/>
        <v>29.3</v>
      </c>
      <c r="M951" s="91">
        <f t="shared" si="755"/>
        <v>-4.88</v>
      </c>
      <c r="N951" s="91">
        <f t="shared" si="755"/>
        <v>268.58000000000004</v>
      </c>
      <c r="O951" s="72"/>
      <c r="P951" s="37"/>
    </row>
    <row r="952" spans="1:16" ht="17.25" customHeight="1" x14ac:dyDescent="0.2">
      <c r="A952" s="9"/>
      <c r="B952" s="31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3"/>
    </row>
    <row r="953" spans="1:16" ht="17.25" customHeight="1" x14ac:dyDescent="0.2">
      <c r="A953" s="146" t="s">
        <v>513</v>
      </c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8"/>
    </row>
    <row r="954" spans="1:16" x14ac:dyDescent="0.2">
      <c r="J954" s="97">
        <f>SUM(J3:J951)</f>
        <v>10063921.559999997</v>
      </c>
      <c r="K954" s="97">
        <f t="shared" ref="K954:N954" si="756">SUM(K3:K951)</f>
        <v>2718115.0399999991</v>
      </c>
      <c r="L954" s="97">
        <f t="shared" si="756"/>
        <v>1207670.639999999</v>
      </c>
      <c r="M954" s="97">
        <f t="shared" si="756"/>
        <v>-255262.63999999969</v>
      </c>
      <c r="N954" s="97">
        <f t="shared" si="756"/>
        <v>13734444.599999998</v>
      </c>
    </row>
    <row r="955" spans="1:16" x14ac:dyDescent="0.2">
      <c r="J955" s="97">
        <f>J954/2</f>
        <v>5031960.7799999984</v>
      </c>
      <c r="K955" s="97">
        <f t="shared" ref="K955:N955" si="757">K954/2</f>
        <v>1359057.5199999996</v>
      </c>
      <c r="L955" s="97">
        <f t="shared" si="757"/>
        <v>603835.31999999948</v>
      </c>
      <c r="M955" s="97">
        <f t="shared" si="757"/>
        <v>-127631.31999999985</v>
      </c>
      <c r="N955" s="97">
        <f t="shared" si="757"/>
        <v>6867222.2999999989</v>
      </c>
    </row>
  </sheetData>
  <sortState ref="B3:N950">
    <sortCondition ref="D3:D950"/>
  </sortState>
  <mergeCells count="2">
    <mergeCell ref="A953:M953"/>
    <mergeCell ref="A1:N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0"/>
  <sheetViews>
    <sheetView showGridLines="0"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" sqref="A2:XFD2"/>
    </sheetView>
  </sheetViews>
  <sheetFormatPr defaultRowHeight="12.75" x14ac:dyDescent="0.2"/>
  <cols>
    <col min="1" max="1" width="19.33203125" customWidth="1"/>
    <col min="2" max="2" width="14.1640625" bestFit="1" customWidth="1"/>
    <col min="3" max="3" width="20.5" customWidth="1"/>
    <col min="4" max="4" width="72.83203125" bestFit="1" customWidth="1"/>
    <col min="5" max="5" width="38.83203125" customWidth="1"/>
    <col min="6" max="6" width="11.6640625" customWidth="1"/>
    <col min="7" max="9" width="9.5" style="23" customWidth="1"/>
    <col min="10" max="10" width="10.5" style="23" customWidth="1"/>
    <col min="11" max="15" width="14.33203125" customWidth="1"/>
  </cols>
  <sheetData>
    <row r="1" spans="1:15" ht="48" customHeight="1" x14ac:dyDescent="0.2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s="23" customFormat="1" ht="38.25" x14ac:dyDescent="0.2">
      <c r="A2" s="19" t="s">
        <v>514</v>
      </c>
      <c r="B2" s="20" t="s">
        <v>515</v>
      </c>
      <c r="C2" s="21" t="s">
        <v>516</v>
      </c>
      <c r="D2" s="24" t="s">
        <v>526</v>
      </c>
      <c r="E2" s="24"/>
      <c r="F2" s="21" t="s">
        <v>517</v>
      </c>
      <c r="G2" s="21" t="s">
        <v>518</v>
      </c>
      <c r="H2" s="21" t="s">
        <v>519</v>
      </c>
      <c r="I2" s="21" t="s">
        <v>520</v>
      </c>
      <c r="J2" s="21" t="s">
        <v>521</v>
      </c>
      <c r="K2" s="21" t="s">
        <v>522</v>
      </c>
      <c r="L2" s="21" t="s">
        <v>523</v>
      </c>
      <c r="M2" s="21" t="s">
        <v>524</v>
      </c>
      <c r="N2" s="22" t="s">
        <v>525</v>
      </c>
      <c r="O2" s="30" t="s">
        <v>527</v>
      </c>
    </row>
    <row r="3" spans="1:15" ht="17.25" customHeight="1" x14ac:dyDescent="0.2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17" t="str">
        <f>VLOOKUP(C3,TaxInfo!$A$2:$E$641,5,0)</f>
        <v>007-833-205-000</v>
      </c>
      <c r="F3" s="26" t="s">
        <v>35</v>
      </c>
      <c r="G3" s="11" t="s">
        <v>36</v>
      </c>
      <c r="H3" s="11" t="s">
        <v>37</v>
      </c>
      <c r="I3" s="11" t="s">
        <v>37</v>
      </c>
      <c r="J3" s="14" t="s">
        <v>37</v>
      </c>
      <c r="K3" s="28">
        <v>1202.2</v>
      </c>
      <c r="L3" s="28" t="s">
        <v>38</v>
      </c>
      <c r="M3" s="28">
        <v>144.26</v>
      </c>
      <c r="N3" s="28">
        <v>-24.04</v>
      </c>
      <c r="O3" s="28">
        <f t="shared" ref="O3:O28" si="0">SUM(K3:N3)</f>
        <v>1322.42</v>
      </c>
    </row>
    <row r="4" spans="1:15" ht="17.25" customHeight="1" x14ac:dyDescent="0.2">
      <c r="A4" s="42">
        <f>A3+1</f>
        <v>2</v>
      </c>
      <c r="B4" s="10" t="s">
        <v>254</v>
      </c>
      <c r="C4" s="17" t="s">
        <v>254</v>
      </c>
      <c r="D4" s="17" t="str">
        <f>VLOOKUP(C4,TaxInfo!$A$2:$B$641,2,0)</f>
        <v xml:space="preserve">Aboitiz Energy Solutions, Inc. </v>
      </c>
      <c r="E4" s="17" t="str">
        <f>VLOOKUP(C4,TaxInfo!$A$2:$E$641,5,0)</f>
        <v>201-115-150-000</v>
      </c>
      <c r="F4" s="26" t="s">
        <v>35</v>
      </c>
      <c r="G4" s="11" t="s">
        <v>36</v>
      </c>
      <c r="H4" s="11" t="s">
        <v>37</v>
      </c>
      <c r="I4" s="11" t="s">
        <v>37</v>
      </c>
      <c r="J4" s="11" t="s">
        <v>37</v>
      </c>
      <c r="K4" s="25">
        <v>21084.240000000002</v>
      </c>
      <c r="L4" s="25" t="s">
        <v>38</v>
      </c>
      <c r="M4" s="25">
        <v>2530.11</v>
      </c>
      <c r="N4" s="25">
        <v>-421.68</v>
      </c>
      <c r="O4" s="25">
        <f t="shared" si="0"/>
        <v>23192.670000000002</v>
      </c>
    </row>
    <row r="5" spans="1:15" ht="17.25" customHeight="1" x14ac:dyDescent="0.2">
      <c r="A5" s="42">
        <f t="shared" ref="A5:A35" si="1">A4+1</f>
        <v>3</v>
      </c>
      <c r="B5" s="10" t="s">
        <v>254</v>
      </c>
      <c r="C5" s="17" t="s">
        <v>255</v>
      </c>
      <c r="D5" s="17" t="str">
        <f>VLOOKUP(C5,TaxInfo!$A$2:$B$641,2,0)</f>
        <v xml:space="preserve">Aboitiz Energy Solutions, Inc. </v>
      </c>
      <c r="E5" s="17" t="str">
        <f>VLOOKUP(C5,TaxInfo!$A$2:$E$641,5,0)</f>
        <v>201-115-150-000</v>
      </c>
      <c r="F5" s="26" t="s">
        <v>35</v>
      </c>
      <c r="G5" s="11" t="s">
        <v>36</v>
      </c>
      <c r="H5" s="11" t="s">
        <v>37</v>
      </c>
      <c r="I5" s="11" t="s">
        <v>37</v>
      </c>
      <c r="J5" s="14" t="s">
        <v>37</v>
      </c>
      <c r="K5" s="25">
        <v>1185.03</v>
      </c>
      <c r="L5" s="25" t="s">
        <v>38</v>
      </c>
      <c r="M5" s="25">
        <v>142.19999999999999</v>
      </c>
      <c r="N5" s="25">
        <v>-23.7</v>
      </c>
      <c r="O5" s="25">
        <f t="shared" si="0"/>
        <v>1303.53</v>
      </c>
    </row>
    <row r="6" spans="1:15" ht="17.25" customHeight="1" x14ac:dyDescent="0.2">
      <c r="A6" s="42">
        <f>A5+1</f>
        <v>4</v>
      </c>
      <c r="B6" s="10" t="s">
        <v>242</v>
      </c>
      <c r="C6" s="17" t="s">
        <v>242</v>
      </c>
      <c r="D6" s="17" t="str">
        <f>VLOOKUP(C6,TaxInfo!$A$2:$B$641,2,0)</f>
        <v>Abra Electric Cooperative, Inc.</v>
      </c>
      <c r="E6" s="17" t="str">
        <f>VLOOKUP(C6,TaxInfo!$A$2:$E$641,5,0)</f>
        <v>000-607-111-000</v>
      </c>
      <c r="F6" s="26" t="s">
        <v>35</v>
      </c>
      <c r="G6" s="11" t="s">
        <v>36</v>
      </c>
      <c r="H6" s="11" t="s">
        <v>37</v>
      </c>
      <c r="I6" s="11" t="s">
        <v>37</v>
      </c>
      <c r="J6" s="11" t="s">
        <v>37</v>
      </c>
      <c r="K6" s="25">
        <v>6773.48</v>
      </c>
      <c r="L6" s="25" t="s">
        <v>38</v>
      </c>
      <c r="M6" s="25">
        <v>812.82</v>
      </c>
      <c r="N6" s="25">
        <v>-135.47</v>
      </c>
      <c r="O6" s="25">
        <f t="shared" si="0"/>
        <v>7450.829999999999</v>
      </c>
    </row>
    <row r="7" spans="1:15" ht="17.25" customHeight="1" x14ac:dyDescent="0.2">
      <c r="A7" s="42">
        <f>A6+1</f>
        <v>5</v>
      </c>
      <c r="B7" s="10" t="s">
        <v>243</v>
      </c>
      <c r="C7" s="17" t="s">
        <v>243</v>
      </c>
      <c r="D7" s="17" t="str">
        <f>VLOOKUP(C7,TaxInfo!$A$2:$B$641,2,0)</f>
        <v xml:space="preserve">Absolut Distillers Inc. </v>
      </c>
      <c r="E7" s="17" t="str">
        <f>VLOOKUP(C7,TaxInfo!$A$2:$E$641,5,0)</f>
        <v>000-617-524-000</v>
      </c>
      <c r="F7" s="26" t="s">
        <v>43</v>
      </c>
      <c r="G7" s="11" t="s">
        <v>36</v>
      </c>
      <c r="H7" s="11" t="s">
        <v>36</v>
      </c>
      <c r="I7" s="11" t="s">
        <v>36</v>
      </c>
      <c r="J7" s="11" t="s">
        <v>36</v>
      </c>
      <c r="K7" s="25" t="s">
        <v>38</v>
      </c>
      <c r="L7" s="25">
        <v>0.06</v>
      </c>
      <c r="M7" s="25" t="s">
        <v>38</v>
      </c>
      <c r="N7" s="25" t="s">
        <v>38</v>
      </c>
      <c r="O7" s="25">
        <f t="shared" si="0"/>
        <v>0.06</v>
      </c>
    </row>
    <row r="8" spans="1:15" ht="17.25" customHeight="1" x14ac:dyDescent="0.2">
      <c r="A8" s="42">
        <f>A7+1</f>
        <v>6</v>
      </c>
      <c r="B8" s="10" t="s">
        <v>246</v>
      </c>
      <c r="C8" s="17" t="s">
        <v>246</v>
      </c>
      <c r="D8" s="17" t="str">
        <f>VLOOKUP(C8,TaxInfo!$A$2:$B$641,2,0)</f>
        <v xml:space="preserve">AC Energy and Infrastructure Corporation </v>
      </c>
      <c r="E8" s="17" t="str">
        <f>VLOOKUP(C8,TaxInfo!$A$2:$E$641,5,0)</f>
        <v>251-922-919-000</v>
      </c>
      <c r="F8" s="26" t="s">
        <v>35</v>
      </c>
      <c r="G8" s="11" t="s">
        <v>36</v>
      </c>
      <c r="H8" s="11" t="s">
        <v>37</v>
      </c>
      <c r="I8" s="11" t="s">
        <v>37</v>
      </c>
      <c r="J8" s="11" t="s">
        <v>37</v>
      </c>
      <c r="K8" s="25">
        <v>442.06</v>
      </c>
      <c r="L8" s="25" t="s">
        <v>38</v>
      </c>
      <c r="M8" s="25">
        <v>53.05</v>
      </c>
      <c r="N8" s="25">
        <v>-8.84</v>
      </c>
      <c r="O8" s="25">
        <f t="shared" si="0"/>
        <v>486.27000000000004</v>
      </c>
    </row>
    <row r="9" spans="1:15" ht="17.25" customHeight="1" x14ac:dyDescent="0.2">
      <c r="A9" s="42">
        <f t="shared" si="1"/>
        <v>7</v>
      </c>
      <c r="B9" s="10" t="s">
        <v>246</v>
      </c>
      <c r="C9" s="17" t="s">
        <v>247</v>
      </c>
      <c r="D9" s="17" t="str">
        <f>VLOOKUP(C9,TaxInfo!$A$2:$B$641,2,0)</f>
        <v xml:space="preserve">AC Energy and Infrastructure Corporation </v>
      </c>
      <c r="E9" s="17" t="str">
        <f>VLOOKUP(C9,TaxInfo!$A$2:$E$641,5,0)</f>
        <v>251-922-919-000</v>
      </c>
      <c r="F9" s="26" t="s">
        <v>35</v>
      </c>
      <c r="G9" s="11" t="s">
        <v>36</v>
      </c>
      <c r="H9" s="11" t="s">
        <v>37</v>
      </c>
      <c r="I9" s="11" t="s">
        <v>37</v>
      </c>
      <c r="J9" s="11" t="s">
        <v>37</v>
      </c>
      <c r="K9" s="25">
        <v>687.91</v>
      </c>
      <c r="L9" s="25" t="s">
        <v>38</v>
      </c>
      <c r="M9" s="25">
        <v>82.55</v>
      </c>
      <c r="N9" s="25">
        <v>-13.76</v>
      </c>
      <c r="O9" s="25">
        <f t="shared" si="0"/>
        <v>756.69999999999993</v>
      </c>
    </row>
    <row r="10" spans="1:15" ht="17.25" customHeight="1" x14ac:dyDescent="0.2">
      <c r="A10" s="42">
        <f>A9+1</f>
        <v>8</v>
      </c>
      <c r="B10" s="10" t="s">
        <v>244</v>
      </c>
      <c r="C10" s="17" t="s">
        <v>244</v>
      </c>
      <c r="D10" s="17" t="str">
        <f>VLOOKUP(C10,TaxInfo!$A$2:$B$641,2,0)</f>
        <v xml:space="preserve">AC Energy Philippines, Inc. </v>
      </c>
      <c r="E10" s="17" t="str">
        <f>VLOOKUP(C10,TaxInfo!$A$2:$E$641,5,0)</f>
        <v>000-506-020-000</v>
      </c>
      <c r="F10" s="26" t="s">
        <v>35</v>
      </c>
      <c r="G10" s="11" t="s">
        <v>36</v>
      </c>
      <c r="H10" s="11" t="s">
        <v>37</v>
      </c>
      <c r="I10" s="11" t="s">
        <v>37</v>
      </c>
      <c r="J10" s="11" t="s">
        <v>37</v>
      </c>
      <c r="K10" s="25">
        <v>30.21</v>
      </c>
      <c r="L10" s="25" t="s">
        <v>38</v>
      </c>
      <c r="M10" s="25">
        <v>3.63</v>
      </c>
      <c r="N10" s="25">
        <v>-0.6</v>
      </c>
      <c r="O10" s="25">
        <f t="shared" si="0"/>
        <v>33.24</v>
      </c>
    </row>
    <row r="11" spans="1:15" ht="17.25" customHeight="1" x14ac:dyDescent="0.2">
      <c r="A11" s="42">
        <f t="shared" si="1"/>
        <v>9</v>
      </c>
      <c r="B11" s="10" t="s">
        <v>244</v>
      </c>
      <c r="C11" s="17" t="s">
        <v>245</v>
      </c>
      <c r="D11" s="17" t="str">
        <f>VLOOKUP(C11,TaxInfo!$A$2:$B$641,2,0)</f>
        <v xml:space="preserve">AC Energy Philippines, Inc. </v>
      </c>
      <c r="E11" s="17" t="str">
        <f>VLOOKUP(C11,TaxInfo!$A$2:$E$641,5,0)</f>
        <v>000-506-020-000</v>
      </c>
      <c r="F11" s="26" t="s">
        <v>35</v>
      </c>
      <c r="G11" s="11" t="s">
        <v>36</v>
      </c>
      <c r="H11" s="11" t="s">
        <v>37</v>
      </c>
      <c r="I11" s="11" t="s">
        <v>37</v>
      </c>
      <c r="J11" s="11" t="s">
        <v>37</v>
      </c>
      <c r="K11" s="25">
        <v>5410.16</v>
      </c>
      <c r="L11" s="25" t="s">
        <v>38</v>
      </c>
      <c r="M11" s="25">
        <v>649.22</v>
      </c>
      <c r="N11" s="25">
        <v>-108.2</v>
      </c>
      <c r="O11" s="25">
        <f t="shared" si="0"/>
        <v>5951.18</v>
      </c>
    </row>
    <row r="12" spans="1:15" ht="17.25" customHeight="1" x14ac:dyDescent="0.2">
      <c r="A12" s="42">
        <f t="shared" si="1"/>
        <v>10</v>
      </c>
      <c r="B12" s="39" t="s">
        <v>426</v>
      </c>
      <c r="C12" s="17" t="s">
        <v>427</v>
      </c>
      <c r="D12" s="17" t="str">
        <f>VLOOKUP(C12,TaxInfo!$A$2:$B$641,2,0)</f>
        <v xml:space="preserve">AC Energy Philippines, Inc. </v>
      </c>
      <c r="E12" s="17" t="str">
        <f>VLOOKUP(C12,TaxInfo!$A$2:$E$641,5,0)</f>
        <v>000-506-020-000</v>
      </c>
      <c r="F12" s="26" t="s">
        <v>35</v>
      </c>
      <c r="G12" s="11" t="s">
        <v>36</v>
      </c>
      <c r="H12" s="11" t="s">
        <v>37</v>
      </c>
      <c r="I12" s="11" t="s">
        <v>37</v>
      </c>
      <c r="J12" s="11" t="s">
        <v>37</v>
      </c>
      <c r="K12" s="25">
        <v>49808.73</v>
      </c>
      <c r="L12" s="25" t="s">
        <v>38</v>
      </c>
      <c r="M12" s="25">
        <v>5977.05</v>
      </c>
      <c r="N12" s="25">
        <v>-996.17</v>
      </c>
      <c r="O12" s="25">
        <f t="shared" si="0"/>
        <v>54789.610000000008</v>
      </c>
    </row>
    <row r="13" spans="1:15" ht="17.25" customHeight="1" x14ac:dyDescent="0.2">
      <c r="A13" s="42">
        <f>A12+1</f>
        <v>11</v>
      </c>
      <c r="B13" s="10" t="s">
        <v>249</v>
      </c>
      <c r="C13" s="17" t="s">
        <v>249</v>
      </c>
      <c r="D13" s="17" t="str">
        <f>VLOOKUP(C13,TaxInfo!$A$2:$B$641,2,0)</f>
        <v xml:space="preserve">AdventEnergy, Inc. </v>
      </c>
      <c r="E13" s="17" t="str">
        <f>VLOOKUP(C13,TaxInfo!$A$2:$E$641,5,0)</f>
        <v>007-099-197-000</v>
      </c>
      <c r="F13" s="26" t="s">
        <v>35</v>
      </c>
      <c r="G13" s="11" t="s">
        <v>36</v>
      </c>
      <c r="H13" s="11" t="s">
        <v>37</v>
      </c>
      <c r="I13" s="11" t="s">
        <v>37</v>
      </c>
      <c r="J13" s="11" t="s">
        <v>37</v>
      </c>
      <c r="K13" s="25">
        <v>5.0999999999999996</v>
      </c>
      <c r="L13" s="25" t="s">
        <v>38</v>
      </c>
      <c r="M13" s="25">
        <v>0.61</v>
      </c>
      <c r="N13" s="25">
        <v>-0.1</v>
      </c>
      <c r="O13" s="25">
        <f t="shared" si="0"/>
        <v>5.61</v>
      </c>
    </row>
    <row r="14" spans="1:15" ht="17.25" customHeight="1" x14ac:dyDescent="0.2">
      <c r="A14" s="42">
        <f t="shared" si="1"/>
        <v>12</v>
      </c>
      <c r="B14" s="10" t="s">
        <v>249</v>
      </c>
      <c r="C14" s="17" t="s">
        <v>250</v>
      </c>
      <c r="D14" s="17" t="str">
        <f>VLOOKUP(C14,TaxInfo!$A$2:$B$641,2,0)</f>
        <v xml:space="preserve">AdventEnergy, Inc. </v>
      </c>
      <c r="E14" s="17" t="str">
        <f>VLOOKUP(C14,TaxInfo!$A$2:$E$641,5,0)</f>
        <v>007-099-197-000</v>
      </c>
      <c r="F14" s="26" t="s">
        <v>35</v>
      </c>
      <c r="G14" s="11" t="s">
        <v>36</v>
      </c>
      <c r="H14" s="11" t="s">
        <v>37</v>
      </c>
      <c r="I14" s="11" t="s">
        <v>37</v>
      </c>
      <c r="J14" s="11" t="s">
        <v>36</v>
      </c>
      <c r="K14" s="25" t="s">
        <v>38</v>
      </c>
      <c r="L14" s="25">
        <v>108304.13</v>
      </c>
      <c r="M14" s="25" t="s">
        <v>38</v>
      </c>
      <c r="N14" s="25">
        <v>-2166.08</v>
      </c>
      <c r="O14" s="25">
        <f t="shared" si="0"/>
        <v>106138.05</v>
      </c>
    </row>
    <row r="15" spans="1:15" ht="17.25" customHeight="1" x14ac:dyDescent="0.2">
      <c r="A15" s="42">
        <f t="shared" si="1"/>
        <v>13</v>
      </c>
      <c r="B15" s="10" t="s">
        <v>249</v>
      </c>
      <c r="C15" s="17" t="s">
        <v>251</v>
      </c>
      <c r="D15" s="17" t="str">
        <f>VLOOKUP(C15,TaxInfo!$A$2:$B$641,2,0)</f>
        <v xml:space="preserve">AdventEnergy, Inc. </v>
      </c>
      <c r="E15" s="17" t="str">
        <f>VLOOKUP(C15,TaxInfo!$A$2:$E$641,5,0)</f>
        <v>007-099-197-000</v>
      </c>
      <c r="F15" s="26" t="s">
        <v>35</v>
      </c>
      <c r="G15" s="11" t="s">
        <v>36</v>
      </c>
      <c r="H15" s="11" t="s">
        <v>37</v>
      </c>
      <c r="I15" s="11" t="s">
        <v>37</v>
      </c>
      <c r="J15" s="11" t="s">
        <v>37</v>
      </c>
      <c r="K15" s="25">
        <v>956.7</v>
      </c>
      <c r="L15" s="25" t="s">
        <v>38</v>
      </c>
      <c r="M15" s="25">
        <v>114.8</v>
      </c>
      <c r="N15" s="25">
        <v>-19.13</v>
      </c>
      <c r="O15" s="25">
        <f t="shared" si="0"/>
        <v>1052.3699999999999</v>
      </c>
    </row>
    <row r="16" spans="1:15" ht="17.25" customHeight="1" x14ac:dyDescent="0.2">
      <c r="A16" s="42">
        <f t="shared" si="1"/>
        <v>14</v>
      </c>
      <c r="B16" s="10" t="s">
        <v>249</v>
      </c>
      <c r="C16" s="17" t="s">
        <v>252</v>
      </c>
      <c r="D16" s="17" t="str">
        <f>VLOOKUP(C16,TaxInfo!$A$2:$B$641,2,0)</f>
        <v xml:space="preserve">AdventEnergy, Inc. </v>
      </c>
      <c r="E16" s="17" t="str">
        <f>VLOOKUP(C16,TaxInfo!$A$2:$E$641,5,0)</f>
        <v>007-099-197-000</v>
      </c>
      <c r="F16" s="26" t="s">
        <v>35</v>
      </c>
      <c r="G16" s="11" t="s">
        <v>36</v>
      </c>
      <c r="H16" s="11" t="s">
        <v>37</v>
      </c>
      <c r="I16" s="11" t="s">
        <v>37</v>
      </c>
      <c r="J16" s="11" t="s">
        <v>36</v>
      </c>
      <c r="K16" s="25" t="s">
        <v>38</v>
      </c>
      <c r="L16" s="25">
        <v>5511.19</v>
      </c>
      <c r="M16" s="25" t="s">
        <v>38</v>
      </c>
      <c r="N16" s="25">
        <v>-110.22</v>
      </c>
      <c r="O16" s="25">
        <f t="shared" si="0"/>
        <v>5400.9699999999993</v>
      </c>
    </row>
    <row r="17" spans="1:15" ht="17.25" customHeight="1" x14ac:dyDescent="0.2">
      <c r="A17" s="42">
        <f>A16+1</f>
        <v>15</v>
      </c>
      <c r="B17" s="34" t="s">
        <v>259</v>
      </c>
      <c r="C17" s="35" t="s">
        <v>259</v>
      </c>
      <c r="D17" s="17" t="str">
        <f>VLOOKUP(C17,TaxInfo!$A$2:$B$641,2,0)</f>
        <v xml:space="preserve">Aklan Electric Cooperative, Inc. </v>
      </c>
      <c r="E17" s="17" t="str">
        <f>VLOOKUP(C17,TaxInfo!$A$2:$E$641,5,0)</f>
        <v>510-000-567-158</v>
      </c>
      <c r="F17" s="64" t="s">
        <v>35</v>
      </c>
      <c r="G17" s="36" t="s">
        <v>36</v>
      </c>
      <c r="H17" s="36" t="s">
        <v>37</v>
      </c>
      <c r="I17" s="36" t="s">
        <v>37</v>
      </c>
      <c r="J17" s="36" t="s">
        <v>37</v>
      </c>
      <c r="K17" s="25">
        <v>9979.7199999999993</v>
      </c>
      <c r="L17" s="25" t="s">
        <v>38</v>
      </c>
      <c r="M17" s="25">
        <v>1197.57</v>
      </c>
      <c r="N17" s="25">
        <v>-199.59</v>
      </c>
      <c r="O17" s="25">
        <f t="shared" si="0"/>
        <v>10977.699999999999</v>
      </c>
    </row>
    <row r="18" spans="1:15" ht="17.25" customHeight="1" x14ac:dyDescent="0.2">
      <c r="A18" s="42">
        <f>A17+1</f>
        <v>16</v>
      </c>
      <c r="B18" s="12" t="s">
        <v>260</v>
      </c>
      <c r="C18" s="18" t="s">
        <v>260</v>
      </c>
      <c r="D18" s="17" t="str">
        <f>VLOOKUP(C18,TaxInfo!$A$2:$B$641,2,0)</f>
        <v xml:space="preserve">Albay Electric Cooperative, Inc. </v>
      </c>
      <c r="E18" s="17" t="str">
        <f>VLOOKUP(C18,TaxInfo!$A$2:$E$641,5,0)</f>
        <v>008-661-918-000</v>
      </c>
      <c r="F18" s="27" t="s">
        <v>35</v>
      </c>
      <c r="G18" s="13" t="s">
        <v>36</v>
      </c>
      <c r="H18" s="13" t="s">
        <v>37</v>
      </c>
      <c r="I18" s="13" t="s">
        <v>37</v>
      </c>
      <c r="J18" s="13" t="s">
        <v>37</v>
      </c>
      <c r="K18" s="25">
        <v>61010.62</v>
      </c>
      <c r="L18" s="25" t="s">
        <v>38</v>
      </c>
      <c r="M18" s="25">
        <v>7321.27</v>
      </c>
      <c r="N18" s="25">
        <v>-1220.21</v>
      </c>
      <c r="O18" s="25">
        <f t="shared" si="0"/>
        <v>67111.679999999993</v>
      </c>
    </row>
    <row r="19" spans="1:15" ht="17.25" customHeight="1" x14ac:dyDescent="0.2">
      <c r="A19" s="42">
        <f>A18+1</f>
        <v>17</v>
      </c>
      <c r="B19" s="10" t="s">
        <v>276</v>
      </c>
      <c r="C19" s="17" t="s">
        <v>276</v>
      </c>
      <c r="D19" s="17" t="str">
        <f>VLOOKUP(C19,TaxInfo!$A$2:$B$641,2,0)</f>
        <v xml:space="preserve">Alternergy Wind One Corporation </v>
      </c>
      <c r="E19" s="17" t="str">
        <f>VLOOKUP(C19,TaxInfo!$A$2:$E$641,5,0)</f>
        <v>008-073-929-000</v>
      </c>
      <c r="F19" s="26" t="s">
        <v>43</v>
      </c>
      <c r="G19" s="11" t="s">
        <v>36</v>
      </c>
      <c r="H19" s="11" t="s">
        <v>36</v>
      </c>
      <c r="I19" s="11" t="s">
        <v>36</v>
      </c>
      <c r="J19" s="11" t="s">
        <v>36</v>
      </c>
      <c r="K19" s="25" t="s">
        <v>38</v>
      </c>
      <c r="L19" s="25">
        <v>4.87</v>
      </c>
      <c r="M19" s="25" t="s">
        <v>38</v>
      </c>
      <c r="N19" s="25">
        <v>-0.1</v>
      </c>
      <c r="O19" s="25">
        <f t="shared" si="0"/>
        <v>4.7700000000000005</v>
      </c>
    </row>
    <row r="20" spans="1:15" ht="17.25" customHeight="1" x14ac:dyDescent="0.2">
      <c r="A20" s="42">
        <f>A19+1</f>
        <v>18</v>
      </c>
      <c r="B20" s="10" t="s">
        <v>261</v>
      </c>
      <c r="C20" s="17" t="s">
        <v>261</v>
      </c>
      <c r="D20" s="17" t="str">
        <f>VLOOKUP(C20,TaxInfo!$A$2:$B$641,2,0)</f>
        <v>Amlan Hydroelectric Power Corporation</v>
      </c>
      <c r="E20" s="17" t="str">
        <f>VLOOKUP(C20,TaxInfo!$A$2:$E$641,5,0)</f>
        <v>266-589-268-000</v>
      </c>
      <c r="F20" s="26" t="s">
        <v>43</v>
      </c>
      <c r="G20" s="11" t="s">
        <v>36</v>
      </c>
      <c r="H20" s="11" t="s">
        <v>37</v>
      </c>
      <c r="I20" s="11" t="s">
        <v>36</v>
      </c>
      <c r="J20" s="11" t="s">
        <v>37</v>
      </c>
      <c r="K20" s="25">
        <v>21.31</v>
      </c>
      <c r="L20" s="25" t="s">
        <v>38</v>
      </c>
      <c r="M20" s="25">
        <v>2.56</v>
      </c>
      <c r="N20" s="25">
        <v>-0.43</v>
      </c>
      <c r="O20" s="25">
        <f t="shared" si="0"/>
        <v>23.439999999999998</v>
      </c>
    </row>
    <row r="21" spans="1:15" ht="17.25" customHeight="1" x14ac:dyDescent="0.2">
      <c r="A21" s="42">
        <f t="shared" si="1"/>
        <v>19</v>
      </c>
      <c r="B21" s="10" t="s">
        <v>261</v>
      </c>
      <c r="C21" s="17" t="s">
        <v>262</v>
      </c>
      <c r="D21" s="17" t="str">
        <f>VLOOKUP(C21,TaxInfo!$A$2:$B$641,2,0)</f>
        <v>Amlan Hydroelectric Power Corporation</v>
      </c>
      <c r="E21" s="17" t="str">
        <f>VLOOKUP(C21,TaxInfo!$A$2:$E$641,5,0)</f>
        <v>266-589-268-000</v>
      </c>
      <c r="F21" s="26" t="s">
        <v>35</v>
      </c>
      <c r="G21" s="11" t="s">
        <v>36</v>
      </c>
      <c r="H21" s="11" t="s">
        <v>37</v>
      </c>
      <c r="I21" s="11" t="s">
        <v>36</v>
      </c>
      <c r="J21" s="11" t="s">
        <v>37</v>
      </c>
      <c r="K21" s="25">
        <v>0.17</v>
      </c>
      <c r="L21" s="25" t="s">
        <v>38</v>
      </c>
      <c r="M21" s="25">
        <v>0.02</v>
      </c>
      <c r="N21" s="25" t="s">
        <v>38</v>
      </c>
      <c r="O21" s="25">
        <f t="shared" si="0"/>
        <v>0.19</v>
      </c>
    </row>
    <row r="22" spans="1:15" ht="17.25" customHeight="1" x14ac:dyDescent="0.2">
      <c r="A22" s="42">
        <f>A21+1</f>
        <v>20</v>
      </c>
      <c r="B22" s="10" t="s">
        <v>266</v>
      </c>
      <c r="C22" s="17" t="s">
        <v>266</v>
      </c>
      <c r="D22" s="17" t="str">
        <f>VLOOKUP(C22,TaxInfo!$A$2:$B$641,2,0)</f>
        <v>Anda Power Corporation</v>
      </c>
      <c r="E22" s="17" t="str">
        <f>VLOOKUP(C22,TaxInfo!$A$2:$E$641,5,0)</f>
        <v>008-527-938</v>
      </c>
      <c r="F22" s="26" t="s">
        <v>35</v>
      </c>
      <c r="G22" s="11" t="s">
        <v>36</v>
      </c>
      <c r="H22" s="11" t="s">
        <v>37</v>
      </c>
      <c r="I22" s="11" t="s">
        <v>37</v>
      </c>
      <c r="J22" s="11" t="s">
        <v>36</v>
      </c>
      <c r="K22" s="25" t="s">
        <v>38</v>
      </c>
      <c r="L22" s="25">
        <v>248.26</v>
      </c>
      <c r="M22" s="25" t="s">
        <v>38</v>
      </c>
      <c r="N22" s="25">
        <v>-4.97</v>
      </c>
      <c r="O22" s="25">
        <f t="shared" si="0"/>
        <v>243.29</v>
      </c>
    </row>
    <row r="23" spans="1:15" ht="17.25" customHeight="1" x14ac:dyDescent="0.2">
      <c r="A23" s="42">
        <f t="shared" si="1"/>
        <v>21</v>
      </c>
      <c r="B23" s="10" t="s">
        <v>265</v>
      </c>
      <c r="C23" s="17" t="s">
        <v>265</v>
      </c>
      <c r="D23" s="17" t="str">
        <f>VLOOKUP(C23,TaxInfo!$A$2:$B$641,2,0)</f>
        <v xml:space="preserve">Anda Power Corporation </v>
      </c>
      <c r="E23" s="17" t="str">
        <f>VLOOKUP(C23,TaxInfo!$A$2:$E$641,5,0)</f>
        <v>008-527-938-000</v>
      </c>
      <c r="F23" s="26" t="s">
        <v>43</v>
      </c>
      <c r="G23" s="11" t="s">
        <v>36</v>
      </c>
      <c r="H23" s="11" t="s">
        <v>37</v>
      </c>
      <c r="I23" s="11" t="s">
        <v>37</v>
      </c>
      <c r="J23" s="11" t="s">
        <v>36</v>
      </c>
      <c r="K23" s="25" t="s">
        <v>38</v>
      </c>
      <c r="L23" s="25">
        <v>20203.12</v>
      </c>
      <c r="M23" s="25" t="s">
        <v>38</v>
      </c>
      <c r="N23" s="25">
        <v>-404.06</v>
      </c>
      <c r="O23" s="25">
        <f t="shared" si="0"/>
        <v>19799.059999999998</v>
      </c>
    </row>
    <row r="24" spans="1:15" ht="17.25" customHeight="1" x14ac:dyDescent="0.2">
      <c r="A24" s="42">
        <f t="shared" si="1"/>
        <v>22</v>
      </c>
      <c r="B24" s="10" t="s">
        <v>265</v>
      </c>
      <c r="C24" s="17" t="s">
        <v>267</v>
      </c>
      <c r="D24" s="17" t="str">
        <f>VLOOKUP(C24,TaxInfo!$A$2:$B$641,2,0)</f>
        <v xml:space="preserve">Anda Power Corporation </v>
      </c>
      <c r="E24" s="17" t="str">
        <f>VLOOKUP(C24,TaxInfo!$A$2:$E$641,5,0)</f>
        <v>008-527-938-000</v>
      </c>
      <c r="F24" s="26" t="s">
        <v>35</v>
      </c>
      <c r="G24" s="11" t="s">
        <v>36</v>
      </c>
      <c r="H24" s="11" t="s">
        <v>37</v>
      </c>
      <c r="I24" s="11" t="s">
        <v>37</v>
      </c>
      <c r="J24" s="11" t="s">
        <v>36</v>
      </c>
      <c r="K24" s="25" t="s">
        <v>38</v>
      </c>
      <c r="L24" s="25">
        <v>13.88</v>
      </c>
      <c r="M24" s="25" t="s">
        <v>38</v>
      </c>
      <c r="N24" s="25">
        <v>-0.28000000000000003</v>
      </c>
      <c r="O24" s="25">
        <f t="shared" si="0"/>
        <v>13.600000000000001</v>
      </c>
    </row>
    <row r="25" spans="1:15" ht="17.25" customHeight="1" x14ac:dyDescent="0.2">
      <c r="A25" s="42">
        <f>A24+1</f>
        <v>23</v>
      </c>
      <c r="B25" s="10" t="s">
        <v>257</v>
      </c>
      <c r="C25" s="17" t="s">
        <v>257</v>
      </c>
      <c r="D25" s="17" t="str">
        <f>VLOOKUP(C25,TaxInfo!$A$2:$B$641,2,0)</f>
        <v xml:space="preserve">Angat Hydropower Corporation </v>
      </c>
      <c r="E25" s="17" t="str">
        <f>VLOOKUP(C25,TaxInfo!$A$2:$E$641,5,0)</f>
        <v>008-657-558-000</v>
      </c>
      <c r="F25" s="26" t="s">
        <v>43</v>
      </c>
      <c r="G25" s="11" t="s">
        <v>36</v>
      </c>
      <c r="H25" s="11" t="s">
        <v>37</v>
      </c>
      <c r="I25" s="11" t="s">
        <v>36</v>
      </c>
      <c r="J25" s="11" t="s">
        <v>36</v>
      </c>
      <c r="K25" s="25" t="s">
        <v>38</v>
      </c>
      <c r="L25" s="25">
        <v>4.2</v>
      </c>
      <c r="M25" s="25" t="s">
        <v>38</v>
      </c>
      <c r="N25" s="25">
        <v>-0.08</v>
      </c>
      <c r="O25" s="25">
        <f t="shared" si="0"/>
        <v>4.12</v>
      </c>
    </row>
    <row r="26" spans="1:15" ht="17.25" customHeight="1" x14ac:dyDescent="0.2">
      <c r="A26" s="42">
        <f t="shared" si="1"/>
        <v>24</v>
      </c>
      <c r="B26" s="10" t="s">
        <v>257</v>
      </c>
      <c r="C26" s="17" t="s">
        <v>258</v>
      </c>
      <c r="D26" s="17" t="str">
        <f>VLOOKUP(C26,TaxInfo!$A$2:$B$641,2,0)</f>
        <v xml:space="preserve">Angat Hydropower Corporation </v>
      </c>
      <c r="E26" s="17" t="str">
        <f>VLOOKUP(C26,TaxInfo!$A$2:$E$641,5,0)</f>
        <v>008-657-558-000</v>
      </c>
      <c r="F26" s="26" t="s">
        <v>35</v>
      </c>
      <c r="G26" s="11" t="s">
        <v>36</v>
      </c>
      <c r="H26" s="11" t="s">
        <v>37</v>
      </c>
      <c r="I26" s="11" t="s">
        <v>36</v>
      </c>
      <c r="J26" s="11" t="s">
        <v>36</v>
      </c>
      <c r="K26" s="25" t="s">
        <v>38</v>
      </c>
      <c r="L26" s="25">
        <v>346.44</v>
      </c>
      <c r="M26" s="25" t="s">
        <v>38</v>
      </c>
      <c r="N26" s="25">
        <v>-6.93</v>
      </c>
      <c r="O26" s="25">
        <f t="shared" si="0"/>
        <v>339.51</v>
      </c>
    </row>
    <row r="27" spans="1:15" ht="17.25" customHeight="1" x14ac:dyDescent="0.2">
      <c r="A27" s="42">
        <f>A26+1</f>
        <v>25</v>
      </c>
      <c r="B27" s="10" t="s">
        <v>253</v>
      </c>
      <c r="C27" s="17" t="s">
        <v>253</v>
      </c>
      <c r="D27" s="17" t="str">
        <f>VLOOKUP(C27,TaxInfo!$A$2:$B$641,2,0)</f>
        <v xml:space="preserve">Angeles Electric Corporation </v>
      </c>
      <c r="E27" s="17" t="str">
        <f>VLOOKUP(C27,TaxInfo!$A$2:$E$641,5,0)</f>
        <v>000-088-802-000</v>
      </c>
      <c r="F27" s="26" t="s">
        <v>35</v>
      </c>
      <c r="G27" s="11" t="s">
        <v>36</v>
      </c>
      <c r="H27" s="11" t="s">
        <v>37</v>
      </c>
      <c r="I27" s="11" t="s">
        <v>37</v>
      </c>
      <c r="J27" s="11" t="s">
        <v>37</v>
      </c>
      <c r="K27" s="25">
        <v>28240.84</v>
      </c>
      <c r="L27" s="25" t="s">
        <v>38</v>
      </c>
      <c r="M27" s="25">
        <v>3388.9</v>
      </c>
      <c r="N27" s="25">
        <v>-564.82000000000005</v>
      </c>
      <c r="O27" s="25">
        <f t="shared" si="0"/>
        <v>31064.920000000002</v>
      </c>
    </row>
    <row r="28" spans="1:15" ht="17.25" customHeight="1" x14ac:dyDescent="0.2">
      <c r="A28" s="42">
        <f>A27+1</f>
        <v>26</v>
      </c>
      <c r="B28" s="10" t="s">
        <v>268</v>
      </c>
      <c r="C28" s="17" t="s">
        <v>268</v>
      </c>
      <c r="D28" s="17" t="str">
        <f>VLOOKUP(C28,TaxInfo!$A$2:$B$641,2,0)</f>
        <v>Antique Electric Cooperative, Inc.</v>
      </c>
      <c r="E28" s="17" t="str">
        <f>VLOOKUP(C28,TaxInfo!$A$2:$E$641,5,0)</f>
        <v>000-567-498-000</v>
      </c>
      <c r="F28" s="26" t="s">
        <v>35</v>
      </c>
      <c r="G28" s="11" t="s">
        <v>36</v>
      </c>
      <c r="H28" s="11" t="s">
        <v>37</v>
      </c>
      <c r="I28" s="11" t="s">
        <v>37</v>
      </c>
      <c r="J28" s="11" t="s">
        <v>37</v>
      </c>
      <c r="K28" s="25">
        <v>6108.34</v>
      </c>
      <c r="L28" s="25" t="s">
        <v>38</v>
      </c>
      <c r="M28" s="25">
        <v>733</v>
      </c>
      <c r="N28" s="25">
        <v>-122.17</v>
      </c>
      <c r="O28" s="25">
        <f t="shared" si="0"/>
        <v>6719.17</v>
      </c>
    </row>
    <row r="29" spans="1:15" ht="17.25" customHeight="1" x14ac:dyDescent="0.2">
      <c r="A29" s="42">
        <f>A28+1</f>
        <v>27</v>
      </c>
      <c r="B29" s="10" t="s">
        <v>125</v>
      </c>
      <c r="C29" s="17" t="s">
        <v>126</v>
      </c>
      <c r="D29" s="17" t="str">
        <f>VLOOKUP(C29,TaxInfo!$A$2:$B$641,2,0)</f>
        <v xml:space="preserve">AP Renewables Inc. </v>
      </c>
      <c r="E29" s="17" t="str">
        <f>VLOOKUP(C29,TaxInfo!$A$2:$E$641,5,0)</f>
        <v>006-893-465-000</v>
      </c>
      <c r="F29" s="26" t="s">
        <v>35</v>
      </c>
      <c r="G29" s="11" t="s">
        <v>36</v>
      </c>
      <c r="H29" s="11" t="s">
        <v>37</v>
      </c>
      <c r="I29" s="11" t="s">
        <v>37</v>
      </c>
      <c r="J29" s="11" t="s">
        <v>37</v>
      </c>
      <c r="K29" s="25">
        <v>5466.41</v>
      </c>
      <c r="L29" s="25" t="s">
        <v>38</v>
      </c>
      <c r="M29" s="25">
        <v>655.97</v>
      </c>
      <c r="N29" s="25">
        <v>-109.33</v>
      </c>
      <c r="O29" s="25">
        <f t="shared" ref="O29:O35" si="2">SUM(K29:N29)</f>
        <v>6013.05</v>
      </c>
    </row>
    <row r="30" spans="1:15" ht="17.25" customHeight="1" x14ac:dyDescent="0.2">
      <c r="A30" s="42">
        <f t="shared" si="1"/>
        <v>28</v>
      </c>
      <c r="B30" s="10" t="s">
        <v>125</v>
      </c>
      <c r="C30" s="17" t="s">
        <v>125</v>
      </c>
      <c r="D30" s="17" t="str">
        <f>VLOOKUP(C30,TaxInfo!$A$2:$B$641,2,0)</f>
        <v xml:space="preserve">AP Renewables Inc. </v>
      </c>
      <c r="E30" s="17" t="str">
        <f>VLOOKUP(C30,TaxInfo!$A$2:$E$641,5,0)</f>
        <v>006-893-465-000</v>
      </c>
      <c r="F30" s="26" t="s">
        <v>43</v>
      </c>
      <c r="G30" s="11" t="s">
        <v>36</v>
      </c>
      <c r="H30" s="11" t="s">
        <v>37</v>
      </c>
      <c r="I30" s="11" t="s">
        <v>36</v>
      </c>
      <c r="J30" s="11" t="s">
        <v>36</v>
      </c>
      <c r="K30" s="25" t="s">
        <v>38</v>
      </c>
      <c r="L30" s="25">
        <v>184394.64</v>
      </c>
      <c r="M30" s="25" t="s">
        <v>38</v>
      </c>
      <c r="N30" s="25">
        <v>-3687.89</v>
      </c>
      <c r="O30" s="25">
        <f t="shared" si="2"/>
        <v>180706.75</v>
      </c>
    </row>
    <row r="31" spans="1:15" ht="17.25" customHeight="1" x14ac:dyDescent="0.2">
      <c r="A31" s="42">
        <f t="shared" si="1"/>
        <v>29</v>
      </c>
      <c r="B31" s="10" t="s">
        <v>125</v>
      </c>
      <c r="C31" s="17" t="s">
        <v>271</v>
      </c>
      <c r="D31" s="17" t="str">
        <f>VLOOKUP(C31,TaxInfo!$A$2:$B$641,2,0)</f>
        <v xml:space="preserve">AP Renewables Inc. </v>
      </c>
      <c r="E31" s="17" t="str">
        <f>VLOOKUP(C31,TaxInfo!$A$2:$E$641,5,0)</f>
        <v>006-893-465-000</v>
      </c>
      <c r="F31" s="26" t="s">
        <v>35</v>
      </c>
      <c r="G31" s="11" t="s">
        <v>36</v>
      </c>
      <c r="H31" s="11" t="s">
        <v>37</v>
      </c>
      <c r="I31" s="11" t="s">
        <v>37</v>
      </c>
      <c r="J31" s="11" t="s">
        <v>37</v>
      </c>
      <c r="K31" s="25">
        <v>0.02</v>
      </c>
      <c r="L31" s="25" t="s">
        <v>38</v>
      </c>
      <c r="M31" s="25" t="s">
        <v>38</v>
      </c>
      <c r="N31" s="25" t="s">
        <v>38</v>
      </c>
      <c r="O31" s="25">
        <f t="shared" si="2"/>
        <v>0.02</v>
      </c>
    </row>
    <row r="32" spans="1:15" ht="17.25" customHeight="1" x14ac:dyDescent="0.2">
      <c r="A32" s="42">
        <f t="shared" si="1"/>
        <v>30</v>
      </c>
      <c r="B32" s="34" t="s">
        <v>125</v>
      </c>
      <c r="C32" s="35" t="s">
        <v>272</v>
      </c>
      <c r="D32" s="17" t="str">
        <f>VLOOKUP(C32,TaxInfo!$A$2:$B$641,2,0)</f>
        <v xml:space="preserve">AP Renewables Inc. </v>
      </c>
      <c r="E32" s="17" t="str">
        <f>VLOOKUP(C32,TaxInfo!$A$2:$E$641,5,0)</f>
        <v>006-893-465-000</v>
      </c>
      <c r="F32" s="64" t="s">
        <v>35</v>
      </c>
      <c r="G32" s="36" t="s">
        <v>36</v>
      </c>
      <c r="H32" s="36" t="s">
        <v>37</v>
      </c>
      <c r="I32" s="36" t="s">
        <v>36</v>
      </c>
      <c r="J32" s="36" t="s">
        <v>36</v>
      </c>
      <c r="K32" s="25" t="s">
        <v>38</v>
      </c>
      <c r="L32" s="25">
        <v>844.1</v>
      </c>
      <c r="M32" s="25" t="s">
        <v>38</v>
      </c>
      <c r="N32" s="25">
        <v>-16.88</v>
      </c>
      <c r="O32" s="25">
        <f t="shared" si="2"/>
        <v>827.22</v>
      </c>
    </row>
    <row r="33" spans="1:15" ht="17.25" customHeight="1" x14ac:dyDescent="0.2">
      <c r="A33" s="42">
        <f t="shared" si="1"/>
        <v>31</v>
      </c>
      <c r="B33" s="41" t="s">
        <v>125</v>
      </c>
      <c r="C33" s="18" t="s">
        <v>364</v>
      </c>
      <c r="D33" s="17" t="str">
        <f>VLOOKUP(C33,TaxInfo!$A$2:$B$641,2,0)</f>
        <v xml:space="preserve">AP Renewables Inc. </v>
      </c>
      <c r="E33" s="17" t="str">
        <f>VLOOKUP(C33,TaxInfo!$A$2:$E$641,5,0)</f>
        <v>006-893-465-000</v>
      </c>
      <c r="F33" s="27" t="s">
        <v>35</v>
      </c>
      <c r="G33" s="13" t="s">
        <v>36</v>
      </c>
      <c r="H33" s="13" t="s">
        <v>37</v>
      </c>
      <c r="I33" s="13" t="s">
        <v>37</v>
      </c>
      <c r="J33" s="13" t="s">
        <v>36</v>
      </c>
      <c r="K33" s="25" t="s">
        <v>38</v>
      </c>
      <c r="L33" s="25">
        <v>16.82</v>
      </c>
      <c r="M33" s="25" t="s">
        <v>38</v>
      </c>
      <c r="N33" s="25">
        <v>-0.34</v>
      </c>
      <c r="O33" s="25">
        <f t="shared" si="2"/>
        <v>16.48</v>
      </c>
    </row>
    <row r="34" spans="1:15" ht="17.25" customHeight="1" x14ac:dyDescent="0.2">
      <c r="A34" s="42">
        <f t="shared" si="1"/>
        <v>32</v>
      </c>
      <c r="B34" s="39" t="s">
        <v>125</v>
      </c>
      <c r="C34" s="17" t="s">
        <v>368</v>
      </c>
      <c r="D34" s="17" t="str">
        <f>VLOOKUP(C34,TaxInfo!$A$2:$B$641,2,0)</f>
        <v xml:space="preserve">AP Renewables Inc. </v>
      </c>
      <c r="E34" s="17" t="str">
        <f>VLOOKUP(C34,TaxInfo!$A$2:$E$641,5,0)</f>
        <v>006-893-465-000</v>
      </c>
      <c r="F34" s="26" t="s">
        <v>35</v>
      </c>
      <c r="G34" s="11" t="s">
        <v>36</v>
      </c>
      <c r="H34" s="11" t="s">
        <v>37</v>
      </c>
      <c r="I34" s="11" t="s">
        <v>37</v>
      </c>
      <c r="J34" s="11" t="s">
        <v>37</v>
      </c>
      <c r="K34" s="25">
        <v>1487.7</v>
      </c>
      <c r="L34" s="25" t="s">
        <v>38</v>
      </c>
      <c r="M34" s="25">
        <v>178.52</v>
      </c>
      <c r="N34" s="25">
        <v>-29.75</v>
      </c>
      <c r="O34" s="25">
        <f t="shared" si="2"/>
        <v>1636.47</v>
      </c>
    </row>
    <row r="35" spans="1:15" ht="17.25" customHeight="1" x14ac:dyDescent="0.2">
      <c r="A35" s="42">
        <f t="shared" si="1"/>
        <v>33</v>
      </c>
      <c r="B35" s="39" t="s">
        <v>125</v>
      </c>
      <c r="C35" s="17" t="s">
        <v>423</v>
      </c>
      <c r="D35" s="17" t="str">
        <f>VLOOKUP(C35,TaxInfo!$A$2:$B$641,2,0)</f>
        <v xml:space="preserve">AP Renewables Inc. </v>
      </c>
      <c r="E35" s="17" t="str">
        <f>VLOOKUP(C35,TaxInfo!$A$2:$E$641,5,0)</f>
        <v>006-893-465-000</v>
      </c>
      <c r="F35" s="26" t="s">
        <v>35</v>
      </c>
      <c r="G35" s="11" t="s">
        <v>36</v>
      </c>
      <c r="H35" s="11" t="s">
        <v>37</v>
      </c>
      <c r="I35" s="11" t="s">
        <v>37</v>
      </c>
      <c r="J35" s="11" t="s">
        <v>37</v>
      </c>
      <c r="K35" s="25">
        <v>1728.9</v>
      </c>
      <c r="L35" s="25" t="s">
        <v>38</v>
      </c>
      <c r="M35" s="25">
        <v>207.47</v>
      </c>
      <c r="N35" s="25">
        <v>-34.58</v>
      </c>
      <c r="O35" s="25">
        <f t="shared" si="2"/>
        <v>1901.7900000000002</v>
      </c>
    </row>
    <row r="36" spans="1:15" ht="17.25" customHeight="1" x14ac:dyDescent="0.2">
      <c r="A36" s="42">
        <f>A35+1</f>
        <v>34</v>
      </c>
      <c r="B36" s="10" t="s">
        <v>273</v>
      </c>
      <c r="C36" s="17" t="s">
        <v>274</v>
      </c>
      <c r="D36" s="17" t="str">
        <f>VLOOKUP(C36,TaxInfo!$A$2:$B$641,2,0)</f>
        <v xml:space="preserve">ASEAGAS Corporation </v>
      </c>
      <c r="E36" s="17" t="str">
        <f>VLOOKUP(C36,TaxInfo!$A$2:$E$641,5,0)</f>
        <v>008-297-761-000</v>
      </c>
      <c r="F36" s="26" t="s">
        <v>35</v>
      </c>
      <c r="G36" s="11" t="s">
        <v>36</v>
      </c>
      <c r="H36" s="11" t="s">
        <v>37</v>
      </c>
      <c r="I36" s="11" t="s">
        <v>36</v>
      </c>
      <c r="J36" s="11" t="s">
        <v>37</v>
      </c>
      <c r="K36" s="25">
        <v>1.79</v>
      </c>
      <c r="L36" s="25" t="s">
        <v>38</v>
      </c>
      <c r="M36" s="25">
        <v>0.21</v>
      </c>
      <c r="N36" s="25">
        <v>-0.04</v>
      </c>
      <c r="O36" s="25">
        <f t="shared" ref="O36:O67" si="3">SUM(K36:N36)</f>
        <v>1.96</v>
      </c>
    </row>
    <row r="37" spans="1:15" ht="17.25" customHeight="1" x14ac:dyDescent="0.2">
      <c r="A37" s="42">
        <f>A36+1</f>
        <v>35</v>
      </c>
      <c r="B37" s="10" t="s">
        <v>269</v>
      </c>
      <c r="C37" s="17" t="s">
        <v>269</v>
      </c>
      <c r="D37" s="17" t="str">
        <f>VLOOKUP(C37,TaxInfo!$A$2:$B$641,2,0)</f>
        <v xml:space="preserve">Asia Pacific Energy Corporation </v>
      </c>
      <c r="E37" s="17" t="str">
        <f>VLOOKUP(C37,TaxInfo!$A$2:$E$641,5,0)</f>
        <v>226-823-182</v>
      </c>
      <c r="F37" s="26" t="s">
        <v>43</v>
      </c>
      <c r="G37" s="11" t="s">
        <v>36</v>
      </c>
      <c r="H37" s="11" t="s">
        <v>37</v>
      </c>
      <c r="I37" s="11" t="s">
        <v>37</v>
      </c>
      <c r="J37" s="11" t="s">
        <v>36</v>
      </c>
      <c r="K37" s="25" t="s">
        <v>38</v>
      </c>
      <c r="L37" s="25">
        <v>1.25</v>
      </c>
      <c r="M37" s="25" t="s">
        <v>38</v>
      </c>
      <c r="N37" s="25">
        <v>-0.02</v>
      </c>
      <c r="O37" s="25">
        <f t="shared" si="3"/>
        <v>1.23</v>
      </c>
    </row>
    <row r="38" spans="1:15" ht="17.25" customHeight="1" x14ac:dyDescent="0.2">
      <c r="A38" s="42">
        <f t="shared" ref="A38:A63" si="4">A37+1</f>
        <v>36</v>
      </c>
      <c r="B38" s="10" t="s">
        <v>269</v>
      </c>
      <c r="C38" s="17" t="s">
        <v>270</v>
      </c>
      <c r="D38" s="17" t="str">
        <f>VLOOKUP(C38,TaxInfo!$A$2:$B$641,2,0)</f>
        <v xml:space="preserve">Asia Pacific Energy Corporation </v>
      </c>
      <c r="E38" s="17" t="str">
        <f>VLOOKUP(C38,TaxInfo!$A$2:$E$641,5,0)</f>
        <v>226-823-182</v>
      </c>
      <c r="F38" s="26" t="s">
        <v>35</v>
      </c>
      <c r="G38" s="11" t="s">
        <v>36</v>
      </c>
      <c r="H38" s="11" t="s">
        <v>37</v>
      </c>
      <c r="I38" s="11" t="s">
        <v>37</v>
      </c>
      <c r="J38" s="11" t="s">
        <v>36</v>
      </c>
      <c r="K38" s="25" t="s">
        <v>38</v>
      </c>
      <c r="L38" s="25">
        <v>0.06</v>
      </c>
      <c r="M38" s="25" t="s">
        <v>38</v>
      </c>
      <c r="N38" s="25" t="s">
        <v>38</v>
      </c>
      <c r="O38" s="25">
        <f t="shared" si="3"/>
        <v>0.06</v>
      </c>
    </row>
    <row r="39" spans="1:15" ht="17.25" customHeight="1" x14ac:dyDescent="0.2">
      <c r="A39" s="42">
        <f>A38+1</f>
        <v>37</v>
      </c>
      <c r="B39" s="10" t="s">
        <v>248</v>
      </c>
      <c r="C39" s="17" t="s">
        <v>248</v>
      </c>
      <c r="D39" s="17" t="str">
        <f>VLOOKUP(C39,TaxInfo!$A$2:$B$641,2,0)</f>
        <v>Asian Carbon Neutral Power Corp.</v>
      </c>
      <c r="E39" s="17" t="str">
        <f>VLOOKUP(C39,TaxInfo!$A$2:$E$641,5,0)</f>
        <v>008-585-041</v>
      </c>
      <c r="F39" s="26" t="s">
        <v>43</v>
      </c>
      <c r="G39" s="11" t="s">
        <v>36</v>
      </c>
      <c r="H39" s="11" t="s">
        <v>36</v>
      </c>
      <c r="I39" s="11" t="s">
        <v>36</v>
      </c>
      <c r="J39" s="11" t="s">
        <v>36</v>
      </c>
      <c r="K39" s="25" t="s">
        <v>38</v>
      </c>
      <c r="L39" s="25">
        <v>0.25</v>
      </c>
      <c r="M39" s="25" t="s">
        <v>38</v>
      </c>
      <c r="N39" s="25" t="s">
        <v>38</v>
      </c>
      <c r="O39" s="25">
        <f t="shared" si="3"/>
        <v>0.25</v>
      </c>
    </row>
    <row r="40" spans="1:15" ht="17.25" customHeight="1" x14ac:dyDescent="0.2">
      <c r="A40" s="42">
        <f>A39+1</f>
        <v>38</v>
      </c>
      <c r="B40" s="10" t="s">
        <v>256</v>
      </c>
      <c r="C40" s="17" t="s">
        <v>256</v>
      </c>
      <c r="D40" s="17" t="str">
        <f>VLOOKUP(C40,TaxInfo!$A$2:$B$641,2,0)</f>
        <v>Authority of the Freeport Area of Bataan</v>
      </c>
      <c r="E40" s="17" t="str">
        <f>VLOOKUP(C40,TaxInfo!$A$2:$E$641,5,0)</f>
        <v>295-375-213-000</v>
      </c>
      <c r="F40" s="26" t="s">
        <v>35</v>
      </c>
      <c r="G40" s="11" t="s">
        <v>36</v>
      </c>
      <c r="H40" s="11" t="s">
        <v>37</v>
      </c>
      <c r="I40" s="11" t="s">
        <v>37</v>
      </c>
      <c r="J40" s="11" t="s">
        <v>36</v>
      </c>
      <c r="K40" s="25" t="s">
        <v>38</v>
      </c>
      <c r="L40" s="25">
        <v>1168.78</v>
      </c>
      <c r="M40" s="25" t="s">
        <v>38</v>
      </c>
      <c r="N40" s="25">
        <v>-23.38</v>
      </c>
      <c r="O40" s="25">
        <f t="shared" si="3"/>
        <v>1145.3999999999999</v>
      </c>
    </row>
    <row r="41" spans="1:15" ht="17.25" customHeight="1" x14ac:dyDescent="0.2">
      <c r="A41" s="42">
        <f>A40+1</f>
        <v>39</v>
      </c>
      <c r="B41" s="10" t="s">
        <v>284</v>
      </c>
      <c r="C41" s="16" t="s">
        <v>284</v>
      </c>
      <c r="D41" s="17" t="str">
        <f>VLOOKUP(C41,TaxInfo!$A$2:$B$641,2,0)</f>
        <v>Bac-Man Geothermal, Inc.</v>
      </c>
      <c r="E41" s="17" t="str">
        <f>VLOOKUP(C41,TaxInfo!$A$2:$E$641,5,0)</f>
        <v>007721206</v>
      </c>
      <c r="F41" s="26" t="s">
        <v>43</v>
      </c>
      <c r="G41" s="11" t="s">
        <v>36</v>
      </c>
      <c r="H41" s="11" t="s">
        <v>37</v>
      </c>
      <c r="I41" s="11" t="s">
        <v>36</v>
      </c>
      <c r="J41" s="11" t="s">
        <v>36</v>
      </c>
      <c r="K41" s="25" t="s">
        <v>38</v>
      </c>
      <c r="L41" s="25">
        <v>137047.28</v>
      </c>
      <c r="M41" s="25" t="s">
        <v>38</v>
      </c>
      <c r="N41" s="25">
        <v>-2740.95</v>
      </c>
      <c r="O41" s="25">
        <f t="shared" si="3"/>
        <v>134306.32999999999</v>
      </c>
    </row>
    <row r="42" spans="1:15" ht="17.25" customHeight="1" x14ac:dyDescent="0.2">
      <c r="A42" s="42">
        <f t="shared" si="4"/>
        <v>40</v>
      </c>
      <c r="B42" s="10" t="s">
        <v>285</v>
      </c>
      <c r="C42" s="16" t="s">
        <v>285</v>
      </c>
      <c r="D42" s="17" t="str">
        <f>VLOOKUP(C42,TaxInfo!$A$2:$B$641,2,0)</f>
        <v>Bac-Man Geothermal, Inc.</v>
      </c>
      <c r="E42" s="17" t="str">
        <f>VLOOKUP(C42,TaxInfo!$A$2:$E$641,5,0)</f>
        <v>007721206</v>
      </c>
      <c r="F42" s="26" t="s">
        <v>35</v>
      </c>
      <c r="G42" s="11" t="s">
        <v>36</v>
      </c>
      <c r="H42" s="11" t="s">
        <v>37</v>
      </c>
      <c r="I42" s="11" t="s">
        <v>37</v>
      </c>
      <c r="J42" s="11" t="s">
        <v>37</v>
      </c>
      <c r="K42" s="25">
        <v>20</v>
      </c>
      <c r="L42" s="25" t="s">
        <v>38</v>
      </c>
      <c r="M42" s="25">
        <v>2.4</v>
      </c>
      <c r="N42" s="25">
        <v>-0.4</v>
      </c>
      <c r="O42" s="25">
        <f t="shared" si="3"/>
        <v>22</v>
      </c>
    </row>
    <row r="43" spans="1:15" ht="17.25" customHeight="1" x14ac:dyDescent="0.2">
      <c r="A43" s="42">
        <f t="shared" si="4"/>
        <v>41</v>
      </c>
      <c r="B43" s="10" t="s">
        <v>285</v>
      </c>
      <c r="C43" s="16" t="s">
        <v>286</v>
      </c>
      <c r="D43" s="17" t="str">
        <f>VLOOKUP(C43,TaxInfo!$A$2:$B$641,2,0)</f>
        <v>Bac-Man Geothermal, Inc.</v>
      </c>
      <c r="E43" s="17" t="str">
        <f>VLOOKUP(C43,TaxInfo!$A$2:$E$641,5,0)</f>
        <v>007-721-206-000</v>
      </c>
      <c r="F43" s="26" t="s">
        <v>35</v>
      </c>
      <c r="G43" s="11" t="s">
        <v>36</v>
      </c>
      <c r="H43" s="11" t="s">
        <v>37</v>
      </c>
      <c r="I43" s="11" t="s">
        <v>37</v>
      </c>
      <c r="J43" s="11" t="s">
        <v>36</v>
      </c>
      <c r="K43" s="25" t="s">
        <v>38</v>
      </c>
      <c r="L43" s="25">
        <v>35614.71</v>
      </c>
      <c r="M43" s="25" t="s">
        <v>38</v>
      </c>
      <c r="N43" s="25">
        <v>-712.29</v>
      </c>
      <c r="O43" s="25">
        <f t="shared" si="3"/>
        <v>34902.42</v>
      </c>
    </row>
    <row r="44" spans="1:15" ht="17.25" customHeight="1" x14ac:dyDescent="0.2">
      <c r="A44" s="42">
        <f t="shared" si="4"/>
        <v>42</v>
      </c>
      <c r="B44" s="10" t="s">
        <v>285</v>
      </c>
      <c r="C44" s="16" t="s">
        <v>287</v>
      </c>
      <c r="D44" s="17" t="str">
        <f>VLOOKUP(C44,TaxInfo!$A$2:$B$641,2,0)</f>
        <v>Bac-Man Geothermal, Inc.</v>
      </c>
      <c r="E44" s="17" t="str">
        <f>VLOOKUP(C44,TaxInfo!$A$2:$E$641,5,0)</f>
        <v>007721206</v>
      </c>
      <c r="F44" s="26" t="s">
        <v>35</v>
      </c>
      <c r="G44" s="11" t="s">
        <v>36</v>
      </c>
      <c r="H44" s="11" t="s">
        <v>37</v>
      </c>
      <c r="I44" s="11" t="s">
        <v>37</v>
      </c>
      <c r="J44" s="11" t="s">
        <v>37</v>
      </c>
      <c r="K44" s="25">
        <v>193.94</v>
      </c>
      <c r="L44" s="25" t="s">
        <v>38</v>
      </c>
      <c r="M44" s="25">
        <v>23.27</v>
      </c>
      <c r="N44" s="25">
        <v>-3.88</v>
      </c>
      <c r="O44" s="25">
        <f t="shared" si="3"/>
        <v>213.33</v>
      </c>
    </row>
    <row r="45" spans="1:15" ht="17.25" customHeight="1" x14ac:dyDescent="0.2">
      <c r="A45" s="42">
        <f t="shared" si="4"/>
        <v>43</v>
      </c>
      <c r="B45" s="10" t="s">
        <v>284</v>
      </c>
      <c r="C45" s="16" t="s">
        <v>288</v>
      </c>
      <c r="D45" s="17" t="str">
        <f>VLOOKUP(C45,TaxInfo!$A$2:$B$641,2,0)</f>
        <v>Bac-Man Geothermal, Inc.</v>
      </c>
      <c r="E45" s="17" t="str">
        <f>VLOOKUP(C45,TaxInfo!$A$2:$E$641,5,0)</f>
        <v>007721206</v>
      </c>
      <c r="F45" s="26" t="s">
        <v>35</v>
      </c>
      <c r="G45" s="11" t="s">
        <v>36</v>
      </c>
      <c r="H45" s="11" t="s">
        <v>37</v>
      </c>
      <c r="I45" s="11" t="s">
        <v>36</v>
      </c>
      <c r="J45" s="11" t="s">
        <v>36</v>
      </c>
      <c r="K45" s="25" t="s">
        <v>38</v>
      </c>
      <c r="L45" s="25">
        <v>131.13999999999999</v>
      </c>
      <c r="M45" s="25" t="s">
        <v>38</v>
      </c>
      <c r="N45" s="25">
        <v>-2.62</v>
      </c>
      <c r="O45" s="25">
        <f t="shared" si="3"/>
        <v>128.51999999999998</v>
      </c>
    </row>
    <row r="46" spans="1:15" ht="17.25" customHeight="1" x14ac:dyDescent="0.2">
      <c r="A46" s="42">
        <f>A45+1</f>
        <v>44</v>
      </c>
      <c r="B46" s="10" t="s">
        <v>283</v>
      </c>
      <c r="C46" s="16" t="s">
        <v>283</v>
      </c>
      <c r="D46" s="17" t="str">
        <f>VLOOKUP(C46,TaxInfo!$A$2:$B$641,2,0)</f>
        <v xml:space="preserve">Balamban Enerzone Corporation </v>
      </c>
      <c r="E46" s="17" t="str">
        <f>VLOOKUP(C46,TaxInfo!$A$2:$E$641,5,0)</f>
        <v>250-328-123-000</v>
      </c>
      <c r="F46" s="26" t="s">
        <v>35</v>
      </c>
      <c r="G46" s="11" t="s">
        <v>36</v>
      </c>
      <c r="H46" s="11" t="s">
        <v>37</v>
      </c>
      <c r="I46" s="11" t="s">
        <v>37</v>
      </c>
      <c r="J46" s="11" t="s">
        <v>36</v>
      </c>
      <c r="K46" s="25" t="s">
        <v>38</v>
      </c>
      <c r="L46" s="25">
        <v>414.8</v>
      </c>
      <c r="M46" s="25" t="s">
        <v>38</v>
      </c>
      <c r="N46" s="25">
        <v>-8.3000000000000007</v>
      </c>
      <c r="O46" s="25">
        <f t="shared" si="3"/>
        <v>406.5</v>
      </c>
    </row>
    <row r="47" spans="1:15" ht="17.25" customHeight="1" x14ac:dyDescent="0.2">
      <c r="A47" s="42">
        <f>A46+1</f>
        <v>45</v>
      </c>
      <c r="B47" s="34" t="s">
        <v>297</v>
      </c>
      <c r="C47" s="35" t="s">
        <v>297</v>
      </c>
      <c r="D47" s="17" t="str">
        <f>VLOOKUP(C47,TaxInfo!$A$2:$B$641,2,0)</f>
        <v>Bataan 2020 Power Ventures, Inc.</v>
      </c>
      <c r="E47" s="17" t="str">
        <f>VLOOKUP(C47,TaxInfo!$A$2:$E$641,5,0)</f>
        <v>009364267000</v>
      </c>
      <c r="F47" s="64" t="s">
        <v>43</v>
      </c>
      <c r="G47" s="36" t="s">
        <v>36</v>
      </c>
      <c r="H47" s="36" t="s">
        <v>37</v>
      </c>
      <c r="I47" s="36" t="s">
        <v>36</v>
      </c>
      <c r="J47" s="36" t="s">
        <v>36</v>
      </c>
      <c r="K47" s="25" t="s">
        <v>38</v>
      </c>
      <c r="L47" s="25">
        <v>3.03</v>
      </c>
      <c r="M47" s="25" t="s">
        <v>38</v>
      </c>
      <c r="N47" s="25">
        <v>-0.06</v>
      </c>
      <c r="O47" s="25">
        <f t="shared" si="3"/>
        <v>2.9699999999999998</v>
      </c>
    </row>
    <row r="48" spans="1:15" ht="17.25" customHeight="1" x14ac:dyDescent="0.2">
      <c r="A48" s="42">
        <f t="shared" si="4"/>
        <v>46</v>
      </c>
      <c r="B48" s="12" t="s">
        <v>297</v>
      </c>
      <c r="C48" s="18" t="s">
        <v>298</v>
      </c>
      <c r="D48" s="17" t="str">
        <f>VLOOKUP(C48,TaxInfo!$A$2:$B$641,2,0)</f>
        <v>Bataan 2020 Power Ventures, Inc.</v>
      </c>
      <c r="E48" s="17" t="str">
        <f>VLOOKUP(C48,TaxInfo!$A$2:$E$641,5,0)</f>
        <v>009364267000</v>
      </c>
      <c r="F48" s="27" t="s">
        <v>35</v>
      </c>
      <c r="G48" s="13" t="s">
        <v>36</v>
      </c>
      <c r="H48" s="13" t="s">
        <v>37</v>
      </c>
      <c r="I48" s="13" t="s">
        <v>36</v>
      </c>
      <c r="J48" s="13" t="s">
        <v>36</v>
      </c>
      <c r="K48" s="25" t="s">
        <v>38</v>
      </c>
      <c r="L48" s="25">
        <v>100.39</v>
      </c>
      <c r="M48" s="25" t="s">
        <v>38</v>
      </c>
      <c r="N48" s="25">
        <v>-2.0099999999999998</v>
      </c>
      <c r="O48" s="25">
        <f t="shared" si="3"/>
        <v>98.38</v>
      </c>
    </row>
    <row r="49" spans="1:15" ht="17.25" customHeight="1" x14ac:dyDescent="0.2">
      <c r="A49" s="42">
        <f>A48+1</f>
        <v>47</v>
      </c>
      <c r="B49" s="10" t="s">
        <v>221</v>
      </c>
      <c r="C49" s="17" t="s">
        <v>221</v>
      </c>
      <c r="D49" s="17" t="str">
        <f>VLOOKUP(C49,TaxInfo!$A$2:$B$641,2,0)</f>
        <v xml:space="preserve">Bataan Solar Energy Inc. </v>
      </c>
      <c r="E49" s="17" t="str">
        <f>VLOOKUP(C49,TaxInfo!$A$2:$E$641,5,0)</f>
        <v>009-360-958-000</v>
      </c>
      <c r="F49" s="26" t="s">
        <v>43</v>
      </c>
      <c r="G49" s="11" t="s">
        <v>37</v>
      </c>
      <c r="H49" s="11" t="s">
        <v>37</v>
      </c>
      <c r="I49" s="11" t="s">
        <v>36</v>
      </c>
      <c r="J49" s="11" t="s">
        <v>36</v>
      </c>
      <c r="K49" s="25" t="s">
        <v>38</v>
      </c>
      <c r="L49" s="25">
        <v>0.14000000000000001</v>
      </c>
      <c r="M49" s="25" t="s">
        <v>38</v>
      </c>
      <c r="N49" s="25" t="s">
        <v>38</v>
      </c>
      <c r="O49" s="25">
        <f t="shared" si="3"/>
        <v>0.14000000000000001</v>
      </c>
    </row>
    <row r="50" spans="1:15" ht="17.25" customHeight="1" x14ac:dyDescent="0.2">
      <c r="A50" s="42">
        <f t="shared" si="4"/>
        <v>48</v>
      </c>
      <c r="B50" s="10" t="s">
        <v>221</v>
      </c>
      <c r="C50" s="17" t="s">
        <v>227</v>
      </c>
      <c r="D50" s="17" t="str">
        <f>VLOOKUP(C50,TaxInfo!$A$2:$B$641,2,0)</f>
        <v xml:space="preserve">Bataan Solar Energy Inc. </v>
      </c>
      <c r="E50" s="17" t="str">
        <f>VLOOKUP(C50,TaxInfo!$A$2:$E$641,5,0)</f>
        <v>009-360-958-000</v>
      </c>
      <c r="F50" s="26" t="s">
        <v>35</v>
      </c>
      <c r="G50" s="11" t="s">
        <v>36</v>
      </c>
      <c r="H50" s="11" t="s">
        <v>37</v>
      </c>
      <c r="I50" s="11" t="s">
        <v>36</v>
      </c>
      <c r="J50" s="11" t="s">
        <v>36</v>
      </c>
      <c r="K50" s="25" t="s">
        <v>38</v>
      </c>
      <c r="L50" s="25">
        <v>4.1100000000000003</v>
      </c>
      <c r="M50" s="25" t="s">
        <v>38</v>
      </c>
      <c r="N50" s="25">
        <v>-0.08</v>
      </c>
      <c r="O50" s="25">
        <f t="shared" si="3"/>
        <v>4.03</v>
      </c>
    </row>
    <row r="51" spans="1:15" ht="17.25" customHeight="1" x14ac:dyDescent="0.2">
      <c r="A51" s="42">
        <f>A50+1</f>
        <v>49</v>
      </c>
      <c r="B51" s="10" t="s">
        <v>277</v>
      </c>
      <c r="C51" s="17" t="s">
        <v>277</v>
      </c>
      <c r="D51" s="17" t="str">
        <f>VLOOKUP(C51,TaxInfo!$A$2:$B$641,2,0)</f>
        <v xml:space="preserve">Batangas I Electric Cooperative, Inc. </v>
      </c>
      <c r="E51" s="17" t="str">
        <f>VLOOKUP(C51,TaxInfo!$A$2:$E$641,5,0)</f>
        <v>000-619-182</v>
      </c>
      <c r="F51" s="26" t="s">
        <v>35</v>
      </c>
      <c r="G51" s="11" t="s">
        <v>36</v>
      </c>
      <c r="H51" s="11" t="s">
        <v>37</v>
      </c>
      <c r="I51" s="11" t="s">
        <v>37</v>
      </c>
      <c r="J51" s="11" t="s">
        <v>37</v>
      </c>
      <c r="K51" s="25">
        <v>14327.53</v>
      </c>
      <c r="L51" s="25" t="s">
        <v>38</v>
      </c>
      <c r="M51" s="25">
        <v>1719.3</v>
      </c>
      <c r="N51" s="25">
        <v>-286.55</v>
      </c>
      <c r="O51" s="25">
        <f t="shared" si="3"/>
        <v>15760.28</v>
      </c>
    </row>
    <row r="52" spans="1:15" ht="17.25" customHeight="1" x14ac:dyDescent="0.2">
      <c r="A52" s="42">
        <f>A51+1</f>
        <v>50</v>
      </c>
      <c r="B52" s="10" t="s">
        <v>278</v>
      </c>
      <c r="C52" s="16" t="s">
        <v>278</v>
      </c>
      <c r="D52" s="17" t="str">
        <f>VLOOKUP(C52,TaxInfo!$A$2:$B$641,2,0)</f>
        <v xml:space="preserve">Batangas II Electric Cooperative, Inc. </v>
      </c>
      <c r="E52" s="17" t="str">
        <f>VLOOKUP(C52,TaxInfo!$A$2:$E$641,5,0)</f>
        <v>000-958-167-000</v>
      </c>
      <c r="F52" s="26" t="s">
        <v>35</v>
      </c>
      <c r="G52" s="11" t="s">
        <v>36</v>
      </c>
      <c r="H52" s="11" t="s">
        <v>37</v>
      </c>
      <c r="I52" s="11" t="s">
        <v>37</v>
      </c>
      <c r="J52" s="11" t="s">
        <v>37</v>
      </c>
      <c r="K52" s="25">
        <v>66997.56</v>
      </c>
      <c r="L52" s="25" t="s">
        <v>38</v>
      </c>
      <c r="M52" s="25">
        <v>8039.71</v>
      </c>
      <c r="N52" s="25">
        <v>-1339.95</v>
      </c>
      <c r="O52" s="25">
        <f t="shared" si="3"/>
        <v>73697.320000000007</v>
      </c>
    </row>
    <row r="53" spans="1:15" ht="17.25" customHeight="1" x14ac:dyDescent="0.2">
      <c r="A53" s="42">
        <f t="shared" si="4"/>
        <v>51</v>
      </c>
      <c r="B53" s="10" t="s">
        <v>296</v>
      </c>
      <c r="C53" s="17" t="s">
        <v>296</v>
      </c>
      <c r="D53" s="17" t="str">
        <f>VLOOKUP(C53,TaxInfo!$A$2:$B$641,2,0)</f>
        <v xml:space="preserve">Batangas II Electric Cooperative, Inc. </v>
      </c>
      <c r="E53" s="17" t="str">
        <f>VLOOKUP(C53,TaxInfo!$A$2:$E$641,5,0)</f>
        <v>000-958-167-000</v>
      </c>
      <c r="F53" s="26" t="s">
        <v>35</v>
      </c>
      <c r="G53" s="11" t="s">
        <v>36</v>
      </c>
      <c r="H53" s="11" t="s">
        <v>37</v>
      </c>
      <c r="I53" s="11" t="s">
        <v>37</v>
      </c>
      <c r="J53" s="11" t="s">
        <v>37</v>
      </c>
      <c r="K53" s="25">
        <v>85.52</v>
      </c>
      <c r="L53" s="25" t="s">
        <v>38</v>
      </c>
      <c r="M53" s="25">
        <v>10.26</v>
      </c>
      <c r="N53" s="25">
        <v>-1.71</v>
      </c>
      <c r="O53" s="25">
        <f t="shared" si="3"/>
        <v>94.070000000000007</v>
      </c>
    </row>
    <row r="54" spans="1:15" ht="17.25" customHeight="1" x14ac:dyDescent="0.2">
      <c r="A54" s="42">
        <f>A53+1</f>
        <v>52</v>
      </c>
      <c r="B54" s="10" t="s">
        <v>233</v>
      </c>
      <c r="C54" s="17" t="s">
        <v>233</v>
      </c>
      <c r="D54" s="17" t="str">
        <f>VLOOKUP(C54,TaxInfo!$A$2:$B$641,2,0)</f>
        <v xml:space="preserve">Belgrove Power Corporation </v>
      </c>
      <c r="E54" s="17" t="str">
        <f>VLOOKUP(C54,TaxInfo!$A$2:$E$641,5,0)</f>
        <v>771-533-432-000</v>
      </c>
      <c r="F54" s="26" t="s">
        <v>43</v>
      </c>
      <c r="G54" s="11" t="s">
        <v>36</v>
      </c>
      <c r="H54" s="11" t="s">
        <v>37</v>
      </c>
      <c r="I54" s="11" t="s">
        <v>37</v>
      </c>
      <c r="J54" s="11" t="s">
        <v>37</v>
      </c>
      <c r="K54" s="25">
        <v>9.8000000000000007</v>
      </c>
      <c r="L54" s="25" t="s">
        <v>38</v>
      </c>
      <c r="M54" s="25">
        <v>1.18</v>
      </c>
      <c r="N54" s="25">
        <v>-0.2</v>
      </c>
      <c r="O54" s="25">
        <f t="shared" si="3"/>
        <v>10.780000000000001</v>
      </c>
    </row>
    <row r="55" spans="1:15" ht="17.25" customHeight="1" x14ac:dyDescent="0.2">
      <c r="A55" s="42">
        <f t="shared" si="4"/>
        <v>53</v>
      </c>
      <c r="B55" s="10" t="s">
        <v>233</v>
      </c>
      <c r="C55" s="17" t="s">
        <v>235</v>
      </c>
      <c r="D55" s="17" t="str">
        <f>VLOOKUP(C55,TaxInfo!$A$2:$B$641,2,0)</f>
        <v xml:space="preserve">Belgrove Power Corporation </v>
      </c>
      <c r="E55" s="17" t="str">
        <f>VLOOKUP(C55,TaxInfo!$A$2:$E$641,5,0)</f>
        <v>771-533-432-000</v>
      </c>
      <c r="F55" s="26" t="s">
        <v>35</v>
      </c>
      <c r="G55" s="11" t="s">
        <v>36</v>
      </c>
      <c r="H55" s="11" t="s">
        <v>37</v>
      </c>
      <c r="I55" s="11" t="s">
        <v>37</v>
      </c>
      <c r="J55" s="11" t="s">
        <v>37</v>
      </c>
      <c r="K55" s="25">
        <v>1618.04</v>
      </c>
      <c r="L55" s="25" t="s">
        <v>38</v>
      </c>
      <c r="M55" s="25">
        <v>194.16</v>
      </c>
      <c r="N55" s="25">
        <v>-32.36</v>
      </c>
      <c r="O55" s="25">
        <f t="shared" si="3"/>
        <v>1779.8400000000001</v>
      </c>
    </row>
    <row r="56" spans="1:15" ht="17.25" customHeight="1" x14ac:dyDescent="0.2">
      <c r="A56" s="42">
        <f t="shared" ref="A56:A62" si="5">A55+1</f>
        <v>54</v>
      </c>
      <c r="B56" s="10" t="s">
        <v>279</v>
      </c>
      <c r="C56" s="16" t="s">
        <v>279</v>
      </c>
      <c r="D56" s="17" t="str">
        <f>VLOOKUP(C56,TaxInfo!$A$2:$B$641,2,0)</f>
        <v xml:space="preserve">Bicol Biomass Energy Corporation </v>
      </c>
      <c r="E56" s="17" t="str">
        <f>VLOOKUP(C56,TaxInfo!$A$2:$E$641,5,0)</f>
        <v>432-894-956</v>
      </c>
      <c r="F56" s="26" t="s">
        <v>43</v>
      </c>
      <c r="G56" s="11" t="s">
        <v>37</v>
      </c>
      <c r="H56" s="11" t="s">
        <v>36</v>
      </c>
      <c r="I56" s="11" t="s">
        <v>36</v>
      </c>
      <c r="J56" s="11" t="s">
        <v>36</v>
      </c>
      <c r="K56" s="25" t="s">
        <v>38</v>
      </c>
      <c r="L56" s="25">
        <v>1.95</v>
      </c>
      <c r="M56" s="25" t="s">
        <v>38</v>
      </c>
      <c r="N56" s="25" t="s">
        <v>38</v>
      </c>
      <c r="O56" s="25">
        <f t="shared" si="3"/>
        <v>1.95</v>
      </c>
    </row>
    <row r="57" spans="1:15" ht="17.25" customHeight="1" x14ac:dyDescent="0.2">
      <c r="A57" s="42">
        <f t="shared" si="5"/>
        <v>55</v>
      </c>
      <c r="B57" s="10" t="s">
        <v>291</v>
      </c>
      <c r="C57" s="16" t="s">
        <v>291</v>
      </c>
      <c r="D57" s="17" t="str">
        <f>VLOOKUP(C57,TaxInfo!$A$2:$B$641,2,0)</f>
        <v xml:space="preserve">Biliran Electric Cooperative, Inc. </v>
      </c>
      <c r="E57" s="17" t="str">
        <f>VLOOKUP(C57,TaxInfo!$A$2:$E$641,5,0)</f>
        <v>000-608-067-000</v>
      </c>
      <c r="F57" s="26" t="s">
        <v>35</v>
      </c>
      <c r="G57" s="11" t="s">
        <v>36</v>
      </c>
      <c r="H57" s="11" t="s">
        <v>37</v>
      </c>
      <c r="I57" s="11" t="s">
        <v>37</v>
      </c>
      <c r="J57" s="11" t="s">
        <v>37</v>
      </c>
      <c r="K57" s="25">
        <v>1726.72</v>
      </c>
      <c r="L57" s="25" t="s">
        <v>38</v>
      </c>
      <c r="M57" s="25">
        <v>207.21</v>
      </c>
      <c r="N57" s="25">
        <v>-34.53</v>
      </c>
      <c r="O57" s="25">
        <f t="shared" si="3"/>
        <v>1899.4</v>
      </c>
    </row>
    <row r="58" spans="1:15" ht="17.25" customHeight="1" x14ac:dyDescent="0.2">
      <c r="A58" s="42">
        <f t="shared" si="5"/>
        <v>56</v>
      </c>
      <c r="B58" s="10" t="s">
        <v>293</v>
      </c>
      <c r="C58" s="17" t="s">
        <v>293</v>
      </c>
      <c r="D58" s="17" t="str">
        <f>VLOOKUP(C58,TaxInfo!$A$2:$B$641,2,0)</f>
        <v xml:space="preserve">Bohol I Electric Cooperative, Inc. </v>
      </c>
      <c r="E58" s="17" t="str">
        <f>VLOOKUP(C58,TaxInfo!$A$2:$E$641,5,0)</f>
        <v>000-534-418</v>
      </c>
      <c r="F58" s="26" t="s">
        <v>35</v>
      </c>
      <c r="G58" s="11" t="s">
        <v>36</v>
      </c>
      <c r="H58" s="11" t="s">
        <v>37</v>
      </c>
      <c r="I58" s="11" t="s">
        <v>37</v>
      </c>
      <c r="J58" s="11" t="s">
        <v>37</v>
      </c>
      <c r="K58" s="25">
        <v>4469.8999999999996</v>
      </c>
      <c r="L58" s="25" t="s">
        <v>38</v>
      </c>
      <c r="M58" s="25">
        <v>536.39</v>
      </c>
      <c r="N58" s="25">
        <v>-89.4</v>
      </c>
      <c r="O58" s="25">
        <f t="shared" si="3"/>
        <v>4916.8900000000003</v>
      </c>
    </row>
    <row r="59" spans="1:15" ht="17.25" customHeight="1" x14ac:dyDescent="0.2">
      <c r="A59" s="42">
        <f t="shared" si="5"/>
        <v>57</v>
      </c>
      <c r="B59" s="10" t="s">
        <v>294</v>
      </c>
      <c r="C59" s="17" t="s">
        <v>294</v>
      </c>
      <c r="D59" s="17" t="str">
        <f>VLOOKUP(C59,TaxInfo!$A$2:$B$641,2,0)</f>
        <v xml:space="preserve">Bohol II Electric Cooperative, Inc. </v>
      </c>
      <c r="E59" s="17" t="str">
        <f>VLOOKUP(C59,TaxInfo!$A$2:$E$641,5,0)</f>
        <v>610-002-030-585</v>
      </c>
      <c r="F59" s="26" t="s">
        <v>35</v>
      </c>
      <c r="G59" s="11" t="s">
        <v>36</v>
      </c>
      <c r="H59" s="11" t="s">
        <v>37</v>
      </c>
      <c r="I59" s="11" t="s">
        <v>37</v>
      </c>
      <c r="J59" s="11" t="s">
        <v>37</v>
      </c>
      <c r="K59" s="25">
        <v>1757.59</v>
      </c>
      <c r="L59" s="25" t="s">
        <v>38</v>
      </c>
      <c r="M59" s="25">
        <v>210.91</v>
      </c>
      <c r="N59" s="25">
        <v>-35.15</v>
      </c>
      <c r="O59" s="25">
        <f t="shared" si="3"/>
        <v>1933.35</v>
      </c>
    </row>
    <row r="60" spans="1:15" ht="17.25" customHeight="1" x14ac:dyDescent="0.2">
      <c r="A60" s="42">
        <f t="shared" si="5"/>
        <v>58</v>
      </c>
      <c r="B60" s="10" t="s">
        <v>292</v>
      </c>
      <c r="C60" s="16" t="s">
        <v>292</v>
      </c>
      <c r="D60" s="17" t="str">
        <f>VLOOKUP(C60,TaxInfo!$A$2:$B$641,2,0)</f>
        <v xml:space="preserve">Bohol Light Company, Inc. </v>
      </c>
      <c r="E60" s="17" t="str">
        <f>VLOOKUP(C60,TaxInfo!$A$2:$E$641,5,0)</f>
        <v>005-372-703-000</v>
      </c>
      <c r="F60" s="26" t="s">
        <v>35</v>
      </c>
      <c r="G60" s="11" t="s">
        <v>36</v>
      </c>
      <c r="H60" s="11" t="s">
        <v>37</v>
      </c>
      <c r="I60" s="11" t="s">
        <v>37</v>
      </c>
      <c r="J60" s="11" t="s">
        <v>37</v>
      </c>
      <c r="K60" s="25">
        <v>7623.38</v>
      </c>
      <c r="L60" s="25" t="s">
        <v>38</v>
      </c>
      <c r="M60" s="25">
        <v>914.81</v>
      </c>
      <c r="N60" s="25">
        <v>-152.47</v>
      </c>
      <c r="O60" s="25">
        <f t="shared" si="3"/>
        <v>8385.7200000000012</v>
      </c>
    </row>
    <row r="61" spans="1:15" ht="17.25" customHeight="1" x14ac:dyDescent="0.2">
      <c r="A61" s="42">
        <f t="shared" si="5"/>
        <v>59</v>
      </c>
      <c r="B61" s="10" t="s">
        <v>295</v>
      </c>
      <c r="C61" s="17" t="s">
        <v>295</v>
      </c>
      <c r="D61" s="17" t="str">
        <f>VLOOKUP(C61,TaxInfo!$A$2:$B$641,2,0)</f>
        <v xml:space="preserve">Bosung Solartec Inc. </v>
      </c>
      <c r="E61" s="17" t="str">
        <f>VLOOKUP(C61,TaxInfo!$A$2:$E$641,5,0)</f>
        <v>009-112-766-000</v>
      </c>
      <c r="F61" s="26" t="s">
        <v>43</v>
      </c>
      <c r="G61" s="11" t="s">
        <v>36</v>
      </c>
      <c r="H61" s="11" t="s">
        <v>37</v>
      </c>
      <c r="I61" s="11" t="s">
        <v>36</v>
      </c>
      <c r="J61" s="11" t="s">
        <v>36</v>
      </c>
      <c r="K61" s="25" t="s">
        <v>38</v>
      </c>
      <c r="L61" s="25">
        <v>0.03</v>
      </c>
      <c r="M61" s="25" t="s">
        <v>38</v>
      </c>
      <c r="N61" s="25" t="s">
        <v>38</v>
      </c>
      <c r="O61" s="25">
        <f t="shared" si="3"/>
        <v>0.03</v>
      </c>
    </row>
    <row r="62" spans="1:15" ht="17.25" customHeight="1" x14ac:dyDescent="0.2">
      <c r="A62" s="42">
        <f t="shared" si="5"/>
        <v>60</v>
      </c>
      <c r="B62" s="34" t="s">
        <v>178</v>
      </c>
      <c r="C62" s="35" t="s">
        <v>178</v>
      </c>
      <c r="D62" s="17" t="str">
        <f>VLOOKUP(C62,TaxInfo!$A$2:$B$641,2,0)</f>
        <v xml:space="preserve">Bulacan Power Generation Corporation </v>
      </c>
      <c r="E62" s="17" t="str">
        <f>VLOOKUP(C62,TaxInfo!$A$2:$E$641,5,0)</f>
        <v>004-523-557-000</v>
      </c>
      <c r="F62" s="64" t="s">
        <v>43</v>
      </c>
      <c r="G62" s="36" t="s">
        <v>36</v>
      </c>
      <c r="H62" s="36" t="s">
        <v>37</v>
      </c>
      <c r="I62" s="36" t="s">
        <v>37</v>
      </c>
      <c r="J62" s="36" t="s">
        <v>37</v>
      </c>
      <c r="K62" s="25">
        <v>636.92999999999995</v>
      </c>
      <c r="L62" s="25" t="s">
        <v>38</v>
      </c>
      <c r="M62" s="25">
        <v>76.430000000000007</v>
      </c>
      <c r="N62" s="25">
        <v>-12.74</v>
      </c>
      <c r="O62" s="25">
        <f t="shared" si="3"/>
        <v>700.61999999999989</v>
      </c>
    </row>
    <row r="63" spans="1:15" ht="17.25" customHeight="1" x14ac:dyDescent="0.2">
      <c r="A63" s="42">
        <f t="shared" si="4"/>
        <v>61</v>
      </c>
      <c r="B63" s="12" t="s">
        <v>178</v>
      </c>
      <c r="C63" s="18" t="s">
        <v>179</v>
      </c>
      <c r="D63" s="17" t="str">
        <f>VLOOKUP(C63,TaxInfo!$A$2:$B$641,2,0)</f>
        <v xml:space="preserve">Bulacan Power Generation Corporation </v>
      </c>
      <c r="E63" s="17" t="str">
        <f>VLOOKUP(C63,TaxInfo!$A$2:$E$641,5,0)</f>
        <v>004-523-557-000</v>
      </c>
      <c r="F63" s="27" t="s">
        <v>35</v>
      </c>
      <c r="G63" s="13" t="s">
        <v>36</v>
      </c>
      <c r="H63" s="13" t="s">
        <v>37</v>
      </c>
      <c r="I63" s="13" t="s">
        <v>37</v>
      </c>
      <c r="J63" s="13" t="s">
        <v>37</v>
      </c>
      <c r="K63" s="25">
        <v>228.82</v>
      </c>
      <c r="L63" s="25" t="s">
        <v>38</v>
      </c>
      <c r="M63" s="25">
        <v>27.46</v>
      </c>
      <c r="N63" s="25">
        <v>-4.58</v>
      </c>
      <c r="O63" s="25">
        <f t="shared" si="3"/>
        <v>251.69999999999996</v>
      </c>
    </row>
    <row r="64" spans="1:15" ht="17.25" customHeight="1" x14ac:dyDescent="0.2">
      <c r="A64" s="42">
        <f>A63+1</f>
        <v>62</v>
      </c>
      <c r="B64" s="10" t="s">
        <v>299</v>
      </c>
      <c r="C64" s="17" t="s">
        <v>299</v>
      </c>
      <c r="D64" s="17" t="str">
        <f>VLOOKUP(C64,TaxInfo!$A$2:$B$641,2,0)</f>
        <v xml:space="preserve">Bulacan Solar Energy Corp. </v>
      </c>
      <c r="E64" s="17" t="str">
        <f>VLOOKUP(C64,TaxInfo!$A$2:$E$641,5,0)</f>
        <v>009-025-130-000</v>
      </c>
      <c r="F64" s="26" t="s">
        <v>43</v>
      </c>
      <c r="G64" s="11" t="s">
        <v>36</v>
      </c>
      <c r="H64" s="11" t="s">
        <v>36</v>
      </c>
      <c r="I64" s="11" t="s">
        <v>36</v>
      </c>
      <c r="J64" s="11" t="s">
        <v>36</v>
      </c>
      <c r="K64" s="25" t="s">
        <v>38</v>
      </c>
      <c r="L64" s="25">
        <v>0.6</v>
      </c>
      <c r="M64" s="25" t="s">
        <v>38</v>
      </c>
      <c r="N64" s="25">
        <v>-0.01</v>
      </c>
      <c r="O64" s="25">
        <f t="shared" si="3"/>
        <v>0.59</v>
      </c>
    </row>
    <row r="65" spans="1:15" ht="17.25" customHeight="1" x14ac:dyDescent="0.2">
      <c r="A65" s="42">
        <f>A64+1</f>
        <v>63</v>
      </c>
      <c r="B65" s="10" t="s">
        <v>325</v>
      </c>
      <c r="C65" s="17" t="s">
        <v>325</v>
      </c>
      <c r="D65" s="17" t="str">
        <f>VLOOKUP(C65,TaxInfo!$A$2:$B$641,2,0)</f>
        <v xml:space="preserve">Cabanatuan Electric Corporation </v>
      </c>
      <c r="E65" s="17" t="str">
        <f>VLOOKUP(C65,TaxInfo!$A$2:$E$641,5,0)</f>
        <v>000-542-642-000</v>
      </c>
      <c r="F65" s="26" t="s">
        <v>35</v>
      </c>
      <c r="G65" s="11" t="s">
        <v>36</v>
      </c>
      <c r="H65" s="11" t="s">
        <v>37</v>
      </c>
      <c r="I65" s="11" t="s">
        <v>37</v>
      </c>
      <c r="J65" s="11" t="s">
        <v>37</v>
      </c>
      <c r="K65" s="25">
        <v>14853.73</v>
      </c>
      <c r="L65" s="25" t="s">
        <v>38</v>
      </c>
      <c r="M65" s="25">
        <v>1782.45</v>
      </c>
      <c r="N65" s="25">
        <v>-297.07</v>
      </c>
      <c r="O65" s="25">
        <f t="shared" si="3"/>
        <v>16339.11</v>
      </c>
    </row>
    <row r="66" spans="1:15" ht="17.25" customHeight="1" x14ac:dyDescent="0.2">
      <c r="A66" s="42">
        <f>A65+1</f>
        <v>64</v>
      </c>
      <c r="B66" s="10" t="s">
        <v>313</v>
      </c>
      <c r="C66" s="17" t="s">
        <v>313</v>
      </c>
      <c r="D66" s="17" t="str">
        <f>VLOOKUP(C66,TaxInfo!$A$2:$B$641,2,0)</f>
        <v xml:space="preserve">Cagayan Biomass Energy Corporation </v>
      </c>
      <c r="E66" s="17" t="str">
        <f>VLOOKUP(C66,TaxInfo!$A$2:$E$641,5,0)</f>
        <v>008-534-250-000</v>
      </c>
      <c r="F66" s="26" t="s">
        <v>43</v>
      </c>
      <c r="G66" s="11" t="s">
        <v>37</v>
      </c>
      <c r="H66" s="11" t="s">
        <v>36</v>
      </c>
      <c r="I66" s="11" t="s">
        <v>36</v>
      </c>
      <c r="J66" s="11" t="s">
        <v>36</v>
      </c>
      <c r="K66" s="25" t="s">
        <v>38</v>
      </c>
      <c r="L66" s="25">
        <v>6.47</v>
      </c>
      <c r="M66" s="25" t="s">
        <v>38</v>
      </c>
      <c r="N66" s="25" t="s">
        <v>38</v>
      </c>
      <c r="O66" s="25">
        <f t="shared" si="3"/>
        <v>6.47</v>
      </c>
    </row>
    <row r="67" spans="1:15" ht="17.25" customHeight="1" x14ac:dyDescent="0.2">
      <c r="A67" s="42">
        <f t="shared" ref="A67" si="6">A66+1</f>
        <v>65</v>
      </c>
      <c r="B67" s="10" t="s">
        <v>313</v>
      </c>
      <c r="C67" s="17" t="s">
        <v>314</v>
      </c>
      <c r="D67" s="17" t="str">
        <f>VLOOKUP(C67,TaxInfo!$A$2:$B$641,2,0)</f>
        <v xml:space="preserve">Cagayan Biomass Energy Corporation </v>
      </c>
      <c r="E67" s="17" t="str">
        <f>VLOOKUP(C67,TaxInfo!$A$2:$E$641,5,0)</f>
        <v>008-534-250-000</v>
      </c>
      <c r="F67" s="26" t="s">
        <v>35</v>
      </c>
      <c r="G67" s="11" t="s">
        <v>37</v>
      </c>
      <c r="H67" s="11" t="s">
        <v>36</v>
      </c>
      <c r="I67" s="11" t="s">
        <v>36</v>
      </c>
      <c r="J67" s="11" t="s">
        <v>36</v>
      </c>
      <c r="K67" s="25" t="s">
        <v>38</v>
      </c>
      <c r="L67" s="25">
        <v>8.8000000000000007</v>
      </c>
      <c r="M67" s="25" t="s">
        <v>38</v>
      </c>
      <c r="N67" s="25" t="s">
        <v>38</v>
      </c>
      <c r="O67" s="25">
        <f t="shared" si="3"/>
        <v>8.8000000000000007</v>
      </c>
    </row>
    <row r="68" spans="1:15" ht="17.25" customHeight="1" x14ac:dyDescent="0.2">
      <c r="A68" s="42">
        <f t="shared" ref="A68:A76" si="7">A67+1</f>
        <v>66</v>
      </c>
      <c r="B68" s="10" t="s">
        <v>302</v>
      </c>
      <c r="C68" s="17" t="s">
        <v>302</v>
      </c>
      <c r="D68" s="17" t="str">
        <f>VLOOKUP(C68,TaxInfo!$A$2:$B$641,2,0)</f>
        <v xml:space="preserve">Cagayan I Electric Cooperative, Inc. </v>
      </c>
      <c r="E68" s="17" t="str">
        <f>VLOOKUP(C68,TaxInfo!$A$2:$E$641,5,0)</f>
        <v>000-551-105-000</v>
      </c>
      <c r="F68" s="26" t="s">
        <v>35</v>
      </c>
      <c r="G68" s="11" t="s">
        <v>36</v>
      </c>
      <c r="H68" s="11" t="s">
        <v>37</v>
      </c>
      <c r="I68" s="11" t="s">
        <v>37</v>
      </c>
      <c r="J68" s="11" t="s">
        <v>37</v>
      </c>
      <c r="K68" s="25">
        <v>10928.77</v>
      </c>
      <c r="L68" s="25" t="s">
        <v>38</v>
      </c>
      <c r="M68" s="25">
        <v>1311.45</v>
      </c>
      <c r="N68" s="25">
        <v>-218.58</v>
      </c>
      <c r="O68" s="25">
        <f t="shared" ref="O68:O99" si="8">SUM(K68:N68)</f>
        <v>12021.640000000001</v>
      </c>
    </row>
    <row r="69" spans="1:15" ht="17.25" customHeight="1" x14ac:dyDescent="0.2">
      <c r="A69" s="42">
        <f t="shared" si="7"/>
        <v>67</v>
      </c>
      <c r="B69" s="10" t="s">
        <v>303</v>
      </c>
      <c r="C69" s="17" t="s">
        <v>303</v>
      </c>
      <c r="D69" s="17" t="str">
        <f>VLOOKUP(C69,TaxInfo!$A$2:$B$641,2,0)</f>
        <v xml:space="preserve">Cagayan II Electric Cooperative, Inc. </v>
      </c>
      <c r="E69" s="17" t="str">
        <f>VLOOKUP(C69,TaxInfo!$A$2:$E$641,5,0)</f>
        <v>000-968-623-000</v>
      </c>
      <c r="F69" s="26" t="s">
        <v>35</v>
      </c>
      <c r="G69" s="11" t="s">
        <v>36</v>
      </c>
      <c r="H69" s="11" t="s">
        <v>37</v>
      </c>
      <c r="I69" s="11" t="s">
        <v>37</v>
      </c>
      <c r="J69" s="11" t="s">
        <v>37</v>
      </c>
      <c r="K69" s="25">
        <v>4311.37</v>
      </c>
      <c r="L69" s="25" t="s">
        <v>38</v>
      </c>
      <c r="M69" s="25">
        <v>517.36</v>
      </c>
      <c r="N69" s="25">
        <v>-86.23</v>
      </c>
      <c r="O69" s="25">
        <f t="shared" si="8"/>
        <v>4742.5</v>
      </c>
    </row>
    <row r="70" spans="1:15" ht="17.25" customHeight="1" x14ac:dyDescent="0.2">
      <c r="A70" s="42">
        <f t="shared" si="7"/>
        <v>68</v>
      </c>
      <c r="B70" s="10" t="s">
        <v>304</v>
      </c>
      <c r="C70" s="17" t="s">
        <v>304</v>
      </c>
      <c r="D70" s="17" t="str">
        <f>VLOOKUP(C70,TaxInfo!$A$2:$B$641,2,0)</f>
        <v xml:space="preserve">Camarines Norte Electric Cooperative, Inc. </v>
      </c>
      <c r="E70" s="17" t="str">
        <f>VLOOKUP(C70,TaxInfo!$A$2:$E$641,5,0)</f>
        <v>000-534-707-000</v>
      </c>
      <c r="F70" s="26" t="s">
        <v>35</v>
      </c>
      <c r="G70" s="11" t="s">
        <v>36</v>
      </c>
      <c r="H70" s="11" t="s">
        <v>37</v>
      </c>
      <c r="I70" s="11" t="s">
        <v>37</v>
      </c>
      <c r="J70" s="11" t="s">
        <v>37</v>
      </c>
      <c r="K70" s="25">
        <v>9239.64</v>
      </c>
      <c r="L70" s="25" t="s">
        <v>38</v>
      </c>
      <c r="M70" s="25">
        <v>1108.76</v>
      </c>
      <c r="N70" s="25">
        <v>-184.79</v>
      </c>
      <c r="O70" s="25">
        <f t="shared" si="8"/>
        <v>10163.609999999999</v>
      </c>
    </row>
    <row r="71" spans="1:15" ht="17.25" customHeight="1" x14ac:dyDescent="0.2">
      <c r="A71" s="42">
        <f t="shared" si="7"/>
        <v>69</v>
      </c>
      <c r="B71" s="10" t="s">
        <v>308</v>
      </c>
      <c r="C71" s="17" t="s">
        <v>308</v>
      </c>
      <c r="D71" s="17" t="str">
        <f>VLOOKUP(C71,TaxInfo!$A$2:$B$641,2,0)</f>
        <v>Camarines Sur I Electric Cooperative, Inc.</v>
      </c>
      <c r="E71" s="17" t="str">
        <f>VLOOKUP(C71,TaxInfo!$A$2:$E$641,5,0)</f>
        <v>000-620-935-000</v>
      </c>
      <c r="F71" s="26" t="s">
        <v>35</v>
      </c>
      <c r="G71" s="11" t="s">
        <v>36</v>
      </c>
      <c r="H71" s="11" t="s">
        <v>37</v>
      </c>
      <c r="I71" s="11" t="s">
        <v>37</v>
      </c>
      <c r="J71" s="11" t="s">
        <v>37</v>
      </c>
      <c r="K71" s="25">
        <v>2810.61</v>
      </c>
      <c r="L71" s="25" t="s">
        <v>38</v>
      </c>
      <c r="M71" s="25">
        <v>337.27</v>
      </c>
      <c r="N71" s="25">
        <v>-56.21</v>
      </c>
      <c r="O71" s="25">
        <f t="shared" si="8"/>
        <v>3091.67</v>
      </c>
    </row>
    <row r="72" spans="1:15" ht="17.25" customHeight="1" x14ac:dyDescent="0.2">
      <c r="A72" s="42">
        <f t="shared" si="7"/>
        <v>70</v>
      </c>
      <c r="B72" s="10" t="s">
        <v>309</v>
      </c>
      <c r="C72" s="17" t="s">
        <v>309</v>
      </c>
      <c r="D72" s="17" t="str">
        <f>VLOOKUP(C72,TaxInfo!$A$2:$B$641,2,0)</f>
        <v xml:space="preserve">Camarines Sur II Electric Cooperative, Inc. </v>
      </c>
      <c r="E72" s="17" t="str">
        <f>VLOOKUP(C72,TaxInfo!$A$2:$E$641,5,0)</f>
        <v>000-620-901-000</v>
      </c>
      <c r="F72" s="26" t="s">
        <v>35</v>
      </c>
      <c r="G72" s="11" t="s">
        <v>36</v>
      </c>
      <c r="H72" s="11" t="s">
        <v>37</v>
      </c>
      <c r="I72" s="11" t="s">
        <v>37</v>
      </c>
      <c r="J72" s="11" t="s">
        <v>37</v>
      </c>
      <c r="K72" s="25">
        <v>27350.92</v>
      </c>
      <c r="L72" s="25" t="s">
        <v>38</v>
      </c>
      <c r="M72" s="25">
        <v>3282.11</v>
      </c>
      <c r="N72" s="25">
        <v>-547.02</v>
      </c>
      <c r="O72" s="25">
        <f t="shared" si="8"/>
        <v>30086.01</v>
      </c>
    </row>
    <row r="73" spans="1:15" ht="17.25" customHeight="1" x14ac:dyDescent="0.2">
      <c r="A73" s="42">
        <f t="shared" si="7"/>
        <v>71</v>
      </c>
      <c r="B73" s="10" t="s">
        <v>310</v>
      </c>
      <c r="C73" s="17" t="s">
        <v>310</v>
      </c>
      <c r="D73" s="17" t="str">
        <f>VLOOKUP(C73,TaxInfo!$A$2:$B$641,2,0)</f>
        <v xml:space="preserve">Camarines Sur III Electric Cooperative, Inc. </v>
      </c>
      <c r="E73" s="17" t="str">
        <f>VLOOKUP(C73,TaxInfo!$A$2:$E$641,5,0)</f>
        <v>000-999-381-000</v>
      </c>
      <c r="F73" s="26" t="s">
        <v>35</v>
      </c>
      <c r="G73" s="11" t="s">
        <v>36</v>
      </c>
      <c r="H73" s="11" t="s">
        <v>37</v>
      </c>
      <c r="I73" s="11" t="s">
        <v>37</v>
      </c>
      <c r="J73" s="11" t="s">
        <v>37</v>
      </c>
      <c r="K73" s="25">
        <v>5142.05</v>
      </c>
      <c r="L73" s="25" t="s">
        <v>38</v>
      </c>
      <c r="M73" s="25">
        <v>617.04999999999995</v>
      </c>
      <c r="N73" s="25">
        <v>-102.84</v>
      </c>
      <c r="O73" s="25">
        <f t="shared" si="8"/>
        <v>5656.26</v>
      </c>
    </row>
    <row r="74" spans="1:15" ht="17.25" customHeight="1" x14ac:dyDescent="0.2">
      <c r="A74" s="42">
        <f t="shared" si="7"/>
        <v>72</v>
      </c>
      <c r="B74" s="10" t="s">
        <v>311</v>
      </c>
      <c r="C74" s="17" t="s">
        <v>311</v>
      </c>
      <c r="D74" s="17" t="str">
        <f>VLOOKUP(C74,TaxInfo!$A$2:$B$641,2,0)</f>
        <v xml:space="preserve">Camarines Sur IV Electric Cooperative, Inc. </v>
      </c>
      <c r="E74" s="17" t="str">
        <f>VLOOKUP(C74,TaxInfo!$A$2:$E$641,5,0)</f>
        <v>000-999-373-000</v>
      </c>
      <c r="F74" s="26" t="s">
        <v>35</v>
      </c>
      <c r="G74" s="11" t="s">
        <v>36</v>
      </c>
      <c r="H74" s="11" t="s">
        <v>37</v>
      </c>
      <c r="I74" s="11" t="s">
        <v>37</v>
      </c>
      <c r="J74" s="11" t="s">
        <v>37</v>
      </c>
      <c r="K74" s="25">
        <v>3206.72</v>
      </c>
      <c r="L74" s="25" t="s">
        <v>38</v>
      </c>
      <c r="M74" s="25">
        <v>384.81</v>
      </c>
      <c r="N74" s="25">
        <v>-64.13</v>
      </c>
      <c r="O74" s="25">
        <f t="shared" si="8"/>
        <v>3527.3999999999996</v>
      </c>
    </row>
    <row r="75" spans="1:15" ht="17.25" customHeight="1" x14ac:dyDescent="0.2">
      <c r="A75" s="42">
        <f t="shared" si="7"/>
        <v>73</v>
      </c>
      <c r="B75" s="10" t="s">
        <v>305</v>
      </c>
      <c r="C75" s="17" t="s">
        <v>305</v>
      </c>
      <c r="D75" s="17" t="str">
        <f>VLOOKUP(C75,TaxInfo!$A$2:$B$641,2,0)</f>
        <v xml:space="preserve">Capiz Electric Cooperative, Inc. </v>
      </c>
      <c r="E75" s="17" t="str">
        <f>VLOOKUP(C75,TaxInfo!$A$2:$E$641,5,0)</f>
        <v>000-569-194-000</v>
      </c>
      <c r="F75" s="26" t="s">
        <v>35</v>
      </c>
      <c r="G75" s="11" t="s">
        <v>36</v>
      </c>
      <c r="H75" s="11" t="s">
        <v>37</v>
      </c>
      <c r="I75" s="11" t="s">
        <v>37</v>
      </c>
      <c r="J75" s="11" t="s">
        <v>37</v>
      </c>
      <c r="K75" s="25">
        <v>26238.16</v>
      </c>
      <c r="L75" s="25" t="s">
        <v>38</v>
      </c>
      <c r="M75" s="25">
        <v>3148.58</v>
      </c>
      <c r="N75" s="25">
        <v>-524.76</v>
      </c>
      <c r="O75" s="25">
        <f t="shared" si="8"/>
        <v>28861.98</v>
      </c>
    </row>
    <row r="76" spans="1:15" ht="17.25" customHeight="1" x14ac:dyDescent="0.2">
      <c r="A76" s="42">
        <f t="shared" si="7"/>
        <v>74</v>
      </c>
      <c r="B76" s="10" t="s">
        <v>319</v>
      </c>
      <c r="C76" s="17" t="s">
        <v>319</v>
      </c>
      <c r="D76" s="17" t="str">
        <f>VLOOKUP(C76,TaxInfo!$A$2:$B$641,2,0)</f>
        <v xml:space="preserve">Cebu Energy Development Corporation </v>
      </c>
      <c r="E76" s="17" t="str">
        <f>VLOOKUP(C76,TaxInfo!$A$2:$E$641,5,0)</f>
        <v>268-129-205-000</v>
      </c>
      <c r="F76" s="26" t="s">
        <v>43</v>
      </c>
      <c r="G76" s="11" t="s">
        <v>36</v>
      </c>
      <c r="H76" s="11" t="s">
        <v>37</v>
      </c>
      <c r="I76" s="11" t="s">
        <v>37</v>
      </c>
      <c r="J76" s="11" t="s">
        <v>37</v>
      </c>
      <c r="K76" s="25">
        <v>18164.62</v>
      </c>
      <c r="L76" s="25" t="s">
        <v>38</v>
      </c>
      <c r="M76" s="25">
        <v>2179.75</v>
      </c>
      <c r="N76" s="25">
        <v>-363.29</v>
      </c>
      <c r="O76" s="25">
        <f t="shared" si="8"/>
        <v>19981.079999999998</v>
      </c>
    </row>
    <row r="77" spans="1:15" ht="17.25" customHeight="1" x14ac:dyDescent="0.2">
      <c r="A77" s="42">
        <f t="shared" ref="A77:A104" si="9">A76+1</f>
        <v>75</v>
      </c>
      <c r="B77" s="34" t="s">
        <v>319</v>
      </c>
      <c r="C77" s="35" t="s">
        <v>320</v>
      </c>
      <c r="D77" s="17" t="str">
        <f>VLOOKUP(C77,TaxInfo!$A$2:$B$641,2,0)</f>
        <v xml:space="preserve">Cebu Energy Development Corporation </v>
      </c>
      <c r="E77" s="17" t="str">
        <f>VLOOKUP(C77,TaxInfo!$A$2:$E$641,5,0)</f>
        <v>268-129-205-000</v>
      </c>
      <c r="F77" s="64" t="s">
        <v>35</v>
      </c>
      <c r="G77" s="36" t="s">
        <v>36</v>
      </c>
      <c r="H77" s="36" t="s">
        <v>37</v>
      </c>
      <c r="I77" s="36" t="s">
        <v>37</v>
      </c>
      <c r="J77" s="36" t="s">
        <v>37</v>
      </c>
      <c r="K77" s="25">
        <v>834.35</v>
      </c>
      <c r="L77" s="25" t="s">
        <v>38</v>
      </c>
      <c r="M77" s="25">
        <v>100.12</v>
      </c>
      <c r="N77" s="25">
        <v>-16.690000000000001</v>
      </c>
      <c r="O77" s="25">
        <f t="shared" si="8"/>
        <v>917.78</v>
      </c>
    </row>
    <row r="78" spans="1:15" ht="17.25" customHeight="1" x14ac:dyDescent="0.2">
      <c r="A78" s="42">
        <f>A77+1</f>
        <v>76</v>
      </c>
      <c r="B78" s="82" t="s">
        <v>316</v>
      </c>
      <c r="C78" s="83" t="s">
        <v>316</v>
      </c>
      <c r="D78" s="83" t="str">
        <f>VLOOKUP(C78,TaxInfo!$A$2:$B$641,2,0)</f>
        <v>Cebu I Electric Cooperative, Inc.</v>
      </c>
      <c r="E78" s="17" t="str">
        <f>VLOOKUP(C78,TaxInfo!$A$2:$E$641,5,0)</f>
        <v>000-534-977-000</v>
      </c>
      <c r="F78" s="84" t="s">
        <v>35</v>
      </c>
      <c r="G78" s="85" t="s">
        <v>36</v>
      </c>
      <c r="H78" s="85" t="s">
        <v>37</v>
      </c>
      <c r="I78" s="85" t="s">
        <v>37</v>
      </c>
      <c r="J78" s="85" t="s">
        <v>37</v>
      </c>
      <c r="K78" s="86">
        <v>10439</v>
      </c>
      <c r="L78" s="25" t="s">
        <v>38</v>
      </c>
      <c r="M78" s="25">
        <v>1252.68</v>
      </c>
      <c r="N78" s="25">
        <v>-208.78</v>
      </c>
      <c r="O78" s="25">
        <f t="shared" si="8"/>
        <v>11482.9</v>
      </c>
    </row>
    <row r="79" spans="1:15" ht="17.25" customHeight="1" x14ac:dyDescent="0.2">
      <c r="A79" s="42">
        <f>A78+1</f>
        <v>77</v>
      </c>
      <c r="B79" s="10" t="s">
        <v>317</v>
      </c>
      <c r="C79" s="17" t="s">
        <v>317</v>
      </c>
      <c r="D79" s="17" t="str">
        <f>VLOOKUP(C79,TaxInfo!$A$2:$B$641,2,0)</f>
        <v xml:space="preserve">Cebu II Electric Cooperative, Inc. </v>
      </c>
      <c r="E79" s="17" t="str">
        <f>VLOOKUP(C79,TaxInfo!$A$2:$E$641,5,0)</f>
        <v>000-256-731-000</v>
      </c>
      <c r="F79" s="26" t="s">
        <v>35</v>
      </c>
      <c r="G79" s="11" t="s">
        <v>36</v>
      </c>
      <c r="H79" s="11" t="s">
        <v>37</v>
      </c>
      <c r="I79" s="11" t="s">
        <v>37</v>
      </c>
      <c r="J79" s="11" t="s">
        <v>37</v>
      </c>
      <c r="K79" s="25">
        <v>7845.57</v>
      </c>
      <c r="L79" s="25" t="s">
        <v>38</v>
      </c>
      <c r="M79" s="25">
        <v>941.47</v>
      </c>
      <c r="N79" s="25">
        <v>-156.91</v>
      </c>
      <c r="O79" s="25">
        <f t="shared" si="8"/>
        <v>8630.1299999999992</v>
      </c>
    </row>
    <row r="80" spans="1:15" ht="17.25" customHeight="1" x14ac:dyDescent="0.2">
      <c r="A80" s="42">
        <f>A79+1</f>
        <v>78</v>
      </c>
      <c r="B80" s="10" t="s">
        <v>318</v>
      </c>
      <c r="C80" s="17" t="s">
        <v>318</v>
      </c>
      <c r="D80" s="17" t="str">
        <f>VLOOKUP(C80,TaxInfo!$A$2:$B$641,2,0)</f>
        <v xml:space="preserve">Cebu III Electric Cooperative, Inc. </v>
      </c>
      <c r="E80" s="17" t="str">
        <f>VLOOKUP(C80,TaxInfo!$A$2:$E$641,5,0)</f>
        <v>000-534-985-000</v>
      </c>
      <c r="F80" s="26" t="s">
        <v>35</v>
      </c>
      <c r="G80" s="11" t="s">
        <v>36</v>
      </c>
      <c r="H80" s="11" t="s">
        <v>37</v>
      </c>
      <c r="I80" s="11" t="s">
        <v>37</v>
      </c>
      <c r="J80" s="11" t="s">
        <v>37</v>
      </c>
      <c r="K80" s="25">
        <v>1788.58</v>
      </c>
      <c r="L80" s="25" t="s">
        <v>38</v>
      </c>
      <c r="M80" s="25">
        <v>214.63</v>
      </c>
      <c r="N80" s="25">
        <v>-35.770000000000003</v>
      </c>
      <c r="O80" s="25">
        <f t="shared" si="8"/>
        <v>1967.44</v>
      </c>
    </row>
    <row r="81" spans="1:15" ht="17.25" customHeight="1" x14ac:dyDescent="0.2">
      <c r="A81" s="42">
        <f>A80+1</f>
        <v>79</v>
      </c>
      <c r="B81" s="10" t="s">
        <v>342</v>
      </c>
      <c r="C81" s="17" t="s">
        <v>342</v>
      </c>
      <c r="D81" s="17" t="str">
        <f>VLOOKUP(C81,TaxInfo!$A$2:$B$641,2,0)</f>
        <v xml:space="preserve">Cebu Private Power Corporation </v>
      </c>
      <c r="E81" s="17" t="str">
        <f>VLOOKUP(C81,TaxInfo!$A$2:$E$641,5,0)</f>
        <v>005-255-399-000</v>
      </c>
      <c r="F81" s="26" t="s">
        <v>43</v>
      </c>
      <c r="G81" s="11" t="s">
        <v>36</v>
      </c>
      <c r="H81" s="11" t="s">
        <v>37</v>
      </c>
      <c r="I81" s="11" t="s">
        <v>37</v>
      </c>
      <c r="J81" s="11" t="s">
        <v>37</v>
      </c>
      <c r="K81" s="25">
        <v>0.94</v>
      </c>
      <c r="L81" s="25" t="s">
        <v>38</v>
      </c>
      <c r="M81" s="25">
        <v>0.11</v>
      </c>
      <c r="N81" s="25">
        <v>-0.02</v>
      </c>
      <c r="O81" s="25">
        <f t="shared" si="8"/>
        <v>1.03</v>
      </c>
    </row>
    <row r="82" spans="1:15" ht="17.25" customHeight="1" x14ac:dyDescent="0.2">
      <c r="A82" s="42">
        <f t="shared" si="9"/>
        <v>80</v>
      </c>
      <c r="B82" s="10" t="s">
        <v>342</v>
      </c>
      <c r="C82" s="17" t="s">
        <v>343</v>
      </c>
      <c r="D82" s="17" t="str">
        <f>VLOOKUP(C82,TaxInfo!$A$2:$B$641,2,0)</f>
        <v xml:space="preserve">Cebu Private Power Corporation </v>
      </c>
      <c r="E82" s="17" t="str">
        <f>VLOOKUP(C82,TaxInfo!$A$2:$E$641,5,0)</f>
        <v>005-255-399-000</v>
      </c>
      <c r="F82" s="26" t="s">
        <v>35</v>
      </c>
      <c r="G82" s="11" t="s">
        <v>36</v>
      </c>
      <c r="H82" s="11" t="s">
        <v>37</v>
      </c>
      <c r="I82" s="11" t="s">
        <v>37</v>
      </c>
      <c r="J82" s="11" t="s">
        <v>37</v>
      </c>
      <c r="K82" s="25">
        <v>182.17</v>
      </c>
      <c r="L82" s="25" t="s">
        <v>38</v>
      </c>
      <c r="M82" s="25">
        <v>21.86</v>
      </c>
      <c r="N82" s="25">
        <v>-3.64</v>
      </c>
      <c r="O82" s="25">
        <f t="shared" si="8"/>
        <v>200.39</v>
      </c>
    </row>
    <row r="83" spans="1:15" ht="17.25" customHeight="1" x14ac:dyDescent="0.2">
      <c r="A83" s="42">
        <f>A82+1</f>
        <v>81</v>
      </c>
      <c r="B83" s="10" t="s">
        <v>300</v>
      </c>
      <c r="C83" s="17" t="s">
        <v>301</v>
      </c>
      <c r="D83" s="17" t="str">
        <f>VLOOKUP(C83,TaxInfo!$A$2:$B$641,2,0)</f>
        <v>Central Azucarera de Bais, Inc.</v>
      </c>
      <c r="E83" s="17" t="str">
        <f>VLOOKUP(C83,TaxInfo!$A$2:$E$641,5,0)</f>
        <v>000-111-111-000</v>
      </c>
      <c r="F83" s="26" t="s">
        <v>35</v>
      </c>
      <c r="G83" s="11" t="s">
        <v>36</v>
      </c>
      <c r="H83" s="11" t="s">
        <v>37</v>
      </c>
      <c r="I83" s="11" t="s">
        <v>36</v>
      </c>
      <c r="J83" s="11" t="s">
        <v>37</v>
      </c>
      <c r="K83" s="25">
        <v>9.1199999999999992</v>
      </c>
      <c r="L83" s="25" t="s">
        <v>38</v>
      </c>
      <c r="M83" s="25">
        <v>1.0900000000000001</v>
      </c>
      <c r="N83" s="25">
        <v>-0.18</v>
      </c>
      <c r="O83" s="25">
        <f t="shared" si="8"/>
        <v>10.029999999999999</v>
      </c>
    </row>
    <row r="84" spans="1:15" ht="17.25" customHeight="1" x14ac:dyDescent="0.2">
      <c r="A84" s="42">
        <f>A83+1</f>
        <v>82</v>
      </c>
      <c r="B84" s="10" t="s">
        <v>306</v>
      </c>
      <c r="C84" s="17" t="s">
        <v>306</v>
      </c>
      <c r="D84" s="17" t="str">
        <f>VLOOKUP(C84,TaxInfo!$A$2:$B$641,2,0)</f>
        <v>Central Azucarera de San Antonio, Inc.</v>
      </c>
      <c r="E84" s="17" t="str">
        <f>VLOOKUP(C84,TaxInfo!$A$2:$E$641,5,0)</f>
        <v>222-792-837-000</v>
      </c>
      <c r="F84" s="26" t="s">
        <v>43</v>
      </c>
      <c r="G84" s="11" t="s">
        <v>36</v>
      </c>
      <c r="H84" s="11" t="s">
        <v>37</v>
      </c>
      <c r="I84" s="11" t="s">
        <v>36</v>
      </c>
      <c r="J84" s="11" t="s">
        <v>37</v>
      </c>
      <c r="K84" s="25">
        <v>134.43</v>
      </c>
      <c r="L84" s="25" t="s">
        <v>38</v>
      </c>
      <c r="M84" s="25">
        <v>16.13</v>
      </c>
      <c r="N84" s="25">
        <v>-2.69</v>
      </c>
      <c r="O84" s="25">
        <f t="shared" si="8"/>
        <v>147.87</v>
      </c>
    </row>
    <row r="85" spans="1:15" ht="17.25" customHeight="1" x14ac:dyDescent="0.2">
      <c r="A85" s="42">
        <f t="shared" si="9"/>
        <v>83</v>
      </c>
      <c r="B85" s="10" t="s">
        <v>306</v>
      </c>
      <c r="C85" s="17" t="s">
        <v>307</v>
      </c>
      <c r="D85" s="17" t="str">
        <f>VLOOKUP(C85,TaxInfo!$A$2:$B$641,2,0)</f>
        <v>Central Azucarera de San Antonio, Inc.</v>
      </c>
      <c r="E85" s="17" t="str">
        <f>VLOOKUP(C85,TaxInfo!$A$2:$E$641,5,0)</f>
        <v>222-792-837-000</v>
      </c>
      <c r="F85" s="26" t="s">
        <v>35</v>
      </c>
      <c r="G85" s="11" t="s">
        <v>36</v>
      </c>
      <c r="H85" s="11" t="s">
        <v>37</v>
      </c>
      <c r="I85" s="11" t="s">
        <v>36</v>
      </c>
      <c r="J85" s="11" t="s">
        <v>37</v>
      </c>
      <c r="K85" s="25">
        <v>243.15</v>
      </c>
      <c r="L85" s="25" t="s">
        <v>38</v>
      </c>
      <c r="M85" s="25">
        <v>29.18</v>
      </c>
      <c r="N85" s="25">
        <v>-4.8600000000000003</v>
      </c>
      <c r="O85" s="25">
        <f t="shared" si="8"/>
        <v>267.46999999999997</v>
      </c>
    </row>
    <row r="86" spans="1:15" ht="17.25" customHeight="1" x14ac:dyDescent="0.2">
      <c r="A86" s="42">
        <f>A85+1</f>
        <v>84</v>
      </c>
      <c r="B86" s="10" t="s">
        <v>225</v>
      </c>
      <c r="C86" s="17" t="s">
        <v>226</v>
      </c>
      <c r="D86" s="17" t="str">
        <f>VLOOKUP(C86,TaxInfo!$A$2:$B$641,2,0)</f>
        <v xml:space="preserve">Central Azucarera Don Pedro, Inc. </v>
      </c>
      <c r="E86" s="17" t="str">
        <f>VLOOKUP(C86,TaxInfo!$A$2:$E$641,5,0)</f>
        <v>214-280-422-000</v>
      </c>
      <c r="F86" s="26" t="s">
        <v>35</v>
      </c>
      <c r="G86" s="11" t="s">
        <v>36</v>
      </c>
      <c r="H86" s="11" t="s">
        <v>37</v>
      </c>
      <c r="I86" s="11" t="s">
        <v>36</v>
      </c>
      <c r="J86" s="11" t="s">
        <v>37</v>
      </c>
      <c r="K86" s="25">
        <v>1167.79</v>
      </c>
      <c r="L86" s="25" t="s">
        <v>38</v>
      </c>
      <c r="M86" s="25">
        <v>140.13</v>
      </c>
      <c r="N86" s="25">
        <v>-23.36</v>
      </c>
      <c r="O86" s="25">
        <f t="shared" si="8"/>
        <v>1284.5600000000002</v>
      </c>
    </row>
    <row r="87" spans="1:15" ht="17.25" customHeight="1" x14ac:dyDescent="0.2">
      <c r="A87" s="42">
        <f>A86+1</f>
        <v>85</v>
      </c>
      <c r="B87" s="10" t="s">
        <v>326</v>
      </c>
      <c r="C87" s="17" t="s">
        <v>326</v>
      </c>
      <c r="D87" s="17" t="str">
        <f>VLOOKUP(C87,TaxInfo!$A$2:$B$641,2,0)</f>
        <v xml:space="preserve">Central Negros Electric Cooperative, Inc. </v>
      </c>
      <c r="E87" s="17" t="str">
        <f>VLOOKUP(C87,TaxInfo!$A$2:$E$641,5,0)</f>
        <v>000-709-966-000</v>
      </c>
      <c r="F87" s="26" t="s">
        <v>35</v>
      </c>
      <c r="G87" s="11" t="s">
        <v>36</v>
      </c>
      <c r="H87" s="11" t="s">
        <v>37</v>
      </c>
      <c r="I87" s="11" t="s">
        <v>37</v>
      </c>
      <c r="J87" s="11" t="s">
        <v>37</v>
      </c>
      <c r="K87" s="25">
        <v>52309.89</v>
      </c>
      <c r="L87" s="25" t="s">
        <v>38</v>
      </c>
      <c r="M87" s="25">
        <v>6277.19</v>
      </c>
      <c r="N87" s="25">
        <v>-1046.2</v>
      </c>
      <c r="O87" s="25">
        <f t="shared" si="8"/>
        <v>57540.880000000005</v>
      </c>
    </row>
    <row r="88" spans="1:15" ht="17.25" customHeight="1" x14ac:dyDescent="0.2">
      <c r="A88" s="42">
        <f>A87+1</f>
        <v>86</v>
      </c>
      <c r="B88" s="10" t="s">
        <v>328</v>
      </c>
      <c r="C88" s="17" t="s">
        <v>328</v>
      </c>
      <c r="D88" s="17" t="str">
        <f>VLOOKUP(C88,TaxInfo!$A$2:$B$641,2,0)</f>
        <v xml:space="preserve">Central Negros Power Reliability, Inc. </v>
      </c>
      <c r="E88" s="17" t="str">
        <f>VLOOKUP(C88,TaxInfo!$A$2:$E$641,5,0)</f>
        <v>008-691-287-000</v>
      </c>
      <c r="F88" s="26" t="s">
        <v>43</v>
      </c>
      <c r="G88" s="11" t="s">
        <v>36</v>
      </c>
      <c r="H88" s="11" t="s">
        <v>37</v>
      </c>
      <c r="I88" s="11" t="s">
        <v>37</v>
      </c>
      <c r="J88" s="11" t="s">
        <v>37</v>
      </c>
      <c r="K88" s="25">
        <v>297.73</v>
      </c>
      <c r="L88" s="25" t="s">
        <v>38</v>
      </c>
      <c r="M88" s="25">
        <v>35.729999999999997</v>
      </c>
      <c r="N88" s="25">
        <v>-5.95</v>
      </c>
      <c r="O88" s="25">
        <f t="shared" si="8"/>
        <v>327.51000000000005</v>
      </c>
    </row>
    <row r="89" spans="1:15" ht="17.25" customHeight="1" x14ac:dyDescent="0.2">
      <c r="A89" s="42">
        <f t="shared" si="9"/>
        <v>87</v>
      </c>
      <c r="B89" s="10" t="s">
        <v>328</v>
      </c>
      <c r="C89" s="17" t="s">
        <v>329</v>
      </c>
      <c r="D89" s="17" t="str">
        <f>VLOOKUP(C89,TaxInfo!$A$2:$B$641,2,0)</f>
        <v xml:space="preserve">Central Negros Power Reliability, Inc. </v>
      </c>
      <c r="E89" s="17" t="str">
        <f>VLOOKUP(C89,TaxInfo!$A$2:$E$641,5,0)</f>
        <v>008-691-287-000</v>
      </c>
      <c r="F89" s="26" t="s">
        <v>35</v>
      </c>
      <c r="G89" s="11" t="s">
        <v>36</v>
      </c>
      <c r="H89" s="11" t="s">
        <v>37</v>
      </c>
      <c r="I89" s="11" t="s">
        <v>37</v>
      </c>
      <c r="J89" s="11" t="s">
        <v>37</v>
      </c>
      <c r="K89" s="25">
        <v>346.68</v>
      </c>
      <c r="L89" s="25" t="s">
        <v>38</v>
      </c>
      <c r="M89" s="25">
        <v>41.6</v>
      </c>
      <c r="N89" s="25">
        <v>-6.93</v>
      </c>
      <c r="O89" s="25">
        <f t="shared" si="8"/>
        <v>381.35</v>
      </c>
    </row>
    <row r="90" spans="1:15" ht="17.25" customHeight="1" x14ac:dyDescent="0.2">
      <c r="A90" s="42">
        <f>A89+1</f>
        <v>88</v>
      </c>
      <c r="B90" s="10" t="s">
        <v>335</v>
      </c>
      <c r="C90" s="17" t="s">
        <v>335</v>
      </c>
      <c r="D90" s="17" t="str">
        <f>VLOOKUP(C90,TaxInfo!$A$2:$B$641,2,0)</f>
        <v xml:space="preserve">CIP II Power Corporation </v>
      </c>
      <c r="E90" s="17" t="str">
        <f>VLOOKUP(C90,TaxInfo!$A$2:$E$641,5,0)</f>
        <v>005-305-575</v>
      </c>
      <c r="F90" s="26" t="s">
        <v>43</v>
      </c>
      <c r="G90" s="11" t="s">
        <v>36</v>
      </c>
      <c r="H90" s="11" t="s">
        <v>37</v>
      </c>
      <c r="I90" s="11" t="s">
        <v>37</v>
      </c>
      <c r="J90" s="11" t="s">
        <v>37</v>
      </c>
      <c r="K90" s="25">
        <v>257.08999999999997</v>
      </c>
      <c r="L90" s="25" t="s">
        <v>38</v>
      </c>
      <c r="M90" s="25">
        <v>30.85</v>
      </c>
      <c r="N90" s="25">
        <v>-5.14</v>
      </c>
      <c r="O90" s="25">
        <f t="shared" si="8"/>
        <v>282.8</v>
      </c>
    </row>
    <row r="91" spans="1:15" ht="17.25" customHeight="1" x14ac:dyDescent="0.2">
      <c r="A91" s="42">
        <f t="shared" si="9"/>
        <v>89</v>
      </c>
      <c r="B91" s="10" t="s">
        <v>335</v>
      </c>
      <c r="C91" s="17" t="s">
        <v>336</v>
      </c>
      <c r="D91" s="17" t="str">
        <f>VLOOKUP(C91,TaxInfo!$A$2:$B$641,2,0)</f>
        <v xml:space="preserve">CIP II Power Corporation </v>
      </c>
      <c r="E91" s="17" t="str">
        <f>VLOOKUP(C91,TaxInfo!$A$2:$E$641,5,0)</f>
        <v>005-305-575</v>
      </c>
      <c r="F91" s="26" t="s">
        <v>35</v>
      </c>
      <c r="G91" s="11" t="s">
        <v>36</v>
      </c>
      <c r="H91" s="11" t="s">
        <v>37</v>
      </c>
      <c r="I91" s="11" t="s">
        <v>37</v>
      </c>
      <c r="J91" s="11" t="s">
        <v>37</v>
      </c>
      <c r="K91" s="25">
        <v>93.95</v>
      </c>
      <c r="L91" s="25" t="s">
        <v>38</v>
      </c>
      <c r="M91" s="25">
        <v>11.27</v>
      </c>
      <c r="N91" s="25">
        <v>-1.88</v>
      </c>
      <c r="O91" s="25">
        <f t="shared" si="8"/>
        <v>103.34</v>
      </c>
    </row>
    <row r="92" spans="1:15" ht="17.25" customHeight="1" x14ac:dyDescent="0.2">
      <c r="A92" s="42">
        <f>A91+1</f>
        <v>90</v>
      </c>
      <c r="B92" s="34" t="s">
        <v>333</v>
      </c>
      <c r="C92" s="35" t="s">
        <v>333</v>
      </c>
      <c r="D92" s="35" t="str">
        <f>VLOOKUP(C92,TaxInfo!$A$2:$B$641,2,0)</f>
        <v xml:space="preserve">Citicore Energy Solutions, Inc. </v>
      </c>
      <c r="E92" s="17" t="str">
        <f>VLOOKUP(C92,TaxInfo!$A$2:$E$641,5,0)</f>
        <v>009-333-221-000</v>
      </c>
      <c r="F92" s="64" t="s">
        <v>35</v>
      </c>
      <c r="G92" s="36" t="s">
        <v>36</v>
      </c>
      <c r="H92" s="36" t="s">
        <v>37</v>
      </c>
      <c r="I92" s="36" t="s">
        <v>37</v>
      </c>
      <c r="J92" s="36" t="s">
        <v>37</v>
      </c>
      <c r="K92" s="37">
        <v>1182.75</v>
      </c>
      <c r="L92" s="25" t="s">
        <v>38</v>
      </c>
      <c r="M92" s="25">
        <v>141.93</v>
      </c>
      <c r="N92" s="25">
        <v>-23.66</v>
      </c>
      <c r="O92" s="25">
        <f t="shared" si="8"/>
        <v>1301.02</v>
      </c>
    </row>
    <row r="93" spans="1:15" ht="17.25" customHeight="1" x14ac:dyDescent="0.2">
      <c r="A93" s="42">
        <f t="shared" si="9"/>
        <v>91</v>
      </c>
      <c r="B93" s="12" t="s">
        <v>333</v>
      </c>
      <c r="C93" s="18" t="s">
        <v>334</v>
      </c>
      <c r="D93" s="18" t="str">
        <f>VLOOKUP(C93,TaxInfo!$A$2:$B$641,2,0)</f>
        <v xml:space="preserve">Citicore Energy Solutions, Inc. </v>
      </c>
      <c r="E93" s="17" t="str">
        <f>VLOOKUP(C93,TaxInfo!$A$2:$E$641,5,0)</f>
        <v>009-333-221-000</v>
      </c>
      <c r="F93" s="27" t="s">
        <v>35</v>
      </c>
      <c r="G93" s="13" t="s">
        <v>36</v>
      </c>
      <c r="H93" s="13" t="s">
        <v>37</v>
      </c>
      <c r="I93" s="13" t="s">
        <v>37</v>
      </c>
      <c r="J93" s="13" t="s">
        <v>37</v>
      </c>
      <c r="K93" s="29">
        <v>109.59</v>
      </c>
      <c r="L93" s="25" t="s">
        <v>38</v>
      </c>
      <c r="M93" s="25">
        <v>13.15</v>
      </c>
      <c r="N93" s="25">
        <v>-2.19</v>
      </c>
      <c r="O93" s="25">
        <f t="shared" si="8"/>
        <v>120.55000000000001</v>
      </c>
    </row>
    <row r="94" spans="1:15" ht="17.25" customHeight="1" x14ac:dyDescent="0.2">
      <c r="A94" s="42">
        <f>A93+1</f>
        <v>92</v>
      </c>
      <c r="B94" s="10" t="s">
        <v>324</v>
      </c>
      <c r="C94" s="17" t="s">
        <v>324</v>
      </c>
      <c r="D94" s="17" t="str">
        <f>VLOOKUP(C94,TaxInfo!$A$2:$B$641,2,0)</f>
        <v>Clark Electric Distribution Corporation</v>
      </c>
      <c r="E94" s="17" t="str">
        <f>VLOOKUP(C94,TaxInfo!$A$2:$E$641,5,0)</f>
        <v>005-310-198-000</v>
      </c>
      <c r="F94" s="26" t="s">
        <v>35</v>
      </c>
      <c r="G94" s="11" t="s">
        <v>36</v>
      </c>
      <c r="H94" s="11" t="s">
        <v>37</v>
      </c>
      <c r="I94" s="11" t="s">
        <v>37</v>
      </c>
      <c r="J94" s="11" t="s">
        <v>36</v>
      </c>
      <c r="K94" s="25" t="s">
        <v>38</v>
      </c>
      <c r="L94" s="25">
        <v>518.48</v>
      </c>
      <c r="M94" s="25" t="s">
        <v>38</v>
      </c>
      <c r="N94" s="25">
        <v>-10.37</v>
      </c>
      <c r="O94" s="25">
        <f t="shared" si="8"/>
        <v>508.11</v>
      </c>
    </row>
    <row r="95" spans="1:15" ht="17.25" customHeight="1" x14ac:dyDescent="0.2">
      <c r="A95" s="42">
        <f t="shared" si="9"/>
        <v>93</v>
      </c>
      <c r="B95" s="10" t="s">
        <v>323</v>
      </c>
      <c r="C95" s="17" t="s">
        <v>323</v>
      </c>
      <c r="D95" s="17" t="str">
        <f>VLOOKUP(C95,TaxInfo!$A$2:$B$641,2,0)</f>
        <v xml:space="preserve">Clark Electric Distribution Corporation </v>
      </c>
      <c r="E95" s="17" t="str">
        <f>VLOOKUP(C95,TaxInfo!$A$2:$E$641,5,0)</f>
        <v>005-310-198-000</v>
      </c>
      <c r="F95" s="26" t="s">
        <v>35</v>
      </c>
      <c r="G95" s="11" t="s">
        <v>36</v>
      </c>
      <c r="H95" s="11" t="s">
        <v>37</v>
      </c>
      <c r="I95" s="11" t="s">
        <v>37</v>
      </c>
      <c r="J95" s="11" t="s">
        <v>36</v>
      </c>
      <c r="K95" s="25" t="s">
        <v>38</v>
      </c>
      <c r="L95" s="25">
        <v>11755.66</v>
      </c>
      <c r="M95" s="25" t="s">
        <v>38</v>
      </c>
      <c r="N95" s="25">
        <v>-235.11</v>
      </c>
      <c r="O95" s="25">
        <f t="shared" si="8"/>
        <v>11520.55</v>
      </c>
    </row>
    <row r="96" spans="1:15" ht="17.25" customHeight="1" x14ac:dyDescent="0.2">
      <c r="A96" s="42">
        <f>A95+1</f>
        <v>94</v>
      </c>
      <c r="B96" s="10" t="s">
        <v>321</v>
      </c>
      <c r="C96" s="17" t="s">
        <v>322</v>
      </c>
      <c r="D96" s="17" t="str">
        <f>VLOOKUP(C96,TaxInfo!$A$2:$B$641,2,0)</f>
        <v xml:space="preserve">Cleangreen Energy Corporation </v>
      </c>
      <c r="E96" s="17" t="str">
        <f>VLOOKUP(C96,TaxInfo!$A$2:$E$641,5,0)</f>
        <v>008-584-493</v>
      </c>
      <c r="F96" s="26" t="s">
        <v>35</v>
      </c>
      <c r="G96" s="11" t="s">
        <v>36</v>
      </c>
      <c r="H96" s="11" t="s">
        <v>36</v>
      </c>
      <c r="I96" s="11" t="s">
        <v>36</v>
      </c>
      <c r="J96" s="11" t="s">
        <v>36</v>
      </c>
      <c r="K96" s="25" t="s">
        <v>38</v>
      </c>
      <c r="L96" s="25">
        <v>134.85</v>
      </c>
      <c r="M96" s="25" t="s">
        <v>38</v>
      </c>
      <c r="N96" s="25">
        <v>-2.7</v>
      </c>
      <c r="O96" s="25">
        <f t="shared" si="8"/>
        <v>132.15</v>
      </c>
    </row>
    <row r="97" spans="1:15" ht="17.25" customHeight="1" x14ac:dyDescent="0.2">
      <c r="A97" s="42">
        <f>A96+1</f>
        <v>95</v>
      </c>
      <c r="B97" s="10" t="s">
        <v>339</v>
      </c>
      <c r="C97" s="17" t="s">
        <v>339</v>
      </c>
      <c r="D97" s="17" t="str">
        <f>VLOOKUP(C97,TaxInfo!$A$2:$B$641,2,0)</f>
        <v xml:space="preserve">Corenergy, Inc. </v>
      </c>
      <c r="E97" s="17" t="str">
        <f>VLOOKUP(C97,TaxInfo!$A$2:$E$641,5,0)</f>
        <v>431-572-703</v>
      </c>
      <c r="F97" s="26" t="s">
        <v>35</v>
      </c>
      <c r="G97" s="11" t="s">
        <v>36</v>
      </c>
      <c r="H97" s="11" t="s">
        <v>37</v>
      </c>
      <c r="I97" s="11" t="s">
        <v>37</v>
      </c>
      <c r="J97" s="11" t="s">
        <v>37</v>
      </c>
      <c r="K97" s="25">
        <v>227.09</v>
      </c>
      <c r="L97" s="25" t="s">
        <v>38</v>
      </c>
      <c r="M97" s="25">
        <v>27.25</v>
      </c>
      <c r="N97" s="25">
        <v>-4.54</v>
      </c>
      <c r="O97" s="25">
        <f t="shared" si="8"/>
        <v>249.8</v>
      </c>
    </row>
    <row r="98" spans="1:15" ht="17.25" customHeight="1" x14ac:dyDescent="0.2">
      <c r="A98" s="42">
        <f t="shared" si="9"/>
        <v>96</v>
      </c>
      <c r="B98" s="10" t="s">
        <v>339</v>
      </c>
      <c r="C98" s="17" t="s">
        <v>340</v>
      </c>
      <c r="D98" s="17" t="str">
        <f>VLOOKUP(C98,TaxInfo!$A$2:$B$641,2,0)</f>
        <v xml:space="preserve">Corenergy, Inc. </v>
      </c>
      <c r="E98" s="17" t="str">
        <f>VLOOKUP(C98,TaxInfo!$A$2:$E$641,5,0)</f>
        <v>431-572-703-000</v>
      </c>
      <c r="F98" s="26" t="s">
        <v>35</v>
      </c>
      <c r="G98" s="11" t="s">
        <v>36</v>
      </c>
      <c r="H98" s="11" t="s">
        <v>37</v>
      </c>
      <c r="I98" s="11" t="s">
        <v>37</v>
      </c>
      <c r="J98" s="11" t="s">
        <v>36</v>
      </c>
      <c r="K98" s="25" t="s">
        <v>38</v>
      </c>
      <c r="L98" s="25">
        <v>1073.3499999999999</v>
      </c>
      <c r="M98" s="25" t="s">
        <v>38</v>
      </c>
      <c r="N98" s="25">
        <v>-21.47</v>
      </c>
      <c r="O98" s="25">
        <f t="shared" si="8"/>
        <v>1051.8799999999999</v>
      </c>
    </row>
    <row r="99" spans="1:15" ht="17.25" customHeight="1" x14ac:dyDescent="0.2">
      <c r="A99" s="42">
        <f t="shared" si="9"/>
        <v>97</v>
      </c>
      <c r="B99" s="10" t="s">
        <v>339</v>
      </c>
      <c r="C99" s="17" t="s">
        <v>341</v>
      </c>
      <c r="D99" s="17" t="str">
        <f>VLOOKUP(C99,TaxInfo!$A$2:$B$641,2,0)</f>
        <v xml:space="preserve">Corenergy, Inc. </v>
      </c>
      <c r="E99" s="17" t="str">
        <f>VLOOKUP(C99,TaxInfo!$A$2:$E$641,5,0)</f>
        <v>431-572-703</v>
      </c>
      <c r="F99" s="26" t="s">
        <v>35</v>
      </c>
      <c r="G99" s="11" t="s">
        <v>36</v>
      </c>
      <c r="H99" s="11" t="s">
        <v>37</v>
      </c>
      <c r="I99" s="11" t="s">
        <v>37</v>
      </c>
      <c r="J99" s="11" t="s">
        <v>37</v>
      </c>
      <c r="K99" s="25">
        <v>165.1</v>
      </c>
      <c r="L99" s="25" t="s">
        <v>38</v>
      </c>
      <c r="M99" s="25">
        <v>19.809999999999999</v>
      </c>
      <c r="N99" s="25">
        <v>-3.3</v>
      </c>
      <c r="O99" s="25">
        <f t="shared" si="8"/>
        <v>181.60999999999999</v>
      </c>
    </row>
    <row r="100" spans="1:15" ht="17.25" customHeight="1" x14ac:dyDescent="0.2">
      <c r="A100" s="42">
        <f>A99+1</f>
        <v>98</v>
      </c>
      <c r="B100" s="10" t="s">
        <v>344</v>
      </c>
      <c r="C100" s="17" t="s">
        <v>344</v>
      </c>
      <c r="D100" s="17" t="str">
        <f>VLOOKUP(C100,TaxInfo!$A$2:$B$641,2,0)</f>
        <v>Cosmo Solar Energy, Inc.</v>
      </c>
      <c r="E100" s="17" t="str">
        <f>VLOOKUP(C100,TaxInfo!$A$2:$E$641,5,0)</f>
        <v>432-150-666-000</v>
      </c>
      <c r="F100" s="26" t="s">
        <v>43</v>
      </c>
      <c r="G100" s="11" t="s">
        <v>36</v>
      </c>
      <c r="H100" s="11" t="s">
        <v>37</v>
      </c>
      <c r="I100" s="11" t="s">
        <v>36</v>
      </c>
      <c r="J100" s="11" t="s">
        <v>37</v>
      </c>
      <c r="K100" s="25">
        <v>0.72</v>
      </c>
      <c r="L100" s="25" t="s">
        <v>38</v>
      </c>
      <c r="M100" s="25">
        <v>0.09</v>
      </c>
      <c r="N100" s="25">
        <v>-0.01</v>
      </c>
      <c r="O100" s="25">
        <f t="shared" ref="O100:O131" si="10">SUM(K100:N100)</f>
        <v>0.79999999999999993</v>
      </c>
    </row>
    <row r="101" spans="1:15" ht="17.25" customHeight="1" x14ac:dyDescent="0.2">
      <c r="A101" s="42">
        <f t="shared" si="9"/>
        <v>99</v>
      </c>
      <c r="B101" s="10" t="s">
        <v>344</v>
      </c>
      <c r="C101" s="17" t="s">
        <v>345</v>
      </c>
      <c r="D101" s="17" t="str">
        <f>VLOOKUP(C101,TaxInfo!$A$2:$B$641,2,0)</f>
        <v>Cosmo Solar Energy, Inc.</v>
      </c>
      <c r="E101" s="17" t="str">
        <f>VLOOKUP(C101,TaxInfo!$A$2:$E$641,5,0)</f>
        <v>432-150-666-000</v>
      </c>
      <c r="F101" s="26" t="s">
        <v>35</v>
      </c>
      <c r="G101" s="11" t="s">
        <v>36</v>
      </c>
      <c r="H101" s="11" t="s">
        <v>37</v>
      </c>
      <c r="I101" s="11" t="s">
        <v>36</v>
      </c>
      <c r="J101" s="11" t="s">
        <v>37</v>
      </c>
      <c r="K101" s="25">
        <v>26.69</v>
      </c>
      <c r="L101" s="25" t="s">
        <v>38</v>
      </c>
      <c r="M101" s="25">
        <v>3.2</v>
      </c>
      <c r="N101" s="25">
        <v>-0.53</v>
      </c>
      <c r="O101" s="25">
        <f t="shared" si="10"/>
        <v>29.36</v>
      </c>
    </row>
    <row r="102" spans="1:15" ht="17.25" customHeight="1" x14ac:dyDescent="0.2">
      <c r="A102" s="42">
        <f>A101+1</f>
        <v>100</v>
      </c>
      <c r="B102" s="10" t="s">
        <v>346</v>
      </c>
      <c r="C102" s="17" t="s">
        <v>346</v>
      </c>
      <c r="D102" s="17" t="str">
        <f>VLOOKUP(C102,TaxInfo!$A$2:$B$641,2,0)</f>
        <v xml:space="preserve">Dagupan Electric Corporation </v>
      </c>
      <c r="E102" s="17" t="str">
        <f>VLOOKUP(C102,TaxInfo!$A$2:$E$641,5,0)</f>
        <v>000-202-524-000</v>
      </c>
      <c r="F102" s="26" t="s">
        <v>35</v>
      </c>
      <c r="G102" s="11" t="s">
        <v>36</v>
      </c>
      <c r="H102" s="11" t="s">
        <v>37</v>
      </c>
      <c r="I102" s="11" t="s">
        <v>37</v>
      </c>
      <c r="J102" s="11" t="s">
        <v>37</v>
      </c>
      <c r="K102" s="25">
        <v>33172.29</v>
      </c>
      <c r="L102" s="25" t="s">
        <v>38</v>
      </c>
      <c r="M102" s="25">
        <v>3980.67</v>
      </c>
      <c r="N102" s="25">
        <v>-663.45</v>
      </c>
      <c r="O102" s="25">
        <f t="shared" si="10"/>
        <v>36489.51</v>
      </c>
    </row>
    <row r="103" spans="1:15" ht="17.25" customHeight="1" x14ac:dyDescent="0.2">
      <c r="A103" s="42">
        <f>A102+1</f>
        <v>101</v>
      </c>
      <c r="B103" s="10" t="s">
        <v>347</v>
      </c>
      <c r="C103" s="17" t="s">
        <v>347</v>
      </c>
      <c r="D103" s="17" t="str">
        <f>VLOOKUP(C103,TaxInfo!$A$2:$B$641,2,0)</f>
        <v xml:space="preserve">DirectPower Services, Inc. </v>
      </c>
      <c r="E103" s="17" t="str">
        <f>VLOOKUP(C103,TaxInfo!$A$2:$E$641,5,0)</f>
        <v>008-122-663-000</v>
      </c>
      <c r="F103" s="26" t="s">
        <v>35</v>
      </c>
      <c r="G103" s="11" t="s">
        <v>36</v>
      </c>
      <c r="H103" s="11" t="s">
        <v>37</v>
      </c>
      <c r="I103" s="11" t="s">
        <v>37</v>
      </c>
      <c r="J103" s="11" t="s">
        <v>37</v>
      </c>
      <c r="K103" s="25">
        <v>2263.39</v>
      </c>
      <c r="L103" s="25" t="s">
        <v>38</v>
      </c>
      <c r="M103" s="25">
        <v>271.61</v>
      </c>
      <c r="N103" s="25">
        <v>-45.27</v>
      </c>
      <c r="O103" s="25">
        <f t="shared" si="10"/>
        <v>2489.73</v>
      </c>
    </row>
    <row r="104" spans="1:15" ht="17.25" customHeight="1" x14ac:dyDescent="0.2">
      <c r="A104" s="42">
        <f t="shared" si="9"/>
        <v>102</v>
      </c>
      <c r="B104" s="10" t="s">
        <v>347</v>
      </c>
      <c r="C104" s="17" t="s">
        <v>348</v>
      </c>
      <c r="D104" s="17" t="str">
        <f>VLOOKUP(C104,TaxInfo!$A$2:$B$641,2,0)</f>
        <v xml:space="preserve">DirectPower Services, Inc. </v>
      </c>
      <c r="E104" s="17" t="str">
        <f>VLOOKUP(C104,TaxInfo!$A$2:$E$641,5,0)</f>
        <v>008-122-663-000</v>
      </c>
      <c r="F104" s="26" t="s">
        <v>35</v>
      </c>
      <c r="G104" s="11" t="s">
        <v>36</v>
      </c>
      <c r="H104" s="11" t="s">
        <v>37</v>
      </c>
      <c r="I104" s="11" t="s">
        <v>37</v>
      </c>
      <c r="J104" s="11" t="s">
        <v>37</v>
      </c>
      <c r="K104" s="25">
        <v>15293.52</v>
      </c>
      <c r="L104" s="25" t="s">
        <v>38</v>
      </c>
      <c r="M104" s="25">
        <v>1835.22</v>
      </c>
      <c r="N104" s="25">
        <v>-305.87</v>
      </c>
      <c r="O104" s="25">
        <f t="shared" si="10"/>
        <v>16822.870000000003</v>
      </c>
    </row>
    <row r="105" spans="1:15" ht="17.25" customHeight="1" x14ac:dyDescent="0.2">
      <c r="A105" s="42">
        <f>A104+1</f>
        <v>103</v>
      </c>
      <c r="B105" s="10" t="s">
        <v>349</v>
      </c>
      <c r="C105" s="17" t="s">
        <v>349</v>
      </c>
      <c r="D105" s="17" t="str">
        <f>VLOOKUP(C105,TaxInfo!$A$2:$B$641,2,0)</f>
        <v>Don Orestes Romualdez Cooperative, Inc.</v>
      </c>
      <c r="E105" s="17" t="str">
        <f>VLOOKUP(C105,TaxInfo!$A$2:$E$641,5,0)</f>
        <v>000-609-565-000</v>
      </c>
      <c r="F105" s="26" t="s">
        <v>35</v>
      </c>
      <c r="G105" s="11" t="s">
        <v>36</v>
      </c>
      <c r="H105" s="11" t="s">
        <v>37</v>
      </c>
      <c r="I105" s="11" t="s">
        <v>37</v>
      </c>
      <c r="J105" s="11" t="s">
        <v>37</v>
      </c>
      <c r="K105" s="25">
        <v>3440.97</v>
      </c>
      <c r="L105" s="25" t="s">
        <v>38</v>
      </c>
      <c r="M105" s="25">
        <v>412.92</v>
      </c>
      <c r="N105" s="25">
        <v>-68.819999999999993</v>
      </c>
      <c r="O105" s="25">
        <f t="shared" si="10"/>
        <v>3785.0699999999997</v>
      </c>
    </row>
    <row r="106" spans="1:15" ht="17.25" customHeight="1" x14ac:dyDescent="0.2">
      <c r="A106" s="42">
        <f>A105+1</f>
        <v>104</v>
      </c>
      <c r="B106" s="10" t="s">
        <v>352</v>
      </c>
      <c r="C106" s="17" t="s">
        <v>352</v>
      </c>
      <c r="D106" s="17" t="str">
        <f>VLOOKUP(C106,TaxInfo!$A$2:$B$641,2,0)</f>
        <v xml:space="preserve">East Asia Utilities Corporation </v>
      </c>
      <c r="E106" s="17" t="str">
        <f>VLOOKUP(C106,TaxInfo!$A$2:$E$641,5,0)</f>
        <v>004-760-842-000</v>
      </c>
      <c r="F106" s="26" t="s">
        <v>43</v>
      </c>
      <c r="G106" s="11" t="s">
        <v>36</v>
      </c>
      <c r="H106" s="11" t="s">
        <v>37</v>
      </c>
      <c r="I106" s="11" t="s">
        <v>37</v>
      </c>
      <c r="J106" s="11" t="s">
        <v>36</v>
      </c>
      <c r="K106" s="25" t="s">
        <v>38</v>
      </c>
      <c r="L106" s="25">
        <v>278.95999999999998</v>
      </c>
      <c r="M106" s="25" t="s">
        <v>38</v>
      </c>
      <c r="N106" s="25">
        <v>-5.58</v>
      </c>
      <c r="O106" s="25">
        <f t="shared" si="10"/>
        <v>273.38</v>
      </c>
    </row>
    <row r="107" spans="1:15" ht="17.25" customHeight="1" x14ac:dyDescent="0.2">
      <c r="A107" s="43">
        <f t="shared" ref="A107:A131" si="11">A106+1</f>
        <v>105</v>
      </c>
      <c r="B107" s="34" t="s">
        <v>352</v>
      </c>
      <c r="C107" s="35" t="s">
        <v>353</v>
      </c>
      <c r="D107" s="17" t="str">
        <f>VLOOKUP(C107,TaxInfo!$A$2:$B$641,2,0)</f>
        <v xml:space="preserve">East Asia Utilities Corporation </v>
      </c>
      <c r="E107" s="17" t="str">
        <f>VLOOKUP(C107,TaxInfo!$A$2:$E$641,5,0)</f>
        <v>004-760-842-000</v>
      </c>
      <c r="F107" s="64" t="s">
        <v>35</v>
      </c>
      <c r="G107" s="36" t="s">
        <v>36</v>
      </c>
      <c r="H107" s="36" t="s">
        <v>37</v>
      </c>
      <c r="I107" s="36" t="s">
        <v>37</v>
      </c>
      <c r="J107" s="36" t="s">
        <v>36</v>
      </c>
      <c r="K107" s="25" t="s">
        <v>38</v>
      </c>
      <c r="L107" s="25">
        <v>436.65</v>
      </c>
      <c r="M107" s="25" t="s">
        <v>38</v>
      </c>
      <c r="N107" s="25">
        <v>-8.73</v>
      </c>
      <c r="O107" s="25">
        <f t="shared" si="10"/>
        <v>427.91999999999996</v>
      </c>
    </row>
    <row r="108" spans="1:15" ht="17.25" customHeight="1" x14ac:dyDescent="0.2">
      <c r="A108" s="44">
        <f>A107+1</f>
        <v>106</v>
      </c>
      <c r="B108" s="41" t="s">
        <v>367</v>
      </c>
      <c r="C108" s="18" t="s">
        <v>367</v>
      </c>
      <c r="D108" s="17" t="str">
        <f>VLOOKUP(C108,TaxInfo!$A$2:$B$641,2,0)</f>
        <v xml:space="preserve">Eastern Samar Electric Cooperative, Inc. </v>
      </c>
      <c r="E108" s="17" t="str">
        <f>VLOOKUP(C108,TaxInfo!$A$2:$E$641,5,0)</f>
        <v>000-571-316-000</v>
      </c>
      <c r="F108" s="27" t="s">
        <v>35</v>
      </c>
      <c r="G108" s="13" t="s">
        <v>36</v>
      </c>
      <c r="H108" s="13" t="s">
        <v>37</v>
      </c>
      <c r="I108" s="13" t="s">
        <v>37</v>
      </c>
      <c r="J108" s="13" t="s">
        <v>37</v>
      </c>
      <c r="K108" s="25">
        <v>3235.1</v>
      </c>
      <c r="L108" s="25" t="s">
        <v>38</v>
      </c>
      <c r="M108" s="25">
        <v>388.21</v>
      </c>
      <c r="N108" s="25">
        <v>-64.7</v>
      </c>
      <c r="O108" s="25">
        <f t="shared" si="10"/>
        <v>3558.61</v>
      </c>
    </row>
    <row r="109" spans="1:15" ht="17.25" customHeight="1" x14ac:dyDescent="0.2">
      <c r="A109" s="42">
        <f>A108+1</f>
        <v>107</v>
      </c>
      <c r="B109" s="39" t="s">
        <v>356</v>
      </c>
      <c r="C109" s="17" t="s">
        <v>356</v>
      </c>
      <c r="D109" s="17" t="str">
        <f>VLOOKUP(C109,TaxInfo!$A$2:$B$641,2,0)</f>
        <v xml:space="preserve">Ecopark Energy of Valenzuela Corp. </v>
      </c>
      <c r="E109" s="17" t="str">
        <f>VLOOKUP(C109,TaxInfo!$A$2:$E$641,5,0)</f>
        <v>009-279-358-000</v>
      </c>
      <c r="F109" s="26" t="s">
        <v>43</v>
      </c>
      <c r="G109" s="11" t="s">
        <v>36</v>
      </c>
      <c r="H109" s="11" t="s">
        <v>36</v>
      </c>
      <c r="I109" s="11" t="s">
        <v>36</v>
      </c>
      <c r="J109" s="11" t="s">
        <v>36</v>
      </c>
      <c r="K109" s="25" t="s">
        <v>38</v>
      </c>
      <c r="L109" s="25">
        <v>0.15</v>
      </c>
      <c r="M109" s="25" t="s">
        <v>38</v>
      </c>
      <c r="N109" s="25" t="s">
        <v>38</v>
      </c>
      <c r="O109" s="25">
        <f t="shared" si="10"/>
        <v>0.15</v>
      </c>
    </row>
    <row r="110" spans="1:15" ht="17.25" customHeight="1" x14ac:dyDescent="0.2">
      <c r="A110" s="42">
        <f t="shared" si="11"/>
        <v>108</v>
      </c>
      <c r="B110" s="39" t="s">
        <v>356</v>
      </c>
      <c r="C110" s="17" t="s">
        <v>357</v>
      </c>
      <c r="D110" s="17" t="str">
        <f>VLOOKUP(C110,TaxInfo!$A$2:$B$641,2,0)</f>
        <v xml:space="preserve">Ecopark Energy of Valenzuela Corp. </v>
      </c>
      <c r="E110" s="17" t="str">
        <f>VLOOKUP(C110,TaxInfo!$A$2:$E$641,5,0)</f>
        <v>009-279-358-000</v>
      </c>
      <c r="F110" s="26" t="s">
        <v>43</v>
      </c>
      <c r="G110" s="11" t="s">
        <v>36</v>
      </c>
      <c r="H110" s="11" t="s">
        <v>36</v>
      </c>
      <c r="I110" s="11" t="s">
        <v>36</v>
      </c>
      <c r="J110" s="11" t="s">
        <v>36</v>
      </c>
      <c r="K110" s="25" t="s">
        <v>38</v>
      </c>
      <c r="L110" s="25">
        <v>0.56000000000000005</v>
      </c>
      <c r="M110" s="25" t="s">
        <v>38</v>
      </c>
      <c r="N110" s="25">
        <v>-0.01</v>
      </c>
      <c r="O110" s="25">
        <f t="shared" si="10"/>
        <v>0.55000000000000004</v>
      </c>
    </row>
    <row r="111" spans="1:15" ht="17.25" customHeight="1" x14ac:dyDescent="0.2">
      <c r="A111" s="42">
        <f>A110+1</f>
        <v>109</v>
      </c>
      <c r="B111" s="39" t="s">
        <v>366</v>
      </c>
      <c r="C111" s="17" t="s">
        <v>366</v>
      </c>
      <c r="D111" s="17" t="str">
        <f>VLOOKUP(C111,TaxInfo!$A$2:$B$641,2,0)</f>
        <v>Ecozone Power Management, Inc.</v>
      </c>
      <c r="E111" s="17" t="str">
        <f>VLOOKUP(C111,TaxInfo!$A$2:$E$641,5,0)</f>
        <v>007-852-642-000</v>
      </c>
      <c r="F111" s="26" t="s">
        <v>35</v>
      </c>
      <c r="G111" s="11" t="s">
        <v>36</v>
      </c>
      <c r="H111" s="11" t="s">
        <v>37</v>
      </c>
      <c r="I111" s="11" t="s">
        <v>37</v>
      </c>
      <c r="J111" s="11" t="s">
        <v>36</v>
      </c>
      <c r="K111" s="25" t="s">
        <v>38</v>
      </c>
      <c r="L111" s="25">
        <v>3416.1</v>
      </c>
      <c r="M111" s="25" t="s">
        <v>38</v>
      </c>
      <c r="N111" s="25">
        <v>-68.319999999999993</v>
      </c>
      <c r="O111" s="25">
        <f t="shared" si="10"/>
        <v>3347.7799999999997</v>
      </c>
    </row>
    <row r="112" spans="1:15" ht="17.25" customHeight="1" x14ac:dyDescent="0.2">
      <c r="A112" s="42">
        <f>A111+1</f>
        <v>110</v>
      </c>
      <c r="B112" s="10" t="s">
        <v>354</v>
      </c>
      <c r="C112" s="17" t="s">
        <v>354</v>
      </c>
      <c r="D112" s="17" t="str">
        <f>VLOOKUP(C112,TaxInfo!$A$2:$B$641,2,0)</f>
        <v>EDC Burgos Wind Power Corporation</v>
      </c>
      <c r="E112" s="17" t="str">
        <f>VLOOKUP(C112,TaxInfo!$A$2:$E$641,5,0)</f>
        <v>007726294</v>
      </c>
      <c r="F112" s="26" t="s">
        <v>43</v>
      </c>
      <c r="G112" s="11" t="s">
        <v>36</v>
      </c>
      <c r="H112" s="11" t="s">
        <v>37</v>
      </c>
      <c r="I112" s="11" t="s">
        <v>36</v>
      </c>
      <c r="J112" s="11" t="s">
        <v>36</v>
      </c>
      <c r="K112" s="25" t="s">
        <v>38</v>
      </c>
      <c r="L112" s="25">
        <v>15.21</v>
      </c>
      <c r="M112" s="25" t="s">
        <v>38</v>
      </c>
      <c r="N112" s="25">
        <v>-0.3</v>
      </c>
      <c r="O112" s="25">
        <f t="shared" si="10"/>
        <v>14.91</v>
      </c>
    </row>
    <row r="113" spans="1:15" ht="17.25" customHeight="1" x14ac:dyDescent="0.2">
      <c r="A113" s="42">
        <f t="shared" si="11"/>
        <v>111</v>
      </c>
      <c r="B113" s="10" t="s">
        <v>354</v>
      </c>
      <c r="C113" s="17" t="s">
        <v>355</v>
      </c>
      <c r="D113" s="17" t="str">
        <f>VLOOKUP(C113,TaxInfo!$A$2:$B$641,2,0)</f>
        <v>EDC Burgos Wind Power Corporation</v>
      </c>
      <c r="E113" s="17" t="str">
        <f>VLOOKUP(C113,TaxInfo!$A$2:$E$641,5,0)</f>
        <v>007726294</v>
      </c>
      <c r="F113" s="26" t="s">
        <v>35</v>
      </c>
      <c r="G113" s="11" t="s">
        <v>36</v>
      </c>
      <c r="H113" s="11" t="s">
        <v>37</v>
      </c>
      <c r="I113" s="11" t="s">
        <v>36</v>
      </c>
      <c r="J113" s="11" t="s">
        <v>36</v>
      </c>
      <c r="K113" s="25" t="s">
        <v>38</v>
      </c>
      <c r="L113" s="25">
        <v>892.78</v>
      </c>
      <c r="M113" s="25" t="s">
        <v>38</v>
      </c>
      <c r="N113" s="25">
        <v>-17.86</v>
      </c>
      <c r="O113" s="25">
        <f t="shared" si="10"/>
        <v>874.92</v>
      </c>
    </row>
    <row r="114" spans="1:15" ht="17.25" customHeight="1" x14ac:dyDescent="0.2">
      <c r="A114" s="42">
        <f>A113+1</f>
        <v>112</v>
      </c>
      <c r="B114" s="39" t="s">
        <v>363</v>
      </c>
      <c r="C114" s="17" t="s">
        <v>363</v>
      </c>
      <c r="D114" s="17" t="str">
        <f>VLOOKUP(C114,TaxInfo!$A$2:$B$641,2,0)</f>
        <v xml:space="preserve">EEI Energy Solutions Corporation </v>
      </c>
      <c r="E114" s="17" t="str">
        <f>VLOOKUP(C114,TaxInfo!$A$2:$E$641,5,0)</f>
        <v>010-470-000-000</v>
      </c>
      <c r="F114" s="26" t="s">
        <v>35</v>
      </c>
      <c r="G114" s="11" t="s">
        <v>37</v>
      </c>
      <c r="H114" s="11" t="s">
        <v>37</v>
      </c>
      <c r="I114" s="11" t="s">
        <v>37</v>
      </c>
      <c r="J114" s="11" t="s">
        <v>37</v>
      </c>
      <c r="K114" s="25">
        <v>1120.94</v>
      </c>
      <c r="L114" s="25" t="s">
        <v>38</v>
      </c>
      <c r="M114" s="25">
        <v>134.51</v>
      </c>
      <c r="N114" s="25" t="s">
        <v>38</v>
      </c>
      <c r="O114" s="25">
        <f t="shared" si="10"/>
        <v>1255.45</v>
      </c>
    </row>
    <row r="115" spans="1:15" ht="17.25" customHeight="1" x14ac:dyDescent="0.2">
      <c r="A115" s="42">
        <f>A114+1</f>
        <v>113</v>
      </c>
      <c r="B115" s="10" t="s">
        <v>263</v>
      </c>
      <c r="C115" s="17" t="s">
        <v>264</v>
      </c>
      <c r="D115" s="17" t="str">
        <f>VLOOKUP(C115,TaxInfo!$A$2:$B$641,2,0)</f>
        <v>Energy Development Corporation</v>
      </c>
      <c r="E115" s="17" t="str">
        <f>VLOOKUP(C115,TaxInfo!$A$2:$E$641,5,0)</f>
        <v>000169125</v>
      </c>
      <c r="F115" s="26" t="s">
        <v>35</v>
      </c>
      <c r="G115" s="11" t="s">
        <v>36</v>
      </c>
      <c r="H115" s="11" t="s">
        <v>37</v>
      </c>
      <c r="I115" s="11" t="s">
        <v>37</v>
      </c>
      <c r="J115" s="11" t="s">
        <v>37</v>
      </c>
      <c r="K115" s="25">
        <v>83.24</v>
      </c>
      <c r="L115" s="25" t="s">
        <v>38</v>
      </c>
      <c r="M115" s="25">
        <v>9.99</v>
      </c>
      <c r="N115" s="25">
        <v>-1.66</v>
      </c>
      <c r="O115" s="25">
        <f t="shared" si="10"/>
        <v>91.57</v>
      </c>
    </row>
    <row r="116" spans="1:15" ht="17.25" customHeight="1" x14ac:dyDescent="0.2">
      <c r="A116" s="42">
        <f t="shared" si="11"/>
        <v>114</v>
      </c>
      <c r="B116" s="39" t="s">
        <v>263</v>
      </c>
      <c r="C116" s="17" t="s">
        <v>263</v>
      </c>
      <c r="D116" s="17" t="str">
        <f>VLOOKUP(C116,TaxInfo!$A$2:$B$641,2,0)</f>
        <v>Energy Development Corporation</v>
      </c>
      <c r="E116" s="17" t="str">
        <f>VLOOKUP(C116,TaxInfo!$A$2:$E$641,5,0)</f>
        <v>000169125</v>
      </c>
      <c r="F116" s="26" t="s">
        <v>43</v>
      </c>
      <c r="G116" s="11" t="s">
        <v>36</v>
      </c>
      <c r="H116" s="11" t="s">
        <v>37</v>
      </c>
      <c r="I116" s="11" t="s">
        <v>36</v>
      </c>
      <c r="J116" s="11" t="s">
        <v>36</v>
      </c>
      <c r="K116" s="25" t="s">
        <v>38</v>
      </c>
      <c r="L116" s="25">
        <v>726.15</v>
      </c>
      <c r="M116" s="25" t="s">
        <v>38</v>
      </c>
      <c r="N116" s="25">
        <v>-14.52</v>
      </c>
      <c r="O116" s="25">
        <f t="shared" si="10"/>
        <v>711.63</v>
      </c>
    </row>
    <row r="117" spans="1:15" ht="17.25" customHeight="1" x14ac:dyDescent="0.2">
      <c r="A117" s="42">
        <f t="shared" si="11"/>
        <v>115</v>
      </c>
      <c r="B117" s="39" t="s">
        <v>263</v>
      </c>
      <c r="C117" s="17" t="s">
        <v>361</v>
      </c>
      <c r="D117" s="17" t="str">
        <f>VLOOKUP(C117,TaxInfo!$A$2:$B$641,2,0)</f>
        <v>Energy Development Corporation</v>
      </c>
      <c r="E117" s="17" t="str">
        <f>VLOOKUP(C117,TaxInfo!$A$2:$E$641,5,0)</f>
        <v>000169125</v>
      </c>
      <c r="F117" s="26" t="s">
        <v>43</v>
      </c>
      <c r="G117" s="11" t="s">
        <v>36</v>
      </c>
      <c r="H117" s="11" t="s">
        <v>37</v>
      </c>
      <c r="I117" s="11" t="s">
        <v>36</v>
      </c>
      <c r="J117" s="11" t="s">
        <v>36</v>
      </c>
      <c r="K117" s="25" t="s">
        <v>38</v>
      </c>
      <c r="L117" s="25">
        <v>0.17</v>
      </c>
      <c r="M117" s="25" t="s">
        <v>38</v>
      </c>
      <c r="N117" s="25" t="s">
        <v>38</v>
      </c>
      <c r="O117" s="25">
        <f t="shared" si="10"/>
        <v>0.17</v>
      </c>
    </row>
    <row r="118" spans="1:15" ht="17.25" customHeight="1" x14ac:dyDescent="0.2">
      <c r="A118" s="42">
        <f t="shared" si="11"/>
        <v>116</v>
      </c>
      <c r="B118" s="39" t="s">
        <v>263</v>
      </c>
      <c r="C118" s="17" t="s">
        <v>362</v>
      </c>
      <c r="D118" s="17" t="str">
        <f>VLOOKUP(C118,TaxInfo!$A$2:$B$641,2,0)</f>
        <v>Energy Development Corporation</v>
      </c>
      <c r="E118" s="17" t="str">
        <f>VLOOKUP(C118,TaxInfo!$A$2:$E$641,5,0)</f>
        <v>000169125</v>
      </c>
      <c r="F118" s="26" t="s">
        <v>43</v>
      </c>
      <c r="G118" s="11" t="s">
        <v>36</v>
      </c>
      <c r="H118" s="11" t="s">
        <v>37</v>
      </c>
      <c r="I118" s="11" t="s">
        <v>36</v>
      </c>
      <c r="J118" s="11" t="s">
        <v>36</v>
      </c>
      <c r="K118" s="25" t="s">
        <v>38</v>
      </c>
      <c r="L118" s="25">
        <v>0.1</v>
      </c>
      <c r="M118" s="25" t="s">
        <v>38</v>
      </c>
      <c r="N118" s="25" t="s">
        <v>38</v>
      </c>
      <c r="O118" s="25">
        <f t="shared" si="10"/>
        <v>0.1</v>
      </c>
    </row>
    <row r="119" spans="1:15" ht="17.25" customHeight="1" x14ac:dyDescent="0.2">
      <c r="A119" s="42">
        <f>A118+1</f>
        <v>117</v>
      </c>
      <c r="B119" s="39" t="s">
        <v>365</v>
      </c>
      <c r="C119" s="17" t="s">
        <v>365</v>
      </c>
      <c r="D119" s="17" t="str">
        <f>VLOOKUP(C119,TaxInfo!$A$2:$B$641,2,0)</f>
        <v xml:space="preserve">Enfinity Philippines Renewable Resources Inc. </v>
      </c>
      <c r="E119" s="17" t="str">
        <f>VLOOKUP(C119,TaxInfo!$A$2:$E$641,5,0)</f>
        <v>007-813-849-000</v>
      </c>
      <c r="F119" s="26" t="s">
        <v>43</v>
      </c>
      <c r="G119" s="11" t="s">
        <v>36</v>
      </c>
      <c r="H119" s="11" t="s">
        <v>36</v>
      </c>
      <c r="I119" s="11" t="s">
        <v>36</v>
      </c>
      <c r="J119" s="11" t="s">
        <v>36</v>
      </c>
      <c r="K119" s="25" t="s">
        <v>38</v>
      </c>
      <c r="L119" s="25">
        <v>0.85</v>
      </c>
      <c r="M119" s="25" t="s">
        <v>38</v>
      </c>
      <c r="N119" s="25">
        <v>-0.02</v>
      </c>
      <c r="O119" s="25">
        <f t="shared" si="10"/>
        <v>0.83</v>
      </c>
    </row>
    <row r="120" spans="1:15" ht="17.25" customHeight="1" x14ac:dyDescent="0.2">
      <c r="A120" s="42">
        <f>A119+1</f>
        <v>118</v>
      </c>
      <c r="B120" s="39" t="s">
        <v>369</v>
      </c>
      <c r="C120" s="17" t="s">
        <v>369</v>
      </c>
      <c r="D120" s="17" t="str">
        <f>VLOOKUP(C120,TaxInfo!$A$2:$B$641,2,0)</f>
        <v>FCF Minerals Corporation</v>
      </c>
      <c r="E120" s="17" t="str">
        <f>VLOOKUP(C120,TaxInfo!$A$2:$E$641,5,0)</f>
        <v>238-154-069-000</v>
      </c>
      <c r="F120" s="26" t="s">
        <v>35</v>
      </c>
      <c r="G120" s="11" t="s">
        <v>36</v>
      </c>
      <c r="H120" s="11" t="s">
        <v>37</v>
      </c>
      <c r="I120" s="11" t="s">
        <v>37</v>
      </c>
      <c r="J120" s="11" t="s">
        <v>36</v>
      </c>
      <c r="K120" s="25" t="s">
        <v>38</v>
      </c>
      <c r="L120" s="25">
        <v>10.18</v>
      </c>
      <c r="M120" s="25" t="s">
        <v>38</v>
      </c>
      <c r="N120" s="25">
        <v>-0.2</v>
      </c>
      <c r="O120" s="25">
        <f t="shared" si="10"/>
        <v>9.98</v>
      </c>
    </row>
    <row r="121" spans="1:15" ht="17.25" customHeight="1" x14ac:dyDescent="0.2">
      <c r="A121" s="42">
        <f>A120+1</f>
        <v>119</v>
      </c>
      <c r="B121" s="39" t="s">
        <v>372</v>
      </c>
      <c r="C121" s="17" t="s">
        <v>372</v>
      </c>
      <c r="D121" s="17" t="str">
        <f>VLOOKUP(C121,TaxInfo!$A$2:$B$641,2,0)</f>
        <v xml:space="preserve">FDC Retail Electricity Sales Corporation </v>
      </c>
      <c r="E121" s="17" t="str">
        <f>VLOOKUP(C121,TaxInfo!$A$2:$E$641,5,0)</f>
        <v xml:space="preserve">007-475-660-000 </v>
      </c>
      <c r="F121" s="26" t="s">
        <v>35</v>
      </c>
      <c r="G121" s="11" t="s">
        <v>36</v>
      </c>
      <c r="H121" s="11" t="s">
        <v>37</v>
      </c>
      <c r="I121" s="11" t="s">
        <v>37</v>
      </c>
      <c r="J121" s="11" t="s">
        <v>36</v>
      </c>
      <c r="K121" s="25" t="s">
        <v>38</v>
      </c>
      <c r="L121" s="25">
        <v>1566.61</v>
      </c>
      <c r="M121" s="25" t="s">
        <v>38</v>
      </c>
      <c r="N121" s="25">
        <v>-31.33</v>
      </c>
      <c r="O121" s="25">
        <f t="shared" si="10"/>
        <v>1535.28</v>
      </c>
    </row>
    <row r="122" spans="1:15" ht="17.25" customHeight="1" x14ac:dyDescent="0.2">
      <c r="A122" s="42">
        <f t="shared" si="11"/>
        <v>120</v>
      </c>
      <c r="B122" s="40" t="s">
        <v>372</v>
      </c>
      <c r="C122" s="35" t="s">
        <v>373</v>
      </c>
      <c r="D122" s="17" t="str">
        <f>VLOOKUP(C122,TaxInfo!$A$2:$B$641,2,0)</f>
        <v xml:space="preserve">FDC Retail Electricity Sales Corporation </v>
      </c>
      <c r="E122" s="17" t="str">
        <f>VLOOKUP(C122,TaxInfo!$A$2:$E$641,5,0)</f>
        <v xml:space="preserve">007-475-660-000 </v>
      </c>
      <c r="F122" s="64" t="s">
        <v>35</v>
      </c>
      <c r="G122" s="36" t="s">
        <v>36</v>
      </c>
      <c r="H122" s="36" t="s">
        <v>37</v>
      </c>
      <c r="I122" s="36" t="s">
        <v>37</v>
      </c>
      <c r="J122" s="36" t="s">
        <v>36</v>
      </c>
      <c r="K122" s="37" t="s">
        <v>38</v>
      </c>
      <c r="L122" s="25">
        <v>277.44</v>
      </c>
      <c r="M122" s="25" t="s">
        <v>38</v>
      </c>
      <c r="N122" s="25">
        <v>-5.55</v>
      </c>
      <c r="O122" s="25">
        <f t="shared" si="10"/>
        <v>271.89</v>
      </c>
    </row>
    <row r="123" spans="1:15" ht="17.25" customHeight="1" x14ac:dyDescent="0.2">
      <c r="A123" s="42">
        <f>A122+1</f>
        <v>121</v>
      </c>
      <c r="B123" s="87" t="s">
        <v>383</v>
      </c>
      <c r="C123" s="83" t="s">
        <v>383</v>
      </c>
      <c r="D123" s="83" t="str">
        <f>VLOOKUP(C123,TaxInfo!$A$2:$B$641,2,0)</f>
        <v xml:space="preserve">FGP Corp. </v>
      </c>
      <c r="E123" s="17" t="str">
        <f>VLOOKUP(C123,TaxInfo!$A$2:$E$641,5,0)</f>
        <v>005-011-427-000</v>
      </c>
      <c r="F123" s="84" t="s">
        <v>43</v>
      </c>
      <c r="G123" s="85" t="s">
        <v>36</v>
      </c>
      <c r="H123" s="85" t="s">
        <v>37</v>
      </c>
      <c r="I123" s="85" t="s">
        <v>37</v>
      </c>
      <c r="J123" s="85" t="s">
        <v>37</v>
      </c>
      <c r="K123" s="86">
        <v>21.09</v>
      </c>
      <c r="L123" s="25" t="s">
        <v>38</v>
      </c>
      <c r="M123" s="25">
        <v>2.5299999999999998</v>
      </c>
      <c r="N123" s="25">
        <v>-0.42</v>
      </c>
      <c r="O123" s="25">
        <f t="shared" si="10"/>
        <v>23.2</v>
      </c>
    </row>
    <row r="124" spans="1:15" ht="17.25" customHeight="1" x14ac:dyDescent="0.2">
      <c r="A124" s="42">
        <f t="shared" si="11"/>
        <v>122</v>
      </c>
      <c r="B124" s="39" t="s">
        <v>383</v>
      </c>
      <c r="C124" s="17" t="s">
        <v>384</v>
      </c>
      <c r="D124" s="17" t="str">
        <f>VLOOKUP(C124,TaxInfo!$A$2:$B$641,2,0)</f>
        <v xml:space="preserve">FGP Corp. </v>
      </c>
      <c r="E124" s="17" t="str">
        <f>VLOOKUP(C124,TaxInfo!$A$2:$E$641,5,0)</f>
        <v>005-011-427-000</v>
      </c>
      <c r="F124" s="26" t="s">
        <v>35</v>
      </c>
      <c r="G124" s="11" t="s">
        <v>36</v>
      </c>
      <c r="H124" s="11" t="s">
        <v>37</v>
      </c>
      <c r="I124" s="11" t="s">
        <v>37</v>
      </c>
      <c r="J124" s="11" t="s">
        <v>37</v>
      </c>
      <c r="K124" s="25">
        <v>636.78</v>
      </c>
      <c r="L124" s="25" t="s">
        <v>38</v>
      </c>
      <c r="M124" s="25">
        <v>76.41</v>
      </c>
      <c r="N124" s="25">
        <v>-12.74</v>
      </c>
      <c r="O124" s="25">
        <f t="shared" si="10"/>
        <v>700.44999999999993</v>
      </c>
    </row>
    <row r="125" spans="1:15" ht="17.25" customHeight="1" x14ac:dyDescent="0.2">
      <c r="A125" s="42">
        <f>A124+1</f>
        <v>123</v>
      </c>
      <c r="B125" s="39" t="s">
        <v>370</v>
      </c>
      <c r="C125" s="17" t="s">
        <v>370</v>
      </c>
      <c r="D125" s="17" t="str">
        <f>VLOOKUP(C125,TaxInfo!$A$2:$B$641,2,0)</f>
        <v xml:space="preserve">First Cabanatuan Renewable Ventures Inc. </v>
      </c>
      <c r="E125" s="17" t="str">
        <f>VLOOKUP(C125,TaxInfo!$A$2:$E$641,5,0)</f>
        <v>008-944-766-000</v>
      </c>
      <c r="F125" s="26" t="s">
        <v>43</v>
      </c>
      <c r="G125" s="11" t="s">
        <v>36</v>
      </c>
      <c r="H125" s="11" t="s">
        <v>36</v>
      </c>
      <c r="I125" s="11" t="s">
        <v>36</v>
      </c>
      <c r="J125" s="11" t="s">
        <v>36</v>
      </c>
      <c r="K125" s="25" t="s">
        <v>38</v>
      </c>
      <c r="L125" s="25">
        <v>0.56999999999999995</v>
      </c>
      <c r="M125" s="25" t="s">
        <v>38</v>
      </c>
      <c r="N125" s="25">
        <v>-0.01</v>
      </c>
      <c r="O125" s="25">
        <f t="shared" si="10"/>
        <v>0.55999999999999994</v>
      </c>
    </row>
    <row r="126" spans="1:15" ht="17.25" customHeight="1" x14ac:dyDescent="0.2">
      <c r="A126" s="42">
        <f>A125+1</f>
        <v>124</v>
      </c>
      <c r="B126" s="39" t="s">
        <v>374</v>
      </c>
      <c r="C126" s="17" t="s">
        <v>374</v>
      </c>
      <c r="D126" s="17" t="str">
        <f>VLOOKUP(C126,TaxInfo!$A$2:$B$641,2,0)</f>
        <v xml:space="preserve">First Farmers Holding Corporation </v>
      </c>
      <c r="E126" s="17" t="str">
        <f>VLOOKUP(C126,TaxInfo!$A$2:$E$641,5,0)</f>
        <v>002-011-670-000</v>
      </c>
      <c r="F126" s="26" t="s">
        <v>43</v>
      </c>
      <c r="G126" s="11" t="s">
        <v>36</v>
      </c>
      <c r="H126" s="11" t="s">
        <v>37</v>
      </c>
      <c r="I126" s="11" t="s">
        <v>36</v>
      </c>
      <c r="J126" s="11" t="s">
        <v>36</v>
      </c>
      <c r="K126" s="25" t="s">
        <v>38</v>
      </c>
      <c r="L126" s="25">
        <v>84.89</v>
      </c>
      <c r="M126" s="25" t="s">
        <v>38</v>
      </c>
      <c r="N126" s="25">
        <v>-1.7</v>
      </c>
      <c r="O126" s="25">
        <f t="shared" si="10"/>
        <v>83.19</v>
      </c>
    </row>
    <row r="127" spans="1:15" ht="17.25" customHeight="1" x14ac:dyDescent="0.2">
      <c r="A127" s="42">
        <f t="shared" si="11"/>
        <v>125</v>
      </c>
      <c r="B127" s="39" t="s">
        <v>374</v>
      </c>
      <c r="C127" s="17" t="s">
        <v>375</v>
      </c>
      <c r="D127" s="17" t="str">
        <f>VLOOKUP(C127,TaxInfo!$A$2:$B$641,2,0)</f>
        <v xml:space="preserve">First Farmers Holding Corporation </v>
      </c>
      <c r="E127" s="17" t="str">
        <f>VLOOKUP(C127,TaxInfo!$A$2:$E$641,5,0)</f>
        <v>002-011-670-000</v>
      </c>
      <c r="F127" s="26" t="s">
        <v>35</v>
      </c>
      <c r="G127" s="11" t="s">
        <v>36</v>
      </c>
      <c r="H127" s="11" t="s">
        <v>37</v>
      </c>
      <c r="I127" s="11" t="s">
        <v>36</v>
      </c>
      <c r="J127" s="11" t="s">
        <v>36</v>
      </c>
      <c r="K127" s="25" t="s">
        <v>38</v>
      </c>
      <c r="L127" s="25">
        <v>702.71</v>
      </c>
      <c r="M127" s="25" t="s">
        <v>38</v>
      </c>
      <c r="N127" s="25">
        <v>-14.05</v>
      </c>
      <c r="O127" s="25">
        <f t="shared" si="10"/>
        <v>688.66000000000008</v>
      </c>
    </row>
    <row r="128" spans="1:15" ht="17.25" customHeight="1" x14ac:dyDescent="0.2">
      <c r="A128" s="42">
        <f>A127+1</f>
        <v>126</v>
      </c>
      <c r="B128" s="39" t="s">
        <v>381</v>
      </c>
      <c r="C128" s="17" t="s">
        <v>381</v>
      </c>
      <c r="D128" s="17" t="str">
        <f>VLOOKUP(C128,TaxInfo!$A$2:$B$641,2,0)</f>
        <v xml:space="preserve">First Gas Power Corporation </v>
      </c>
      <c r="E128" s="17" t="str">
        <f>VLOOKUP(C128,TaxInfo!$A$2:$E$641,5,0)</f>
        <v>004-470-601-000</v>
      </c>
      <c r="F128" s="26" t="s">
        <v>43</v>
      </c>
      <c r="G128" s="11" t="s">
        <v>36</v>
      </c>
      <c r="H128" s="11" t="s">
        <v>37</v>
      </c>
      <c r="I128" s="11" t="s">
        <v>37</v>
      </c>
      <c r="J128" s="11" t="s">
        <v>37</v>
      </c>
      <c r="K128" s="25">
        <v>2489.25</v>
      </c>
      <c r="L128" s="25" t="s">
        <v>38</v>
      </c>
      <c r="M128" s="25">
        <v>298.70999999999998</v>
      </c>
      <c r="N128" s="25">
        <v>-49.78</v>
      </c>
      <c r="O128" s="25">
        <f t="shared" si="10"/>
        <v>2738.18</v>
      </c>
    </row>
    <row r="129" spans="1:15" ht="17.25" customHeight="1" x14ac:dyDescent="0.2">
      <c r="A129" s="42">
        <f t="shared" si="11"/>
        <v>127</v>
      </c>
      <c r="B129" s="39" t="s">
        <v>381</v>
      </c>
      <c r="C129" s="17" t="s">
        <v>382</v>
      </c>
      <c r="D129" s="17" t="str">
        <f>VLOOKUP(C129,TaxInfo!$A$2:$B$641,2,0)</f>
        <v xml:space="preserve">First Gas Power Corporation </v>
      </c>
      <c r="E129" s="17" t="str">
        <f>VLOOKUP(C129,TaxInfo!$A$2:$E$641,5,0)</f>
        <v>004-470-601-000</v>
      </c>
      <c r="F129" s="26" t="s">
        <v>35</v>
      </c>
      <c r="G129" s="11" t="s">
        <v>36</v>
      </c>
      <c r="H129" s="11" t="s">
        <v>37</v>
      </c>
      <c r="I129" s="11" t="s">
        <v>37</v>
      </c>
      <c r="J129" s="11" t="s">
        <v>37</v>
      </c>
      <c r="K129" s="25">
        <v>248.13</v>
      </c>
      <c r="L129" s="25" t="s">
        <v>38</v>
      </c>
      <c r="M129" s="25">
        <v>29.78</v>
      </c>
      <c r="N129" s="25">
        <v>-4.96</v>
      </c>
      <c r="O129" s="25">
        <f t="shared" si="10"/>
        <v>272.95</v>
      </c>
    </row>
    <row r="130" spans="1:15" ht="17.25" customHeight="1" x14ac:dyDescent="0.2">
      <c r="A130" s="42">
        <f>A129+1</f>
        <v>128</v>
      </c>
      <c r="B130" s="39" t="s">
        <v>376</v>
      </c>
      <c r="C130" s="17" t="s">
        <v>376</v>
      </c>
      <c r="D130" s="17" t="str">
        <f>VLOOKUP(C130,TaxInfo!$A$2:$B$641,2,0)</f>
        <v xml:space="preserve">First Gen Energy Solutions, Inc. </v>
      </c>
      <c r="E130" s="17" t="str">
        <f>VLOOKUP(C130,TaxInfo!$A$2:$E$641,5,0)</f>
        <v>006-537-631-000</v>
      </c>
      <c r="F130" s="26" t="s">
        <v>35</v>
      </c>
      <c r="G130" s="11" t="s">
        <v>36</v>
      </c>
      <c r="H130" s="11" t="s">
        <v>37</v>
      </c>
      <c r="I130" s="11" t="s">
        <v>37</v>
      </c>
      <c r="J130" s="11" t="s">
        <v>37</v>
      </c>
      <c r="K130" s="25">
        <v>82.98</v>
      </c>
      <c r="L130" s="25" t="s">
        <v>38</v>
      </c>
      <c r="M130" s="25">
        <v>9.9600000000000009</v>
      </c>
      <c r="N130" s="25">
        <v>-1.66</v>
      </c>
      <c r="O130" s="25">
        <f t="shared" si="10"/>
        <v>91.28</v>
      </c>
    </row>
    <row r="131" spans="1:15" ht="17.25" customHeight="1" x14ac:dyDescent="0.2">
      <c r="A131" s="42">
        <f t="shared" si="11"/>
        <v>129</v>
      </c>
      <c r="B131" s="39" t="s">
        <v>376</v>
      </c>
      <c r="C131" s="17" t="s">
        <v>377</v>
      </c>
      <c r="D131" s="17" t="str">
        <f>VLOOKUP(C131,TaxInfo!$A$2:$B$641,2,0)</f>
        <v xml:space="preserve">First Gen Energy Solutions, Inc. </v>
      </c>
      <c r="E131" s="17" t="str">
        <f>VLOOKUP(C131,TaxInfo!$A$2:$E$641,5,0)</f>
        <v>006-537-631-000</v>
      </c>
      <c r="F131" s="26" t="s">
        <v>35</v>
      </c>
      <c r="G131" s="11" t="s">
        <v>36</v>
      </c>
      <c r="H131" s="11" t="s">
        <v>37</v>
      </c>
      <c r="I131" s="11" t="s">
        <v>37</v>
      </c>
      <c r="J131" s="11" t="s">
        <v>37</v>
      </c>
      <c r="K131" s="25">
        <v>1256.96</v>
      </c>
      <c r="L131" s="25" t="s">
        <v>38</v>
      </c>
      <c r="M131" s="25">
        <v>150.84</v>
      </c>
      <c r="N131" s="25">
        <v>-25.14</v>
      </c>
      <c r="O131" s="25">
        <f t="shared" si="10"/>
        <v>1382.6599999999999</v>
      </c>
    </row>
    <row r="132" spans="1:15" ht="17.25" customHeight="1" x14ac:dyDescent="0.2">
      <c r="A132" s="42">
        <f>A131+1</f>
        <v>130</v>
      </c>
      <c r="B132" s="39" t="s">
        <v>358</v>
      </c>
      <c r="C132" s="17" t="s">
        <v>359</v>
      </c>
      <c r="D132" s="17" t="str">
        <f>VLOOKUP(C132,TaxInfo!$A$2:$B$641,2,0)</f>
        <v xml:space="preserve">First Gen Hydro Power Corporation </v>
      </c>
      <c r="E132" s="17" t="str">
        <f>VLOOKUP(C132,TaxInfo!$A$2:$E$641,5,0)</f>
        <v>244-335-986-000</v>
      </c>
      <c r="F132" s="26" t="s">
        <v>35</v>
      </c>
      <c r="G132" s="11" t="s">
        <v>36</v>
      </c>
      <c r="H132" s="11" t="s">
        <v>37</v>
      </c>
      <c r="I132" s="11" t="s">
        <v>37</v>
      </c>
      <c r="J132" s="11" t="s">
        <v>36</v>
      </c>
      <c r="K132" s="25" t="s">
        <v>38</v>
      </c>
      <c r="L132" s="25">
        <v>62.43</v>
      </c>
      <c r="M132" s="25" t="s">
        <v>38</v>
      </c>
      <c r="N132" s="25">
        <v>-1.25</v>
      </c>
      <c r="O132" s="25">
        <f t="shared" ref="O132:O137" si="12">SUM(K132:N132)</f>
        <v>61.18</v>
      </c>
    </row>
    <row r="133" spans="1:15" ht="17.25" customHeight="1" x14ac:dyDescent="0.2">
      <c r="A133" s="42">
        <f t="shared" ref="A133:A165" si="13">A132+1</f>
        <v>131</v>
      </c>
      <c r="B133" s="39" t="s">
        <v>358</v>
      </c>
      <c r="C133" s="17" t="s">
        <v>358</v>
      </c>
      <c r="D133" s="17" t="str">
        <f>VLOOKUP(C133,TaxInfo!$A$2:$B$641,2,0)</f>
        <v xml:space="preserve">First Gen Hydro Power Corporation </v>
      </c>
      <c r="E133" s="17" t="str">
        <f>VLOOKUP(C133,TaxInfo!$A$2:$E$641,5,0)</f>
        <v>244-335-986-000</v>
      </c>
      <c r="F133" s="26" t="s">
        <v>43</v>
      </c>
      <c r="G133" s="11" t="s">
        <v>36</v>
      </c>
      <c r="H133" s="11" t="s">
        <v>37</v>
      </c>
      <c r="I133" s="11" t="s">
        <v>36</v>
      </c>
      <c r="J133" s="11" t="s">
        <v>36</v>
      </c>
      <c r="K133" s="25" t="s">
        <v>38</v>
      </c>
      <c r="L133" s="25">
        <v>124026.14</v>
      </c>
      <c r="M133" s="25" t="s">
        <v>38</v>
      </c>
      <c r="N133" s="25">
        <v>-2480.52</v>
      </c>
      <c r="O133" s="25">
        <f t="shared" si="12"/>
        <v>121545.62</v>
      </c>
    </row>
    <row r="134" spans="1:15" ht="17.25" customHeight="1" x14ac:dyDescent="0.2">
      <c r="A134" s="42">
        <f t="shared" si="13"/>
        <v>132</v>
      </c>
      <c r="B134" s="39" t="s">
        <v>358</v>
      </c>
      <c r="C134" s="17" t="s">
        <v>378</v>
      </c>
      <c r="D134" s="17" t="str">
        <f>VLOOKUP(C134,TaxInfo!$A$2:$B$641,2,0)</f>
        <v xml:space="preserve">First Gen Hydro Power Corporation </v>
      </c>
      <c r="E134" s="17" t="str">
        <f>VLOOKUP(C134,TaxInfo!$A$2:$E$641,5,0)</f>
        <v>244-335-986-000</v>
      </c>
      <c r="F134" s="26" t="s">
        <v>35</v>
      </c>
      <c r="G134" s="11" t="s">
        <v>36</v>
      </c>
      <c r="H134" s="11" t="s">
        <v>37</v>
      </c>
      <c r="I134" s="11" t="s">
        <v>37</v>
      </c>
      <c r="J134" s="11" t="s">
        <v>36</v>
      </c>
      <c r="K134" s="25" t="s">
        <v>38</v>
      </c>
      <c r="L134" s="25">
        <v>264.20999999999998</v>
      </c>
      <c r="M134" s="25" t="s">
        <v>38</v>
      </c>
      <c r="N134" s="25">
        <v>-5.28</v>
      </c>
      <c r="O134" s="25">
        <f t="shared" si="12"/>
        <v>258.93</v>
      </c>
    </row>
    <row r="135" spans="1:15" ht="17.25" customHeight="1" x14ac:dyDescent="0.2">
      <c r="A135" s="42">
        <f t="shared" si="13"/>
        <v>133</v>
      </c>
      <c r="B135" s="39" t="s">
        <v>358</v>
      </c>
      <c r="C135" s="17" t="s">
        <v>379</v>
      </c>
      <c r="D135" s="17" t="str">
        <f>VLOOKUP(C135,TaxInfo!$A$2:$B$641,2,0)</f>
        <v xml:space="preserve">First Gen Hydro Power Corporation </v>
      </c>
      <c r="E135" s="17" t="str">
        <f>VLOOKUP(C135,TaxInfo!$A$2:$E$641,5,0)</f>
        <v>244-335-986-000</v>
      </c>
      <c r="F135" s="26" t="s">
        <v>35</v>
      </c>
      <c r="G135" s="11" t="s">
        <v>36</v>
      </c>
      <c r="H135" s="11" t="s">
        <v>37</v>
      </c>
      <c r="I135" s="11" t="s">
        <v>36</v>
      </c>
      <c r="J135" s="11" t="s">
        <v>36</v>
      </c>
      <c r="K135" s="25" t="s">
        <v>38</v>
      </c>
      <c r="L135" s="25">
        <v>23.6</v>
      </c>
      <c r="M135" s="25" t="s">
        <v>38</v>
      </c>
      <c r="N135" s="25">
        <v>-0.47</v>
      </c>
      <c r="O135" s="25">
        <f t="shared" si="12"/>
        <v>23.130000000000003</v>
      </c>
    </row>
    <row r="136" spans="1:15" ht="17.25" customHeight="1" x14ac:dyDescent="0.2">
      <c r="A136" s="42">
        <f t="shared" si="13"/>
        <v>134</v>
      </c>
      <c r="B136" s="39" t="s">
        <v>358</v>
      </c>
      <c r="C136" s="17" t="s">
        <v>385</v>
      </c>
      <c r="D136" s="17" t="str">
        <f>VLOOKUP(C136,TaxInfo!$A$2:$B$641,2,0)</f>
        <v xml:space="preserve">First Gen Hydro Power Corporation </v>
      </c>
      <c r="E136" s="17" t="str">
        <f>VLOOKUP(C136,TaxInfo!$A$2:$E$641,5,0)</f>
        <v>244-335-986-000</v>
      </c>
      <c r="F136" s="26" t="s">
        <v>35</v>
      </c>
      <c r="G136" s="11" t="s">
        <v>36</v>
      </c>
      <c r="H136" s="11" t="s">
        <v>37</v>
      </c>
      <c r="I136" s="11" t="s">
        <v>37</v>
      </c>
      <c r="J136" s="11" t="s">
        <v>36</v>
      </c>
      <c r="K136" s="25" t="s">
        <v>38</v>
      </c>
      <c r="L136" s="25">
        <v>36.96</v>
      </c>
      <c r="M136" s="25" t="s">
        <v>38</v>
      </c>
      <c r="N136" s="25">
        <v>-0.74</v>
      </c>
      <c r="O136" s="25">
        <f t="shared" si="12"/>
        <v>36.22</v>
      </c>
    </row>
    <row r="137" spans="1:15" ht="17.25" customHeight="1" x14ac:dyDescent="0.2">
      <c r="A137" s="42">
        <f t="shared" si="13"/>
        <v>135</v>
      </c>
      <c r="B137" s="40" t="s">
        <v>380</v>
      </c>
      <c r="C137" s="35" t="s">
        <v>380</v>
      </c>
      <c r="D137" s="17" t="str">
        <f>VLOOKUP(C137,TaxInfo!$A$2:$B$641,2,0)</f>
        <v xml:space="preserve">First Gen Hydro Power Corporation - Customer </v>
      </c>
      <c r="E137" s="17" t="str">
        <f>VLOOKUP(C137,TaxInfo!$A$2:$E$641,5,0)</f>
        <v>244-335-986-000</v>
      </c>
      <c r="F137" s="64" t="s">
        <v>35</v>
      </c>
      <c r="G137" s="36" t="s">
        <v>36</v>
      </c>
      <c r="H137" s="36" t="s">
        <v>37</v>
      </c>
      <c r="I137" s="36" t="s">
        <v>37</v>
      </c>
      <c r="J137" s="36" t="s">
        <v>36</v>
      </c>
      <c r="K137" s="37" t="s">
        <v>38</v>
      </c>
      <c r="L137" s="25">
        <v>0.94</v>
      </c>
      <c r="M137" s="25" t="s">
        <v>38</v>
      </c>
      <c r="N137" s="25">
        <v>-0.02</v>
      </c>
      <c r="O137" s="25">
        <f t="shared" si="12"/>
        <v>0.91999999999999993</v>
      </c>
    </row>
    <row r="138" spans="1:15" ht="17.25" customHeight="1" x14ac:dyDescent="0.2">
      <c r="A138" s="88">
        <f>A137+1</f>
        <v>136</v>
      </c>
      <c r="B138" s="87" t="s">
        <v>386</v>
      </c>
      <c r="C138" s="83" t="s">
        <v>386</v>
      </c>
      <c r="D138" s="83" t="str">
        <f>VLOOKUP(C138,TaxInfo!$A$2:$B$641,2,0)</f>
        <v xml:space="preserve">First Laguna Electric Cooperative, Inc. </v>
      </c>
      <c r="E138" s="17" t="str">
        <f>VLOOKUP(C138,TaxInfo!$A$2:$E$641,5,0)</f>
        <v>000-624-679-000</v>
      </c>
      <c r="F138" s="84" t="s">
        <v>35</v>
      </c>
      <c r="G138" s="85" t="s">
        <v>36</v>
      </c>
      <c r="H138" s="85" t="s">
        <v>37</v>
      </c>
      <c r="I138" s="85" t="s">
        <v>37</v>
      </c>
      <c r="J138" s="85" t="s">
        <v>37</v>
      </c>
      <c r="K138" s="86">
        <v>3790.71</v>
      </c>
      <c r="L138" s="25" t="s">
        <v>38</v>
      </c>
      <c r="M138" s="25">
        <v>454.89</v>
      </c>
      <c r="N138" s="25">
        <v>-75.81</v>
      </c>
      <c r="O138" s="25">
        <f t="shared" ref="O138:O174" si="14">SUM(K138:N138)</f>
        <v>4169.79</v>
      </c>
    </row>
    <row r="139" spans="1:15" ht="17.25" customHeight="1" x14ac:dyDescent="0.2">
      <c r="A139" s="42">
        <f>A138+1</f>
        <v>137</v>
      </c>
      <c r="B139" s="39" t="s">
        <v>387</v>
      </c>
      <c r="C139" s="17" t="s">
        <v>387</v>
      </c>
      <c r="D139" s="17" t="str">
        <f>VLOOKUP(C139,TaxInfo!$A$2:$B$641,2,0)</f>
        <v xml:space="preserve">First Natgas Power Corp. </v>
      </c>
      <c r="E139" s="17" t="str">
        <f>VLOOKUP(C139,TaxInfo!$A$2:$E$641,5,0)</f>
        <v>237-151-695-000</v>
      </c>
      <c r="F139" s="26" t="s">
        <v>43</v>
      </c>
      <c r="G139" s="11" t="s">
        <v>36</v>
      </c>
      <c r="H139" s="11" t="s">
        <v>37</v>
      </c>
      <c r="I139" s="11" t="s">
        <v>37</v>
      </c>
      <c r="J139" s="11" t="s">
        <v>37</v>
      </c>
      <c r="K139" s="25">
        <v>127.27</v>
      </c>
      <c r="L139" s="25" t="s">
        <v>38</v>
      </c>
      <c r="M139" s="25">
        <v>15.27</v>
      </c>
      <c r="N139" s="25">
        <v>-2.5499999999999998</v>
      </c>
      <c r="O139" s="25">
        <f t="shared" si="14"/>
        <v>139.98999999999998</v>
      </c>
    </row>
    <row r="140" spans="1:15" ht="17.25" customHeight="1" x14ac:dyDescent="0.2">
      <c r="A140" s="42">
        <f t="shared" si="13"/>
        <v>138</v>
      </c>
      <c r="B140" s="39" t="s">
        <v>387</v>
      </c>
      <c r="C140" s="17" t="s">
        <v>388</v>
      </c>
      <c r="D140" s="17" t="str">
        <f>VLOOKUP(C140,TaxInfo!$A$2:$B$641,2,0)</f>
        <v xml:space="preserve">First Natgas Power Corp. </v>
      </c>
      <c r="E140" s="17" t="str">
        <f>VLOOKUP(C140,TaxInfo!$A$2:$E$641,5,0)</f>
        <v>005-011-427-000</v>
      </c>
      <c r="F140" s="26" t="s">
        <v>35</v>
      </c>
      <c r="G140" s="11" t="s">
        <v>36</v>
      </c>
      <c r="H140" s="11" t="s">
        <v>37</v>
      </c>
      <c r="I140" s="11" t="s">
        <v>37</v>
      </c>
      <c r="J140" s="11" t="s">
        <v>37</v>
      </c>
      <c r="K140" s="25">
        <v>437.5</v>
      </c>
      <c r="L140" s="25" t="s">
        <v>38</v>
      </c>
      <c r="M140" s="25">
        <v>52.5</v>
      </c>
      <c r="N140" s="25">
        <v>-8.75</v>
      </c>
      <c r="O140" s="25">
        <f t="shared" si="14"/>
        <v>481.25</v>
      </c>
    </row>
    <row r="141" spans="1:15" ht="17.25" customHeight="1" x14ac:dyDescent="0.2">
      <c r="A141" s="42">
        <f>A140+1</f>
        <v>139</v>
      </c>
      <c r="B141" s="39" t="s">
        <v>389</v>
      </c>
      <c r="C141" s="17" t="s">
        <v>389</v>
      </c>
      <c r="D141" s="17" t="str">
        <f>VLOOKUP(C141,TaxInfo!$A$2:$B$641,2,0)</f>
        <v xml:space="preserve">First Solar Energy Corp. </v>
      </c>
      <c r="E141" s="17" t="str">
        <f>VLOOKUP(C141,TaxInfo!$A$2:$E$641,5,0)</f>
        <v>008-104-865-000</v>
      </c>
      <c r="F141" s="26" t="s">
        <v>43</v>
      </c>
      <c r="G141" s="11" t="s">
        <v>36</v>
      </c>
      <c r="H141" s="11" t="s">
        <v>36</v>
      </c>
      <c r="I141" s="11" t="s">
        <v>36</v>
      </c>
      <c r="J141" s="11" t="s">
        <v>36</v>
      </c>
      <c r="K141" s="25" t="s">
        <v>38</v>
      </c>
      <c r="L141" s="25">
        <v>0.94</v>
      </c>
      <c r="M141" s="25" t="s">
        <v>38</v>
      </c>
      <c r="N141" s="25">
        <v>-0.02</v>
      </c>
      <c r="O141" s="25">
        <f t="shared" si="14"/>
        <v>0.91999999999999993</v>
      </c>
    </row>
    <row r="142" spans="1:15" ht="17.25" customHeight="1" x14ac:dyDescent="0.2">
      <c r="A142" s="42">
        <f t="shared" si="13"/>
        <v>140</v>
      </c>
      <c r="B142" s="39" t="s">
        <v>389</v>
      </c>
      <c r="C142" s="17" t="s">
        <v>390</v>
      </c>
      <c r="D142" s="17" t="str">
        <f>VLOOKUP(C142,TaxInfo!$A$2:$B$641,2,0)</f>
        <v xml:space="preserve">First Solar Energy Corp. </v>
      </c>
      <c r="E142" s="17" t="str">
        <f>VLOOKUP(C142,TaxInfo!$A$2:$E$641,5,0)</f>
        <v>008-104-865-000</v>
      </c>
      <c r="F142" s="26" t="s">
        <v>35</v>
      </c>
      <c r="G142" s="11" t="s">
        <v>36</v>
      </c>
      <c r="H142" s="11" t="s">
        <v>36</v>
      </c>
      <c r="I142" s="11" t="s">
        <v>36</v>
      </c>
      <c r="J142" s="11" t="s">
        <v>36</v>
      </c>
      <c r="K142" s="25" t="s">
        <v>38</v>
      </c>
      <c r="L142" s="25">
        <v>84.83</v>
      </c>
      <c r="M142" s="25" t="s">
        <v>38</v>
      </c>
      <c r="N142" s="25">
        <v>-1.7</v>
      </c>
      <c r="O142" s="25">
        <f t="shared" si="14"/>
        <v>83.13</v>
      </c>
    </row>
    <row r="143" spans="1:15" ht="17.25" customHeight="1" x14ac:dyDescent="0.2">
      <c r="A143" s="42">
        <f>A142+1</f>
        <v>141</v>
      </c>
      <c r="B143" s="39" t="s">
        <v>391</v>
      </c>
      <c r="C143" s="17" t="s">
        <v>391</v>
      </c>
      <c r="D143" s="17" t="str">
        <f>VLOOKUP(C143,TaxInfo!$A$2:$B$641,2,0)</f>
        <v xml:space="preserve">First Toledo Solar Energy Corporation </v>
      </c>
      <c r="E143" s="17" t="str">
        <f>VLOOKUP(C143,TaxInfo!$A$2:$E$641,5,0)</f>
        <v>008-943-292-000</v>
      </c>
      <c r="F143" s="26" t="s">
        <v>43</v>
      </c>
      <c r="G143" s="11" t="s">
        <v>36</v>
      </c>
      <c r="H143" s="11" t="s">
        <v>36</v>
      </c>
      <c r="I143" s="11" t="s">
        <v>36</v>
      </c>
      <c r="J143" s="11" t="s">
        <v>36</v>
      </c>
      <c r="K143" s="25" t="s">
        <v>38</v>
      </c>
      <c r="L143" s="25">
        <v>544.45000000000005</v>
      </c>
      <c r="M143" s="25" t="s">
        <v>38</v>
      </c>
      <c r="N143" s="25">
        <v>-10.89</v>
      </c>
      <c r="O143" s="25">
        <f t="shared" si="14"/>
        <v>533.56000000000006</v>
      </c>
    </row>
    <row r="144" spans="1:15" ht="17.25" customHeight="1" x14ac:dyDescent="0.2">
      <c r="A144" s="42">
        <f t="shared" si="13"/>
        <v>142</v>
      </c>
      <c r="B144" s="39" t="s">
        <v>391</v>
      </c>
      <c r="C144" s="17" t="s">
        <v>392</v>
      </c>
      <c r="D144" s="17" t="str">
        <f>VLOOKUP(C144,TaxInfo!$A$2:$B$641,2,0)</f>
        <v xml:space="preserve">First Toledo Solar Energy Corporation </v>
      </c>
      <c r="E144" s="17" t="str">
        <f>VLOOKUP(C144,TaxInfo!$A$2:$E$641,5,0)</f>
        <v>008-943-292-000</v>
      </c>
      <c r="F144" s="26" t="s">
        <v>35</v>
      </c>
      <c r="G144" s="11" t="s">
        <v>36</v>
      </c>
      <c r="H144" s="11" t="s">
        <v>36</v>
      </c>
      <c r="I144" s="11" t="s">
        <v>36</v>
      </c>
      <c r="J144" s="11" t="s">
        <v>36</v>
      </c>
      <c r="K144" s="25" t="s">
        <v>38</v>
      </c>
      <c r="L144" s="25">
        <v>146.66999999999999</v>
      </c>
      <c r="M144" s="25" t="s">
        <v>38</v>
      </c>
      <c r="N144" s="25">
        <v>-2.93</v>
      </c>
      <c r="O144" s="25">
        <f t="shared" si="14"/>
        <v>143.73999999999998</v>
      </c>
    </row>
    <row r="145" spans="1:15" ht="17.25" customHeight="1" x14ac:dyDescent="0.2">
      <c r="A145" s="42">
        <f>A144+1</f>
        <v>143</v>
      </c>
      <c r="B145" s="10" t="s">
        <v>228</v>
      </c>
      <c r="C145" s="17" t="s">
        <v>229</v>
      </c>
      <c r="D145" s="17" t="str">
        <f>VLOOKUP(C145,TaxInfo!$A$2:$B$641,2,0)</f>
        <v>GIGA ACE 4, INC.</v>
      </c>
      <c r="E145" s="17" t="str">
        <f>VLOOKUP(C145,TaxInfo!$A$2:$E$641,5,0)</f>
        <v>758-765-902-000</v>
      </c>
      <c r="F145" s="26" t="s">
        <v>35</v>
      </c>
      <c r="G145" s="11" t="s">
        <v>36</v>
      </c>
      <c r="H145" s="11" t="s">
        <v>37</v>
      </c>
      <c r="I145" s="11" t="s">
        <v>36</v>
      </c>
      <c r="J145" s="11" t="s">
        <v>36</v>
      </c>
      <c r="K145" s="25" t="s">
        <v>38</v>
      </c>
      <c r="L145" s="25">
        <v>1339.01</v>
      </c>
      <c r="M145" s="25" t="s">
        <v>38</v>
      </c>
      <c r="N145" s="25">
        <v>-26.78</v>
      </c>
      <c r="O145" s="25">
        <f t="shared" si="14"/>
        <v>1312.23</v>
      </c>
    </row>
    <row r="146" spans="1:15" ht="17.25" customHeight="1" x14ac:dyDescent="0.2">
      <c r="A146" s="42">
        <f>A145+1</f>
        <v>144</v>
      </c>
      <c r="B146" s="39" t="s">
        <v>407</v>
      </c>
      <c r="C146" s="17" t="s">
        <v>407</v>
      </c>
      <c r="D146" s="17" t="str">
        <f>VLOOKUP(C146,TaxInfo!$A$2:$B$641,2,0)</f>
        <v xml:space="preserve">GIGASOL3, Inc. </v>
      </c>
      <c r="E146" s="17" t="str">
        <f>VLOOKUP(C146,TaxInfo!$A$2:$E$641,5,0)</f>
        <v>009-597-701-000</v>
      </c>
      <c r="F146" s="26" t="s">
        <v>43</v>
      </c>
      <c r="G146" s="11" t="s">
        <v>37</v>
      </c>
      <c r="H146" s="11" t="s">
        <v>36</v>
      </c>
      <c r="I146" s="11" t="s">
        <v>36</v>
      </c>
      <c r="J146" s="11" t="s">
        <v>36</v>
      </c>
      <c r="K146" s="25" t="s">
        <v>38</v>
      </c>
      <c r="L146" s="25">
        <v>2.4700000000000002</v>
      </c>
      <c r="M146" s="25" t="s">
        <v>38</v>
      </c>
      <c r="N146" s="25" t="s">
        <v>38</v>
      </c>
      <c r="O146" s="25">
        <f t="shared" si="14"/>
        <v>2.4700000000000002</v>
      </c>
    </row>
    <row r="147" spans="1:15" ht="17.25" customHeight="1" x14ac:dyDescent="0.2">
      <c r="A147" s="42">
        <f t="shared" si="13"/>
        <v>145</v>
      </c>
      <c r="B147" s="39" t="s">
        <v>407</v>
      </c>
      <c r="C147" s="17" t="s">
        <v>408</v>
      </c>
      <c r="D147" s="17" t="str">
        <f>VLOOKUP(C147,TaxInfo!$A$2:$B$641,2,0)</f>
        <v xml:space="preserve">GIGASOL3, Inc. </v>
      </c>
      <c r="E147" s="17" t="str">
        <f>VLOOKUP(C147,TaxInfo!$A$2:$E$641,5,0)</f>
        <v>009-597-701</v>
      </c>
      <c r="F147" s="26" t="s">
        <v>35</v>
      </c>
      <c r="G147" s="11" t="s">
        <v>36</v>
      </c>
      <c r="H147" s="11" t="s">
        <v>36</v>
      </c>
      <c r="I147" s="11" t="s">
        <v>36</v>
      </c>
      <c r="J147" s="11" t="s">
        <v>36</v>
      </c>
      <c r="K147" s="25" t="s">
        <v>38</v>
      </c>
      <c r="L147" s="25">
        <v>112.22</v>
      </c>
      <c r="M147" s="25" t="s">
        <v>38</v>
      </c>
      <c r="N147" s="25">
        <v>-2.2400000000000002</v>
      </c>
      <c r="O147" s="25">
        <f t="shared" si="14"/>
        <v>109.98</v>
      </c>
    </row>
    <row r="148" spans="1:15" ht="17.25" customHeight="1" x14ac:dyDescent="0.2">
      <c r="A148" s="42">
        <f>A147+1</f>
        <v>146</v>
      </c>
      <c r="B148" s="39" t="s">
        <v>398</v>
      </c>
      <c r="C148" s="17" t="s">
        <v>399</v>
      </c>
      <c r="D148" s="17" t="str">
        <f>VLOOKUP(C148,TaxInfo!$A$2:$B$641,2,0)</f>
        <v xml:space="preserve">Global Energy Supply Corporation </v>
      </c>
      <c r="E148" s="17" t="str">
        <f>VLOOKUP(C148,TaxInfo!$A$2:$E$641,5,0)</f>
        <v>234-621-270-000</v>
      </c>
      <c r="F148" s="26" t="s">
        <v>35</v>
      </c>
      <c r="G148" s="11" t="s">
        <v>36</v>
      </c>
      <c r="H148" s="11" t="s">
        <v>37</v>
      </c>
      <c r="I148" s="11" t="s">
        <v>37</v>
      </c>
      <c r="J148" s="11" t="s">
        <v>37</v>
      </c>
      <c r="K148" s="25">
        <v>26082.63</v>
      </c>
      <c r="L148" s="25" t="s">
        <v>38</v>
      </c>
      <c r="M148" s="25">
        <v>3129.92</v>
      </c>
      <c r="N148" s="25">
        <v>-521.65</v>
      </c>
      <c r="O148" s="25">
        <f t="shared" si="14"/>
        <v>28690.9</v>
      </c>
    </row>
    <row r="149" spans="1:15" ht="17.25" customHeight="1" x14ac:dyDescent="0.2">
      <c r="A149" s="42">
        <f>A148+1</f>
        <v>147</v>
      </c>
      <c r="B149" s="39" t="s">
        <v>410</v>
      </c>
      <c r="C149" s="17" t="s">
        <v>410</v>
      </c>
      <c r="D149" s="17" t="str">
        <f>VLOOKUP(C149,TaxInfo!$A$2:$B$641,2,0)</f>
        <v xml:space="preserve">GNPower Dinginin Ltd. Co. </v>
      </c>
      <c r="E149" s="17" t="str">
        <f>VLOOKUP(C149,TaxInfo!$A$2:$E$641,5,0)</f>
        <v>008-778-572-000</v>
      </c>
      <c r="F149" s="26" t="s">
        <v>43</v>
      </c>
      <c r="G149" s="11" t="s">
        <v>36</v>
      </c>
      <c r="H149" s="11" t="s">
        <v>36</v>
      </c>
      <c r="I149" s="11" t="s">
        <v>37</v>
      </c>
      <c r="J149" s="11" t="s">
        <v>37</v>
      </c>
      <c r="K149" s="25">
        <v>21905.59</v>
      </c>
      <c r="L149" s="25" t="s">
        <v>38</v>
      </c>
      <c r="M149" s="25">
        <v>2628.67</v>
      </c>
      <c r="N149" s="25">
        <v>-438.11</v>
      </c>
      <c r="O149" s="25">
        <f t="shared" si="14"/>
        <v>24096.15</v>
      </c>
    </row>
    <row r="150" spans="1:15" ht="17.25" customHeight="1" x14ac:dyDescent="0.2">
      <c r="A150" s="42">
        <f t="shared" si="13"/>
        <v>148</v>
      </c>
      <c r="B150" s="39" t="s">
        <v>410</v>
      </c>
      <c r="C150" s="17" t="s">
        <v>411</v>
      </c>
      <c r="D150" s="17" t="str">
        <f>VLOOKUP(C150,TaxInfo!$A$2:$B$641,2,0)</f>
        <v xml:space="preserve">GNPower Dinginin Ltd. Co. </v>
      </c>
      <c r="E150" s="17" t="str">
        <f>VLOOKUP(C150,TaxInfo!$A$2:$E$641,5,0)</f>
        <v>008-778-572-000</v>
      </c>
      <c r="F150" s="26" t="s">
        <v>35</v>
      </c>
      <c r="G150" s="11" t="s">
        <v>36</v>
      </c>
      <c r="H150" s="11" t="s">
        <v>36</v>
      </c>
      <c r="I150" s="11" t="s">
        <v>37</v>
      </c>
      <c r="J150" s="11" t="s">
        <v>37</v>
      </c>
      <c r="K150" s="25">
        <v>4019.46</v>
      </c>
      <c r="L150" s="25" t="s">
        <v>38</v>
      </c>
      <c r="M150" s="25">
        <v>482.34</v>
      </c>
      <c r="N150" s="25">
        <v>-80.39</v>
      </c>
      <c r="O150" s="25">
        <f t="shared" si="14"/>
        <v>4421.41</v>
      </c>
    </row>
    <row r="151" spans="1:15" ht="17.25" customHeight="1" x14ac:dyDescent="0.2">
      <c r="A151" s="42">
        <f>A150+1</f>
        <v>149</v>
      </c>
      <c r="B151" s="39" t="s">
        <v>412</v>
      </c>
      <c r="C151" s="17" t="s">
        <v>412</v>
      </c>
      <c r="D151" s="17" t="str">
        <f>VLOOKUP(C151,TaxInfo!$A$2:$B$641,2,0)</f>
        <v>GNPower Ltd. Co.</v>
      </c>
      <c r="E151" s="17" t="str">
        <f>VLOOKUP(C151,TaxInfo!$A$2:$E$641,5,0)</f>
        <v>202-920-663-000</v>
      </c>
      <c r="F151" s="26" t="s">
        <v>35</v>
      </c>
      <c r="G151" s="11" t="s">
        <v>36</v>
      </c>
      <c r="H151" s="11" t="s">
        <v>37</v>
      </c>
      <c r="I151" s="11" t="s">
        <v>37</v>
      </c>
      <c r="J151" s="11" t="s">
        <v>37</v>
      </c>
      <c r="K151" s="25">
        <v>930.25</v>
      </c>
      <c r="L151" s="25" t="s">
        <v>38</v>
      </c>
      <c r="M151" s="25">
        <v>111.63</v>
      </c>
      <c r="N151" s="25">
        <v>-18.600000000000001</v>
      </c>
      <c r="O151" s="25">
        <f t="shared" si="14"/>
        <v>1023.2800000000001</v>
      </c>
    </row>
    <row r="152" spans="1:15" ht="17.25" customHeight="1" x14ac:dyDescent="0.2">
      <c r="A152" s="42">
        <f>A151+1</f>
        <v>150</v>
      </c>
      <c r="B152" s="40" t="s">
        <v>409</v>
      </c>
      <c r="C152" s="35" t="s">
        <v>409</v>
      </c>
      <c r="D152" s="17" t="str">
        <f>VLOOKUP(C152,TaxInfo!$A$2:$B$641,2,0)</f>
        <v xml:space="preserve">GNPower Mariveles Energy Center Ltd. Co. </v>
      </c>
      <c r="E152" s="17" t="str">
        <f>VLOOKUP(C152,TaxInfo!$A$2:$E$641,5,0)</f>
        <v>006-659-706-000</v>
      </c>
      <c r="F152" s="64" t="s">
        <v>43</v>
      </c>
      <c r="G152" s="36" t="s">
        <v>36</v>
      </c>
      <c r="H152" s="36" t="s">
        <v>37</v>
      </c>
      <c r="I152" s="36" t="s">
        <v>37</v>
      </c>
      <c r="J152" s="36" t="s">
        <v>37</v>
      </c>
      <c r="K152" s="37">
        <v>3519.37</v>
      </c>
      <c r="L152" s="25" t="s">
        <v>38</v>
      </c>
      <c r="M152" s="25">
        <v>422.32</v>
      </c>
      <c r="N152" s="25">
        <v>-70.39</v>
      </c>
      <c r="O152" s="25">
        <f t="shared" si="14"/>
        <v>3871.3</v>
      </c>
    </row>
    <row r="153" spans="1:15" ht="17.25" customHeight="1" x14ac:dyDescent="0.2">
      <c r="A153" s="42">
        <f>A152+1</f>
        <v>151</v>
      </c>
      <c r="B153" s="87" t="s">
        <v>395</v>
      </c>
      <c r="C153" s="83" t="s">
        <v>395</v>
      </c>
      <c r="D153" s="83" t="str">
        <f>VLOOKUP(C153,TaxInfo!$A$2:$B$641,2,0)</f>
        <v>Goodfound Cement Corporation</v>
      </c>
      <c r="E153" s="17" t="str">
        <f>VLOOKUP(C153,TaxInfo!$A$2:$E$641,5,0)</f>
        <v>005-613-132-000</v>
      </c>
      <c r="F153" s="84" t="s">
        <v>35</v>
      </c>
      <c r="G153" s="85" t="s">
        <v>36</v>
      </c>
      <c r="H153" s="85" t="s">
        <v>37</v>
      </c>
      <c r="I153" s="85" t="s">
        <v>37</v>
      </c>
      <c r="J153" s="85" t="s">
        <v>37</v>
      </c>
      <c r="K153" s="86">
        <v>7113.6</v>
      </c>
      <c r="L153" s="86" t="s">
        <v>38</v>
      </c>
      <c r="M153" s="25">
        <v>853.63</v>
      </c>
      <c r="N153" s="25">
        <v>-142.27000000000001</v>
      </c>
      <c r="O153" s="25">
        <f t="shared" si="14"/>
        <v>7824.96</v>
      </c>
    </row>
    <row r="154" spans="1:15" ht="17.25" customHeight="1" x14ac:dyDescent="0.2">
      <c r="A154" s="42">
        <f>A153+1</f>
        <v>152</v>
      </c>
      <c r="B154" s="39" t="s">
        <v>393</v>
      </c>
      <c r="C154" s="17" t="s">
        <v>393</v>
      </c>
      <c r="D154" s="17" t="str">
        <f>VLOOKUP(C154,TaxInfo!$A$2:$B$641,2,0)</f>
        <v xml:space="preserve">Grass Gold Renewable Energy Corporation </v>
      </c>
      <c r="E154" s="17" t="str">
        <f>VLOOKUP(C154,TaxInfo!$A$2:$E$641,5,0)</f>
        <v>008-771-462-000</v>
      </c>
      <c r="F154" s="26" t="s">
        <v>43</v>
      </c>
      <c r="G154" s="11" t="s">
        <v>36</v>
      </c>
      <c r="H154" s="11" t="s">
        <v>36</v>
      </c>
      <c r="I154" s="11" t="s">
        <v>36</v>
      </c>
      <c r="J154" s="11" t="s">
        <v>36</v>
      </c>
      <c r="K154" s="25" t="s">
        <v>38</v>
      </c>
      <c r="L154" s="25">
        <v>3.65</v>
      </c>
      <c r="M154" s="25" t="s">
        <v>38</v>
      </c>
      <c r="N154" s="25">
        <v>-7.0000000000000007E-2</v>
      </c>
      <c r="O154" s="25">
        <f t="shared" si="14"/>
        <v>3.58</v>
      </c>
    </row>
    <row r="155" spans="1:15" ht="17.25" customHeight="1" x14ac:dyDescent="0.2">
      <c r="A155" s="42">
        <f t="shared" si="13"/>
        <v>153</v>
      </c>
      <c r="B155" s="39" t="s">
        <v>393</v>
      </c>
      <c r="C155" s="17" t="s">
        <v>394</v>
      </c>
      <c r="D155" s="17" t="str">
        <f>VLOOKUP(C155,TaxInfo!$A$2:$B$641,2,0)</f>
        <v xml:space="preserve">Grass Gold Renewable Energy Corporation </v>
      </c>
      <c r="E155" s="17" t="str">
        <f>VLOOKUP(C155,TaxInfo!$A$2:$E$641,5,0)</f>
        <v>008-771-462-000</v>
      </c>
      <c r="F155" s="26" t="s">
        <v>35</v>
      </c>
      <c r="G155" s="11" t="s">
        <v>36</v>
      </c>
      <c r="H155" s="11" t="s">
        <v>36</v>
      </c>
      <c r="I155" s="11" t="s">
        <v>36</v>
      </c>
      <c r="J155" s="11" t="s">
        <v>36</v>
      </c>
      <c r="K155" s="25" t="s">
        <v>38</v>
      </c>
      <c r="L155" s="25">
        <v>0.13</v>
      </c>
      <c r="M155" s="25" t="s">
        <v>38</v>
      </c>
      <c r="N155" s="25" t="s">
        <v>38</v>
      </c>
      <c r="O155" s="25">
        <f t="shared" si="14"/>
        <v>0.13</v>
      </c>
    </row>
    <row r="156" spans="1:15" ht="17.25" customHeight="1" x14ac:dyDescent="0.2">
      <c r="A156" s="42">
        <f>A155+1</f>
        <v>154</v>
      </c>
      <c r="B156" s="10" t="s">
        <v>350</v>
      </c>
      <c r="C156" s="17" t="s">
        <v>351</v>
      </c>
      <c r="D156" s="17" t="str">
        <f>VLOOKUP(C156,TaxInfo!$A$2:$B$641,2,0)</f>
        <v>Green Core Geothermal, Inc.</v>
      </c>
      <c r="E156" s="17" t="str">
        <f>VLOOKUP(C156,TaxInfo!$A$2:$E$641,5,0)</f>
        <v>007317982</v>
      </c>
      <c r="F156" s="26" t="s">
        <v>35</v>
      </c>
      <c r="G156" s="11" t="s">
        <v>36</v>
      </c>
      <c r="H156" s="11" t="s">
        <v>36</v>
      </c>
      <c r="I156" s="11" t="s">
        <v>37</v>
      </c>
      <c r="J156" s="11" t="s">
        <v>37</v>
      </c>
      <c r="K156" s="25">
        <v>147.34</v>
      </c>
      <c r="L156" s="25" t="s">
        <v>38</v>
      </c>
      <c r="M156" s="25">
        <v>17.68</v>
      </c>
      <c r="N156" s="25">
        <v>-2.95</v>
      </c>
      <c r="O156" s="25">
        <f t="shared" si="14"/>
        <v>162.07000000000002</v>
      </c>
    </row>
    <row r="157" spans="1:15" ht="17.25" customHeight="1" x14ac:dyDescent="0.2">
      <c r="A157" s="42">
        <f t="shared" si="13"/>
        <v>155</v>
      </c>
      <c r="B157" s="39" t="s">
        <v>350</v>
      </c>
      <c r="C157" s="17" t="s">
        <v>350</v>
      </c>
      <c r="D157" s="17" t="str">
        <f>VLOOKUP(C157,TaxInfo!$A$2:$B$641,2,0)</f>
        <v>Green Core Geothermal, Inc.</v>
      </c>
      <c r="E157" s="17" t="str">
        <f>VLOOKUP(C157,TaxInfo!$A$2:$E$641,5,0)</f>
        <v>007317982</v>
      </c>
      <c r="F157" s="26" t="s">
        <v>43</v>
      </c>
      <c r="G157" s="11" t="s">
        <v>36</v>
      </c>
      <c r="H157" s="11" t="s">
        <v>36</v>
      </c>
      <c r="I157" s="11" t="s">
        <v>36</v>
      </c>
      <c r="J157" s="11" t="s">
        <v>36</v>
      </c>
      <c r="K157" s="25" t="s">
        <v>38</v>
      </c>
      <c r="L157" s="25">
        <v>172070.67</v>
      </c>
      <c r="M157" s="25" t="s">
        <v>38</v>
      </c>
      <c r="N157" s="25">
        <v>-3441.41</v>
      </c>
      <c r="O157" s="25">
        <f t="shared" si="14"/>
        <v>168629.26</v>
      </c>
    </row>
    <row r="158" spans="1:15" ht="17.25" customHeight="1" x14ac:dyDescent="0.2">
      <c r="A158" s="42">
        <f t="shared" si="13"/>
        <v>156</v>
      </c>
      <c r="B158" s="39" t="s">
        <v>396</v>
      </c>
      <c r="C158" s="17" t="s">
        <v>396</v>
      </c>
      <c r="D158" s="17" t="str">
        <f>VLOOKUP(C158,TaxInfo!$A$2:$B$641,2,0)</f>
        <v>Green Core Geothermal, Inc.</v>
      </c>
      <c r="E158" s="17" t="str">
        <f>VLOOKUP(C158,TaxInfo!$A$2:$E$641,5,0)</f>
        <v>007317982</v>
      </c>
      <c r="F158" s="26" t="s">
        <v>35</v>
      </c>
      <c r="G158" s="11" t="s">
        <v>36</v>
      </c>
      <c r="H158" s="11" t="s">
        <v>36</v>
      </c>
      <c r="I158" s="11" t="s">
        <v>37</v>
      </c>
      <c r="J158" s="11" t="s">
        <v>37</v>
      </c>
      <c r="K158" s="25">
        <v>2354.48</v>
      </c>
      <c r="L158" s="25" t="s">
        <v>38</v>
      </c>
      <c r="M158" s="25">
        <v>282.54000000000002</v>
      </c>
      <c r="N158" s="25">
        <v>-47.09</v>
      </c>
      <c r="O158" s="25">
        <f t="shared" si="14"/>
        <v>2589.9299999999998</v>
      </c>
    </row>
    <row r="159" spans="1:15" ht="17.25" customHeight="1" x14ac:dyDescent="0.2">
      <c r="A159" s="42">
        <f t="shared" si="13"/>
        <v>157</v>
      </c>
      <c r="B159" s="39" t="s">
        <v>396</v>
      </c>
      <c r="C159" s="17" t="s">
        <v>397</v>
      </c>
      <c r="D159" s="17" t="str">
        <f>VLOOKUP(C159,TaxInfo!$A$2:$B$641,2,0)</f>
        <v>Green Core Geothermal, Inc.</v>
      </c>
      <c r="E159" s="17" t="str">
        <f>VLOOKUP(C159,TaxInfo!$A$2:$E$641,5,0)</f>
        <v>007317982</v>
      </c>
      <c r="F159" s="26" t="s">
        <v>35</v>
      </c>
      <c r="G159" s="11" t="s">
        <v>36</v>
      </c>
      <c r="H159" s="11" t="s">
        <v>36</v>
      </c>
      <c r="I159" s="11" t="s">
        <v>37</v>
      </c>
      <c r="J159" s="11" t="s">
        <v>37</v>
      </c>
      <c r="K159" s="25">
        <v>142.63999999999999</v>
      </c>
      <c r="L159" s="25" t="s">
        <v>38</v>
      </c>
      <c r="M159" s="25">
        <v>17.12</v>
      </c>
      <c r="N159" s="25">
        <v>-2.85</v>
      </c>
      <c r="O159" s="25">
        <f t="shared" si="14"/>
        <v>156.91</v>
      </c>
    </row>
    <row r="160" spans="1:15" ht="17.25" customHeight="1" x14ac:dyDescent="0.2">
      <c r="A160" s="42">
        <f>A159+1</f>
        <v>158</v>
      </c>
      <c r="B160" s="39" t="s">
        <v>400</v>
      </c>
      <c r="C160" s="17" t="s">
        <v>400</v>
      </c>
      <c r="D160" s="17" t="str">
        <f>VLOOKUP(C160,TaxInfo!$A$2:$B$641,2,0)</f>
        <v xml:space="preserve">Green Future Innovations, Inc. </v>
      </c>
      <c r="E160" s="17" t="str">
        <f>VLOOKUP(C160,TaxInfo!$A$2:$E$641,5,0)</f>
        <v>006-922-063-000</v>
      </c>
      <c r="F160" s="26" t="s">
        <v>43</v>
      </c>
      <c r="G160" s="11" t="s">
        <v>36</v>
      </c>
      <c r="H160" s="11" t="s">
        <v>37</v>
      </c>
      <c r="I160" s="11" t="s">
        <v>36</v>
      </c>
      <c r="J160" s="11" t="s">
        <v>36</v>
      </c>
      <c r="K160" s="25" t="s">
        <v>38</v>
      </c>
      <c r="L160" s="25">
        <v>1.92</v>
      </c>
      <c r="M160" s="25"/>
      <c r="N160" s="25">
        <v>-0.04</v>
      </c>
      <c r="O160" s="25">
        <f t="shared" si="14"/>
        <v>1.88</v>
      </c>
    </row>
    <row r="161" spans="1:15" ht="17.25" customHeight="1" x14ac:dyDescent="0.2">
      <c r="A161" s="42">
        <f t="shared" si="13"/>
        <v>159</v>
      </c>
      <c r="B161" s="39" t="s">
        <v>400</v>
      </c>
      <c r="C161" s="17" t="s">
        <v>401</v>
      </c>
      <c r="D161" s="17" t="str">
        <f>VLOOKUP(C161,TaxInfo!$A$2:$B$641,2,0)</f>
        <v xml:space="preserve">Green Future Innovations, Inc. </v>
      </c>
      <c r="E161" s="17" t="str">
        <f>VLOOKUP(C161,TaxInfo!$A$2:$E$641,5,0)</f>
        <v>006-922-063-000</v>
      </c>
      <c r="F161" s="26" t="s">
        <v>35</v>
      </c>
      <c r="G161" s="11" t="s">
        <v>36</v>
      </c>
      <c r="H161" s="11" t="s">
        <v>37</v>
      </c>
      <c r="I161" s="11" t="s">
        <v>36</v>
      </c>
      <c r="J161" s="11" t="s">
        <v>36</v>
      </c>
      <c r="K161" s="25" t="s">
        <v>38</v>
      </c>
      <c r="L161" s="25">
        <v>840.79</v>
      </c>
      <c r="M161" s="25" t="s">
        <v>38</v>
      </c>
      <c r="N161" s="25">
        <v>-16.82</v>
      </c>
      <c r="O161" s="25">
        <f t="shared" si="14"/>
        <v>823.96999999999991</v>
      </c>
    </row>
    <row r="162" spans="1:15" ht="17.25" customHeight="1" x14ac:dyDescent="0.2">
      <c r="A162" s="42">
        <f>A161+1</f>
        <v>160</v>
      </c>
      <c r="B162" s="39" t="s">
        <v>403</v>
      </c>
      <c r="C162" s="17" t="s">
        <v>403</v>
      </c>
      <c r="D162" s="17" t="str">
        <f>VLOOKUP(C162,TaxInfo!$A$2:$B$641,2,0)</f>
        <v xml:space="preserve">Green Innovations for Tomorrow Corporation </v>
      </c>
      <c r="E162" s="17" t="str">
        <f>VLOOKUP(C162,TaxInfo!$A$2:$E$641,5,0)</f>
        <v>436-997-925-000</v>
      </c>
      <c r="F162" s="26" t="s">
        <v>43</v>
      </c>
      <c r="G162" s="11" t="s">
        <v>36</v>
      </c>
      <c r="H162" s="11" t="s">
        <v>36</v>
      </c>
      <c r="I162" s="11" t="s">
        <v>36</v>
      </c>
      <c r="J162" s="11" t="s">
        <v>36</v>
      </c>
      <c r="K162" s="25" t="s">
        <v>38</v>
      </c>
      <c r="L162" s="25">
        <v>4.4800000000000004</v>
      </c>
      <c r="M162" s="25" t="s">
        <v>38</v>
      </c>
      <c r="N162" s="25">
        <v>-0.09</v>
      </c>
      <c r="O162" s="25">
        <f t="shared" si="14"/>
        <v>4.3900000000000006</v>
      </c>
    </row>
    <row r="163" spans="1:15" ht="17.25" customHeight="1" x14ac:dyDescent="0.2">
      <c r="A163" s="42">
        <f t="shared" si="13"/>
        <v>161</v>
      </c>
      <c r="B163" s="39" t="s">
        <v>403</v>
      </c>
      <c r="C163" s="17" t="s">
        <v>404</v>
      </c>
      <c r="D163" s="17" t="str">
        <f>VLOOKUP(C163,TaxInfo!$A$2:$B$641,2,0)</f>
        <v xml:space="preserve">Green Innovations for Tomorrow Corporation </v>
      </c>
      <c r="E163" s="17" t="str">
        <f>VLOOKUP(C163,TaxInfo!$A$2:$E$641,5,0)</f>
        <v>436-997-925-000</v>
      </c>
      <c r="F163" s="26" t="s">
        <v>43</v>
      </c>
      <c r="G163" s="11" t="s">
        <v>36</v>
      </c>
      <c r="H163" s="11" t="s">
        <v>36</v>
      </c>
      <c r="I163" s="11" t="s">
        <v>36</v>
      </c>
      <c r="J163" s="11" t="s">
        <v>36</v>
      </c>
      <c r="K163" s="25" t="s">
        <v>38</v>
      </c>
      <c r="L163" s="25">
        <v>1.43</v>
      </c>
      <c r="M163" s="25" t="s">
        <v>38</v>
      </c>
      <c r="N163" s="25">
        <v>-0.03</v>
      </c>
      <c r="O163" s="25">
        <f t="shared" si="14"/>
        <v>1.4</v>
      </c>
    </row>
    <row r="164" spans="1:15" ht="17.25" customHeight="1" x14ac:dyDescent="0.2">
      <c r="A164" s="42">
        <f t="shared" si="13"/>
        <v>162</v>
      </c>
      <c r="B164" s="39" t="s">
        <v>403</v>
      </c>
      <c r="C164" s="17" t="s">
        <v>405</v>
      </c>
      <c r="D164" s="17" t="str">
        <f>VLOOKUP(C164,TaxInfo!$A$2:$B$641,2,0)</f>
        <v xml:space="preserve">Green Innovations for Tomorrow Corporation </v>
      </c>
      <c r="E164" s="17" t="str">
        <f>VLOOKUP(C164,TaxInfo!$A$2:$E$641,5,0)</f>
        <v>436-997-925-000</v>
      </c>
      <c r="F164" s="26" t="s">
        <v>35</v>
      </c>
      <c r="G164" s="11" t="s">
        <v>36</v>
      </c>
      <c r="H164" s="11" t="s">
        <v>36</v>
      </c>
      <c r="I164" s="11" t="s">
        <v>36</v>
      </c>
      <c r="J164" s="11" t="s">
        <v>36</v>
      </c>
      <c r="K164" s="25" t="s">
        <v>38</v>
      </c>
      <c r="L164" s="25">
        <v>54.76</v>
      </c>
      <c r="M164" s="25" t="s">
        <v>38</v>
      </c>
      <c r="N164" s="25">
        <v>-1.1000000000000001</v>
      </c>
      <c r="O164" s="25">
        <f t="shared" si="14"/>
        <v>53.66</v>
      </c>
    </row>
    <row r="165" spans="1:15" ht="17.25" customHeight="1" x14ac:dyDescent="0.2">
      <c r="A165" s="42">
        <f t="shared" si="13"/>
        <v>163</v>
      </c>
      <c r="B165" s="39" t="s">
        <v>403</v>
      </c>
      <c r="C165" s="17" t="s">
        <v>406</v>
      </c>
      <c r="D165" s="17" t="str">
        <f>VLOOKUP(C165,TaxInfo!$A$2:$B$641,2,0)</f>
        <v xml:space="preserve">Green Innovations for Tomorrow Corporation </v>
      </c>
      <c r="E165" s="17" t="str">
        <f>VLOOKUP(C165,TaxInfo!$A$2:$E$641,5,0)</f>
        <v>436-997-925-000</v>
      </c>
      <c r="F165" s="26" t="s">
        <v>35</v>
      </c>
      <c r="G165" s="11" t="s">
        <v>36</v>
      </c>
      <c r="H165" s="11" t="s">
        <v>36</v>
      </c>
      <c r="I165" s="11" t="s">
        <v>36</v>
      </c>
      <c r="J165" s="11" t="s">
        <v>36</v>
      </c>
      <c r="K165" s="25" t="s">
        <v>38</v>
      </c>
      <c r="L165" s="25">
        <v>39.979999999999997</v>
      </c>
      <c r="M165" s="25" t="s">
        <v>38</v>
      </c>
      <c r="N165" s="25">
        <v>-0.8</v>
      </c>
      <c r="O165" s="25">
        <f t="shared" si="14"/>
        <v>39.18</v>
      </c>
    </row>
    <row r="166" spans="1:15" ht="17.25" customHeight="1" x14ac:dyDescent="0.2">
      <c r="A166" s="42">
        <f>A165+1</f>
        <v>164</v>
      </c>
      <c r="B166" s="10" t="s">
        <v>236</v>
      </c>
      <c r="C166" s="17" t="s">
        <v>237</v>
      </c>
      <c r="D166" s="17" t="str">
        <f>VLOOKUP(C166,TaxInfo!$A$2:$B$641,2,0)</f>
        <v>Greencore Power Solutions 3, Inc.</v>
      </c>
      <c r="E166" s="17" t="str">
        <f>VLOOKUP(C166,TaxInfo!$A$2:$E$641,5,0)</f>
        <v>010-168-348</v>
      </c>
      <c r="F166" s="26" t="s">
        <v>35</v>
      </c>
      <c r="G166" s="11" t="s">
        <v>36</v>
      </c>
      <c r="H166" s="11" t="s">
        <v>37</v>
      </c>
      <c r="I166" s="11" t="s">
        <v>37</v>
      </c>
      <c r="J166" s="11" t="s">
        <v>37</v>
      </c>
      <c r="K166" s="25">
        <v>69.290000000000006</v>
      </c>
      <c r="L166" s="25" t="s">
        <v>38</v>
      </c>
      <c r="M166" s="25">
        <v>8.31</v>
      </c>
      <c r="N166" s="25">
        <v>-1.39</v>
      </c>
      <c r="O166" s="25">
        <f t="shared" si="14"/>
        <v>76.210000000000008</v>
      </c>
    </row>
    <row r="167" spans="1:15" ht="17.25" customHeight="1" x14ac:dyDescent="0.2">
      <c r="A167" s="42">
        <f t="shared" ref="A167:A193" si="15">A166+1</f>
        <v>165</v>
      </c>
      <c r="B167" s="34" t="s">
        <v>236</v>
      </c>
      <c r="C167" s="35" t="s">
        <v>236</v>
      </c>
      <c r="D167" s="17" t="str">
        <f>VLOOKUP(C167,TaxInfo!$A$2:$B$641,2,0)</f>
        <v>Greencore Power Solutions 3, Inc.</v>
      </c>
      <c r="E167" s="17" t="str">
        <f>VLOOKUP(C167,TaxInfo!$A$2:$E$641,5,0)</f>
        <v>010-168-348</v>
      </c>
      <c r="F167" s="64" t="s">
        <v>43</v>
      </c>
      <c r="G167" s="36" t="s">
        <v>36</v>
      </c>
      <c r="H167" s="36" t="s">
        <v>37</v>
      </c>
      <c r="I167" s="36" t="s">
        <v>37</v>
      </c>
      <c r="J167" s="36" t="s">
        <v>37</v>
      </c>
      <c r="K167" s="37">
        <v>0.81</v>
      </c>
      <c r="L167" s="25" t="s">
        <v>38</v>
      </c>
      <c r="M167" s="25">
        <v>0.1</v>
      </c>
      <c r="N167" s="25">
        <v>-0.02</v>
      </c>
      <c r="O167" s="25">
        <f t="shared" si="14"/>
        <v>0.89</v>
      </c>
    </row>
    <row r="168" spans="1:15" ht="17.25" customHeight="1" x14ac:dyDescent="0.2">
      <c r="A168" s="42">
        <f>A167+1</f>
        <v>166</v>
      </c>
      <c r="B168" s="87" t="s">
        <v>413</v>
      </c>
      <c r="C168" s="83" t="s">
        <v>413</v>
      </c>
      <c r="D168" s="83" t="str">
        <f>VLOOKUP(C168,TaxInfo!$A$2:$B$641,2,0)</f>
        <v>Guimaras Electric Cooperative, Inc.</v>
      </c>
      <c r="E168" s="17" t="str">
        <f>VLOOKUP(C168,TaxInfo!$A$2:$E$641,5,0)</f>
        <v>000-994-641-000</v>
      </c>
      <c r="F168" s="84" t="s">
        <v>35</v>
      </c>
      <c r="G168" s="85" t="s">
        <v>36</v>
      </c>
      <c r="H168" s="85" t="s">
        <v>37</v>
      </c>
      <c r="I168" s="85" t="s">
        <v>37</v>
      </c>
      <c r="J168" s="85" t="s">
        <v>37</v>
      </c>
      <c r="K168" s="86">
        <v>1447.13</v>
      </c>
      <c r="L168" s="25" t="s">
        <v>38</v>
      </c>
      <c r="M168" s="25">
        <v>173.66</v>
      </c>
      <c r="N168" s="25">
        <v>-28.94</v>
      </c>
      <c r="O168" s="25">
        <f t="shared" si="14"/>
        <v>1591.8500000000001</v>
      </c>
    </row>
    <row r="169" spans="1:15" ht="17.25" customHeight="1" x14ac:dyDescent="0.2">
      <c r="A169" s="42">
        <f>A168+1</f>
        <v>167</v>
      </c>
      <c r="B169" s="10" t="s">
        <v>180</v>
      </c>
      <c r="C169" s="17" t="s">
        <v>180</v>
      </c>
      <c r="D169" s="17" t="str">
        <f>VLOOKUP(C169,TaxInfo!$A$2:$B$641,2,0)</f>
        <v xml:space="preserve">Guimaras Wind Corporation </v>
      </c>
      <c r="E169" s="17" t="str">
        <f>VLOOKUP(C169,TaxInfo!$A$2:$E$641,5,0)</f>
        <v>004-500-956-000</v>
      </c>
      <c r="F169" s="26" t="s">
        <v>43</v>
      </c>
      <c r="G169" s="11" t="s">
        <v>36</v>
      </c>
      <c r="H169" s="11" t="s">
        <v>36</v>
      </c>
      <c r="I169" s="11" t="s">
        <v>36</v>
      </c>
      <c r="J169" s="11" t="s">
        <v>36</v>
      </c>
      <c r="K169" s="25" t="s">
        <v>38</v>
      </c>
      <c r="L169" s="25">
        <v>447</v>
      </c>
      <c r="M169" s="25" t="s">
        <v>38</v>
      </c>
      <c r="N169" s="25">
        <v>-8.94</v>
      </c>
      <c r="O169" s="25">
        <f t="shared" si="14"/>
        <v>438.06</v>
      </c>
    </row>
    <row r="170" spans="1:15" ht="17.25" customHeight="1" x14ac:dyDescent="0.2">
      <c r="A170" s="42">
        <f t="shared" si="15"/>
        <v>168</v>
      </c>
      <c r="B170" s="10" t="s">
        <v>180</v>
      </c>
      <c r="C170" s="17" t="s">
        <v>181</v>
      </c>
      <c r="D170" s="17" t="str">
        <f>VLOOKUP(C170,TaxInfo!$A$2:$B$641,2,0)</f>
        <v xml:space="preserve">Guimaras Wind Corporation </v>
      </c>
      <c r="E170" s="17" t="str">
        <f>VLOOKUP(C170,TaxInfo!$A$2:$E$641,5,0)</f>
        <v>004-500-956-000</v>
      </c>
      <c r="F170" s="26" t="s">
        <v>35</v>
      </c>
      <c r="G170" s="11" t="s">
        <v>36</v>
      </c>
      <c r="H170" s="11" t="s">
        <v>36</v>
      </c>
      <c r="I170" s="11" t="s">
        <v>36</v>
      </c>
      <c r="J170" s="11" t="s">
        <v>36</v>
      </c>
      <c r="K170" s="25" t="s">
        <v>38</v>
      </c>
      <c r="L170" s="25">
        <v>22.52</v>
      </c>
      <c r="M170" s="25" t="s">
        <v>38</v>
      </c>
      <c r="N170" s="25">
        <v>-0.45</v>
      </c>
      <c r="O170" s="25">
        <f t="shared" si="14"/>
        <v>22.07</v>
      </c>
    </row>
    <row r="171" spans="1:15" ht="17.25" customHeight="1" x14ac:dyDescent="0.2">
      <c r="A171" s="42">
        <f>A170+1</f>
        <v>169</v>
      </c>
      <c r="B171" s="39" t="s">
        <v>424</v>
      </c>
      <c r="C171" s="17" t="s">
        <v>424</v>
      </c>
      <c r="D171" s="17" t="str">
        <f>VLOOKUP(C171,TaxInfo!$A$2:$B$641,2,0)</f>
        <v>Hawaiian-Philippine Company</v>
      </c>
      <c r="E171" s="17" t="str">
        <f>VLOOKUP(C171,TaxInfo!$A$2:$E$641,5,0)</f>
        <v>000-424-722-000</v>
      </c>
      <c r="F171" s="26" t="s">
        <v>43</v>
      </c>
      <c r="G171" s="11" t="s">
        <v>36</v>
      </c>
      <c r="H171" s="11" t="s">
        <v>37</v>
      </c>
      <c r="I171" s="11" t="s">
        <v>36</v>
      </c>
      <c r="J171" s="11" t="s">
        <v>37</v>
      </c>
      <c r="K171" s="25">
        <v>65</v>
      </c>
      <c r="L171" s="25" t="s">
        <v>38</v>
      </c>
      <c r="M171" s="25">
        <v>7.8</v>
      </c>
      <c r="N171" s="25">
        <v>-1.3</v>
      </c>
      <c r="O171" s="25">
        <f t="shared" si="14"/>
        <v>71.5</v>
      </c>
    </row>
    <row r="172" spans="1:15" ht="17.25" customHeight="1" x14ac:dyDescent="0.2">
      <c r="A172" s="42">
        <f t="shared" si="15"/>
        <v>170</v>
      </c>
      <c r="B172" s="39" t="s">
        <v>424</v>
      </c>
      <c r="C172" s="17" t="s">
        <v>425</v>
      </c>
      <c r="D172" s="17" t="str">
        <f>VLOOKUP(C172,TaxInfo!$A$2:$B$641,2,0)</f>
        <v>Hawaiian-Philippine Company</v>
      </c>
      <c r="E172" s="17" t="str">
        <f>VLOOKUP(C172,TaxInfo!$A$2:$E$641,5,0)</f>
        <v>000-424-722-000</v>
      </c>
      <c r="F172" s="26" t="s">
        <v>35</v>
      </c>
      <c r="G172" s="11" t="s">
        <v>36</v>
      </c>
      <c r="H172" s="11" t="s">
        <v>37</v>
      </c>
      <c r="I172" s="11" t="s">
        <v>36</v>
      </c>
      <c r="J172" s="11" t="s">
        <v>37</v>
      </c>
      <c r="K172" s="25">
        <v>547.71</v>
      </c>
      <c r="L172" s="25" t="s">
        <v>38</v>
      </c>
      <c r="M172" s="25">
        <v>65.73</v>
      </c>
      <c r="N172" s="25">
        <v>-10.95</v>
      </c>
      <c r="O172" s="25">
        <f t="shared" si="14"/>
        <v>602.49</v>
      </c>
    </row>
    <row r="173" spans="1:15" ht="17.25" customHeight="1" x14ac:dyDescent="0.2">
      <c r="A173" s="42">
        <f>A172+1</f>
        <v>171</v>
      </c>
      <c r="B173" s="39" t="s">
        <v>428</v>
      </c>
      <c r="C173" s="17" t="s">
        <v>428</v>
      </c>
      <c r="D173" s="17" t="str">
        <f>VLOOKUP(C173,TaxInfo!$A$2:$B$641,2,0)</f>
        <v xml:space="preserve">Hedcor Sabangan, Inc. </v>
      </c>
      <c r="E173" s="17" t="str">
        <f>VLOOKUP(C173,TaxInfo!$A$2:$E$641,5,0)</f>
        <v>409-507-988-000</v>
      </c>
      <c r="F173" s="26" t="s">
        <v>43</v>
      </c>
      <c r="G173" s="11" t="s">
        <v>36</v>
      </c>
      <c r="H173" s="11" t="s">
        <v>36</v>
      </c>
      <c r="I173" s="11" t="s">
        <v>36</v>
      </c>
      <c r="J173" s="11" t="s">
        <v>36</v>
      </c>
      <c r="K173" s="25" t="s">
        <v>38</v>
      </c>
      <c r="L173" s="25">
        <v>0.89</v>
      </c>
      <c r="M173" s="25" t="s">
        <v>38</v>
      </c>
      <c r="N173" s="25">
        <v>-0.02</v>
      </c>
      <c r="O173" s="25">
        <f t="shared" si="14"/>
        <v>0.87</v>
      </c>
    </row>
    <row r="174" spans="1:15" ht="17.25" customHeight="1" x14ac:dyDescent="0.2">
      <c r="A174" s="42">
        <f t="shared" si="15"/>
        <v>172</v>
      </c>
      <c r="B174" s="39" t="s">
        <v>428</v>
      </c>
      <c r="C174" s="17" t="s">
        <v>429</v>
      </c>
      <c r="D174" s="17" t="str">
        <f>VLOOKUP(C174,TaxInfo!$A$2:$B$641,2,0)</f>
        <v xml:space="preserve">Hedcor Sabangan, Inc. </v>
      </c>
      <c r="E174" s="17" t="str">
        <f>VLOOKUP(C174,TaxInfo!$A$2:$E$641,5,0)</f>
        <v>409-507-988-000</v>
      </c>
      <c r="F174" s="26" t="s">
        <v>35</v>
      </c>
      <c r="G174" s="11" t="s">
        <v>36</v>
      </c>
      <c r="H174" s="11" t="s">
        <v>36</v>
      </c>
      <c r="I174" s="11" t="s">
        <v>36</v>
      </c>
      <c r="J174" s="11" t="s">
        <v>36</v>
      </c>
      <c r="K174" s="25" t="s">
        <v>38</v>
      </c>
      <c r="L174" s="25">
        <v>1.85</v>
      </c>
      <c r="M174" s="25" t="s">
        <v>38</v>
      </c>
      <c r="N174" s="25">
        <v>-0.04</v>
      </c>
      <c r="O174" s="25">
        <f t="shared" si="14"/>
        <v>1.81</v>
      </c>
    </row>
    <row r="175" spans="1:15" ht="17.25" customHeight="1" x14ac:dyDescent="0.2">
      <c r="A175" s="42">
        <f>A174+1</f>
        <v>173</v>
      </c>
      <c r="B175" s="39" t="s">
        <v>414</v>
      </c>
      <c r="C175" s="17" t="s">
        <v>414</v>
      </c>
      <c r="D175" s="17" t="str">
        <f>VLOOKUP(C175,TaxInfo!$A$2:$B$641,2,0)</f>
        <v xml:space="preserve">HEDCOR, Inc. </v>
      </c>
      <c r="E175" s="17" t="str">
        <f>VLOOKUP(C175,TaxInfo!$A$2:$E$641,5,0)</f>
        <v>001-946-873-000</v>
      </c>
      <c r="F175" s="26" t="s">
        <v>43</v>
      </c>
      <c r="G175" s="11" t="s">
        <v>36</v>
      </c>
      <c r="H175" s="11" t="s">
        <v>36</v>
      </c>
      <c r="I175" s="11" t="s">
        <v>36</v>
      </c>
      <c r="J175" s="11" t="s">
        <v>36</v>
      </c>
      <c r="K175" s="25" t="s">
        <v>38</v>
      </c>
      <c r="L175" s="25">
        <v>0.79</v>
      </c>
      <c r="M175" s="25" t="s">
        <v>38</v>
      </c>
      <c r="N175" s="25">
        <v>-0.02</v>
      </c>
      <c r="O175" s="25">
        <f t="shared" ref="O175:O180" si="16">SUM(K175:N175)</f>
        <v>0.77</v>
      </c>
    </row>
    <row r="176" spans="1:15" ht="17.25" customHeight="1" x14ac:dyDescent="0.2">
      <c r="A176" s="42">
        <f t="shared" si="15"/>
        <v>174</v>
      </c>
      <c r="B176" s="39" t="s">
        <v>414</v>
      </c>
      <c r="C176" s="17" t="s">
        <v>415</v>
      </c>
      <c r="D176" s="17" t="str">
        <f>VLOOKUP(C176,TaxInfo!$A$2:$B$641,2,0)</f>
        <v xml:space="preserve">HEDCOR, Inc. </v>
      </c>
      <c r="E176" s="17" t="str">
        <f>VLOOKUP(C176,TaxInfo!$A$2:$E$641,5,0)</f>
        <v>001-946-873-000</v>
      </c>
      <c r="F176" s="26" t="s">
        <v>43</v>
      </c>
      <c r="G176" s="11" t="s">
        <v>36</v>
      </c>
      <c r="H176" s="11" t="s">
        <v>36</v>
      </c>
      <c r="I176" s="11" t="s">
        <v>36</v>
      </c>
      <c r="J176" s="11" t="s">
        <v>36</v>
      </c>
      <c r="K176" s="25" t="s">
        <v>38</v>
      </c>
      <c r="L176" s="25">
        <v>105.77</v>
      </c>
      <c r="M176" s="25" t="s">
        <v>38</v>
      </c>
      <c r="N176" s="25">
        <v>-2.12</v>
      </c>
      <c r="O176" s="25">
        <f t="shared" si="16"/>
        <v>103.64999999999999</v>
      </c>
    </row>
    <row r="177" spans="1:15" ht="17.25" customHeight="1" x14ac:dyDescent="0.2">
      <c r="A177" s="42">
        <f t="shared" si="15"/>
        <v>175</v>
      </c>
      <c r="B177" s="39" t="s">
        <v>414</v>
      </c>
      <c r="C177" s="17" t="s">
        <v>416</v>
      </c>
      <c r="D177" s="17" t="str">
        <f>VLOOKUP(C177,TaxInfo!$A$2:$B$641,2,0)</f>
        <v xml:space="preserve">HEDCOR, Inc. </v>
      </c>
      <c r="E177" s="17" t="str">
        <f>VLOOKUP(C177,TaxInfo!$A$2:$E$641,5,0)</f>
        <v>001-946-873-000</v>
      </c>
      <c r="F177" s="26" t="s">
        <v>35</v>
      </c>
      <c r="G177" s="11" t="s">
        <v>36</v>
      </c>
      <c r="H177" s="11" t="s">
        <v>36</v>
      </c>
      <c r="I177" s="11" t="s">
        <v>36</v>
      </c>
      <c r="J177" s="11" t="s">
        <v>36</v>
      </c>
      <c r="K177" s="25" t="s">
        <v>38</v>
      </c>
      <c r="L177" s="25">
        <v>0.44</v>
      </c>
      <c r="M177" s="25" t="s">
        <v>38</v>
      </c>
      <c r="N177" s="25">
        <v>-0.01</v>
      </c>
      <c r="O177" s="25">
        <f t="shared" si="16"/>
        <v>0.43</v>
      </c>
    </row>
    <row r="178" spans="1:15" ht="17.25" customHeight="1" x14ac:dyDescent="0.2">
      <c r="A178" s="42">
        <f t="shared" si="15"/>
        <v>176</v>
      </c>
      <c r="B178" s="39" t="s">
        <v>414</v>
      </c>
      <c r="C178" s="17" t="s">
        <v>417</v>
      </c>
      <c r="D178" s="17" t="str">
        <f>VLOOKUP(C178,TaxInfo!$A$2:$B$641,2,0)</f>
        <v xml:space="preserve">HEDCOR, Inc. </v>
      </c>
      <c r="E178" s="17" t="str">
        <f>VLOOKUP(C178,TaxInfo!$A$2:$E$641,5,0)</f>
        <v>001-946-873-000</v>
      </c>
      <c r="F178" s="26" t="s">
        <v>35</v>
      </c>
      <c r="G178" s="11" t="s">
        <v>36</v>
      </c>
      <c r="H178" s="11" t="s">
        <v>36</v>
      </c>
      <c r="I178" s="11" t="s">
        <v>36</v>
      </c>
      <c r="J178" s="11" t="s">
        <v>36</v>
      </c>
      <c r="K178" s="25" t="s">
        <v>38</v>
      </c>
      <c r="L178" s="25">
        <v>27.06</v>
      </c>
      <c r="M178" s="25" t="s">
        <v>38</v>
      </c>
      <c r="N178" s="25">
        <v>-0.54</v>
      </c>
      <c r="O178" s="25">
        <f t="shared" si="16"/>
        <v>26.52</v>
      </c>
    </row>
    <row r="179" spans="1:15" ht="17.25" customHeight="1" x14ac:dyDescent="0.2">
      <c r="A179" s="42">
        <f t="shared" si="15"/>
        <v>177</v>
      </c>
      <c r="B179" s="39" t="s">
        <v>414</v>
      </c>
      <c r="C179" s="17" t="s">
        <v>418</v>
      </c>
      <c r="D179" s="17" t="str">
        <f>VLOOKUP(C179,TaxInfo!$A$2:$B$641,2,0)</f>
        <v xml:space="preserve">HEDCOR, Inc. </v>
      </c>
      <c r="E179" s="17" t="str">
        <f>VLOOKUP(C179,TaxInfo!$A$2:$E$641,5,0)</f>
        <v>001-946-873-000</v>
      </c>
      <c r="F179" s="26" t="s">
        <v>43</v>
      </c>
      <c r="G179" s="11" t="s">
        <v>36</v>
      </c>
      <c r="H179" s="11" t="s">
        <v>36</v>
      </c>
      <c r="I179" s="11" t="s">
        <v>36</v>
      </c>
      <c r="J179" s="11" t="s">
        <v>36</v>
      </c>
      <c r="K179" s="25" t="s">
        <v>38</v>
      </c>
      <c r="L179" s="25">
        <v>60.87</v>
      </c>
      <c r="M179" s="25" t="s">
        <v>38</v>
      </c>
      <c r="N179" s="25">
        <v>-1.22</v>
      </c>
      <c r="O179" s="25">
        <f t="shared" si="16"/>
        <v>59.65</v>
      </c>
    </row>
    <row r="180" spans="1:15" ht="17.25" customHeight="1" x14ac:dyDescent="0.2">
      <c r="A180" s="42">
        <f t="shared" si="15"/>
        <v>178</v>
      </c>
      <c r="B180" s="39" t="s">
        <v>414</v>
      </c>
      <c r="C180" s="17" t="s">
        <v>419</v>
      </c>
      <c r="D180" s="17" t="str">
        <f>VLOOKUP(C180,TaxInfo!$A$2:$B$641,2,0)</f>
        <v xml:space="preserve">HEDCOR, Inc. </v>
      </c>
      <c r="E180" s="17" t="str">
        <f>VLOOKUP(C180,TaxInfo!$A$2:$E$641,5,0)</f>
        <v>001-946-873-00000</v>
      </c>
      <c r="F180" s="26" t="s">
        <v>35</v>
      </c>
      <c r="G180" s="11" t="s">
        <v>36</v>
      </c>
      <c r="H180" s="11" t="s">
        <v>36</v>
      </c>
      <c r="I180" s="11" t="s">
        <v>36</v>
      </c>
      <c r="J180" s="11" t="s">
        <v>36</v>
      </c>
      <c r="K180" s="25" t="s">
        <v>38</v>
      </c>
      <c r="L180" s="25">
        <v>15.15</v>
      </c>
      <c r="M180" s="25" t="s">
        <v>38</v>
      </c>
      <c r="N180" s="25">
        <v>-0.3</v>
      </c>
      <c r="O180" s="25">
        <f t="shared" si="16"/>
        <v>14.85</v>
      </c>
    </row>
    <row r="181" spans="1:15" ht="17.25" customHeight="1" x14ac:dyDescent="0.2">
      <c r="A181" s="42">
        <f>A180+1</f>
        <v>179</v>
      </c>
      <c r="B181" s="39" t="s">
        <v>420</v>
      </c>
      <c r="C181" s="17" t="s">
        <v>420</v>
      </c>
      <c r="D181" s="17" t="str">
        <f>VLOOKUP(C181,TaxInfo!$A$2:$B$641,2,0)</f>
        <v xml:space="preserve">Helios Solar Energy Corporation </v>
      </c>
      <c r="E181" s="17" t="str">
        <f>VLOOKUP(C181,TaxInfo!$A$2:$E$641,5,0)</f>
        <v>008-841-526-000</v>
      </c>
      <c r="F181" s="26" t="s">
        <v>43</v>
      </c>
      <c r="G181" s="11" t="s">
        <v>36</v>
      </c>
      <c r="H181" s="11" t="s">
        <v>36</v>
      </c>
      <c r="I181" s="11" t="s">
        <v>36</v>
      </c>
      <c r="J181" s="11" t="s">
        <v>36</v>
      </c>
      <c r="K181" s="25" t="s">
        <v>38</v>
      </c>
      <c r="L181" s="25">
        <v>708.63</v>
      </c>
      <c r="M181" s="25" t="s">
        <v>38</v>
      </c>
      <c r="N181" s="25">
        <v>-14.17</v>
      </c>
      <c r="O181" s="25">
        <f t="shared" ref="O181:O221" si="17">SUM(K181:N181)</f>
        <v>694.46</v>
      </c>
    </row>
    <row r="182" spans="1:15" ht="17.25" customHeight="1" x14ac:dyDescent="0.2">
      <c r="A182" s="42">
        <f t="shared" si="15"/>
        <v>180</v>
      </c>
      <c r="B182" s="40" t="s">
        <v>420</v>
      </c>
      <c r="C182" s="35" t="s">
        <v>421</v>
      </c>
      <c r="D182" s="17" t="str">
        <f>VLOOKUP(C182,TaxInfo!$A$2:$B$641,2,0)</f>
        <v xml:space="preserve">Helios Solar Energy Corporation </v>
      </c>
      <c r="E182" s="17" t="str">
        <f>VLOOKUP(C182,TaxInfo!$A$2:$E$641,5,0)</f>
        <v>008-841-526-000</v>
      </c>
      <c r="F182" s="64" t="s">
        <v>35</v>
      </c>
      <c r="G182" s="36" t="s">
        <v>36</v>
      </c>
      <c r="H182" s="36" t="s">
        <v>36</v>
      </c>
      <c r="I182" s="36" t="s">
        <v>36</v>
      </c>
      <c r="J182" s="36" t="s">
        <v>36</v>
      </c>
      <c r="K182" s="37" t="s">
        <v>38</v>
      </c>
      <c r="L182" s="25">
        <v>319.52</v>
      </c>
      <c r="M182" s="25" t="s">
        <v>38</v>
      </c>
      <c r="N182" s="25">
        <v>-6.39</v>
      </c>
      <c r="O182" s="25">
        <f t="shared" si="17"/>
        <v>313.13</v>
      </c>
    </row>
    <row r="183" spans="1:15" ht="17.25" customHeight="1" x14ac:dyDescent="0.2">
      <c r="A183" s="42">
        <f t="shared" ref="A183:A189" si="18">A182+1</f>
        <v>181</v>
      </c>
      <c r="B183" s="87" t="s">
        <v>422</v>
      </c>
      <c r="C183" s="83" t="s">
        <v>422</v>
      </c>
      <c r="D183" s="83" t="str">
        <f>VLOOKUP(C183,TaxInfo!$A$2:$B$641,2,0)</f>
        <v xml:space="preserve">HyperGreen Energy Corporation  </v>
      </c>
      <c r="E183" s="17" t="str">
        <f>VLOOKUP(C183,TaxInfo!$A$2:$E$641,5,0)</f>
        <v>008-421-135-000</v>
      </c>
      <c r="F183" s="84" t="s">
        <v>43</v>
      </c>
      <c r="G183" s="85" t="s">
        <v>36</v>
      </c>
      <c r="H183" s="85" t="s">
        <v>36</v>
      </c>
      <c r="I183" s="85" t="s">
        <v>36</v>
      </c>
      <c r="J183" s="85" t="s">
        <v>36</v>
      </c>
      <c r="K183" s="86" t="s">
        <v>38</v>
      </c>
      <c r="L183" s="25">
        <v>136.28</v>
      </c>
      <c r="M183" s="25" t="s">
        <v>38</v>
      </c>
      <c r="N183" s="25">
        <v>-2.73</v>
      </c>
      <c r="O183" s="25">
        <f t="shared" si="17"/>
        <v>133.55000000000001</v>
      </c>
    </row>
    <row r="184" spans="1:15" ht="17.25" customHeight="1" x14ac:dyDescent="0.2">
      <c r="A184" s="42">
        <f t="shared" si="18"/>
        <v>182</v>
      </c>
      <c r="B184" s="10" t="s">
        <v>439</v>
      </c>
      <c r="C184" s="17" t="s">
        <v>439</v>
      </c>
      <c r="D184" s="17" t="str">
        <f>VLOOKUP(C184,TaxInfo!$A$2:$B$641,2,0)</f>
        <v xml:space="preserve">Ilocos Norte Electric Cooperative, Inc. </v>
      </c>
      <c r="E184" s="17" t="str">
        <f>VLOOKUP(C184,TaxInfo!$A$2:$E$641,5,0)</f>
        <v>000-716-369-000</v>
      </c>
      <c r="F184" s="26" t="s">
        <v>35</v>
      </c>
      <c r="G184" s="11" t="s">
        <v>36</v>
      </c>
      <c r="H184" s="11" t="s">
        <v>37</v>
      </c>
      <c r="I184" s="11" t="s">
        <v>37</v>
      </c>
      <c r="J184" s="11" t="s">
        <v>37</v>
      </c>
      <c r="K184" s="25">
        <v>6966.47</v>
      </c>
      <c r="L184" s="25" t="s">
        <v>38</v>
      </c>
      <c r="M184" s="25">
        <v>835.98</v>
      </c>
      <c r="N184" s="25">
        <v>-139.33000000000001</v>
      </c>
      <c r="O184" s="25">
        <f t="shared" si="17"/>
        <v>7663.1200000000008</v>
      </c>
    </row>
    <row r="185" spans="1:15" ht="17.25" customHeight="1" x14ac:dyDescent="0.2">
      <c r="A185" s="42">
        <f t="shared" si="18"/>
        <v>183</v>
      </c>
      <c r="B185" s="10" t="s">
        <v>447</v>
      </c>
      <c r="C185" s="17" t="s">
        <v>447</v>
      </c>
      <c r="D185" s="17" t="str">
        <f>VLOOKUP(C185,TaxInfo!$A$2:$B$641,2,0)</f>
        <v>Ilocos Sur Electric Cooperative, Inc.</v>
      </c>
      <c r="E185" s="17" t="str">
        <f>VLOOKUP(C185,TaxInfo!$A$2:$E$641,5,0)</f>
        <v>000-555-221-000</v>
      </c>
      <c r="F185" s="26" t="s">
        <v>35</v>
      </c>
      <c r="G185" s="11" t="s">
        <v>36</v>
      </c>
      <c r="H185" s="11" t="s">
        <v>37</v>
      </c>
      <c r="I185" s="11" t="s">
        <v>37</v>
      </c>
      <c r="J185" s="11" t="s">
        <v>37</v>
      </c>
      <c r="K185" s="25">
        <v>12287.14</v>
      </c>
      <c r="L185" s="25" t="s">
        <v>38</v>
      </c>
      <c r="M185" s="25">
        <v>1474.46</v>
      </c>
      <c r="N185" s="25">
        <v>-245.74</v>
      </c>
      <c r="O185" s="25">
        <f t="shared" si="17"/>
        <v>13515.859999999999</v>
      </c>
    </row>
    <row r="186" spans="1:15" ht="17.25" customHeight="1" x14ac:dyDescent="0.2">
      <c r="A186" s="42">
        <f t="shared" si="18"/>
        <v>184</v>
      </c>
      <c r="B186" s="10" t="s">
        <v>436</v>
      </c>
      <c r="C186" s="17" t="s">
        <v>436</v>
      </c>
      <c r="D186" s="17" t="str">
        <f>VLOOKUP(C186,TaxInfo!$A$2:$B$641,2,0)</f>
        <v xml:space="preserve">Iloilo I Electric Cooperative, Inc. </v>
      </c>
      <c r="E186" s="17" t="str">
        <f>VLOOKUP(C186,TaxInfo!$A$2:$E$641,5,0)</f>
        <v>000-994-935-000</v>
      </c>
      <c r="F186" s="26" t="s">
        <v>35</v>
      </c>
      <c r="G186" s="11" t="s">
        <v>36</v>
      </c>
      <c r="H186" s="11" t="s">
        <v>37</v>
      </c>
      <c r="I186" s="11" t="s">
        <v>37</v>
      </c>
      <c r="J186" s="11" t="s">
        <v>37</v>
      </c>
      <c r="K186" s="25">
        <v>25293.53</v>
      </c>
      <c r="L186" s="25" t="s">
        <v>38</v>
      </c>
      <c r="M186" s="25">
        <v>3035.22</v>
      </c>
      <c r="N186" s="25">
        <v>-505.87</v>
      </c>
      <c r="O186" s="25">
        <f t="shared" si="17"/>
        <v>27822.880000000001</v>
      </c>
    </row>
    <row r="187" spans="1:15" ht="17.25" customHeight="1" x14ac:dyDescent="0.2">
      <c r="A187" s="42">
        <f t="shared" si="18"/>
        <v>185</v>
      </c>
      <c r="B187" s="10" t="s">
        <v>437</v>
      </c>
      <c r="C187" s="17" t="s">
        <v>437</v>
      </c>
      <c r="D187" s="17" t="str">
        <f>VLOOKUP(C187,TaxInfo!$A$2:$B$641,2,0)</f>
        <v xml:space="preserve">Iloilo II Electric Cooperative, Inc. </v>
      </c>
      <c r="E187" s="17" t="str">
        <f>VLOOKUP(C187,TaxInfo!$A$2:$E$641,5,0)</f>
        <v>000-994-942-000</v>
      </c>
      <c r="F187" s="26" t="s">
        <v>35</v>
      </c>
      <c r="G187" s="11" t="s">
        <v>36</v>
      </c>
      <c r="H187" s="11" t="s">
        <v>36</v>
      </c>
      <c r="I187" s="11" t="s">
        <v>37</v>
      </c>
      <c r="J187" s="11" t="s">
        <v>37</v>
      </c>
      <c r="K187" s="25">
        <v>7756.37</v>
      </c>
      <c r="L187" s="25" t="s">
        <v>38</v>
      </c>
      <c r="M187" s="25">
        <v>930.76</v>
      </c>
      <c r="N187" s="25">
        <v>-155.13</v>
      </c>
      <c r="O187" s="25">
        <f t="shared" si="17"/>
        <v>8532</v>
      </c>
    </row>
    <row r="188" spans="1:15" ht="17.25" customHeight="1" x14ac:dyDescent="0.2">
      <c r="A188" s="42">
        <f t="shared" si="18"/>
        <v>186</v>
      </c>
      <c r="B188" s="10" t="s">
        <v>438</v>
      </c>
      <c r="C188" s="17" t="s">
        <v>438</v>
      </c>
      <c r="D188" s="17" t="str">
        <f>VLOOKUP(C188,TaxInfo!$A$2:$B$641,2,0)</f>
        <v xml:space="preserve">Iloilo III Electric Cooperative, Inc. </v>
      </c>
      <c r="E188" s="17" t="str">
        <f>VLOOKUP(C188,TaxInfo!$A$2:$E$641,5,0)</f>
        <v>002-391-979-000</v>
      </c>
      <c r="F188" s="26" t="s">
        <v>35</v>
      </c>
      <c r="G188" s="11" t="s">
        <v>36</v>
      </c>
      <c r="H188" s="11" t="s">
        <v>37</v>
      </c>
      <c r="I188" s="11" t="s">
        <v>37</v>
      </c>
      <c r="J188" s="11" t="s">
        <v>37</v>
      </c>
      <c r="K188" s="25">
        <v>8562.49</v>
      </c>
      <c r="L188" s="25" t="s">
        <v>38</v>
      </c>
      <c r="M188" s="25">
        <v>1027.5</v>
      </c>
      <c r="N188" s="25">
        <v>-171.25</v>
      </c>
      <c r="O188" s="25">
        <f t="shared" si="17"/>
        <v>9418.74</v>
      </c>
    </row>
    <row r="189" spans="1:15" ht="17.25" customHeight="1" x14ac:dyDescent="0.2">
      <c r="A189" s="42">
        <f t="shared" si="18"/>
        <v>187</v>
      </c>
      <c r="B189" s="10" t="s">
        <v>441</v>
      </c>
      <c r="C189" s="17" t="s">
        <v>441</v>
      </c>
      <c r="D189" s="17" t="str">
        <f>VLOOKUP(C189,TaxInfo!$A$2:$B$641,2,0)</f>
        <v>INGRID POWER HOLDINGS, INC.</v>
      </c>
      <c r="E189" s="17" t="str">
        <f>VLOOKUP(C189,TaxInfo!$A$2:$E$641,5,0)</f>
        <v>010-031-135</v>
      </c>
      <c r="F189" s="26" t="s">
        <v>43</v>
      </c>
      <c r="G189" s="11" t="s">
        <v>37</v>
      </c>
      <c r="H189" s="11" t="s">
        <v>37</v>
      </c>
      <c r="I189" s="11" t="s">
        <v>37</v>
      </c>
      <c r="J189" s="11" t="s">
        <v>37</v>
      </c>
      <c r="K189" s="25">
        <v>34.369999999999997</v>
      </c>
      <c r="L189" s="25" t="s">
        <v>38</v>
      </c>
      <c r="M189" s="25">
        <v>4.12</v>
      </c>
      <c r="N189" s="25" t="s">
        <v>38</v>
      </c>
      <c r="O189" s="25">
        <f t="shared" si="17"/>
        <v>38.489999999999995</v>
      </c>
    </row>
    <row r="190" spans="1:15" ht="17.25" customHeight="1" x14ac:dyDescent="0.2">
      <c r="A190" s="42">
        <f t="shared" si="15"/>
        <v>188</v>
      </c>
      <c r="B190" s="10" t="s">
        <v>441</v>
      </c>
      <c r="C190" s="17" t="s">
        <v>442</v>
      </c>
      <c r="D190" s="17" t="str">
        <f>VLOOKUP(C190,TaxInfo!$A$2:$B$641,2,0)</f>
        <v>INGRID POWER HOLDINGS, INC.</v>
      </c>
      <c r="E190" s="17" t="str">
        <f>VLOOKUP(C190,TaxInfo!$A$2:$E$641,5,0)</f>
        <v>010-031-135</v>
      </c>
      <c r="F190" s="26" t="s">
        <v>35</v>
      </c>
      <c r="G190" s="11" t="s">
        <v>36</v>
      </c>
      <c r="H190" s="11" t="s">
        <v>37</v>
      </c>
      <c r="I190" s="11" t="s">
        <v>37</v>
      </c>
      <c r="J190" s="11" t="s">
        <v>37</v>
      </c>
      <c r="K190" s="25">
        <v>654.54999999999995</v>
      </c>
      <c r="L190" s="25" t="s">
        <v>38</v>
      </c>
      <c r="M190" s="25">
        <v>78.55</v>
      </c>
      <c r="N190" s="25">
        <v>-13.09</v>
      </c>
      <c r="O190" s="25">
        <f t="shared" si="17"/>
        <v>720.00999999999988</v>
      </c>
    </row>
    <row r="191" spans="1:15" ht="17.25" customHeight="1" x14ac:dyDescent="0.2">
      <c r="A191" s="42">
        <f>A190+1</f>
        <v>189</v>
      </c>
      <c r="B191" s="39" t="s">
        <v>430</v>
      </c>
      <c r="C191" s="17" t="s">
        <v>431</v>
      </c>
      <c r="D191" s="17" t="str">
        <f>VLOOKUP(C191,TaxInfo!$A$2:$B$641,2,0)</f>
        <v>Isabel Ancillary Services Co. Ltd.</v>
      </c>
      <c r="E191" s="17" t="str">
        <f>VLOOKUP(C191,TaxInfo!$A$2:$E$641,5,0)</f>
        <v>010-011-077</v>
      </c>
      <c r="F191" s="26" t="s">
        <v>35</v>
      </c>
      <c r="G191" s="11" t="s">
        <v>36</v>
      </c>
      <c r="H191" s="11" t="s">
        <v>37</v>
      </c>
      <c r="I191" s="11" t="s">
        <v>37</v>
      </c>
      <c r="J191" s="11" t="s">
        <v>37</v>
      </c>
      <c r="K191" s="25">
        <v>1.94</v>
      </c>
      <c r="L191" s="25" t="s">
        <v>38</v>
      </c>
      <c r="M191" s="25">
        <v>0.23</v>
      </c>
      <c r="N191" s="25">
        <v>-0.04</v>
      </c>
      <c r="O191" s="25">
        <f t="shared" si="17"/>
        <v>2.13</v>
      </c>
    </row>
    <row r="192" spans="1:15" ht="17.25" customHeight="1" x14ac:dyDescent="0.2">
      <c r="A192" s="42">
        <f>A191+1</f>
        <v>190</v>
      </c>
      <c r="B192" s="39" t="s">
        <v>432</v>
      </c>
      <c r="C192" s="17" t="s">
        <v>432</v>
      </c>
      <c r="D192" s="17" t="str">
        <f>VLOOKUP(C192,TaxInfo!$A$2:$B$641,2,0)</f>
        <v xml:space="preserve">Isabela Biomass Energy Corporation </v>
      </c>
      <c r="E192" s="17" t="str">
        <f>VLOOKUP(C192,TaxInfo!$A$2:$E$641,5,0)</f>
        <v>008-350-337-000</v>
      </c>
      <c r="F192" s="26" t="s">
        <v>43</v>
      </c>
      <c r="G192" s="11" t="s">
        <v>36</v>
      </c>
      <c r="H192" s="11" t="s">
        <v>36</v>
      </c>
      <c r="I192" s="11" t="s">
        <v>36</v>
      </c>
      <c r="J192" s="11" t="s">
        <v>36</v>
      </c>
      <c r="K192" s="25" t="s">
        <v>38</v>
      </c>
      <c r="L192" s="25">
        <v>6.29</v>
      </c>
      <c r="M192" s="25" t="s">
        <v>38</v>
      </c>
      <c r="N192" s="25">
        <v>-0.13</v>
      </c>
      <c r="O192" s="25">
        <f t="shared" si="17"/>
        <v>6.16</v>
      </c>
    </row>
    <row r="193" spans="1:15" ht="17.25" customHeight="1" x14ac:dyDescent="0.2">
      <c r="A193" s="42">
        <f t="shared" si="15"/>
        <v>191</v>
      </c>
      <c r="B193" s="39" t="s">
        <v>432</v>
      </c>
      <c r="C193" s="17" t="s">
        <v>433</v>
      </c>
      <c r="D193" s="17" t="str">
        <f>VLOOKUP(C193,TaxInfo!$A$2:$B$641,2,0)</f>
        <v xml:space="preserve">Isabela Biomass Energy Corporation </v>
      </c>
      <c r="E193" s="17" t="str">
        <f>VLOOKUP(C193,TaxInfo!$A$2:$E$641,5,0)</f>
        <v>008-350-337-000</v>
      </c>
      <c r="F193" s="26" t="s">
        <v>35</v>
      </c>
      <c r="G193" s="11" t="s">
        <v>36</v>
      </c>
      <c r="H193" s="11" t="s">
        <v>36</v>
      </c>
      <c r="I193" s="11" t="s">
        <v>36</v>
      </c>
      <c r="J193" s="11" t="s">
        <v>36</v>
      </c>
      <c r="K193" s="25" t="s">
        <v>38</v>
      </c>
      <c r="L193" s="25">
        <v>96.7</v>
      </c>
      <c r="M193" s="25" t="s">
        <v>38</v>
      </c>
      <c r="N193" s="25">
        <v>-1.93</v>
      </c>
      <c r="O193" s="25">
        <f t="shared" si="17"/>
        <v>94.77</v>
      </c>
    </row>
    <row r="194" spans="1:15" ht="17.25" customHeight="1" x14ac:dyDescent="0.2">
      <c r="A194" s="42">
        <f>A193+1</f>
        <v>192</v>
      </c>
      <c r="B194" s="10" t="s">
        <v>448</v>
      </c>
      <c r="C194" s="17" t="s">
        <v>448</v>
      </c>
      <c r="D194" s="17" t="str">
        <f>VLOOKUP(C194,TaxInfo!$A$2:$B$641,2,0)</f>
        <v xml:space="preserve">Isabela I Electric Cooperative, Inc. </v>
      </c>
      <c r="E194" s="17" t="str">
        <f>VLOOKUP(C194,TaxInfo!$A$2:$E$641,5,0)</f>
        <v>000-875-857-000</v>
      </c>
      <c r="F194" s="26" t="s">
        <v>35</v>
      </c>
      <c r="G194" s="11" t="s">
        <v>36</v>
      </c>
      <c r="H194" s="11" t="s">
        <v>37</v>
      </c>
      <c r="I194" s="11" t="s">
        <v>37</v>
      </c>
      <c r="J194" s="11" t="s">
        <v>37</v>
      </c>
      <c r="K194" s="25">
        <v>4957.53</v>
      </c>
      <c r="L194" s="25" t="s">
        <v>38</v>
      </c>
      <c r="M194" s="25">
        <v>594.9</v>
      </c>
      <c r="N194" s="25">
        <v>-99.15</v>
      </c>
      <c r="O194" s="25">
        <f t="shared" si="17"/>
        <v>5453.28</v>
      </c>
    </row>
    <row r="195" spans="1:15" ht="17.25" customHeight="1" x14ac:dyDescent="0.2">
      <c r="A195" s="42">
        <f>A194+1</f>
        <v>193</v>
      </c>
      <c r="B195" s="10" t="s">
        <v>449</v>
      </c>
      <c r="C195" s="17" t="s">
        <v>449</v>
      </c>
      <c r="D195" s="17" t="str">
        <f>VLOOKUP(C195,TaxInfo!$A$2:$B$641,2,0)</f>
        <v xml:space="preserve">Isabela II Electric Cooperative, Inc. </v>
      </c>
      <c r="E195" s="17" t="str">
        <f>VLOOKUP(C195,TaxInfo!$A$2:$E$641,5,0)</f>
        <v>002-833-960-000</v>
      </c>
      <c r="F195" s="26" t="s">
        <v>35</v>
      </c>
      <c r="G195" s="11" t="s">
        <v>36</v>
      </c>
      <c r="H195" s="11" t="s">
        <v>37</v>
      </c>
      <c r="I195" s="11" t="s">
        <v>37</v>
      </c>
      <c r="J195" s="11" t="s">
        <v>37</v>
      </c>
      <c r="K195" s="25">
        <v>4465.6400000000003</v>
      </c>
      <c r="L195" s="25" t="s">
        <v>38</v>
      </c>
      <c r="M195" s="25">
        <v>535.88</v>
      </c>
      <c r="N195" s="25">
        <v>-89.31</v>
      </c>
      <c r="O195" s="25">
        <f t="shared" si="17"/>
        <v>4912.21</v>
      </c>
    </row>
    <row r="196" spans="1:15" ht="17.25" customHeight="1" x14ac:dyDescent="0.2">
      <c r="A196" s="42">
        <f>A195+1</f>
        <v>194</v>
      </c>
      <c r="B196" s="10" t="s">
        <v>230</v>
      </c>
      <c r="C196" s="17" t="s">
        <v>231</v>
      </c>
      <c r="D196" s="17" t="str">
        <f>VLOOKUP(C196,TaxInfo!$A$2:$B$641,2,0)</f>
        <v>Isabela La Suerte Rice Mill Corporation</v>
      </c>
      <c r="E196" s="17" t="str">
        <f>VLOOKUP(C196,TaxInfo!$A$2:$E$641,5,0)</f>
        <v>006-737-622-000</v>
      </c>
      <c r="F196" s="26" t="s">
        <v>35</v>
      </c>
      <c r="G196" s="11" t="s">
        <v>36</v>
      </c>
      <c r="H196" s="11" t="s">
        <v>37</v>
      </c>
      <c r="I196" s="11" t="s">
        <v>37</v>
      </c>
      <c r="J196" s="11" t="s">
        <v>36</v>
      </c>
      <c r="K196" s="25" t="s">
        <v>38</v>
      </c>
      <c r="L196" s="25">
        <v>13.06</v>
      </c>
      <c r="M196" s="25" t="s">
        <v>38</v>
      </c>
      <c r="N196" s="25">
        <v>-0.26</v>
      </c>
      <c r="O196" s="25">
        <f t="shared" si="17"/>
        <v>12.8</v>
      </c>
    </row>
    <row r="197" spans="1:15" ht="17.25" customHeight="1" x14ac:dyDescent="0.2">
      <c r="A197" s="42">
        <f>A196+1</f>
        <v>195</v>
      </c>
      <c r="B197" s="34" t="s">
        <v>451</v>
      </c>
      <c r="C197" s="35" t="s">
        <v>451</v>
      </c>
      <c r="D197" s="17" t="str">
        <f>VLOOKUP(C197,TaxInfo!$A$2:$B$641,2,0)</f>
        <v xml:space="preserve">Jobin –SQM Inc. </v>
      </c>
      <c r="E197" s="17" t="str">
        <f>VLOOKUP(C197,TaxInfo!$A$2:$E$641,5,0)</f>
        <v>007-549-103-000</v>
      </c>
      <c r="F197" s="64" t="s">
        <v>43</v>
      </c>
      <c r="G197" s="36" t="s">
        <v>36</v>
      </c>
      <c r="H197" s="36" t="s">
        <v>36</v>
      </c>
      <c r="I197" s="36" t="s">
        <v>36</v>
      </c>
      <c r="J197" s="36" t="s">
        <v>36</v>
      </c>
      <c r="K197" s="25" t="s">
        <v>38</v>
      </c>
      <c r="L197" s="25">
        <v>5.16</v>
      </c>
      <c r="M197" s="25" t="s">
        <v>38</v>
      </c>
      <c r="N197" s="25">
        <v>-0.1</v>
      </c>
      <c r="O197" s="25">
        <f t="shared" si="17"/>
        <v>5.0600000000000005</v>
      </c>
    </row>
    <row r="198" spans="1:15" ht="17.25" customHeight="1" x14ac:dyDescent="0.2">
      <c r="A198" s="42">
        <f t="shared" ref="A198:A221" si="19">A197+1</f>
        <v>196</v>
      </c>
      <c r="B198" s="12" t="s">
        <v>451</v>
      </c>
      <c r="C198" s="18" t="s">
        <v>452</v>
      </c>
      <c r="D198" s="17" t="str">
        <f>VLOOKUP(C198,TaxInfo!$A$2:$B$641,2,0)</f>
        <v xml:space="preserve">Jobin –SQM Inc. </v>
      </c>
      <c r="E198" s="17" t="str">
        <f>VLOOKUP(C198,TaxInfo!$A$2:$E$641,5,0)</f>
        <v>007-549-103-000</v>
      </c>
      <c r="F198" s="27" t="s">
        <v>35</v>
      </c>
      <c r="G198" s="13" t="s">
        <v>36</v>
      </c>
      <c r="H198" s="13" t="s">
        <v>36</v>
      </c>
      <c r="I198" s="13" t="s">
        <v>36</v>
      </c>
      <c r="J198" s="13" t="s">
        <v>36</v>
      </c>
      <c r="K198" s="25" t="s">
        <v>38</v>
      </c>
      <c r="L198" s="25">
        <v>192.09</v>
      </c>
      <c r="M198" s="25" t="s">
        <v>38</v>
      </c>
      <c r="N198" s="25">
        <v>-3.84</v>
      </c>
      <c r="O198" s="25">
        <f t="shared" si="17"/>
        <v>188.25</v>
      </c>
    </row>
    <row r="199" spans="1:15" ht="17.25" customHeight="1" x14ac:dyDescent="0.2">
      <c r="A199" s="42">
        <f>A198+1</f>
        <v>197</v>
      </c>
      <c r="B199" s="10" t="s">
        <v>453</v>
      </c>
      <c r="C199" s="17" t="s">
        <v>453</v>
      </c>
      <c r="D199" s="17" t="str">
        <f>VLOOKUP(C199,TaxInfo!$A$2:$B$641,2,0)</f>
        <v>Kalinga-Apayao Electric Cooperative, Inc.</v>
      </c>
      <c r="E199" s="17" t="str">
        <f>VLOOKUP(C199,TaxInfo!$A$2:$E$641,5,0)</f>
        <v>001-001-041-000</v>
      </c>
      <c r="F199" s="26" t="s">
        <v>35</v>
      </c>
      <c r="G199" s="11" t="s">
        <v>36</v>
      </c>
      <c r="H199" s="11" t="s">
        <v>37</v>
      </c>
      <c r="I199" s="11" t="s">
        <v>37</v>
      </c>
      <c r="J199" s="11" t="s">
        <v>37</v>
      </c>
      <c r="K199" s="25">
        <v>4384.05</v>
      </c>
      <c r="L199" s="25" t="s">
        <v>38</v>
      </c>
      <c r="M199" s="25">
        <v>526.09</v>
      </c>
      <c r="N199" s="25">
        <v>-87.68</v>
      </c>
      <c r="O199" s="25">
        <f t="shared" si="17"/>
        <v>4822.46</v>
      </c>
    </row>
    <row r="200" spans="1:15" ht="17.25" customHeight="1" x14ac:dyDescent="0.2">
      <c r="A200" s="42">
        <f>A199+1</f>
        <v>198</v>
      </c>
      <c r="B200" s="10" t="s">
        <v>457</v>
      </c>
      <c r="C200" s="17" t="s">
        <v>457</v>
      </c>
      <c r="D200" s="17" t="str">
        <f>VLOOKUP(C200,TaxInfo!$A$2:$B$641,2,0)</f>
        <v xml:space="preserve">KEPCO SPC Power Corporation </v>
      </c>
      <c r="E200" s="17" t="str">
        <f>VLOOKUP(C200,TaxInfo!$A$2:$E$641,5,0)</f>
        <v>244-498-539-000</v>
      </c>
      <c r="F200" s="26" t="s">
        <v>43</v>
      </c>
      <c r="G200" s="11" t="s">
        <v>36</v>
      </c>
      <c r="H200" s="11" t="s">
        <v>37</v>
      </c>
      <c r="I200" s="11" t="s">
        <v>37</v>
      </c>
      <c r="J200" s="11" t="s">
        <v>37</v>
      </c>
      <c r="K200" s="25">
        <v>220.89</v>
      </c>
      <c r="L200" s="25" t="s">
        <v>38</v>
      </c>
      <c r="M200" s="25">
        <v>26.51</v>
      </c>
      <c r="N200" s="25">
        <v>-4.42</v>
      </c>
      <c r="O200" s="25">
        <f t="shared" si="17"/>
        <v>242.98</v>
      </c>
    </row>
    <row r="201" spans="1:15" ht="17.25" customHeight="1" x14ac:dyDescent="0.2">
      <c r="A201" s="42">
        <f t="shared" si="19"/>
        <v>199</v>
      </c>
      <c r="B201" s="10" t="s">
        <v>458</v>
      </c>
      <c r="C201" s="17" t="s">
        <v>459</v>
      </c>
      <c r="D201" s="17" t="str">
        <f>VLOOKUP(C201,TaxInfo!$A$2:$B$641,2,0)</f>
        <v xml:space="preserve">KEPCO SPC Power Corporation </v>
      </c>
      <c r="E201" s="17" t="str">
        <f>VLOOKUP(C201,TaxInfo!$A$2:$E$641,5,0)</f>
        <v>244-498-539-000</v>
      </c>
      <c r="F201" s="26" t="s">
        <v>35</v>
      </c>
      <c r="G201" s="11" t="s">
        <v>36</v>
      </c>
      <c r="H201" s="11" t="s">
        <v>37</v>
      </c>
      <c r="I201" s="11" t="s">
        <v>37</v>
      </c>
      <c r="J201" s="11" t="s">
        <v>37</v>
      </c>
      <c r="K201" s="25">
        <v>376.44</v>
      </c>
      <c r="L201" s="25" t="s">
        <v>38</v>
      </c>
      <c r="M201" s="25">
        <v>45.17</v>
      </c>
      <c r="N201" s="25">
        <v>-7.53</v>
      </c>
      <c r="O201" s="25">
        <f t="shared" si="17"/>
        <v>414.08000000000004</v>
      </c>
    </row>
    <row r="202" spans="1:15" ht="17.25" customHeight="1" x14ac:dyDescent="0.2">
      <c r="A202" s="42">
        <f>A201+1</f>
        <v>200</v>
      </c>
      <c r="B202" s="10" t="s">
        <v>455</v>
      </c>
      <c r="C202" s="17" t="s">
        <v>455</v>
      </c>
      <c r="D202" s="17" t="str">
        <f>VLOOKUP(C202,TaxInfo!$A$2:$B$641,2,0)</f>
        <v xml:space="preserve">Kratos RES, Inc. </v>
      </c>
      <c r="E202" s="17" t="str">
        <f>VLOOKUP(C202,TaxInfo!$A$2:$E$641,5,0)</f>
        <v>008-098-676-000</v>
      </c>
      <c r="F202" s="26" t="s">
        <v>35</v>
      </c>
      <c r="G202" s="11" t="s">
        <v>36</v>
      </c>
      <c r="H202" s="11" t="s">
        <v>37</v>
      </c>
      <c r="I202" s="11" t="s">
        <v>37</v>
      </c>
      <c r="J202" s="11" t="s">
        <v>37</v>
      </c>
      <c r="K202" s="25">
        <v>928.05</v>
      </c>
      <c r="L202" s="25" t="s">
        <v>38</v>
      </c>
      <c r="M202" s="25">
        <v>111.37</v>
      </c>
      <c r="N202" s="25">
        <v>-18.559999999999999</v>
      </c>
      <c r="O202" s="25">
        <f t="shared" si="17"/>
        <v>1020.8600000000001</v>
      </c>
    </row>
    <row r="203" spans="1:15" ht="17.25" customHeight="1" x14ac:dyDescent="0.2">
      <c r="A203" s="42">
        <f t="shared" si="19"/>
        <v>201</v>
      </c>
      <c r="B203" s="10" t="s">
        <v>455</v>
      </c>
      <c r="C203" s="17" t="s">
        <v>456</v>
      </c>
      <c r="D203" s="17" t="str">
        <f>VLOOKUP(C203,TaxInfo!$A$2:$B$641,2,0)</f>
        <v xml:space="preserve">Kratos RES, Inc. </v>
      </c>
      <c r="E203" s="17" t="str">
        <f>VLOOKUP(C203,TaxInfo!$A$2:$E$641,5,0)</f>
        <v>008-098-676-000</v>
      </c>
      <c r="F203" s="26" t="s">
        <v>35</v>
      </c>
      <c r="G203" s="11" t="s">
        <v>36</v>
      </c>
      <c r="H203" s="11" t="s">
        <v>37</v>
      </c>
      <c r="I203" s="11" t="s">
        <v>37</v>
      </c>
      <c r="J203" s="11" t="s">
        <v>37</v>
      </c>
      <c r="K203" s="25">
        <v>494.81</v>
      </c>
      <c r="L203" s="25" t="s">
        <v>38</v>
      </c>
      <c r="M203" s="25">
        <v>59.38</v>
      </c>
      <c r="N203" s="25">
        <v>-9.9</v>
      </c>
      <c r="O203" s="25">
        <f t="shared" si="17"/>
        <v>544.29000000000008</v>
      </c>
    </row>
    <row r="204" spans="1:15" ht="17.25" customHeight="1" x14ac:dyDescent="0.2">
      <c r="A204" s="42">
        <f t="shared" ref="A204:A219" si="20">A203+1</f>
        <v>202</v>
      </c>
      <c r="B204" s="10" t="s">
        <v>467</v>
      </c>
      <c r="C204" s="17" t="s">
        <v>467</v>
      </c>
      <c r="D204" s="17" t="str">
        <f>VLOOKUP(C204,TaxInfo!$A$2:$B$641,2,0)</f>
        <v xml:space="preserve">La Union Electric Cooperative, Inc. </v>
      </c>
      <c r="E204" s="17" t="str">
        <f>VLOOKUP(C204,TaxInfo!$A$2:$E$641,5,0)</f>
        <v>000-537-355-000</v>
      </c>
      <c r="F204" s="26" t="s">
        <v>35</v>
      </c>
      <c r="G204" s="11" t="s">
        <v>36</v>
      </c>
      <c r="H204" s="11" t="s">
        <v>37</v>
      </c>
      <c r="I204" s="11" t="s">
        <v>37</v>
      </c>
      <c r="J204" s="11" t="s">
        <v>37</v>
      </c>
      <c r="K204" s="25">
        <v>12141.51</v>
      </c>
      <c r="L204" s="25" t="s">
        <v>38</v>
      </c>
      <c r="M204" s="25">
        <v>1456.98</v>
      </c>
      <c r="N204" s="25">
        <v>-242.83</v>
      </c>
      <c r="O204" s="25">
        <f t="shared" si="17"/>
        <v>13355.66</v>
      </c>
    </row>
    <row r="205" spans="1:15" ht="17.25" customHeight="1" x14ac:dyDescent="0.2">
      <c r="A205" s="42">
        <f t="shared" si="20"/>
        <v>203</v>
      </c>
      <c r="B205" s="10" t="s">
        <v>198</v>
      </c>
      <c r="C205" s="17" t="s">
        <v>199</v>
      </c>
      <c r="D205" s="17" t="str">
        <f>VLOOKUP(C205,TaxInfo!$A$2:$B$641,2,0)</f>
        <v>Labayat 1 Hydropower Corporation</v>
      </c>
      <c r="E205" s="17" t="str">
        <f>VLOOKUP(C205,TaxInfo!$A$2:$E$641,5,0)</f>
        <v>009-110-521-000</v>
      </c>
      <c r="F205" s="26" t="s">
        <v>35</v>
      </c>
      <c r="G205" s="11" t="s">
        <v>36</v>
      </c>
      <c r="H205" s="11" t="s">
        <v>37</v>
      </c>
      <c r="I205" s="11" t="s">
        <v>36</v>
      </c>
      <c r="J205" s="11" t="s">
        <v>36</v>
      </c>
      <c r="K205" s="25" t="s">
        <v>38</v>
      </c>
      <c r="L205" s="25">
        <v>24.83</v>
      </c>
      <c r="M205" s="25" t="s">
        <v>38</v>
      </c>
      <c r="N205" s="25">
        <v>-0.5</v>
      </c>
      <c r="O205" s="25">
        <f t="shared" si="17"/>
        <v>24.33</v>
      </c>
    </row>
    <row r="206" spans="1:15" ht="17.25" customHeight="1" x14ac:dyDescent="0.2">
      <c r="A206" s="42">
        <f t="shared" si="20"/>
        <v>204</v>
      </c>
      <c r="B206" s="10" t="s">
        <v>460</v>
      </c>
      <c r="C206" s="17" t="s">
        <v>460</v>
      </c>
      <c r="D206" s="17" t="str">
        <f>VLOOKUP(C206,TaxInfo!$A$2:$B$641,2,0)</f>
        <v xml:space="preserve">Leyte II Electric Cooperative, Inc. </v>
      </c>
      <c r="E206" s="17" t="str">
        <f>VLOOKUP(C206,TaxInfo!$A$2:$E$641,5,0)</f>
        <v>000-611-721-000</v>
      </c>
      <c r="F206" s="26" t="s">
        <v>35</v>
      </c>
      <c r="G206" s="11" t="s">
        <v>36</v>
      </c>
      <c r="H206" s="11" t="s">
        <v>37</v>
      </c>
      <c r="I206" s="11" t="s">
        <v>37</v>
      </c>
      <c r="J206" s="11" t="s">
        <v>37</v>
      </c>
      <c r="K206" s="25">
        <v>8768.73</v>
      </c>
      <c r="L206" s="25" t="s">
        <v>38</v>
      </c>
      <c r="M206" s="25">
        <v>1052.25</v>
      </c>
      <c r="N206" s="25">
        <v>-175.37</v>
      </c>
      <c r="O206" s="25">
        <f t="shared" si="17"/>
        <v>9645.6099999999988</v>
      </c>
    </row>
    <row r="207" spans="1:15" ht="17.25" customHeight="1" x14ac:dyDescent="0.2">
      <c r="A207" s="42">
        <f t="shared" si="20"/>
        <v>205</v>
      </c>
      <c r="B207" s="10" t="s">
        <v>461</v>
      </c>
      <c r="C207" s="17" t="s">
        <v>461</v>
      </c>
      <c r="D207" s="17" t="str">
        <f>VLOOKUP(C207,TaxInfo!$A$2:$B$641,2,0)</f>
        <v xml:space="preserve">Leyte III Electric Cooperative, Inc. </v>
      </c>
      <c r="E207" s="17" t="str">
        <f>VLOOKUP(C207,TaxInfo!$A$2:$E$641,5,0)</f>
        <v>000-977-608-000</v>
      </c>
      <c r="F207" s="26" t="s">
        <v>35</v>
      </c>
      <c r="G207" s="11" t="s">
        <v>36</v>
      </c>
      <c r="H207" s="11" t="s">
        <v>37</v>
      </c>
      <c r="I207" s="11" t="s">
        <v>37</v>
      </c>
      <c r="J207" s="11" t="s">
        <v>37</v>
      </c>
      <c r="K207" s="25">
        <v>2116.2600000000002</v>
      </c>
      <c r="L207" s="25" t="s">
        <v>38</v>
      </c>
      <c r="M207" s="25">
        <v>253.95</v>
      </c>
      <c r="N207" s="25">
        <v>-42.33</v>
      </c>
      <c r="O207" s="25">
        <f t="shared" si="17"/>
        <v>2327.88</v>
      </c>
    </row>
    <row r="208" spans="1:15" ht="17.25" customHeight="1" x14ac:dyDescent="0.2">
      <c r="A208" s="42">
        <f t="shared" si="20"/>
        <v>206</v>
      </c>
      <c r="B208" s="10" t="s">
        <v>462</v>
      </c>
      <c r="C208" s="17" t="s">
        <v>462</v>
      </c>
      <c r="D208" s="17" t="str">
        <f>VLOOKUP(C208,TaxInfo!$A$2:$B$641,2,0)</f>
        <v xml:space="preserve">Leyte IV Electric Cooperative, Inc. </v>
      </c>
      <c r="E208" s="17" t="str">
        <f>VLOOKUP(C208,TaxInfo!$A$2:$E$641,5,0)</f>
        <v>000-782-737-000</v>
      </c>
      <c r="F208" s="26" t="s">
        <v>35</v>
      </c>
      <c r="G208" s="11" t="s">
        <v>36</v>
      </c>
      <c r="H208" s="11" t="s">
        <v>37</v>
      </c>
      <c r="I208" s="11" t="s">
        <v>37</v>
      </c>
      <c r="J208" s="11" t="s">
        <v>37</v>
      </c>
      <c r="K208" s="25">
        <v>4081.99</v>
      </c>
      <c r="L208" s="25" t="s">
        <v>38</v>
      </c>
      <c r="M208" s="25">
        <v>489.84</v>
      </c>
      <c r="N208" s="25">
        <v>-81.64</v>
      </c>
      <c r="O208" s="25">
        <f t="shared" si="17"/>
        <v>4490.1899999999996</v>
      </c>
    </row>
    <row r="209" spans="1:15" ht="17.25" customHeight="1" x14ac:dyDescent="0.2">
      <c r="A209" s="42">
        <f t="shared" si="20"/>
        <v>207</v>
      </c>
      <c r="B209" s="10" t="s">
        <v>463</v>
      </c>
      <c r="C209" s="17" t="s">
        <v>463</v>
      </c>
      <c r="D209" s="17" t="str">
        <f>VLOOKUP(C209,TaxInfo!$A$2:$B$641,2,0)</f>
        <v>Leyte V Electric Cooperative, Inc.</v>
      </c>
      <c r="E209" s="17" t="str">
        <f>VLOOKUP(C209,TaxInfo!$A$2:$E$641,5,0)</f>
        <v>001-383-331-000</v>
      </c>
      <c r="F209" s="26" t="s">
        <v>35</v>
      </c>
      <c r="G209" s="11" t="s">
        <v>36</v>
      </c>
      <c r="H209" s="11" t="s">
        <v>36</v>
      </c>
      <c r="I209" s="11" t="s">
        <v>37</v>
      </c>
      <c r="J209" s="11" t="s">
        <v>37</v>
      </c>
      <c r="K209" s="25">
        <v>9185.92</v>
      </c>
      <c r="L209" s="25" t="s">
        <v>38</v>
      </c>
      <c r="M209" s="25">
        <v>1102.31</v>
      </c>
      <c r="N209" s="25">
        <v>-183.72</v>
      </c>
      <c r="O209" s="25">
        <f t="shared" si="17"/>
        <v>10104.51</v>
      </c>
    </row>
    <row r="210" spans="1:15" ht="17.25" customHeight="1" x14ac:dyDescent="0.2">
      <c r="A210" s="42">
        <f t="shared" si="20"/>
        <v>208</v>
      </c>
      <c r="B210" s="10" t="s">
        <v>464</v>
      </c>
      <c r="C210" s="17" t="s">
        <v>464</v>
      </c>
      <c r="D210" s="17" t="str">
        <f>VLOOKUP(C210,TaxInfo!$A$2:$B$641,2,0)</f>
        <v xml:space="preserve">Lima Enerzone Corporation </v>
      </c>
      <c r="E210" s="17" t="str">
        <f>VLOOKUP(C210,TaxInfo!$A$2:$E$641,5,0)</f>
        <v>005-183-049-000</v>
      </c>
      <c r="F210" s="26" t="s">
        <v>35</v>
      </c>
      <c r="G210" s="11" t="s">
        <v>36</v>
      </c>
      <c r="H210" s="11" t="s">
        <v>37</v>
      </c>
      <c r="I210" s="11" t="s">
        <v>37</v>
      </c>
      <c r="J210" s="11" t="s">
        <v>36</v>
      </c>
      <c r="K210" s="25" t="s">
        <v>38</v>
      </c>
      <c r="L210" s="25">
        <v>3330.5</v>
      </c>
      <c r="M210" s="25" t="s">
        <v>38</v>
      </c>
      <c r="N210" s="25">
        <v>-66.61</v>
      </c>
      <c r="O210" s="25">
        <f t="shared" si="17"/>
        <v>3263.89</v>
      </c>
    </row>
    <row r="211" spans="1:15" ht="17.25" customHeight="1" x14ac:dyDescent="0.2">
      <c r="A211" s="42">
        <f t="shared" si="20"/>
        <v>209</v>
      </c>
      <c r="B211" s="10" t="s">
        <v>465</v>
      </c>
      <c r="C211" s="17" t="s">
        <v>465</v>
      </c>
      <c r="D211" s="17" t="str">
        <f>VLOOKUP(C211,TaxInfo!$A$2:$B$641,2,0)</f>
        <v>Linde Philippines, Inc.</v>
      </c>
      <c r="E211" s="17" t="str">
        <f>VLOOKUP(C211,TaxInfo!$A$2:$E$641,5,0)</f>
        <v>000-053-829-000</v>
      </c>
      <c r="F211" s="26" t="s">
        <v>35</v>
      </c>
      <c r="G211" s="11" t="s">
        <v>36</v>
      </c>
      <c r="H211" s="11" t="s">
        <v>37</v>
      </c>
      <c r="I211" s="11" t="s">
        <v>37</v>
      </c>
      <c r="J211" s="11" t="s">
        <v>37</v>
      </c>
      <c r="K211" s="25">
        <v>101.88</v>
      </c>
      <c r="L211" s="25" t="s">
        <v>38</v>
      </c>
      <c r="M211" s="25">
        <v>12.23</v>
      </c>
      <c r="N211" s="25">
        <v>-2.04</v>
      </c>
      <c r="O211" s="25">
        <f t="shared" si="17"/>
        <v>112.07</v>
      </c>
    </row>
    <row r="212" spans="1:15" ht="17.25" customHeight="1" x14ac:dyDescent="0.2">
      <c r="A212" s="42">
        <f t="shared" si="20"/>
        <v>210</v>
      </c>
      <c r="B212" s="34" t="s">
        <v>474</v>
      </c>
      <c r="C212" s="35" t="s">
        <v>474</v>
      </c>
      <c r="D212" s="17" t="str">
        <f>VLOOKUP(C212,TaxInfo!$A$2:$B$641,2,0)</f>
        <v>Mabuhay Energy Corporation</v>
      </c>
      <c r="E212" s="17" t="str">
        <f>VLOOKUP(C212,TaxInfo!$A$2:$E$641,5,0)</f>
        <v>009-541-806-000</v>
      </c>
      <c r="F212" s="64" t="s">
        <v>35</v>
      </c>
      <c r="G212" s="36" t="s">
        <v>36</v>
      </c>
      <c r="H212" s="36" t="s">
        <v>37</v>
      </c>
      <c r="I212" s="36" t="s">
        <v>37</v>
      </c>
      <c r="J212" s="36" t="s">
        <v>37</v>
      </c>
      <c r="K212" s="37">
        <v>22554.52</v>
      </c>
      <c r="L212" s="25" t="s">
        <v>38</v>
      </c>
      <c r="M212" s="25">
        <v>2706.54</v>
      </c>
      <c r="N212" s="25">
        <v>-451.09</v>
      </c>
      <c r="O212" s="25">
        <f t="shared" si="17"/>
        <v>24809.97</v>
      </c>
    </row>
    <row r="213" spans="1:15" ht="17.25" customHeight="1" x14ac:dyDescent="0.2">
      <c r="A213" s="42">
        <f t="shared" si="20"/>
        <v>211</v>
      </c>
      <c r="B213" s="82" t="s">
        <v>473</v>
      </c>
      <c r="C213" s="83" t="s">
        <v>473</v>
      </c>
      <c r="D213" s="83" t="str">
        <f>VLOOKUP(C213,TaxInfo!$A$2:$B$641,2,0)</f>
        <v xml:space="preserve">Mactan Electric Company </v>
      </c>
      <c r="E213" s="17" t="str">
        <f>VLOOKUP(C213,TaxInfo!$A$2:$E$641,5,0)</f>
        <v>000-259-873-000</v>
      </c>
      <c r="F213" s="84" t="s">
        <v>35</v>
      </c>
      <c r="G213" s="85" t="s">
        <v>36</v>
      </c>
      <c r="H213" s="85" t="s">
        <v>37</v>
      </c>
      <c r="I213" s="85" t="s">
        <v>37</v>
      </c>
      <c r="J213" s="85" t="s">
        <v>37</v>
      </c>
      <c r="K213" s="86">
        <v>80066.45</v>
      </c>
      <c r="L213" s="25" t="s">
        <v>38</v>
      </c>
      <c r="M213" s="25">
        <v>9607.9699999999993</v>
      </c>
      <c r="N213" s="25">
        <v>-1601.33</v>
      </c>
      <c r="O213" s="25">
        <f t="shared" si="17"/>
        <v>88073.09</v>
      </c>
    </row>
    <row r="214" spans="1:15" ht="17.25" customHeight="1" x14ac:dyDescent="0.2">
      <c r="A214" s="42">
        <f t="shared" si="20"/>
        <v>212</v>
      </c>
      <c r="B214" s="10" t="s">
        <v>479</v>
      </c>
      <c r="C214" s="17" t="s">
        <v>479</v>
      </c>
      <c r="D214" s="17" t="str">
        <f>VLOOKUP(C214,TaxInfo!$A$2:$B$641,2,0)</f>
        <v xml:space="preserve">Mactan Enerzone Corporation </v>
      </c>
      <c r="E214" s="17" t="str">
        <f>VLOOKUP(C214,TaxInfo!$A$2:$E$641,5,0)</f>
        <v>250-327-890-000</v>
      </c>
      <c r="F214" s="26" t="s">
        <v>35</v>
      </c>
      <c r="G214" s="11" t="s">
        <v>36</v>
      </c>
      <c r="H214" s="11" t="s">
        <v>37</v>
      </c>
      <c r="I214" s="11" t="s">
        <v>37</v>
      </c>
      <c r="J214" s="11" t="s">
        <v>36</v>
      </c>
      <c r="K214" s="25" t="s">
        <v>38</v>
      </c>
      <c r="L214" s="25">
        <v>2835.27</v>
      </c>
      <c r="M214" s="25" t="s">
        <v>38</v>
      </c>
      <c r="N214" s="25">
        <v>-56.71</v>
      </c>
      <c r="O214" s="25">
        <f t="shared" si="17"/>
        <v>2778.56</v>
      </c>
    </row>
    <row r="215" spans="1:15" ht="17.25" customHeight="1" x14ac:dyDescent="0.2">
      <c r="A215" s="42">
        <f t="shared" si="20"/>
        <v>213</v>
      </c>
      <c r="B215" s="10" t="s">
        <v>480</v>
      </c>
      <c r="C215" s="17" t="s">
        <v>480</v>
      </c>
      <c r="D215" s="17" t="str">
        <f>VLOOKUP(C215,TaxInfo!$A$2:$B$641,2,0)</f>
        <v>Maibarara Geothermal, Inc.</v>
      </c>
      <c r="E215" s="17" t="str">
        <f>VLOOKUP(C215,TaxInfo!$A$2:$E$641,5,0)</f>
        <v>007-843-328-000</v>
      </c>
      <c r="F215" s="26" t="s">
        <v>43</v>
      </c>
      <c r="G215" s="11" t="s">
        <v>36</v>
      </c>
      <c r="H215" s="11" t="s">
        <v>36</v>
      </c>
      <c r="I215" s="11" t="s">
        <v>36</v>
      </c>
      <c r="J215" s="11" t="s">
        <v>36</v>
      </c>
      <c r="K215" s="25" t="s">
        <v>38</v>
      </c>
      <c r="L215" s="25">
        <v>740.75</v>
      </c>
      <c r="M215" s="25" t="s">
        <v>38</v>
      </c>
      <c r="N215" s="25">
        <v>-14.82</v>
      </c>
      <c r="O215" s="25">
        <f t="shared" si="17"/>
        <v>725.93</v>
      </c>
    </row>
    <row r="216" spans="1:15" ht="17.25" customHeight="1" x14ac:dyDescent="0.2">
      <c r="A216" s="42">
        <f t="shared" si="20"/>
        <v>214</v>
      </c>
      <c r="B216" s="10" t="s">
        <v>482</v>
      </c>
      <c r="C216" s="17" t="s">
        <v>482</v>
      </c>
      <c r="D216" s="17" t="str">
        <f>VLOOKUP(C216,TaxInfo!$A$2:$B$641,2,0)</f>
        <v>Majayjay Hydropower Company, Inc</v>
      </c>
      <c r="E216" s="17" t="str">
        <f>VLOOKUP(C216,TaxInfo!$A$2:$E$641,5,0)</f>
        <v>006-998-745</v>
      </c>
      <c r="F216" s="26" t="s">
        <v>43</v>
      </c>
      <c r="G216" s="11" t="s">
        <v>36</v>
      </c>
      <c r="H216" s="11" t="s">
        <v>37</v>
      </c>
      <c r="I216" s="11" t="s">
        <v>36</v>
      </c>
      <c r="J216" s="11" t="s">
        <v>36</v>
      </c>
      <c r="K216" s="25" t="s">
        <v>38</v>
      </c>
      <c r="L216" s="25">
        <v>0.94</v>
      </c>
      <c r="M216" s="25" t="s">
        <v>38</v>
      </c>
      <c r="N216" s="25">
        <v>-0.02</v>
      </c>
      <c r="O216" s="25">
        <f t="shared" si="17"/>
        <v>0.91999999999999993</v>
      </c>
    </row>
    <row r="217" spans="1:15" ht="17.25" customHeight="1" x14ac:dyDescent="0.2">
      <c r="A217" s="42">
        <f t="shared" si="20"/>
        <v>215</v>
      </c>
      <c r="B217" s="10" t="s">
        <v>475</v>
      </c>
      <c r="C217" s="17" t="s">
        <v>476</v>
      </c>
      <c r="D217" s="17" t="str">
        <f>VLOOKUP(C217,TaxInfo!$A$2:$B$641,2,0)</f>
        <v>Majestics Energy Corporation</v>
      </c>
      <c r="E217" s="17" t="str">
        <f>VLOOKUP(C217,TaxInfo!$A$2:$E$641,5,0)</f>
        <v>006-986-390-000</v>
      </c>
      <c r="F217" s="26" t="s">
        <v>35</v>
      </c>
      <c r="G217" s="11" t="s">
        <v>36</v>
      </c>
      <c r="H217" s="11" t="s">
        <v>37</v>
      </c>
      <c r="I217" s="11" t="s">
        <v>36</v>
      </c>
      <c r="J217" s="11" t="s">
        <v>36</v>
      </c>
      <c r="K217" s="25" t="s">
        <v>38</v>
      </c>
      <c r="L217" s="25">
        <v>169.12</v>
      </c>
      <c r="M217" s="25" t="s">
        <v>38</v>
      </c>
      <c r="N217" s="25">
        <v>-3.38</v>
      </c>
      <c r="O217" s="25">
        <f t="shared" si="17"/>
        <v>165.74</v>
      </c>
    </row>
    <row r="218" spans="1:15" ht="17.25" customHeight="1" x14ac:dyDescent="0.2">
      <c r="A218" s="42">
        <f t="shared" si="20"/>
        <v>216</v>
      </c>
      <c r="B218" s="10" t="s">
        <v>470</v>
      </c>
      <c r="C218" s="17" t="s">
        <v>470</v>
      </c>
      <c r="D218" s="17" t="str">
        <f>VLOOKUP(C218,TaxInfo!$A$2:$B$641,2,0)</f>
        <v xml:space="preserve">Malvar Enerzone Corporation </v>
      </c>
      <c r="E218" s="17" t="str">
        <f>VLOOKUP(C218,TaxInfo!$A$2:$E$641,5,0)</f>
        <v>009-698-677-000</v>
      </c>
      <c r="F218" s="26" t="s">
        <v>35</v>
      </c>
      <c r="G218" s="11" t="s">
        <v>36</v>
      </c>
      <c r="H218" s="11" t="s">
        <v>37</v>
      </c>
      <c r="I218" s="11" t="s">
        <v>37</v>
      </c>
      <c r="J218" s="11" t="s">
        <v>36</v>
      </c>
      <c r="K218" s="25" t="s">
        <v>38</v>
      </c>
      <c r="L218" s="25">
        <v>2203.1999999999998</v>
      </c>
      <c r="M218" s="25" t="s">
        <v>38</v>
      </c>
      <c r="N218" s="25">
        <v>-44.06</v>
      </c>
      <c r="O218" s="25">
        <f t="shared" si="17"/>
        <v>2159.14</v>
      </c>
    </row>
    <row r="219" spans="1:15" ht="17.25" customHeight="1" x14ac:dyDescent="0.2">
      <c r="A219" s="42">
        <f t="shared" si="20"/>
        <v>217</v>
      </c>
      <c r="B219" s="10" t="s">
        <v>331</v>
      </c>
      <c r="C219" s="17" t="s">
        <v>332</v>
      </c>
      <c r="D219" s="17" t="str">
        <f>VLOOKUP(C219,TaxInfo!$A$2:$B$641,2,0)</f>
        <v xml:space="preserve">Manila Electric Company </v>
      </c>
      <c r="E219" s="17" t="str">
        <f>VLOOKUP(C219,TaxInfo!$A$2:$E$641,5,0)</f>
        <v>000-101-528-000</v>
      </c>
      <c r="F219" s="26" t="s">
        <v>35</v>
      </c>
      <c r="G219" s="11" t="s">
        <v>36</v>
      </c>
      <c r="H219" s="11" t="s">
        <v>37</v>
      </c>
      <c r="I219" s="11" t="s">
        <v>37</v>
      </c>
      <c r="J219" s="11" t="s">
        <v>37</v>
      </c>
      <c r="K219" s="25">
        <v>33918.5</v>
      </c>
      <c r="L219" s="25" t="s">
        <v>38</v>
      </c>
      <c r="M219" s="25">
        <v>4070.22</v>
      </c>
      <c r="N219" s="25">
        <v>-678.37</v>
      </c>
      <c r="O219" s="25">
        <f t="shared" si="17"/>
        <v>37310.35</v>
      </c>
    </row>
    <row r="220" spans="1:15" ht="17.25" customHeight="1" x14ac:dyDescent="0.2">
      <c r="A220" s="42">
        <f t="shared" si="19"/>
        <v>218</v>
      </c>
      <c r="B220" s="10" t="s">
        <v>331</v>
      </c>
      <c r="C220" s="17" t="s">
        <v>331</v>
      </c>
      <c r="D220" s="17" t="str">
        <f>VLOOKUP(C220,TaxInfo!$A$2:$B$641,2,0)</f>
        <v xml:space="preserve">Manila Electric Company </v>
      </c>
      <c r="E220" s="17" t="str">
        <f>VLOOKUP(C220,TaxInfo!$A$2:$E$641,5,0)</f>
        <v>000-101-528-000</v>
      </c>
      <c r="F220" s="26" t="s">
        <v>35</v>
      </c>
      <c r="G220" s="11" t="s">
        <v>36</v>
      </c>
      <c r="H220" s="11" t="s">
        <v>37</v>
      </c>
      <c r="I220" s="11" t="s">
        <v>37</v>
      </c>
      <c r="J220" s="11" t="s">
        <v>37</v>
      </c>
      <c r="K220" s="25">
        <v>1539547.4</v>
      </c>
      <c r="L220" s="25" t="s">
        <v>38</v>
      </c>
      <c r="M220" s="25">
        <v>184745.69</v>
      </c>
      <c r="N220" s="25">
        <v>-30790.95</v>
      </c>
      <c r="O220" s="25">
        <f t="shared" si="17"/>
        <v>1693502.14</v>
      </c>
    </row>
    <row r="221" spans="1:15" ht="17.25" customHeight="1" x14ac:dyDescent="0.2">
      <c r="A221" s="42">
        <f t="shared" si="19"/>
        <v>219</v>
      </c>
      <c r="B221" s="10" t="s">
        <v>489</v>
      </c>
      <c r="C221" s="17" t="s">
        <v>489</v>
      </c>
      <c r="D221" s="17" t="str">
        <f>VLOOKUP(C221,TaxInfo!$A$2:$B$641,2,0)</f>
        <v xml:space="preserve">Manila Electric Company </v>
      </c>
      <c r="E221" s="17" t="str">
        <f>VLOOKUP(C221,TaxInfo!$A$2:$E$641,5,0)</f>
        <v>000-101-528-000</v>
      </c>
      <c r="F221" s="26" t="s">
        <v>35</v>
      </c>
      <c r="G221" s="11" t="s">
        <v>36</v>
      </c>
      <c r="H221" s="11" t="s">
        <v>37</v>
      </c>
      <c r="I221" s="11" t="s">
        <v>37</v>
      </c>
      <c r="J221" s="11" t="s">
        <v>37</v>
      </c>
      <c r="K221" s="25">
        <v>352298.82</v>
      </c>
      <c r="L221" s="25" t="s">
        <v>38</v>
      </c>
      <c r="M221" s="25">
        <v>42275.86</v>
      </c>
      <c r="N221" s="25">
        <v>-7045.98</v>
      </c>
      <c r="O221" s="25">
        <f t="shared" si="17"/>
        <v>387528.7</v>
      </c>
    </row>
    <row r="222" spans="1:15" ht="17.25" customHeight="1" x14ac:dyDescent="0.2">
      <c r="A222" s="42">
        <f>A221+1</f>
        <v>220</v>
      </c>
      <c r="B222" s="10" t="s">
        <v>59</v>
      </c>
      <c r="C222" s="17" t="s">
        <v>60</v>
      </c>
      <c r="D222" s="17" t="str">
        <f>VLOOKUP(C222,TaxInfo!$A$2:$B$641,2,0)</f>
        <v xml:space="preserve">Masinloc Power Partners Co. Ltd. </v>
      </c>
      <c r="E222" s="17" t="str">
        <f>VLOOKUP(C222,TaxInfo!$A$2:$E$641,5,0)</f>
        <v>006-786-124-000</v>
      </c>
      <c r="F222" s="26" t="s">
        <v>35</v>
      </c>
      <c r="G222" s="11" t="s">
        <v>36</v>
      </c>
      <c r="H222" s="11" t="s">
        <v>36</v>
      </c>
      <c r="I222" s="11" t="s">
        <v>37</v>
      </c>
      <c r="J222" s="11" t="s">
        <v>37</v>
      </c>
      <c r="K222" s="25">
        <v>4205.74</v>
      </c>
      <c r="L222" s="25" t="s">
        <v>38</v>
      </c>
      <c r="M222" s="25">
        <v>504.69</v>
      </c>
      <c r="N222" s="25">
        <v>-84.11</v>
      </c>
      <c r="O222" s="25">
        <f t="shared" ref="O222:O233" si="21">SUM(K222:N222)</f>
        <v>4626.32</v>
      </c>
    </row>
    <row r="223" spans="1:15" ht="17.25" customHeight="1" x14ac:dyDescent="0.2">
      <c r="A223" s="42">
        <f t="shared" ref="A223:A250" si="22">A222+1</f>
        <v>221</v>
      </c>
      <c r="B223" s="10" t="s">
        <v>59</v>
      </c>
      <c r="C223" s="17" t="s">
        <v>66</v>
      </c>
      <c r="D223" s="17" t="str">
        <f>VLOOKUP(C223,TaxInfo!$A$2:$B$641,2,0)</f>
        <v xml:space="preserve">Masinloc Power Partners Co. Ltd. </v>
      </c>
      <c r="E223" s="17" t="str">
        <f>VLOOKUP(C223,TaxInfo!$A$2:$E$641,5,0)</f>
        <v>006-786-124-000</v>
      </c>
      <c r="F223" s="26" t="s">
        <v>35</v>
      </c>
      <c r="G223" s="11" t="s">
        <v>36</v>
      </c>
      <c r="H223" s="11" t="s">
        <v>36</v>
      </c>
      <c r="I223" s="11" t="s">
        <v>37</v>
      </c>
      <c r="J223" s="11" t="s">
        <v>37</v>
      </c>
      <c r="K223" s="25">
        <v>46109.48</v>
      </c>
      <c r="L223" s="25" t="s">
        <v>38</v>
      </c>
      <c r="M223" s="25">
        <v>5533.14</v>
      </c>
      <c r="N223" s="25">
        <v>-922.19</v>
      </c>
      <c r="O223" s="25">
        <f t="shared" si="21"/>
        <v>50720.43</v>
      </c>
    </row>
    <row r="224" spans="1:15" ht="17.25" customHeight="1" x14ac:dyDescent="0.2">
      <c r="A224" s="42">
        <f t="shared" si="22"/>
        <v>222</v>
      </c>
      <c r="B224" s="10" t="s">
        <v>59</v>
      </c>
      <c r="C224" s="17" t="s">
        <v>86</v>
      </c>
      <c r="D224" s="17" t="str">
        <f>VLOOKUP(C224,TaxInfo!$A$2:$B$641,2,0)</f>
        <v xml:space="preserve">Masinloc Power Partners Co. Ltd. </v>
      </c>
      <c r="E224" s="17" t="str">
        <f>VLOOKUP(C224,TaxInfo!$A$2:$E$641,5,0)</f>
        <v>006-786-124-000</v>
      </c>
      <c r="F224" s="26" t="s">
        <v>35</v>
      </c>
      <c r="G224" s="11" t="s">
        <v>36</v>
      </c>
      <c r="H224" s="11" t="s">
        <v>36</v>
      </c>
      <c r="I224" s="11" t="s">
        <v>37</v>
      </c>
      <c r="J224" s="11" t="s">
        <v>37</v>
      </c>
      <c r="K224" s="25">
        <v>10753.67</v>
      </c>
      <c r="L224" s="25" t="s">
        <v>38</v>
      </c>
      <c r="M224" s="25">
        <v>1290.44</v>
      </c>
      <c r="N224" s="25">
        <v>-215.07</v>
      </c>
      <c r="O224" s="25">
        <f t="shared" si="21"/>
        <v>11829.04</v>
      </c>
    </row>
    <row r="225" spans="1:15" ht="17.25" customHeight="1" x14ac:dyDescent="0.2">
      <c r="A225" s="42">
        <f t="shared" si="22"/>
        <v>223</v>
      </c>
      <c r="B225" s="10" t="s">
        <v>59</v>
      </c>
      <c r="C225" s="17" t="s">
        <v>110</v>
      </c>
      <c r="D225" s="17" t="str">
        <f>VLOOKUP(C225,TaxInfo!$A$2:$B$641,2,0)</f>
        <v xml:space="preserve">Masinloc Power Partners Co. Ltd. </v>
      </c>
      <c r="E225" s="17" t="str">
        <f>VLOOKUP(C225,TaxInfo!$A$2:$E$641,5,0)</f>
        <v>006-786-124-000</v>
      </c>
      <c r="F225" s="26" t="s">
        <v>35</v>
      </c>
      <c r="G225" s="11" t="s">
        <v>36</v>
      </c>
      <c r="H225" s="11" t="s">
        <v>36</v>
      </c>
      <c r="I225" s="11" t="s">
        <v>37</v>
      </c>
      <c r="J225" s="11" t="s">
        <v>37</v>
      </c>
      <c r="K225" s="25">
        <v>7067.48</v>
      </c>
      <c r="L225" s="25" t="s">
        <v>38</v>
      </c>
      <c r="M225" s="25">
        <v>848.1</v>
      </c>
      <c r="N225" s="25">
        <v>-141.35</v>
      </c>
      <c r="O225" s="25">
        <f t="shared" si="21"/>
        <v>7774.23</v>
      </c>
    </row>
    <row r="226" spans="1:15" ht="17.25" customHeight="1" x14ac:dyDescent="0.2">
      <c r="A226" s="42">
        <f t="shared" si="22"/>
        <v>224</v>
      </c>
      <c r="B226" s="10" t="s">
        <v>59</v>
      </c>
      <c r="C226" s="17" t="s">
        <v>219</v>
      </c>
      <c r="D226" s="17" t="str">
        <f>VLOOKUP(C226,TaxInfo!$A$2:$B$641,2,0)</f>
        <v xml:space="preserve">Masinloc Power Partners Co. Ltd. </v>
      </c>
      <c r="E226" s="17" t="str">
        <f>VLOOKUP(C226,TaxInfo!$A$2:$E$641,5,0)</f>
        <v>006-786-124-000</v>
      </c>
      <c r="F226" s="26" t="s">
        <v>35</v>
      </c>
      <c r="G226" s="11" t="s">
        <v>36</v>
      </c>
      <c r="H226" s="11" t="s">
        <v>36</v>
      </c>
      <c r="I226" s="11" t="s">
        <v>37</v>
      </c>
      <c r="J226" s="11" t="s">
        <v>37</v>
      </c>
      <c r="K226" s="25">
        <v>9680.41</v>
      </c>
      <c r="L226" s="25" t="s">
        <v>38</v>
      </c>
      <c r="M226" s="25">
        <v>1161.6500000000001</v>
      </c>
      <c r="N226" s="25">
        <v>-193.61</v>
      </c>
      <c r="O226" s="25">
        <f t="shared" si="21"/>
        <v>10648.449999999999</v>
      </c>
    </row>
    <row r="227" spans="1:15" ht="17.25" customHeight="1" x14ac:dyDescent="0.2">
      <c r="A227" s="42">
        <f t="shared" si="22"/>
        <v>225</v>
      </c>
      <c r="B227" s="34" t="s">
        <v>59</v>
      </c>
      <c r="C227" s="35" t="s">
        <v>220</v>
      </c>
      <c r="D227" s="17" t="str">
        <f>VLOOKUP(C227,TaxInfo!$A$2:$B$641,2,0)</f>
        <v xml:space="preserve">Masinloc Power Partners Co. Ltd. </v>
      </c>
      <c r="E227" s="17" t="str">
        <f>VLOOKUP(C227,TaxInfo!$A$2:$E$641,5,0)</f>
        <v>006-786-124-000</v>
      </c>
      <c r="F227" s="64" t="s">
        <v>35</v>
      </c>
      <c r="G227" s="36" t="s">
        <v>36</v>
      </c>
      <c r="H227" s="36" t="s">
        <v>36</v>
      </c>
      <c r="I227" s="36" t="s">
        <v>37</v>
      </c>
      <c r="J227" s="36" t="s">
        <v>37</v>
      </c>
      <c r="K227" s="25">
        <v>12738.96</v>
      </c>
      <c r="L227" s="25" t="s">
        <v>38</v>
      </c>
      <c r="M227" s="25">
        <v>1528.68</v>
      </c>
      <c r="N227" s="25">
        <v>-254.78</v>
      </c>
      <c r="O227" s="25">
        <f t="shared" si="21"/>
        <v>14012.859999999999</v>
      </c>
    </row>
    <row r="228" spans="1:15" ht="17.25" customHeight="1" x14ac:dyDescent="0.2">
      <c r="A228" s="42">
        <f t="shared" si="22"/>
        <v>226</v>
      </c>
      <c r="B228" s="12" t="s">
        <v>59</v>
      </c>
      <c r="C228" s="18" t="s">
        <v>232</v>
      </c>
      <c r="D228" s="17" t="str">
        <f>VLOOKUP(C228,TaxInfo!$A$2:$B$641,2,0)</f>
        <v xml:space="preserve">Masinloc Power Partners Co. Ltd. </v>
      </c>
      <c r="E228" s="17" t="str">
        <f>VLOOKUP(C228,TaxInfo!$A$2:$E$641,5,0)</f>
        <v>006-786-124-000</v>
      </c>
      <c r="F228" s="27" t="s">
        <v>35</v>
      </c>
      <c r="G228" s="13" t="s">
        <v>36</v>
      </c>
      <c r="H228" s="13" t="s">
        <v>36</v>
      </c>
      <c r="I228" s="13" t="s">
        <v>37</v>
      </c>
      <c r="J228" s="13" t="s">
        <v>37</v>
      </c>
      <c r="K228" s="25">
        <v>20751.349999999999</v>
      </c>
      <c r="L228" s="25" t="s">
        <v>38</v>
      </c>
      <c r="M228" s="25">
        <v>2490.16</v>
      </c>
      <c r="N228" s="25">
        <v>-415.03</v>
      </c>
      <c r="O228" s="25">
        <f t="shared" si="21"/>
        <v>22826.48</v>
      </c>
    </row>
    <row r="229" spans="1:15" ht="17.25" customHeight="1" x14ac:dyDescent="0.2">
      <c r="A229" s="42">
        <f t="shared" si="22"/>
        <v>227</v>
      </c>
      <c r="B229" s="10" t="s">
        <v>59</v>
      </c>
      <c r="C229" s="17" t="s">
        <v>234</v>
      </c>
      <c r="D229" s="17" t="str">
        <f>VLOOKUP(C229,TaxInfo!$A$2:$B$641,2,0)</f>
        <v xml:space="preserve">Masinloc Power Partners Co. Ltd. </v>
      </c>
      <c r="E229" s="17" t="str">
        <f>VLOOKUP(C229,TaxInfo!$A$2:$E$641,5,0)</f>
        <v>006-786-124-000</v>
      </c>
      <c r="F229" s="26" t="s">
        <v>35</v>
      </c>
      <c r="G229" s="11" t="s">
        <v>36</v>
      </c>
      <c r="H229" s="11" t="s">
        <v>36</v>
      </c>
      <c r="I229" s="11" t="s">
        <v>37</v>
      </c>
      <c r="J229" s="11" t="s">
        <v>37</v>
      </c>
      <c r="K229" s="25">
        <v>48.26</v>
      </c>
      <c r="L229" s="25" t="s">
        <v>38</v>
      </c>
      <c r="M229" s="25">
        <v>5.79</v>
      </c>
      <c r="N229" s="25">
        <v>-0.97</v>
      </c>
      <c r="O229" s="25">
        <f t="shared" si="21"/>
        <v>53.08</v>
      </c>
    </row>
    <row r="230" spans="1:15" ht="17.25" customHeight="1" x14ac:dyDescent="0.2">
      <c r="A230" s="42">
        <f t="shared" si="22"/>
        <v>228</v>
      </c>
      <c r="B230" s="10" t="s">
        <v>59</v>
      </c>
      <c r="C230" s="17" t="s">
        <v>275</v>
      </c>
      <c r="D230" s="17" t="str">
        <f>VLOOKUP(C230,TaxInfo!$A$2:$B$641,2,0)</f>
        <v xml:space="preserve">Masinloc Power Partners Co. Ltd. </v>
      </c>
      <c r="E230" s="17" t="str">
        <f>VLOOKUP(C230,TaxInfo!$A$2:$E$641,5,0)</f>
        <v>006-786-124-000</v>
      </c>
      <c r="F230" s="26" t="s">
        <v>35</v>
      </c>
      <c r="G230" s="11" t="s">
        <v>36</v>
      </c>
      <c r="H230" s="11" t="s">
        <v>36</v>
      </c>
      <c r="I230" s="11" t="s">
        <v>37</v>
      </c>
      <c r="J230" s="11" t="s">
        <v>37</v>
      </c>
      <c r="K230" s="25">
        <v>5384.79</v>
      </c>
      <c r="L230" s="25" t="s">
        <v>38</v>
      </c>
      <c r="M230" s="25">
        <v>646.16999999999996</v>
      </c>
      <c r="N230" s="25">
        <v>-107.7</v>
      </c>
      <c r="O230" s="25">
        <f t="shared" si="21"/>
        <v>5923.26</v>
      </c>
    </row>
    <row r="231" spans="1:15" ht="17.25" customHeight="1" x14ac:dyDescent="0.2">
      <c r="A231" s="42">
        <f t="shared" si="22"/>
        <v>229</v>
      </c>
      <c r="B231" s="10" t="s">
        <v>59</v>
      </c>
      <c r="C231" s="17" t="s">
        <v>59</v>
      </c>
      <c r="D231" s="17" t="str">
        <f>VLOOKUP(C231,TaxInfo!$A$2:$B$641,2,0)</f>
        <v xml:space="preserve">Masinloc Power Partners Co. Ltd. </v>
      </c>
      <c r="E231" s="17" t="str">
        <f>VLOOKUP(C231,TaxInfo!$A$2:$E$641,5,0)</f>
        <v>006-786-124-000</v>
      </c>
      <c r="F231" s="26" t="s">
        <v>43</v>
      </c>
      <c r="G231" s="11" t="s">
        <v>36</v>
      </c>
      <c r="H231" s="11" t="s">
        <v>37</v>
      </c>
      <c r="I231" s="11" t="s">
        <v>37</v>
      </c>
      <c r="J231" s="11" t="s">
        <v>37</v>
      </c>
      <c r="K231" s="25">
        <v>77621.320000000007</v>
      </c>
      <c r="L231" s="25" t="s">
        <v>38</v>
      </c>
      <c r="M231" s="25">
        <v>9314.56</v>
      </c>
      <c r="N231" s="25">
        <v>-1552.43</v>
      </c>
      <c r="O231" s="25">
        <f t="shared" si="21"/>
        <v>85383.450000000012</v>
      </c>
    </row>
    <row r="232" spans="1:15" ht="17.25" customHeight="1" x14ac:dyDescent="0.2">
      <c r="A232" s="42">
        <f t="shared" si="22"/>
        <v>230</v>
      </c>
      <c r="B232" s="10" t="s">
        <v>59</v>
      </c>
      <c r="C232" s="17" t="s">
        <v>490</v>
      </c>
      <c r="D232" s="17" t="str">
        <f>VLOOKUP(C232,TaxInfo!$A$2:$B$641,2,0)</f>
        <v xml:space="preserve">Masinloc Power Partners Co. Ltd. </v>
      </c>
      <c r="E232" s="17" t="str">
        <f>VLOOKUP(C232,TaxInfo!$A$2:$E$641,5,0)</f>
        <v>006-786-124-000</v>
      </c>
      <c r="F232" s="26" t="s">
        <v>43</v>
      </c>
      <c r="G232" s="11" t="s">
        <v>36</v>
      </c>
      <c r="H232" s="11" t="s">
        <v>36</v>
      </c>
      <c r="I232" s="11" t="s">
        <v>37</v>
      </c>
      <c r="J232" s="11" t="s">
        <v>37</v>
      </c>
      <c r="K232" s="25">
        <v>194.11</v>
      </c>
      <c r="L232" s="25" t="s">
        <v>38</v>
      </c>
      <c r="M232" s="25">
        <v>23.29</v>
      </c>
      <c r="N232" s="25">
        <v>-3.88</v>
      </c>
      <c r="O232" s="25">
        <f t="shared" si="21"/>
        <v>213.52</v>
      </c>
    </row>
    <row r="233" spans="1:15" ht="17.25" customHeight="1" x14ac:dyDescent="0.2">
      <c r="A233" s="42">
        <f t="shared" si="22"/>
        <v>231</v>
      </c>
      <c r="B233" s="10" t="s">
        <v>488</v>
      </c>
      <c r="C233" s="17" t="s">
        <v>488</v>
      </c>
      <c r="D233" s="17" t="str">
        <f>VLOOKUP(C233,TaxInfo!$A$2:$B$641,2,0)</f>
        <v xml:space="preserve">Masinloc Power Partners Company Limited </v>
      </c>
      <c r="E233" s="17" t="str">
        <f>VLOOKUP(C233,TaxInfo!$A$2:$E$641,5,0)</f>
        <v>006-786-124-000</v>
      </c>
      <c r="F233" s="26" t="s">
        <v>35</v>
      </c>
      <c r="G233" s="11" t="s">
        <v>36</v>
      </c>
      <c r="H233" s="11" t="s">
        <v>37</v>
      </c>
      <c r="I233" s="11" t="s">
        <v>37</v>
      </c>
      <c r="J233" s="11" t="s">
        <v>37</v>
      </c>
      <c r="K233" s="25">
        <v>27389.06</v>
      </c>
      <c r="L233" s="25" t="s">
        <v>38</v>
      </c>
      <c r="M233" s="25">
        <v>3286.69</v>
      </c>
      <c r="N233" s="25">
        <v>-547.78</v>
      </c>
      <c r="O233" s="25">
        <f t="shared" si="21"/>
        <v>30127.97</v>
      </c>
    </row>
    <row r="234" spans="1:15" ht="17.25" customHeight="1" x14ac:dyDescent="0.2">
      <c r="A234" s="42">
        <f>A233+1</f>
        <v>232</v>
      </c>
      <c r="B234" s="10" t="s">
        <v>478</v>
      </c>
      <c r="C234" s="17" t="s">
        <v>478</v>
      </c>
      <c r="D234" s="17" t="str">
        <f>VLOOKUP(C234,TaxInfo!$A$2:$B$641,2,0)</f>
        <v>MeridianX Inc.</v>
      </c>
      <c r="E234" s="17" t="str">
        <f>VLOOKUP(C234,TaxInfo!$A$2:$E$641,5,0)</f>
        <v>009-464-447-000</v>
      </c>
      <c r="F234" s="26" t="s">
        <v>35</v>
      </c>
      <c r="G234" s="11" t="s">
        <v>37</v>
      </c>
      <c r="H234" s="11" t="s">
        <v>37</v>
      </c>
      <c r="I234" s="11" t="s">
        <v>37</v>
      </c>
      <c r="J234" s="11" t="s">
        <v>37</v>
      </c>
      <c r="K234" s="25">
        <v>1265.8</v>
      </c>
      <c r="L234" s="25" t="s">
        <v>38</v>
      </c>
      <c r="M234" s="25">
        <v>151.9</v>
      </c>
      <c r="N234" s="25" t="s">
        <v>38</v>
      </c>
      <c r="O234" s="25">
        <f t="shared" ref="O234:O265" si="23">SUM(K234:N234)</f>
        <v>1417.7</v>
      </c>
    </row>
    <row r="235" spans="1:15" ht="17.25" customHeight="1" x14ac:dyDescent="0.2">
      <c r="A235" s="42">
        <f>A234+1</f>
        <v>233</v>
      </c>
      <c r="B235" s="10" t="s">
        <v>468</v>
      </c>
      <c r="C235" s="17" t="s">
        <v>468</v>
      </c>
      <c r="D235" s="17" t="str">
        <f>VLOOKUP(C235,TaxInfo!$A$2:$B$641,2,0)</f>
        <v xml:space="preserve">Mirae Asia Energy Corporation </v>
      </c>
      <c r="E235" s="17" t="str">
        <f>VLOOKUP(C235,TaxInfo!$A$2:$E$641,5,0)</f>
        <v>008-091-486-000</v>
      </c>
      <c r="F235" s="26" t="s">
        <v>43</v>
      </c>
      <c r="G235" s="11" t="s">
        <v>36</v>
      </c>
      <c r="H235" s="11" t="s">
        <v>36</v>
      </c>
      <c r="I235" s="11" t="s">
        <v>36</v>
      </c>
      <c r="J235" s="11" t="s">
        <v>36</v>
      </c>
      <c r="K235" s="25" t="s">
        <v>38</v>
      </c>
      <c r="L235" s="25">
        <v>0.91</v>
      </c>
      <c r="M235" s="25" t="s">
        <v>38</v>
      </c>
      <c r="N235" s="25">
        <v>-0.02</v>
      </c>
      <c r="O235" s="25">
        <f t="shared" si="23"/>
        <v>0.89</v>
      </c>
    </row>
    <row r="236" spans="1:15" ht="17.25" customHeight="1" x14ac:dyDescent="0.2">
      <c r="A236" s="42">
        <f t="shared" si="22"/>
        <v>234</v>
      </c>
      <c r="B236" s="10" t="s">
        <v>468</v>
      </c>
      <c r="C236" s="17" t="s">
        <v>469</v>
      </c>
      <c r="D236" s="17" t="str">
        <f>VLOOKUP(C236,TaxInfo!$A$2:$B$641,2,0)</f>
        <v xml:space="preserve">Mirae Asia Energy Corporation </v>
      </c>
      <c r="E236" s="17" t="str">
        <f>VLOOKUP(C236,TaxInfo!$A$2:$E$641,5,0)</f>
        <v>008-091-486-000</v>
      </c>
      <c r="F236" s="26" t="s">
        <v>35</v>
      </c>
      <c r="G236" s="11" t="s">
        <v>36</v>
      </c>
      <c r="H236" s="11" t="s">
        <v>36</v>
      </c>
      <c r="I236" s="11" t="s">
        <v>36</v>
      </c>
      <c r="J236" s="11" t="s">
        <v>36</v>
      </c>
      <c r="K236" s="25" t="s">
        <v>38</v>
      </c>
      <c r="L236" s="25">
        <v>70.66</v>
      </c>
      <c r="M236" s="25" t="s">
        <v>38</v>
      </c>
      <c r="N236" s="25">
        <v>-1.41</v>
      </c>
      <c r="O236" s="25">
        <f t="shared" si="23"/>
        <v>69.25</v>
      </c>
    </row>
    <row r="237" spans="1:15" ht="17.25" customHeight="1" x14ac:dyDescent="0.2">
      <c r="A237" s="42">
        <f>A236+1</f>
        <v>235</v>
      </c>
      <c r="B237" s="10" t="s">
        <v>483</v>
      </c>
      <c r="C237" s="17" t="s">
        <v>483</v>
      </c>
      <c r="D237" s="17" t="str">
        <f>VLOOKUP(C237,TaxInfo!$A$2:$B$641,2,0)</f>
        <v>Montalban Methane Power Corp.</v>
      </c>
      <c r="E237" s="17" t="str">
        <f>VLOOKUP(C237,TaxInfo!$A$2:$E$641,5,0)</f>
        <v>006-604-154-000</v>
      </c>
      <c r="F237" s="26" t="s">
        <v>43</v>
      </c>
      <c r="G237" s="11" t="s">
        <v>36</v>
      </c>
      <c r="H237" s="11" t="s">
        <v>37</v>
      </c>
      <c r="I237" s="11" t="s">
        <v>36</v>
      </c>
      <c r="J237" s="11" t="s">
        <v>36</v>
      </c>
      <c r="K237" s="25" t="s">
        <v>38</v>
      </c>
      <c r="L237" s="25">
        <v>0.38</v>
      </c>
      <c r="M237" s="25" t="s">
        <v>38</v>
      </c>
      <c r="N237" s="25">
        <v>-0.01</v>
      </c>
      <c r="O237" s="25">
        <f t="shared" si="23"/>
        <v>0.37</v>
      </c>
    </row>
    <row r="238" spans="1:15" ht="17.25" customHeight="1" x14ac:dyDescent="0.2">
      <c r="A238" s="42">
        <f>A237+1</f>
        <v>236</v>
      </c>
      <c r="B238" s="10" t="s">
        <v>484</v>
      </c>
      <c r="C238" s="17" t="s">
        <v>484</v>
      </c>
      <c r="D238" s="17" t="str">
        <f>VLOOKUP(C238,TaxInfo!$A$2:$B$641,2,0)</f>
        <v xml:space="preserve">Monte Solar Energy, Inc. </v>
      </c>
      <c r="E238" s="17" t="str">
        <f>VLOOKUP(C238,TaxInfo!$A$2:$E$641,5,0)</f>
        <v>008-828-119-000</v>
      </c>
      <c r="F238" s="26" t="s">
        <v>43</v>
      </c>
      <c r="G238" s="11" t="s">
        <v>36</v>
      </c>
      <c r="H238" s="11" t="s">
        <v>36</v>
      </c>
      <c r="I238" s="11" t="s">
        <v>36</v>
      </c>
      <c r="J238" s="11" t="s">
        <v>36</v>
      </c>
      <c r="K238" s="25" t="s">
        <v>38</v>
      </c>
      <c r="L238" s="25">
        <v>103.04</v>
      </c>
      <c r="M238" s="25" t="s">
        <v>38</v>
      </c>
      <c r="N238" s="25">
        <v>-2.06</v>
      </c>
      <c r="O238" s="25">
        <f t="shared" si="23"/>
        <v>100.98</v>
      </c>
    </row>
    <row r="239" spans="1:15" ht="17.25" customHeight="1" x14ac:dyDescent="0.2">
      <c r="A239" s="42">
        <f t="shared" si="22"/>
        <v>237</v>
      </c>
      <c r="B239" s="10" t="s">
        <v>484</v>
      </c>
      <c r="C239" s="17" t="s">
        <v>485</v>
      </c>
      <c r="D239" s="17" t="str">
        <f>VLOOKUP(C239,TaxInfo!$A$2:$B$641,2,0)</f>
        <v xml:space="preserve">Monte Solar Energy, Inc. </v>
      </c>
      <c r="E239" s="17" t="str">
        <f>VLOOKUP(C239,TaxInfo!$A$2:$E$641,5,0)</f>
        <v>008-828-119-000</v>
      </c>
      <c r="F239" s="26" t="s">
        <v>35</v>
      </c>
      <c r="G239" s="11" t="s">
        <v>36</v>
      </c>
      <c r="H239" s="11" t="s">
        <v>36</v>
      </c>
      <c r="I239" s="11" t="s">
        <v>36</v>
      </c>
      <c r="J239" s="11" t="s">
        <v>36</v>
      </c>
      <c r="K239" s="25" t="s">
        <v>38</v>
      </c>
      <c r="L239" s="25">
        <v>36.78</v>
      </c>
      <c r="M239" s="25" t="s">
        <v>38</v>
      </c>
      <c r="N239" s="25">
        <v>-0.74</v>
      </c>
      <c r="O239" s="25">
        <f t="shared" si="23"/>
        <v>36.04</v>
      </c>
    </row>
    <row r="240" spans="1:15" ht="17.25" customHeight="1" x14ac:dyDescent="0.2">
      <c r="A240" s="42">
        <f>A239+1</f>
        <v>238</v>
      </c>
      <c r="B240" s="10" t="s">
        <v>487</v>
      </c>
      <c r="C240" s="17" t="s">
        <v>487</v>
      </c>
      <c r="D240" s="17" t="str">
        <f>VLOOKUP(C240,TaxInfo!$A$2:$B$641,2,0)</f>
        <v xml:space="preserve">MORE Electric and Power Corporation </v>
      </c>
      <c r="E240" s="17" t="str">
        <f>VLOOKUP(C240,TaxInfo!$A$2:$E$641,5,0)</f>
        <v>007-106-367-000</v>
      </c>
      <c r="F240" s="26" t="s">
        <v>35</v>
      </c>
      <c r="G240" s="11" t="s">
        <v>36</v>
      </c>
      <c r="H240" s="11" t="s">
        <v>37</v>
      </c>
      <c r="I240" s="11" t="s">
        <v>37</v>
      </c>
      <c r="J240" s="11" t="s">
        <v>37</v>
      </c>
      <c r="K240" s="25">
        <v>18497.509999999998</v>
      </c>
      <c r="L240" s="25" t="s">
        <v>38</v>
      </c>
      <c r="M240" s="25">
        <v>2219.6999999999998</v>
      </c>
      <c r="N240" s="25">
        <v>-369.95</v>
      </c>
      <c r="O240" s="25">
        <f t="shared" si="23"/>
        <v>20347.259999999998</v>
      </c>
    </row>
    <row r="241" spans="1:15" ht="17.25" customHeight="1" x14ac:dyDescent="0.2">
      <c r="A241" s="42">
        <f>A240+1</f>
        <v>239</v>
      </c>
      <c r="B241" s="10" t="s">
        <v>486</v>
      </c>
      <c r="C241" s="17" t="s">
        <v>486</v>
      </c>
      <c r="D241" s="17" t="str">
        <f>VLOOKUP(C241,TaxInfo!$A$2:$B$641,2,0)</f>
        <v xml:space="preserve">Mountain Province Electric Cooperative, Inc. </v>
      </c>
      <c r="E241" s="17" t="str">
        <f>VLOOKUP(C241,TaxInfo!$A$2:$E$641,5,0)</f>
        <v>004-510-071-000</v>
      </c>
      <c r="F241" s="26" t="s">
        <v>35</v>
      </c>
      <c r="G241" s="11" t="s">
        <v>36</v>
      </c>
      <c r="H241" s="11" t="s">
        <v>37</v>
      </c>
      <c r="I241" s="11" t="s">
        <v>37</v>
      </c>
      <c r="J241" s="11" t="s">
        <v>37</v>
      </c>
      <c r="K241" s="25">
        <v>1687.53</v>
      </c>
      <c r="L241" s="25" t="s">
        <v>38</v>
      </c>
      <c r="M241" s="25">
        <v>202.5</v>
      </c>
      <c r="N241" s="25">
        <v>-33.75</v>
      </c>
      <c r="O241" s="25">
        <f t="shared" si="23"/>
        <v>1856.28</v>
      </c>
    </row>
    <row r="242" spans="1:15" ht="17.25" customHeight="1" x14ac:dyDescent="0.2">
      <c r="A242" s="42">
        <f>A241+1</f>
        <v>240</v>
      </c>
      <c r="B242" s="34" t="s">
        <v>496</v>
      </c>
      <c r="C242" s="35" t="s">
        <v>496</v>
      </c>
      <c r="D242" s="35" t="str">
        <f>VLOOKUP(C242,TaxInfo!$A$2:$B$641,2,0)</f>
        <v>National Grid Corporation of the Philippines</v>
      </c>
      <c r="E242" s="17" t="str">
        <f>VLOOKUP(C242,TaxInfo!$A$2:$E$641,5,0)</f>
        <v>006-977-514-000</v>
      </c>
      <c r="F242" s="64" t="s">
        <v>35</v>
      </c>
      <c r="G242" s="36" t="s">
        <v>36</v>
      </c>
      <c r="H242" s="36" t="s">
        <v>37</v>
      </c>
      <c r="I242" s="36" t="s">
        <v>37</v>
      </c>
      <c r="J242" s="36" t="s">
        <v>37</v>
      </c>
      <c r="K242" s="25">
        <v>6070.88</v>
      </c>
      <c r="L242" s="25" t="s">
        <v>38</v>
      </c>
      <c r="M242" s="25">
        <v>728.51</v>
      </c>
      <c r="N242" s="25">
        <v>-121.42</v>
      </c>
      <c r="O242" s="25">
        <f t="shared" si="23"/>
        <v>6677.97</v>
      </c>
    </row>
    <row r="243" spans="1:15" ht="17.25" customHeight="1" x14ac:dyDescent="0.2">
      <c r="A243" s="42">
        <f t="shared" si="22"/>
        <v>241</v>
      </c>
      <c r="B243" s="12" t="s">
        <v>496</v>
      </c>
      <c r="C243" s="18" t="s">
        <v>497</v>
      </c>
      <c r="D243" s="18" t="str">
        <f>VLOOKUP(C243,TaxInfo!$A$2:$B$641,2,0)</f>
        <v>National Grid Corporation of the Philippines</v>
      </c>
      <c r="E243" s="17" t="str">
        <f>VLOOKUP(C243,TaxInfo!$A$2:$E$641,5,0)</f>
        <v>006-977-514-000</v>
      </c>
      <c r="F243" s="27" t="s">
        <v>35</v>
      </c>
      <c r="G243" s="13" t="s">
        <v>36</v>
      </c>
      <c r="H243" s="13" t="s">
        <v>37</v>
      </c>
      <c r="I243" s="13" t="s">
        <v>37</v>
      </c>
      <c r="J243" s="13" t="s">
        <v>37</v>
      </c>
      <c r="K243" s="25">
        <v>2539.09</v>
      </c>
      <c r="L243" s="25" t="s">
        <v>38</v>
      </c>
      <c r="M243" s="25">
        <v>304.69</v>
      </c>
      <c r="N243" s="25">
        <v>-50.78</v>
      </c>
      <c r="O243" s="25">
        <f t="shared" si="23"/>
        <v>2793</v>
      </c>
    </row>
    <row r="244" spans="1:15" ht="17.25" customHeight="1" x14ac:dyDescent="0.2">
      <c r="A244" s="42">
        <f>A243+1</f>
        <v>242</v>
      </c>
      <c r="B244" s="10" t="s">
        <v>498</v>
      </c>
      <c r="C244" s="17" t="s">
        <v>499</v>
      </c>
      <c r="D244" s="17" t="str">
        <f>VLOOKUP(C244,TaxInfo!$A$2:$B$641,2,0)</f>
        <v xml:space="preserve">National Irrigation Administration </v>
      </c>
      <c r="E244" s="17" t="str">
        <f>VLOOKUP(C244,TaxInfo!$A$2:$E$641,5,0)</f>
        <v>000-916-415-155</v>
      </c>
      <c r="F244" s="26" t="s">
        <v>35</v>
      </c>
      <c r="G244" s="11" t="s">
        <v>36</v>
      </c>
      <c r="H244" s="11" t="s">
        <v>37</v>
      </c>
      <c r="I244" s="11" t="s">
        <v>36</v>
      </c>
      <c r="J244" s="11" t="s">
        <v>37</v>
      </c>
      <c r="K244" s="25">
        <v>254.57</v>
      </c>
      <c r="L244" s="25" t="s">
        <v>38</v>
      </c>
      <c r="M244" s="25">
        <v>30.55</v>
      </c>
      <c r="N244" s="25">
        <v>-5.09</v>
      </c>
      <c r="O244" s="25">
        <f t="shared" si="23"/>
        <v>280.03000000000003</v>
      </c>
    </row>
    <row r="245" spans="1:15" ht="17.25" customHeight="1" x14ac:dyDescent="0.2">
      <c r="A245" s="42">
        <f>A244+1</f>
        <v>243</v>
      </c>
      <c r="B245" s="10" t="s">
        <v>500</v>
      </c>
      <c r="C245" s="17" t="s">
        <v>500</v>
      </c>
      <c r="D245" s="17" t="str">
        <f>VLOOKUP(C245,TaxInfo!$A$2:$B$641,2,0)</f>
        <v>National Irrigation Administration Magat River Integrated Irrigation System</v>
      </c>
      <c r="E245" s="17" t="str">
        <f>VLOOKUP(C245,TaxInfo!$A$2:$E$641,5,0)</f>
        <v>000-916-415-162</v>
      </c>
      <c r="F245" s="26" t="s">
        <v>35</v>
      </c>
      <c r="G245" s="11" t="s">
        <v>36</v>
      </c>
      <c r="H245" s="11" t="s">
        <v>37</v>
      </c>
      <c r="I245" s="11" t="s">
        <v>37</v>
      </c>
      <c r="J245" s="11" t="s">
        <v>37</v>
      </c>
      <c r="K245" s="25">
        <v>2616.5700000000002</v>
      </c>
      <c r="L245" s="25" t="s">
        <v>38</v>
      </c>
      <c r="M245" s="25">
        <v>313.99</v>
      </c>
      <c r="N245" s="25">
        <v>-52.33</v>
      </c>
      <c r="O245" s="25">
        <f t="shared" si="23"/>
        <v>2878.2300000000005</v>
      </c>
    </row>
    <row r="246" spans="1:15" ht="17.25" customHeight="1" x14ac:dyDescent="0.2">
      <c r="A246" s="42">
        <f>A245+1</f>
        <v>244</v>
      </c>
      <c r="B246" s="10" t="s">
        <v>503</v>
      </c>
      <c r="C246" s="17" t="s">
        <v>503</v>
      </c>
      <c r="D246" s="17" t="str">
        <f>VLOOKUP(C246,TaxInfo!$A$2:$B$641,2,0)</f>
        <v>National Irrigation Administration Region 2</v>
      </c>
      <c r="E246" s="17" t="str">
        <f>VLOOKUP(C246,TaxInfo!$A$2:$E$641,5,0)</f>
        <v>000-916-415-000</v>
      </c>
      <c r="F246" s="26" t="s">
        <v>35</v>
      </c>
      <c r="G246" s="11" t="s">
        <v>37</v>
      </c>
      <c r="H246" s="11" t="s">
        <v>37</v>
      </c>
      <c r="I246" s="11" t="s">
        <v>37</v>
      </c>
      <c r="J246" s="11" t="s">
        <v>37</v>
      </c>
      <c r="K246" s="25">
        <v>5861.58</v>
      </c>
      <c r="L246" s="25" t="s">
        <v>38</v>
      </c>
      <c r="M246" s="25">
        <v>703.39</v>
      </c>
      <c r="N246" s="25" t="s">
        <v>38</v>
      </c>
      <c r="O246" s="25">
        <f t="shared" si="23"/>
        <v>6564.97</v>
      </c>
    </row>
    <row r="247" spans="1:15" ht="17.25" customHeight="1" x14ac:dyDescent="0.2">
      <c r="A247" s="42">
        <f>A246+1</f>
        <v>245</v>
      </c>
      <c r="B247" s="10" t="s">
        <v>504</v>
      </c>
      <c r="C247" s="17" t="s">
        <v>504</v>
      </c>
      <c r="D247" s="17" t="str">
        <f>VLOOKUP(C247,TaxInfo!$A$2:$B$641,2,0)</f>
        <v xml:space="preserve">Negros Island Solar Power Inc. </v>
      </c>
      <c r="E247" s="17" t="str">
        <f>VLOOKUP(C247,TaxInfo!$A$2:$E$641,5,0)</f>
        <v>008-899-881-000</v>
      </c>
      <c r="F247" s="26" t="s">
        <v>43</v>
      </c>
      <c r="G247" s="11" t="s">
        <v>36</v>
      </c>
      <c r="H247" s="11" t="s">
        <v>36</v>
      </c>
      <c r="I247" s="11" t="s">
        <v>36</v>
      </c>
      <c r="J247" s="11" t="s">
        <v>36</v>
      </c>
      <c r="K247" s="25" t="s">
        <v>38</v>
      </c>
      <c r="L247" s="25">
        <v>132.36000000000001</v>
      </c>
      <c r="M247" s="25" t="s">
        <v>38</v>
      </c>
      <c r="N247" s="25">
        <v>-2.65</v>
      </c>
      <c r="O247" s="25">
        <f t="shared" si="23"/>
        <v>129.71</v>
      </c>
    </row>
    <row r="248" spans="1:15" ht="17.25" customHeight="1" x14ac:dyDescent="0.2">
      <c r="A248" s="42">
        <f t="shared" si="22"/>
        <v>246</v>
      </c>
      <c r="B248" s="10" t="s">
        <v>504</v>
      </c>
      <c r="C248" s="17" t="s">
        <v>507</v>
      </c>
      <c r="D248" s="17" t="str">
        <f>VLOOKUP(C248,TaxInfo!$A$2:$B$641,2,0)</f>
        <v xml:space="preserve">Negros Island Solar Power Inc. </v>
      </c>
      <c r="E248" s="17" t="str">
        <f>VLOOKUP(C248,TaxInfo!$A$2:$E$641,5,0)</f>
        <v>008-899-881-000</v>
      </c>
      <c r="F248" s="26" t="s">
        <v>35</v>
      </c>
      <c r="G248" s="11" t="s">
        <v>36</v>
      </c>
      <c r="H248" s="11" t="s">
        <v>36</v>
      </c>
      <c r="I248" s="11" t="s">
        <v>36</v>
      </c>
      <c r="J248" s="11" t="s">
        <v>36</v>
      </c>
      <c r="K248" s="25" t="s">
        <v>38</v>
      </c>
      <c r="L248" s="25">
        <v>98.77</v>
      </c>
      <c r="M248" s="25" t="s">
        <v>38</v>
      </c>
      <c r="N248" s="25">
        <v>-1.98</v>
      </c>
      <c r="O248" s="25">
        <f t="shared" si="23"/>
        <v>96.789999999999992</v>
      </c>
    </row>
    <row r="249" spans="1:15" ht="17.25" customHeight="1" x14ac:dyDescent="0.2">
      <c r="A249" s="42">
        <f t="shared" si="22"/>
        <v>247</v>
      </c>
      <c r="B249" s="10" t="s">
        <v>505</v>
      </c>
      <c r="C249" s="17" t="s">
        <v>505</v>
      </c>
      <c r="D249" s="17" t="str">
        <f>VLOOKUP(C249,TaxInfo!$A$2:$B$641,2,0)</f>
        <v>Negros Island Solar Power Inc.  (NISPI2)</v>
      </c>
      <c r="E249" s="17" t="str">
        <f>VLOOKUP(C249,TaxInfo!$A$2:$E$641,5,0)</f>
        <v>008-899-881-000</v>
      </c>
      <c r="F249" s="26" t="s">
        <v>43</v>
      </c>
      <c r="G249" s="11" t="s">
        <v>36</v>
      </c>
      <c r="H249" s="11" t="s">
        <v>36</v>
      </c>
      <c r="I249" s="11" t="s">
        <v>36</v>
      </c>
      <c r="J249" s="11" t="s">
        <v>36</v>
      </c>
      <c r="K249" s="25" t="s">
        <v>38</v>
      </c>
      <c r="L249" s="25">
        <v>264.61</v>
      </c>
      <c r="M249" s="25" t="s">
        <v>38</v>
      </c>
      <c r="N249" s="25">
        <v>-5.29</v>
      </c>
      <c r="O249" s="25">
        <f t="shared" si="23"/>
        <v>259.32</v>
      </c>
    </row>
    <row r="250" spans="1:15" ht="17.25" customHeight="1" x14ac:dyDescent="0.2">
      <c r="A250" s="42">
        <f t="shared" si="22"/>
        <v>248</v>
      </c>
      <c r="B250" s="10" t="s">
        <v>505</v>
      </c>
      <c r="C250" s="17" t="s">
        <v>506</v>
      </c>
      <c r="D250" s="17" t="str">
        <f>VLOOKUP(C250,TaxInfo!$A$2:$B$641,2,0)</f>
        <v>Negros Island Solar Power Inc.  (NISPI2)</v>
      </c>
      <c r="E250" s="17" t="str">
        <f>VLOOKUP(C250,TaxInfo!$A$2:$E$641,5,0)</f>
        <v>008-899-881-000</v>
      </c>
      <c r="F250" s="26" t="s">
        <v>35</v>
      </c>
      <c r="G250" s="11" t="s">
        <v>36</v>
      </c>
      <c r="H250" s="11" t="s">
        <v>36</v>
      </c>
      <c r="I250" s="11" t="s">
        <v>36</v>
      </c>
      <c r="J250" s="11" t="s">
        <v>36</v>
      </c>
      <c r="K250" s="25" t="s">
        <v>38</v>
      </c>
      <c r="L250" s="25">
        <v>104.26</v>
      </c>
      <c r="M250" s="25" t="s">
        <v>38</v>
      </c>
      <c r="N250" s="25">
        <v>-2.09</v>
      </c>
      <c r="O250" s="25">
        <f t="shared" si="23"/>
        <v>102.17</v>
      </c>
    </row>
    <row r="251" spans="1:15" ht="17.25" customHeight="1" x14ac:dyDescent="0.2">
      <c r="A251" s="42">
        <f t="shared" ref="A251:A256" si="24">A250+1</f>
        <v>249</v>
      </c>
      <c r="B251" s="10" t="s">
        <v>512</v>
      </c>
      <c r="C251" s="16" t="s">
        <v>512</v>
      </c>
      <c r="D251" s="17" t="str">
        <f>VLOOKUP(C251,TaxInfo!$A$2:$B$641,2,0)</f>
        <v>Negros Occidental Electric Cooperative, Inc.</v>
      </c>
      <c r="E251" s="17" t="str">
        <f>VLOOKUP(C251,TaxInfo!$A$2:$E$641,5,0)</f>
        <v>078-000-560-345</v>
      </c>
      <c r="F251" s="26" t="s">
        <v>35</v>
      </c>
      <c r="G251" s="11" t="s">
        <v>36</v>
      </c>
      <c r="H251" s="11" t="s">
        <v>37</v>
      </c>
      <c r="I251" s="11" t="s">
        <v>37</v>
      </c>
      <c r="J251" s="11" t="s">
        <v>37</v>
      </c>
      <c r="K251" s="25">
        <v>25111.3</v>
      </c>
      <c r="L251" s="25" t="s">
        <v>38</v>
      </c>
      <c r="M251" s="25">
        <v>3013.36</v>
      </c>
      <c r="N251" s="25">
        <v>-502.23</v>
      </c>
      <c r="O251" s="25">
        <f t="shared" si="23"/>
        <v>27622.43</v>
      </c>
    </row>
    <row r="252" spans="1:15" ht="17.25" customHeight="1" x14ac:dyDescent="0.2">
      <c r="A252" s="42">
        <f t="shared" si="24"/>
        <v>250</v>
      </c>
      <c r="B252" s="10" t="s">
        <v>39</v>
      </c>
      <c r="C252" s="17" t="s">
        <v>39</v>
      </c>
      <c r="D252" s="17" t="str">
        <f>VLOOKUP(C252,TaxInfo!$A$2:$B$641,2,0)</f>
        <v xml:space="preserve">Negros Oriental I Electric Cooperative, Inc. </v>
      </c>
      <c r="E252" s="17" t="str">
        <f>VLOOKUP(C252,TaxInfo!$A$2:$E$641,5,0)</f>
        <v>000-613-539-000</v>
      </c>
      <c r="F252" s="26" t="s">
        <v>35</v>
      </c>
      <c r="G252" s="11" t="s">
        <v>36</v>
      </c>
      <c r="H252" s="11" t="s">
        <v>37</v>
      </c>
      <c r="I252" s="11" t="s">
        <v>37</v>
      </c>
      <c r="J252" s="11" t="s">
        <v>37</v>
      </c>
      <c r="K252" s="25">
        <v>9279.2099999999991</v>
      </c>
      <c r="L252" s="25" t="s">
        <v>38</v>
      </c>
      <c r="M252" s="25">
        <v>1113.51</v>
      </c>
      <c r="N252" s="25">
        <v>-185.58</v>
      </c>
      <c r="O252" s="25">
        <f t="shared" si="23"/>
        <v>10207.14</v>
      </c>
    </row>
    <row r="253" spans="1:15" ht="17.25" customHeight="1" x14ac:dyDescent="0.2">
      <c r="A253" s="42">
        <f t="shared" si="24"/>
        <v>251</v>
      </c>
      <c r="B253" s="10" t="s">
        <v>40</v>
      </c>
      <c r="C253" s="17" t="s">
        <v>40</v>
      </c>
      <c r="D253" s="17" t="str">
        <f>VLOOKUP(C253,TaxInfo!$A$2:$B$641,2,0)</f>
        <v xml:space="preserve">Negros Oriental II Electric Cooperative, Inc. </v>
      </c>
      <c r="E253" s="17" t="str">
        <f>VLOOKUP(C253,TaxInfo!$A$2:$E$641,5,0)</f>
        <v>000-613-546-000</v>
      </c>
      <c r="F253" s="26" t="s">
        <v>35</v>
      </c>
      <c r="G253" s="11" t="s">
        <v>36</v>
      </c>
      <c r="H253" s="11" t="s">
        <v>36</v>
      </c>
      <c r="I253" s="11" t="s">
        <v>37</v>
      </c>
      <c r="J253" s="11" t="s">
        <v>37</v>
      </c>
      <c r="K253" s="25">
        <v>38324.53</v>
      </c>
      <c r="L253" s="25" t="s">
        <v>38</v>
      </c>
      <c r="M253" s="25">
        <v>4598.9399999999996</v>
      </c>
      <c r="N253" s="25">
        <v>-766.49</v>
      </c>
      <c r="O253" s="25">
        <f t="shared" si="23"/>
        <v>42156.98</v>
      </c>
    </row>
    <row r="254" spans="1:15" ht="17.25" customHeight="1" x14ac:dyDescent="0.2">
      <c r="A254" s="42">
        <f t="shared" si="24"/>
        <v>252</v>
      </c>
      <c r="B254" s="10" t="s">
        <v>494</v>
      </c>
      <c r="C254" s="17" t="s">
        <v>494</v>
      </c>
      <c r="D254" s="17" t="str">
        <f>VLOOKUP(C254,TaxInfo!$A$2:$B$641,2,0)</f>
        <v xml:space="preserve">Next Generation Power Technology Corp. </v>
      </c>
      <c r="E254" s="17" t="str">
        <f>VLOOKUP(C254,TaxInfo!$A$2:$E$641,5,0)</f>
        <v>008-673-696-000</v>
      </c>
      <c r="F254" s="26" t="s">
        <v>43</v>
      </c>
      <c r="G254" s="11" t="s">
        <v>36</v>
      </c>
      <c r="H254" s="11" t="s">
        <v>37</v>
      </c>
      <c r="I254" s="11" t="s">
        <v>36</v>
      </c>
      <c r="J254" s="11" t="s">
        <v>36</v>
      </c>
      <c r="K254" s="25" t="s">
        <v>38</v>
      </c>
      <c r="L254" s="25">
        <v>461.08</v>
      </c>
      <c r="M254" s="25" t="s">
        <v>38</v>
      </c>
      <c r="N254" s="25">
        <v>-9.2200000000000006</v>
      </c>
      <c r="O254" s="25">
        <f t="shared" si="23"/>
        <v>451.85999999999996</v>
      </c>
    </row>
    <row r="255" spans="1:15" ht="17.25" customHeight="1" x14ac:dyDescent="0.2">
      <c r="A255" s="42">
        <f t="shared" si="24"/>
        <v>253</v>
      </c>
      <c r="B255" s="10" t="s">
        <v>494</v>
      </c>
      <c r="C255" s="17" t="s">
        <v>495</v>
      </c>
      <c r="D255" s="17" t="str">
        <f>VLOOKUP(C255,TaxInfo!$A$2:$B$641,2,0)</f>
        <v xml:space="preserve">Next Generation Power Technology Corp. </v>
      </c>
      <c r="E255" s="17" t="str">
        <f>VLOOKUP(C255,TaxInfo!$A$2:$E$641,5,0)</f>
        <v>008-673-696-000</v>
      </c>
      <c r="F255" s="26" t="s">
        <v>35</v>
      </c>
      <c r="G255" s="11" t="s">
        <v>36</v>
      </c>
      <c r="H255" s="11" t="s">
        <v>37</v>
      </c>
      <c r="I255" s="11" t="s">
        <v>36</v>
      </c>
      <c r="J255" s="11" t="s">
        <v>36</v>
      </c>
      <c r="K255" s="25" t="s">
        <v>38</v>
      </c>
      <c r="L255" s="25">
        <v>57.56</v>
      </c>
      <c r="M255" s="25" t="s">
        <v>38</v>
      </c>
      <c r="N255" s="25">
        <v>-1.1499999999999999</v>
      </c>
      <c r="O255" s="25">
        <f t="shared" si="23"/>
        <v>56.410000000000004</v>
      </c>
    </row>
    <row r="256" spans="1:15" ht="17.25" customHeight="1" x14ac:dyDescent="0.2">
      <c r="A256" s="42">
        <f t="shared" si="24"/>
        <v>254</v>
      </c>
      <c r="B256" s="10" t="s">
        <v>508</v>
      </c>
      <c r="C256" s="17" t="s">
        <v>508</v>
      </c>
      <c r="D256" s="17" t="str">
        <f>VLOOKUP(C256,TaxInfo!$A$2:$B$641,2,0)</f>
        <v xml:space="preserve">North Luzon Renewable Energy Corporation </v>
      </c>
      <c r="E256" s="17" t="str">
        <f>VLOOKUP(C256,TaxInfo!$A$2:$E$641,5,0)</f>
        <v>245-726-106-000</v>
      </c>
      <c r="F256" s="26" t="s">
        <v>43</v>
      </c>
      <c r="G256" s="11" t="s">
        <v>36</v>
      </c>
      <c r="H256" s="11" t="s">
        <v>36</v>
      </c>
      <c r="I256" s="11" t="s">
        <v>36</v>
      </c>
      <c r="J256" s="11" t="s">
        <v>36</v>
      </c>
      <c r="K256" s="25" t="s">
        <v>38</v>
      </c>
      <c r="L256" s="25">
        <v>12.71</v>
      </c>
      <c r="M256" s="25" t="s">
        <v>38</v>
      </c>
      <c r="N256" s="25">
        <v>-0.25</v>
      </c>
      <c r="O256" s="25">
        <f t="shared" si="23"/>
        <v>12.46</v>
      </c>
    </row>
    <row r="257" spans="1:15" ht="17.25" customHeight="1" x14ac:dyDescent="0.2">
      <c r="A257" s="42">
        <f t="shared" ref="A257:A259" si="25">A256+1</f>
        <v>255</v>
      </c>
      <c r="B257" s="34" t="s">
        <v>508</v>
      </c>
      <c r="C257" s="38" t="s">
        <v>509</v>
      </c>
      <c r="D257" s="17" t="str">
        <f>VLOOKUP(C257,TaxInfo!$A$2:$B$641,2,0)</f>
        <v xml:space="preserve">North Luzon Renewable Energy Corporation </v>
      </c>
      <c r="E257" s="17" t="str">
        <f>VLOOKUP(C257,TaxInfo!$A$2:$E$641,5,0)</f>
        <v>245-726-106-000</v>
      </c>
      <c r="F257" s="64" t="s">
        <v>35</v>
      </c>
      <c r="G257" s="36" t="s">
        <v>36</v>
      </c>
      <c r="H257" s="36" t="s">
        <v>36</v>
      </c>
      <c r="I257" s="36" t="s">
        <v>36</v>
      </c>
      <c r="J257" s="36" t="s">
        <v>36</v>
      </c>
      <c r="K257" s="25" t="s">
        <v>38</v>
      </c>
      <c r="L257" s="25">
        <v>254.84</v>
      </c>
      <c r="M257" s="25" t="s">
        <v>38</v>
      </c>
      <c r="N257" s="25">
        <v>-5.0999999999999996</v>
      </c>
      <c r="O257" s="25">
        <f t="shared" si="23"/>
        <v>249.74</v>
      </c>
    </row>
    <row r="258" spans="1:15" ht="17.25" customHeight="1" x14ac:dyDescent="0.2">
      <c r="A258" s="42">
        <f>A257+1</f>
        <v>256</v>
      </c>
      <c r="B258" s="82" t="s">
        <v>510</v>
      </c>
      <c r="C258" s="89" t="s">
        <v>510</v>
      </c>
      <c r="D258" s="83" t="str">
        <f>VLOOKUP(C258,TaxInfo!$A$2:$B$641,2,0)</f>
        <v xml:space="preserve">North Negros Biopower, Inc. </v>
      </c>
      <c r="E258" s="17" t="str">
        <f>VLOOKUP(C258,TaxInfo!$A$2:$E$641,5,0)</f>
        <v>006-964-680-000</v>
      </c>
      <c r="F258" s="84" t="s">
        <v>43</v>
      </c>
      <c r="G258" s="85" t="s">
        <v>36</v>
      </c>
      <c r="H258" s="85" t="s">
        <v>37</v>
      </c>
      <c r="I258" s="85" t="s">
        <v>36</v>
      </c>
      <c r="J258" s="85" t="s">
        <v>36</v>
      </c>
      <c r="K258" s="86" t="s">
        <v>38</v>
      </c>
      <c r="L258" s="25">
        <v>13.17</v>
      </c>
      <c r="M258" s="25" t="s">
        <v>38</v>
      </c>
      <c r="N258" s="25">
        <v>-0.26</v>
      </c>
      <c r="O258" s="25">
        <f t="shared" si="23"/>
        <v>12.91</v>
      </c>
    </row>
    <row r="259" spans="1:15" ht="17.25" customHeight="1" x14ac:dyDescent="0.2">
      <c r="A259" s="42">
        <f t="shared" si="25"/>
        <v>257</v>
      </c>
      <c r="B259" s="10" t="s">
        <v>510</v>
      </c>
      <c r="C259" s="16" t="s">
        <v>511</v>
      </c>
      <c r="D259" s="17" t="str">
        <f>VLOOKUP(C259,TaxInfo!$A$2:$B$641,2,0)</f>
        <v xml:space="preserve">North Negros Biopower, Inc. </v>
      </c>
      <c r="E259" s="17" t="str">
        <f>VLOOKUP(C259,TaxInfo!$A$2:$E$641,5,0)</f>
        <v>006-964-680-000</v>
      </c>
      <c r="F259" s="26" t="s">
        <v>35</v>
      </c>
      <c r="G259" s="11" t="s">
        <v>37</v>
      </c>
      <c r="H259" s="11" t="s">
        <v>37</v>
      </c>
      <c r="I259" s="11" t="s">
        <v>36</v>
      </c>
      <c r="J259" s="11" t="s">
        <v>36</v>
      </c>
      <c r="K259" s="25" t="s">
        <v>38</v>
      </c>
      <c r="L259" s="25">
        <v>604.80999999999995</v>
      </c>
      <c r="M259" s="25" t="s">
        <v>38</v>
      </c>
      <c r="N259" s="25" t="s">
        <v>38</v>
      </c>
      <c r="O259" s="25">
        <f t="shared" si="23"/>
        <v>604.80999999999995</v>
      </c>
    </row>
    <row r="260" spans="1:15" ht="17.25" customHeight="1" x14ac:dyDescent="0.2">
      <c r="A260" s="42">
        <f>A259+1</f>
        <v>258</v>
      </c>
      <c r="B260" s="10" t="s">
        <v>34</v>
      </c>
      <c r="C260" s="17" t="s">
        <v>34</v>
      </c>
      <c r="D260" s="17" t="str">
        <f>VLOOKUP(C260,TaxInfo!$A$2:$B$641,2,0)</f>
        <v xml:space="preserve">Northern Negros Electric Cooperative, Inc. </v>
      </c>
      <c r="E260" s="17" t="str">
        <f>VLOOKUP(C260,TaxInfo!$A$2:$E$641,5,0)</f>
        <v>001-005-053-000</v>
      </c>
      <c r="F260" s="26" t="s">
        <v>35</v>
      </c>
      <c r="G260" s="11" t="s">
        <v>36</v>
      </c>
      <c r="H260" s="11" t="s">
        <v>37</v>
      </c>
      <c r="I260" s="11" t="s">
        <v>37</v>
      </c>
      <c r="J260" s="11" t="s">
        <v>37</v>
      </c>
      <c r="K260" s="25">
        <v>23821.64</v>
      </c>
      <c r="L260" s="25" t="s">
        <v>38</v>
      </c>
      <c r="M260" s="25">
        <v>2858.6</v>
      </c>
      <c r="N260" s="25">
        <v>-476.43</v>
      </c>
      <c r="O260" s="25">
        <f t="shared" si="23"/>
        <v>26203.809999999998</v>
      </c>
    </row>
    <row r="261" spans="1:15" ht="17.25" customHeight="1" x14ac:dyDescent="0.2">
      <c r="A261" s="42">
        <f>A260+1</f>
        <v>259</v>
      </c>
      <c r="B261" s="10" t="s">
        <v>45</v>
      </c>
      <c r="C261" s="17" t="s">
        <v>45</v>
      </c>
      <c r="D261" s="17" t="str">
        <f>VLOOKUP(C261,TaxInfo!$A$2:$B$641,2,0)</f>
        <v xml:space="preserve">Northern Renewables Generation Corporation </v>
      </c>
      <c r="E261" s="17" t="str">
        <f>VLOOKUP(C261,TaxInfo!$A$2:$E$641,5,0)</f>
        <v>279-626-683-000</v>
      </c>
      <c r="F261" s="26" t="s">
        <v>43</v>
      </c>
      <c r="G261" s="11" t="s">
        <v>37</v>
      </c>
      <c r="H261" s="11" t="s">
        <v>36</v>
      </c>
      <c r="I261" s="11" t="s">
        <v>36</v>
      </c>
      <c r="J261" s="11" t="s">
        <v>37</v>
      </c>
      <c r="K261" s="25">
        <v>2.29</v>
      </c>
      <c r="L261" s="25" t="s">
        <v>38</v>
      </c>
      <c r="M261" s="25">
        <v>0.27</v>
      </c>
      <c r="N261" s="25" t="s">
        <v>38</v>
      </c>
      <c r="O261" s="25">
        <f t="shared" si="23"/>
        <v>2.56</v>
      </c>
    </row>
    <row r="262" spans="1:15" ht="17.25" customHeight="1" x14ac:dyDescent="0.2">
      <c r="A262" s="42">
        <f t="shared" ref="A262:A288" si="26">A261+1</f>
        <v>260</v>
      </c>
      <c r="B262" s="10" t="s">
        <v>45</v>
      </c>
      <c r="C262" s="17" t="s">
        <v>46</v>
      </c>
      <c r="D262" s="17" t="str">
        <f>VLOOKUP(C262,TaxInfo!$A$2:$B$641,2,0)</f>
        <v xml:space="preserve">Northern Renewables Generation Corporation </v>
      </c>
      <c r="E262" s="17" t="str">
        <f>VLOOKUP(C262,TaxInfo!$A$2:$E$641,5,0)</f>
        <v>279-626-683-000</v>
      </c>
      <c r="F262" s="26" t="s">
        <v>35</v>
      </c>
      <c r="G262" s="11" t="s">
        <v>37</v>
      </c>
      <c r="H262" s="11" t="s">
        <v>36</v>
      </c>
      <c r="I262" s="11" t="s">
        <v>36</v>
      </c>
      <c r="J262" s="11" t="s">
        <v>37</v>
      </c>
      <c r="K262" s="25">
        <v>252.48</v>
      </c>
      <c r="L262" s="25" t="s">
        <v>38</v>
      </c>
      <c r="M262" s="25">
        <v>30.3</v>
      </c>
      <c r="N262" s="25" t="s">
        <v>38</v>
      </c>
      <c r="O262" s="25">
        <f t="shared" si="23"/>
        <v>282.77999999999997</v>
      </c>
    </row>
    <row r="263" spans="1:15" ht="17.25" customHeight="1" x14ac:dyDescent="0.2">
      <c r="A263" s="42">
        <f>A262+1</f>
        <v>261</v>
      </c>
      <c r="B263" s="10" t="s">
        <v>41</v>
      </c>
      <c r="C263" s="17" t="s">
        <v>41</v>
      </c>
      <c r="D263" s="17" t="str">
        <f>VLOOKUP(C263,TaxInfo!$A$2:$B$641,2,0)</f>
        <v xml:space="preserve">Northern Samar Electric Cooperative, Inc. </v>
      </c>
      <c r="E263" s="17" t="str">
        <f>VLOOKUP(C263,TaxInfo!$A$2:$E$641,5,0)</f>
        <v>001-585-897-000</v>
      </c>
      <c r="F263" s="26" t="s">
        <v>35</v>
      </c>
      <c r="G263" s="11" t="s">
        <v>36</v>
      </c>
      <c r="H263" s="11" t="s">
        <v>36</v>
      </c>
      <c r="I263" s="11" t="s">
        <v>37</v>
      </c>
      <c r="J263" s="11" t="s">
        <v>37</v>
      </c>
      <c r="K263" s="25">
        <v>1910.17</v>
      </c>
      <c r="L263" s="25" t="s">
        <v>38</v>
      </c>
      <c r="M263" s="25">
        <v>229.22</v>
      </c>
      <c r="N263" s="25">
        <v>-38.200000000000003</v>
      </c>
      <c r="O263" s="25">
        <f t="shared" si="23"/>
        <v>2101.19</v>
      </c>
    </row>
    <row r="264" spans="1:15" ht="17.25" customHeight="1" x14ac:dyDescent="0.2">
      <c r="A264" s="42">
        <f>A263+1</f>
        <v>262</v>
      </c>
      <c r="B264" s="10" t="s">
        <v>42</v>
      </c>
      <c r="C264" s="17" t="s">
        <v>42</v>
      </c>
      <c r="D264" s="17" t="str">
        <f>VLOOKUP(C264,TaxInfo!$A$2:$B$641,2,0)</f>
        <v xml:space="preserve">Northwind Power Development Corporation </v>
      </c>
      <c r="E264" s="17" t="str">
        <f>VLOOKUP(C264,TaxInfo!$A$2:$E$641,5,0)</f>
        <v>208-101-373-000</v>
      </c>
      <c r="F264" s="26" t="s">
        <v>43</v>
      </c>
      <c r="G264" s="11" t="s">
        <v>36</v>
      </c>
      <c r="H264" s="11" t="s">
        <v>36</v>
      </c>
      <c r="I264" s="11" t="s">
        <v>36</v>
      </c>
      <c r="J264" s="11" t="s">
        <v>36</v>
      </c>
      <c r="K264" s="25" t="s">
        <v>38</v>
      </c>
      <c r="L264" s="25">
        <v>3.01</v>
      </c>
      <c r="M264" s="25" t="s">
        <v>38</v>
      </c>
      <c r="N264" s="25">
        <v>-0.06</v>
      </c>
      <c r="O264" s="25">
        <f t="shared" si="23"/>
        <v>2.9499999999999997</v>
      </c>
    </row>
    <row r="265" spans="1:15" ht="17.25" customHeight="1" x14ac:dyDescent="0.2">
      <c r="A265" s="42">
        <f t="shared" si="26"/>
        <v>263</v>
      </c>
      <c r="B265" s="10" t="s">
        <v>42</v>
      </c>
      <c r="C265" s="17" t="s">
        <v>44</v>
      </c>
      <c r="D265" s="17" t="str">
        <f>VLOOKUP(C265,TaxInfo!$A$2:$B$641,2,0)</f>
        <v xml:space="preserve">Northwind Power Development Corporation </v>
      </c>
      <c r="E265" s="17" t="str">
        <f>VLOOKUP(C265,TaxInfo!$A$2:$E$641,5,0)</f>
        <v>208-101-373-000</v>
      </c>
      <c r="F265" s="26" t="s">
        <v>35</v>
      </c>
      <c r="G265" s="11" t="s">
        <v>36</v>
      </c>
      <c r="H265" s="11" t="s">
        <v>36</v>
      </c>
      <c r="I265" s="11" t="s">
        <v>36</v>
      </c>
      <c r="J265" s="11" t="s">
        <v>36</v>
      </c>
      <c r="K265" s="25" t="s">
        <v>38</v>
      </c>
      <c r="L265" s="25">
        <v>207.35</v>
      </c>
      <c r="M265" s="25" t="s">
        <v>38</v>
      </c>
      <c r="N265" s="25">
        <v>-4.1500000000000004</v>
      </c>
      <c r="O265" s="25">
        <f t="shared" si="23"/>
        <v>203.2</v>
      </c>
    </row>
    <row r="266" spans="1:15" ht="17.25" customHeight="1" x14ac:dyDescent="0.2">
      <c r="A266" s="42">
        <f t="shared" si="26"/>
        <v>264</v>
      </c>
      <c r="B266" s="10" t="s">
        <v>42</v>
      </c>
      <c r="C266" s="17" t="s">
        <v>51</v>
      </c>
      <c r="D266" s="17" t="str">
        <f>VLOOKUP(C266,TaxInfo!$A$2:$B$641,2,0)</f>
        <v xml:space="preserve">Northwind Power Development Corporation </v>
      </c>
      <c r="E266" s="17" t="str">
        <f>VLOOKUP(C266,TaxInfo!$A$2:$E$641,5,0)</f>
        <v>208-101-373-000</v>
      </c>
      <c r="F266" s="26" t="s">
        <v>43</v>
      </c>
      <c r="G266" s="11" t="s">
        <v>36</v>
      </c>
      <c r="H266" s="11" t="s">
        <v>36</v>
      </c>
      <c r="I266" s="11" t="s">
        <v>36</v>
      </c>
      <c r="J266" s="11" t="s">
        <v>36</v>
      </c>
      <c r="K266" s="25" t="s">
        <v>38</v>
      </c>
      <c r="L266" s="25">
        <v>1.74</v>
      </c>
      <c r="M266" s="25" t="s">
        <v>38</v>
      </c>
      <c r="N266" s="25">
        <v>-0.03</v>
      </c>
      <c r="O266" s="25">
        <f t="shared" ref="O266:O297" si="27">SUM(K266:N266)</f>
        <v>1.71</v>
      </c>
    </row>
    <row r="267" spans="1:15" ht="17.25" customHeight="1" x14ac:dyDescent="0.2">
      <c r="A267" s="42">
        <f t="shared" si="26"/>
        <v>265</v>
      </c>
      <c r="B267" s="10" t="s">
        <v>42</v>
      </c>
      <c r="C267" s="17" t="s">
        <v>52</v>
      </c>
      <c r="D267" s="17" t="str">
        <f>VLOOKUP(C267,TaxInfo!$A$2:$B$641,2,0)</f>
        <v xml:space="preserve">Northwind Power Development Corporation </v>
      </c>
      <c r="E267" s="17" t="str">
        <f>VLOOKUP(C267,TaxInfo!$A$2:$E$641,5,0)</f>
        <v>208-101-373-000</v>
      </c>
      <c r="F267" s="26" t="s">
        <v>35</v>
      </c>
      <c r="G267" s="11" t="s">
        <v>36</v>
      </c>
      <c r="H267" s="11" t="s">
        <v>36</v>
      </c>
      <c r="I267" s="11" t="s">
        <v>36</v>
      </c>
      <c r="J267" s="11" t="s">
        <v>36</v>
      </c>
      <c r="K267" s="25" t="s">
        <v>38</v>
      </c>
      <c r="L267" s="25">
        <v>132.54</v>
      </c>
      <c r="M267" s="25" t="s">
        <v>38</v>
      </c>
      <c r="N267" s="25">
        <v>-2.65</v>
      </c>
      <c r="O267" s="25">
        <f t="shared" si="27"/>
        <v>129.88999999999999</v>
      </c>
    </row>
    <row r="268" spans="1:15" ht="17.25" customHeight="1" x14ac:dyDescent="0.2">
      <c r="A268" s="42">
        <f>A267+1</f>
        <v>266</v>
      </c>
      <c r="B268" s="10" t="s">
        <v>491</v>
      </c>
      <c r="C268" s="17" t="s">
        <v>491</v>
      </c>
      <c r="D268" s="17" t="str">
        <f>VLOOKUP(C268,TaxInfo!$A$2:$B$641,2,0)</f>
        <v xml:space="preserve">Nueva Ecija I Electric Cooperative, Inc. </v>
      </c>
      <c r="E268" s="17" t="str">
        <f>VLOOKUP(C268,TaxInfo!$A$2:$E$641,5,0)</f>
        <v>000-540-511-000</v>
      </c>
      <c r="F268" s="26" t="s">
        <v>35</v>
      </c>
      <c r="G268" s="11" t="s">
        <v>36</v>
      </c>
      <c r="H268" s="11" t="s">
        <v>37</v>
      </c>
      <c r="I268" s="11" t="s">
        <v>37</v>
      </c>
      <c r="J268" s="11" t="s">
        <v>37</v>
      </c>
      <c r="K268" s="25">
        <v>17726.060000000001</v>
      </c>
      <c r="L268" s="25" t="s">
        <v>38</v>
      </c>
      <c r="M268" s="25">
        <v>2127.13</v>
      </c>
      <c r="N268" s="25">
        <v>-354.52</v>
      </c>
      <c r="O268" s="25">
        <f t="shared" si="27"/>
        <v>19498.670000000002</v>
      </c>
    </row>
    <row r="269" spans="1:15" ht="17.25" customHeight="1" x14ac:dyDescent="0.2">
      <c r="A269" s="42">
        <f>A268+1</f>
        <v>267</v>
      </c>
      <c r="B269" s="10" t="s">
        <v>493</v>
      </c>
      <c r="C269" s="17" t="s">
        <v>493</v>
      </c>
      <c r="D269" s="17" t="str">
        <f>VLOOKUP(C269,TaxInfo!$A$2:$B$641,2,0)</f>
        <v xml:space="preserve">Nueva Ecija II Area 1 Electric Cooperative, Inc. </v>
      </c>
      <c r="E269" s="17" t="str">
        <f>VLOOKUP(C269,TaxInfo!$A$2:$E$641,5,0)</f>
        <v>000-540-544-000</v>
      </c>
      <c r="F269" s="26" t="s">
        <v>35</v>
      </c>
      <c r="G269" s="11" t="s">
        <v>36</v>
      </c>
      <c r="H269" s="11" t="s">
        <v>37</v>
      </c>
      <c r="I269" s="11" t="s">
        <v>37</v>
      </c>
      <c r="J269" s="11" t="s">
        <v>37</v>
      </c>
      <c r="K269" s="25">
        <v>12915.03</v>
      </c>
      <c r="L269" s="25" t="s">
        <v>38</v>
      </c>
      <c r="M269" s="25">
        <v>1549.8</v>
      </c>
      <c r="N269" s="25">
        <v>-258.3</v>
      </c>
      <c r="O269" s="25">
        <f t="shared" si="27"/>
        <v>14206.53</v>
      </c>
    </row>
    <row r="270" spans="1:15" ht="17.25" customHeight="1" x14ac:dyDescent="0.2">
      <c r="A270" s="42">
        <f>A269+1</f>
        <v>268</v>
      </c>
      <c r="B270" s="10" t="s">
        <v>492</v>
      </c>
      <c r="C270" s="17" t="s">
        <v>492</v>
      </c>
      <c r="D270" s="17" t="str">
        <f>VLOOKUP(C270,TaxInfo!$A$2:$B$641,2,0)</f>
        <v xml:space="preserve">Nueva Ecija II Electric Cooperative, Inc. - Area 2 </v>
      </c>
      <c r="E270" s="17" t="str">
        <f>VLOOKUP(C270,TaxInfo!$A$2:$E$641,5,0)</f>
        <v>000-540-544-001</v>
      </c>
      <c r="F270" s="26" t="s">
        <v>35</v>
      </c>
      <c r="G270" s="11" t="s">
        <v>36</v>
      </c>
      <c r="H270" s="11" t="s">
        <v>37</v>
      </c>
      <c r="I270" s="11" t="s">
        <v>37</v>
      </c>
      <c r="J270" s="11" t="s">
        <v>37</v>
      </c>
      <c r="K270" s="25">
        <v>15870.16</v>
      </c>
      <c r="L270" s="25" t="s">
        <v>38</v>
      </c>
      <c r="M270" s="25">
        <v>1904.42</v>
      </c>
      <c r="N270" s="25">
        <v>-317.39999999999998</v>
      </c>
      <c r="O270" s="25">
        <f t="shared" si="27"/>
        <v>17457.18</v>
      </c>
    </row>
    <row r="271" spans="1:15" ht="17.25" customHeight="1" x14ac:dyDescent="0.2">
      <c r="A271" s="42">
        <f>A270+1</f>
        <v>269</v>
      </c>
      <c r="B271" s="10" t="s">
        <v>50</v>
      </c>
      <c r="C271" s="17" t="s">
        <v>50</v>
      </c>
      <c r="D271" s="17" t="str">
        <f>VLOOKUP(C271,TaxInfo!$A$2:$B$641,2,0)</f>
        <v xml:space="preserve">nv vogt Philippines Solar Energy Four Inc. </v>
      </c>
      <c r="E271" s="17" t="str">
        <f>VLOOKUP(C271,TaxInfo!$A$2:$E$641,5,0)</f>
        <v>008-654-139-000</v>
      </c>
      <c r="F271" s="26" t="s">
        <v>43</v>
      </c>
      <c r="G271" s="11" t="s">
        <v>36</v>
      </c>
      <c r="H271" s="11" t="s">
        <v>36</v>
      </c>
      <c r="I271" s="11" t="s">
        <v>36</v>
      </c>
      <c r="J271" s="11" t="s">
        <v>36</v>
      </c>
      <c r="K271" s="25" t="s">
        <v>38</v>
      </c>
      <c r="L271" s="25">
        <v>85.94</v>
      </c>
      <c r="M271" s="25" t="s">
        <v>38</v>
      </c>
      <c r="N271" s="25">
        <v>-1.72</v>
      </c>
      <c r="O271" s="25">
        <f t="shared" si="27"/>
        <v>84.22</v>
      </c>
    </row>
    <row r="272" spans="1:15" ht="17.25" customHeight="1" x14ac:dyDescent="0.2">
      <c r="A272" s="42">
        <f t="shared" si="26"/>
        <v>270</v>
      </c>
      <c r="B272" s="34" t="s">
        <v>49</v>
      </c>
      <c r="C272" s="35" t="s">
        <v>49</v>
      </c>
      <c r="D272" s="17" t="str">
        <f>VLOOKUP(C272,TaxInfo!$A$2:$B$641,2,0)</f>
        <v xml:space="preserve">nv vogt Philippines Solar Energy Three, Inc. </v>
      </c>
      <c r="E272" s="17" t="str">
        <f>VLOOKUP(C272,TaxInfo!$A$2:$E$641,5,0)</f>
        <v>008-654-146-000</v>
      </c>
      <c r="F272" s="64" t="s">
        <v>43</v>
      </c>
      <c r="G272" s="36" t="s">
        <v>36</v>
      </c>
      <c r="H272" s="36" t="s">
        <v>36</v>
      </c>
      <c r="I272" s="36" t="s">
        <v>36</v>
      </c>
      <c r="J272" s="36" t="s">
        <v>36</v>
      </c>
      <c r="K272" s="37" t="s">
        <v>38</v>
      </c>
      <c r="L272" s="25">
        <v>49</v>
      </c>
      <c r="M272" s="25" t="s">
        <v>38</v>
      </c>
      <c r="N272" s="25">
        <v>-0.98</v>
      </c>
      <c r="O272" s="25">
        <f t="shared" si="27"/>
        <v>48.02</v>
      </c>
    </row>
    <row r="273" spans="1:15" ht="17.25" customHeight="1" x14ac:dyDescent="0.2">
      <c r="A273" s="92">
        <f>A272+1</f>
        <v>271</v>
      </c>
      <c r="B273" s="93" t="s">
        <v>53</v>
      </c>
      <c r="C273" s="94" t="s">
        <v>53</v>
      </c>
      <c r="D273" s="94" t="str">
        <f>VLOOKUP(C273,TaxInfo!$A$2:$B$641,2,0)</f>
        <v xml:space="preserve">Olongapo Electricity Distribution Company, Inc. </v>
      </c>
      <c r="E273" s="17" t="str">
        <f>VLOOKUP(C273,TaxInfo!$A$2:$E$641,5,0)</f>
        <v>008-365-759-000</v>
      </c>
      <c r="F273" s="95" t="s">
        <v>35</v>
      </c>
      <c r="G273" s="96" t="s">
        <v>36</v>
      </c>
      <c r="H273" s="96" t="s">
        <v>37</v>
      </c>
      <c r="I273" s="96" t="s">
        <v>37</v>
      </c>
      <c r="J273" s="96" t="s">
        <v>37</v>
      </c>
      <c r="K273" s="73">
        <v>1712.23</v>
      </c>
      <c r="L273" s="25" t="s">
        <v>38</v>
      </c>
      <c r="M273" s="25">
        <v>205.47</v>
      </c>
      <c r="N273" s="25">
        <v>-34.24</v>
      </c>
      <c r="O273" s="25">
        <f t="shared" si="27"/>
        <v>1883.46</v>
      </c>
    </row>
    <row r="274" spans="1:15" ht="17.25" customHeight="1" x14ac:dyDescent="0.2">
      <c r="A274" s="42">
        <f>A273+1</f>
        <v>272</v>
      </c>
      <c r="B274" s="10" t="s">
        <v>55</v>
      </c>
      <c r="C274" s="17" t="s">
        <v>55</v>
      </c>
      <c r="D274" s="17" t="str">
        <f>VLOOKUP(C274,TaxInfo!$A$2:$B$641,2,0)</f>
        <v xml:space="preserve">One Subic Power Generation Corporation </v>
      </c>
      <c r="E274" s="17" t="str">
        <f>VLOOKUP(C274,TaxInfo!$A$2:$E$641,5,0)</f>
        <v>007-836-459-000</v>
      </c>
      <c r="F274" s="26" t="s">
        <v>43</v>
      </c>
      <c r="G274" s="11" t="s">
        <v>36</v>
      </c>
      <c r="H274" s="11" t="s">
        <v>37</v>
      </c>
      <c r="I274" s="11" t="s">
        <v>37</v>
      </c>
      <c r="J274" s="11" t="s">
        <v>37</v>
      </c>
      <c r="K274" s="25">
        <v>5210.07</v>
      </c>
      <c r="L274" s="25" t="s">
        <v>38</v>
      </c>
      <c r="M274" s="25">
        <v>625.21</v>
      </c>
      <c r="N274" s="25">
        <v>-104.2</v>
      </c>
      <c r="O274" s="25">
        <f t="shared" si="27"/>
        <v>5731.08</v>
      </c>
    </row>
    <row r="275" spans="1:15" ht="17.25" customHeight="1" x14ac:dyDescent="0.2">
      <c r="A275" s="42">
        <f t="shared" si="26"/>
        <v>273</v>
      </c>
      <c r="B275" s="10" t="s">
        <v>55</v>
      </c>
      <c r="C275" s="17" t="s">
        <v>56</v>
      </c>
      <c r="D275" s="17" t="str">
        <f>VLOOKUP(C275,TaxInfo!$A$2:$B$641,2,0)</f>
        <v xml:space="preserve">One Subic Power Generation Corporation </v>
      </c>
      <c r="E275" s="17" t="str">
        <f>VLOOKUP(C275,TaxInfo!$A$2:$E$641,5,0)</f>
        <v>007-836-459</v>
      </c>
      <c r="F275" s="26" t="s">
        <v>35</v>
      </c>
      <c r="G275" s="11" t="s">
        <v>36</v>
      </c>
      <c r="H275" s="11" t="s">
        <v>37</v>
      </c>
      <c r="I275" s="11" t="s">
        <v>37</v>
      </c>
      <c r="J275" s="11" t="s">
        <v>37</v>
      </c>
      <c r="K275" s="25">
        <v>667.7</v>
      </c>
      <c r="L275" s="25" t="s">
        <v>38</v>
      </c>
      <c r="M275" s="25">
        <v>80.12</v>
      </c>
      <c r="N275" s="25">
        <v>-13.35</v>
      </c>
      <c r="O275" s="25">
        <f t="shared" si="27"/>
        <v>734.47</v>
      </c>
    </row>
    <row r="276" spans="1:15" ht="17.25" customHeight="1" x14ac:dyDescent="0.2">
      <c r="A276" s="42">
        <f>A275+1</f>
        <v>274</v>
      </c>
      <c r="B276" s="10" t="s">
        <v>64</v>
      </c>
      <c r="C276" s="17" t="s">
        <v>64</v>
      </c>
      <c r="D276" s="17" t="str">
        <f>VLOOKUP(C276,TaxInfo!$A$2:$B$641,2,0)</f>
        <v xml:space="preserve">Pagbilao Energy Corporation </v>
      </c>
      <c r="E276" s="17" t="str">
        <f>VLOOKUP(C276,TaxInfo!$A$2:$E$641,5,0)</f>
        <v>008-275-398-000</v>
      </c>
      <c r="F276" s="26" t="s">
        <v>43</v>
      </c>
      <c r="G276" s="11" t="s">
        <v>36</v>
      </c>
      <c r="H276" s="11" t="s">
        <v>37</v>
      </c>
      <c r="I276" s="11" t="s">
        <v>37</v>
      </c>
      <c r="J276" s="11" t="s">
        <v>37</v>
      </c>
      <c r="K276" s="25">
        <v>244.83</v>
      </c>
      <c r="L276" s="25" t="s">
        <v>38</v>
      </c>
      <c r="M276" s="25">
        <v>29.38</v>
      </c>
      <c r="N276" s="25">
        <v>-4.9000000000000004</v>
      </c>
      <c r="O276" s="25">
        <f t="shared" si="27"/>
        <v>269.31000000000006</v>
      </c>
    </row>
    <row r="277" spans="1:15" ht="17.25" customHeight="1" x14ac:dyDescent="0.2">
      <c r="A277" s="42">
        <f>A276+1</f>
        <v>275</v>
      </c>
      <c r="B277" s="10" t="s">
        <v>63</v>
      </c>
      <c r="C277" s="17" t="s">
        <v>63</v>
      </c>
      <c r="D277" s="17" t="str">
        <f>VLOOKUP(C277,TaxInfo!$A$2:$B$641,2,0)</f>
        <v xml:space="preserve">Palm Concepcion Power Corporation </v>
      </c>
      <c r="E277" s="17" t="str">
        <f>VLOOKUP(C277,TaxInfo!$A$2:$E$641,5,0)</f>
        <v>006-931-417-000</v>
      </c>
      <c r="F277" s="26" t="s">
        <v>43</v>
      </c>
      <c r="G277" s="11" t="s">
        <v>36</v>
      </c>
      <c r="H277" s="11" t="s">
        <v>37</v>
      </c>
      <c r="I277" s="11" t="s">
        <v>37</v>
      </c>
      <c r="J277" s="11" t="s">
        <v>37</v>
      </c>
      <c r="K277" s="25">
        <v>3836.77</v>
      </c>
      <c r="L277" s="25" t="s">
        <v>38</v>
      </c>
      <c r="M277" s="25">
        <v>460.41</v>
      </c>
      <c r="N277" s="25">
        <v>-76.739999999999995</v>
      </c>
      <c r="O277" s="25">
        <f t="shared" si="27"/>
        <v>4220.4400000000005</v>
      </c>
    </row>
    <row r="278" spans="1:15" ht="17.25" customHeight="1" x14ac:dyDescent="0.2">
      <c r="A278" s="42">
        <f>A277+1</f>
        <v>276</v>
      </c>
      <c r="B278" s="10" t="s">
        <v>67</v>
      </c>
      <c r="C278" s="17" t="s">
        <v>67</v>
      </c>
      <c r="D278" s="17" t="str">
        <f>VLOOKUP(C278,TaxInfo!$A$2:$B$641,2,0)</f>
        <v xml:space="preserve">Pampanga II Electric Cooperative, Inc. </v>
      </c>
      <c r="E278" s="17" t="str">
        <f>VLOOKUP(C278,TaxInfo!$A$2:$E$641,5,0)</f>
        <v>000-800-858-000</v>
      </c>
      <c r="F278" s="26" t="s">
        <v>35</v>
      </c>
      <c r="G278" s="11" t="s">
        <v>36</v>
      </c>
      <c r="H278" s="11" t="s">
        <v>37</v>
      </c>
      <c r="I278" s="11" t="s">
        <v>37</v>
      </c>
      <c r="J278" s="11" t="s">
        <v>37</v>
      </c>
      <c r="K278" s="25">
        <v>56462.239999999998</v>
      </c>
      <c r="L278" s="25" t="s">
        <v>38</v>
      </c>
      <c r="M278" s="25">
        <v>6775.47</v>
      </c>
      <c r="N278" s="25">
        <v>-1129.24</v>
      </c>
      <c r="O278" s="25">
        <f t="shared" si="27"/>
        <v>62108.47</v>
      </c>
    </row>
    <row r="279" spans="1:15" ht="17.25" customHeight="1" x14ac:dyDescent="0.2">
      <c r="A279" s="42">
        <f>A278+1</f>
        <v>277</v>
      </c>
      <c r="B279" s="10" t="s">
        <v>57</v>
      </c>
      <c r="C279" s="17" t="s">
        <v>57</v>
      </c>
      <c r="D279" s="17" t="str">
        <f>VLOOKUP(C279,TaxInfo!$A$2:$B$641,2,0)</f>
        <v>Panasia Energy, Inc.</v>
      </c>
      <c r="E279" s="17" t="str">
        <f>VLOOKUP(C279,TaxInfo!$A$2:$E$641,5,0)</f>
        <v>006-907-342-000</v>
      </c>
      <c r="F279" s="26" t="s">
        <v>43</v>
      </c>
      <c r="G279" s="11" t="s">
        <v>36</v>
      </c>
      <c r="H279" s="11" t="s">
        <v>37</v>
      </c>
      <c r="I279" s="11" t="s">
        <v>37</v>
      </c>
      <c r="J279" s="11" t="s">
        <v>37</v>
      </c>
      <c r="K279" s="25">
        <v>30.46</v>
      </c>
      <c r="L279" s="25" t="s">
        <v>38</v>
      </c>
      <c r="M279" s="25">
        <v>3.66</v>
      </c>
      <c r="N279" s="25">
        <v>-0.61</v>
      </c>
      <c r="O279" s="25">
        <f t="shared" si="27"/>
        <v>33.510000000000005</v>
      </c>
    </row>
    <row r="280" spans="1:15" ht="17.25" customHeight="1" x14ac:dyDescent="0.2">
      <c r="A280" s="42">
        <f t="shared" si="26"/>
        <v>278</v>
      </c>
      <c r="B280" s="10" t="s">
        <v>57</v>
      </c>
      <c r="C280" s="17" t="s">
        <v>58</v>
      </c>
      <c r="D280" s="17" t="str">
        <f>VLOOKUP(C280,TaxInfo!$A$2:$B$641,2,0)</f>
        <v>Panasia Energy, Inc.</v>
      </c>
      <c r="E280" s="17" t="str">
        <f>VLOOKUP(C280,TaxInfo!$A$2:$E$641,5,0)</f>
        <v>006-907-342-000</v>
      </c>
      <c r="F280" s="26" t="s">
        <v>35</v>
      </c>
      <c r="G280" s="11" t="s">
        <v>36</v>
      </c>
      <c r="H280" s="11" t="s">
        <v>37</v>
      </c>
      <c r="I280" s="11" t="s">
        <v>37</v>
      </c>
      <c r="J280" s="11" t="s">
        <v>37</v>
      </c>
      <c r="K280" s="25">
        <v>1637.15</v>
      </c>
      <c r="L280" s="25" t="s">
        <v>38</v>
      </c>
      <c r="M280" s="25">
        <v>196.46</v>
      </c>
      <c r="N280" s="25">
        <v>-32.74</v>
      </c>
      <c r="O280" s="25">
        <f t="shared" si="27"/>
        <v>1800.8700000000001</v>
      </c>
    </row>
    <row r="281" spans="1:15" ht="17.25" customHeight="1" x14ac:dyDescent="0.2">
      <c r="A281" s="42">
        <f>A280+1</f>
        <v>279</v>
      </c>
      <c r="B281" s="10" t="s">
        <v>65</v>
      </c>
      <c r="C281" s="17" t="s">
        <v>65</v>
      </c>
      <c r="D281" s="17" t="str">
        <f>VLOOKUP(C281,TaxInfo!$A$2:$B$641,2,0)</f>
        <v xml:space="preserve">Panay Energy Development Corporation </v>
      </c>
      <c r="E281" s="17" t="str">
        <f>VLOOKUP(C281,TaxInfo!$A$2:$E$641,5,0)</f>
        <v>007-243-246-000</v>
      </c>
      <c r="F281" s="26" t="s">
        <v>43</v>
      </c>
      <c r="G281" s="11" t="s">
        <v>36</v>
      </c>
      <c r="H281" s="11" t="s">
        <v>37</v>
      </c>
      <c r="I281" s="11" t="s">
        <v>37</v>
      </c>
      <c r="J281" s="11" t="s">
        <v>37</v>
      </c>
      <c r="K281" s="25">
        <v>67468.02</v>
      </c>
      <c r="L281" s="25" t="s">
        <v>38</v>
      </c>
      <c r="M281" s="25">
        <v>8096.16</v>
      </c>
      <c r="N281" s="25">
        <v>-1349.36</v>
      </c>
      <c r="O281" s="25">
        <f t="shared" si="27"/>
        <v>74214.820000000007</v>
      </c>
    </row>
    <row r="282" spans="1:15" ht="17.25" customHeight="1" x14ac:dyDescent="0.2">
      <c r="A282" s="42">
        <f>A281+1</f>
        <v>280</v>
      </c>
      <c r="B282" s="10" t="s">
        <v>81</v>
      </c>
      <c r="C282" s="17" t="s">
        <v>81</v>
      </c>
      <c r="D282" s="17" t="str">
        <f>VLOOKUP(C282,TaxInfo!$A$2:$B$641,2,0)</f>
        <v xml:space="preserve">Panay Power Corporation </v>
      </c>
      <c r="E282" s="17" t="str">
        <f>VLOOKUP(C282,TaxInfo!$A$2:$E$641,5,0)</f>
        <v>004-964-861-000</v>
      </c>
      <c r="F282" s="26" t="s">
        <v>43</v>
      </c>
      <c r="G282" s="11" t="s">
        <v>36</v>
      </c>
      <c r="H282" s="11" t="s">
        <v>37</v>
      </c>
      <c r="I282" s="11" t="s">
        <v>37</v>
      </c>
      <c r="J282" s="11" t="s">
        <v>37</v>
      </c>
      <c r="K282" s="25">
        <v>516.39</v>
      </c>
      <c r="L282" s="25" t="s">
        <v>38</v>
      </c>
      <c r="M282" s="25">
        <v>61.97</v>
      </c>
      <c r="N282" s="25">
        <v>-10.33</v>
      </c>
      <c r="O282" s="25">
        <f t="shared" si="27"/>
        <v>568.03</v>
      </c>
    </row>
    <row r="283" spans="1:15" ht="17.25" customHeight="1" x14ac:dyDescent="0.2">
      <c r="A283" s="42">
        <f t="shared" si="26"/>
        <v>281</v>
      </c>
      <c r="B283" s="10" t="s">
        <v>81</v>
      </c>
      <c r="C283" s="17" t="s">
        <v>82</v>
      </c>
      <c r="D283" s="17" t="str">
        <f>VLOOKUP(C283,TaxInfo!$A$2:$B$641,2,0)</f>
        <v xml:space="preserve">Panay Power Corporation </v>
      </c>
      <c r="E283" s="17" t="str">
        <f>VLOOKUP(C283,TaxInfo!$A$2:$E$641,5,0)</f>
        <v>004-964-861-000</v>
      </c>
      <c r="F283" s="26" t="s">
        <v>35</v>
      </c>
      <c r="G283" s="11" t="s">
        <v>36</v>
      </c>
      <c r="H283" s="11" t="s">
        <v>37</v>
      </c>
      <c r="I283" s="11" t="s">
        <v>37</v>
      </c>
      <c r="J283" s="11" t="s">
        <v>37</v>
      </c>
      <c r="K283" s="25">
        <v>79.459999999999994</v>
      </c>
      <c r="L283" s="25" t="s">
        <v>38</v>
      </c>
      <c r="M283" s="25">
        <v>9.5399999999999991</v>
      </c>
      <c r="N283" s="25">
        <v>-1.59</v>
      </c>
      <c r="O283" s="25">
        <f t="shared" si="27"/>
        <v>87.41</v>
      </c>
    </row>
    <row r="284" spans="1:15" ht="17.25" customHeight="1" x14ac:dyDescent="0.2">
      <c r="A284" s="42">
        <f>A283+1</f>
        <v>282</v>
      </c>
      <c r="B284" s="10" t="s">
        <v>61</v>
      </c>
      <c r="C284" s="17" t="s">
        <v>61</v>
      </c>
      <c r="D284" s="17" t="str">
        <f>VLOOKUP(C284,TaxInfo!$A$2:$B$641,2,0)</f>
        <v xml:space="preserve">Pangasinan III Electric Cooperative, Inc. </v>
      </c>
      <c r="E284" s="17" t="str">
        <f>VLOOKUP(C284,TaxInfo!$A$2:$E$641,5,0)</f>
        <v>000-801-156-000</v>
      </c>
      <c r="F284" s="26" t="s">
        <v>35</v>
      </c>
      <c r="G284" s="11" t="s">
        <v>36</v>
      </c>
      <c r="H284" s="11" t="s">
        <v>37</v>
      </c>
      <c r="I284" s="11" t="s">
        <v>37</v>
      </c>
      <c r="J284" s="11" t="s">
        <v>37</v>
      </c>
      <c r="K284" s="25">
        <v>17995.7</v>
      </c>
      <c r="L284" s="25" t="s">
        <v>38</v>
      </c>
      <c r="M284" s="25">
        <v>2159.48</v>
      </c>
      <c r="N284" s="25">
        <v>-359.91</v>
      </c>
      <c r="O284" s="25">
        <f t="shared" si="27"/>
        <v>19795.27</v>
      </c>
    </row>
    <row r="285" spans="1:15" ht="17.25" customHeight="1" x14ac:dyDescent="0.2">
      <c r="A285" s="42">
        <f>A284+1</f>
        <v>283</v>
      </c>
      <c r="B285" s="10" t="s">
        <v>76</v>
      </c>
      <c r="C285" s="17" t="s">
        <v>76</v>
      </c>
      <c r="D285" s="17" t="str">
        <f>VLOOKUP(C285,TaxInfo!$A$2:$B$641,2,0)</f>
        <v xml:space="preserve">Pangea Green Energy Philippines, Inc. </v>
      </c>
      <c r="E285" s="17" t="str">
        <f>VLOOKUP(C285,TaxInfo!$A$2:$E$641,5,0)</f>
        <v>247-296-829-000</v>
      </c>
      <c r="F285" s="26" t="s">
        <v>43</v>
      </c>
      <c r="G285" s="11" t="s">
        <v>36</v>
      </c>
      <c r="H285" s="11" t="s">
        <v>36</v>
      </c>
      <c r="I285" s="11" t="s">
        <v>36</v>
      </c>
      <c r="J285" s="11" t="s">
        <v>36</v>
      </c>
      <c r="K285" s="25" t="s">
        <v>38</v>
      </c>
      <c r="L285" s="25">
        <v>0.15</v>
      </c>
      <c r="M285" s="25" t="s">
        <v>38</v>
      </c>
      <c r="N285" s="25" t="s">
        <v>38</v>
      </c>
      <c r="O285" s="25">
        <f t="shared" si="27"/>
        <v>0.15</v>
      </c>
    </row>
    <row r="286" spans="1:15" ht="17.25" customHeight="1" x14ac:dyDescent="0.2">
      <c r="A286" s="42">
        <f>A285+1</f>
        <v>284</v>
      </c>
      <c r="B286" s="10" t="s">
        <v>68</v>
      </c>
      <c r="C286" s="17" t="s">
        <v>68</v>
      </c>
      <c r="D286" s="17" t="str">
        <f>VLOOKUP(C286,TaxInfo!$A$2:$B$641,2,0)</f>
        <v xml:space="preserve">Peninsula Electric Cooperative, Inc. </v>
      </c>
      <c r="E286" s="17" t="str">
        <f>VLOOKUP(C286,TaxInfo!$A$2:$E$641,5,0)</f>
        <v>000-540-959-000</v>
      </c>
      <c r="F286" s="26" t="s">
        <v>35</v>
      </c>
      <c r="G286" s="11" t="s">
        <v>36</v>
      </c>
      <c r="H286" s="11" t="s">
        <v>37</v>
      </c>
      <c r="I286" s="11" t="s">
        <v>37</v>
      </c>
      <c r="J286" s="11" t="s">
        <v>37</v>
      </c>
      <c r="K286" s="25">
        <v>35155.53</v>
      </c>
      <c r="L286" s="25" t="s">
        <v>38</v>
      </c>
      <c r="M286" s="25">
        <v>4218.66</v>
      </c>
      <c r="N286" s="25">
        <v>-703.11</v>
      </c>
      <c r="O286" s="25">
        <f t="shared" si="27"/>
        <v>38671.08</v>
      </c>
    </row>
    <row r="287" spans="1:15" ht="17.25" customHeight="1" x14ac:dyDescent="0.2">
      <c r="A287" s="42">
        <f>A286+1</f>
        <v>285</v>
      </c>
      <c r="B287" s="34" t="s">
        <v>70</v>
      </c>
      <c r="C287" s="35" t="s">
        <v>70</v>
      </c>
      <c r="D287" s="17" t="str">
        <f>VLOOKUP(C287,TaxInfo!$A$2:$B$641,2,0)</f>
        <v>People's Energy Services, Inc.</v>
      </c>
      <c r="E287" s="17" t="str">
        <f>VLOOKUP(C287,TaxInfo!$A$2:$E$641,5,0)</f>
        <v>005-662-686-000</v>
      </c>
      <c r="F287" s="64" t="s">
        <v>43</v>
      </c>
      <c r="G287" s="36" t="s">
        <v>36</v>
      </c>
      <c r="H287" s="36" t="s">
        <v>37</v>
      </c>
      <c r="I287" s="36" t="s">
        <v>36</v>
      </c>
      <c r="J287" s="36" t="s">
        <v>37</v>
      </c>
      <c r="K287" s="37">
        <v>0.1</v>
      </c>
      <c r="L287" s="25" t="s">
        <v>38</v>
      </c>
      <c r="M287" s="25">
        <v>0.01</v>
      </c>
      <c r="N287" s="25" t="s">
        <v>38</v>
      </c>
      <c r="O287" s="25">
        <f t="shared" si="27"/>
        <v>0.11</v>
      </c>
    </row>
    <row r="288" spans="1:15" ht="17.25" customHeight="1" x14ac:dyDescent="0.2">
      <c r="A288" s="42">
        <f t="shared" si="26"/>
        <v>286</v>
      </c>
      <c r="B288" s="12" t="s">
        <v>70</v>
      </c>
      <c r="C288" s="18" t="s">
        <v>71</v>
      </c>
      <c r="D288" s="17" t="str">
        <f>VLOOKUP(C288,TaxInfo!$A$2:$B$641,2,0)</f>
        <v>People's Energy Services, Inc.</v>
      </c>
      <c r="E288" s="17" t="str">
        <f>VLOOKUP(C288,TaxInfo!$A$2:$E$641,5,0)</f>
        <v>005-662-686-000</v>
      </c>
      <c r="F288" s="27" t="s">
        <v>35</v>
      </c>
      <c r="G288" s="13" t="s">
        <v>36</v>
      </c>
      <c r="H288" s="13" t="s">
        <v>37</v>
      </c>
      <c r="I288" s="13" t="s">
        <v>36</v>
      </c>
      <c r="J288" s="13" t="s">
        <v>37</v>
      </c>
      <c r="K288" s="29">
        <v>2.74</v>
      </c>
      <c r="L288" s="25" t="s">
        <v>38</v>
      </c>
      <c r="M288" s="25">
        <v>0.33</v>
      </c>
      <c r="N288" s="25">
        <v>-0.05</v>
      </c>
      <c r="O288" s="25">
        <f t="shared" si="27"/>
        <v>3.0200000000000005</v>
      </c>
    </row>
    <row r="289" spans="1:15" ht="17.25" customHeight="1" x14ac:dyDescent="0.2">
      <c r="A289" s="42">
        <f>A288+1</f>
        <v>287</v>
      </c>
      <c r="B289" s="10" t="s">
        <v>72</v>
      </c>
      <c r="C289" s="17" t="s">
        <v>72</v>
      </c>
      <c r="D289" s="17" t="str">
        <f>VLOOKUP(C289,TaxInfo!$A$2:$B$641,2,0)</f>
        <v xml:space="preserve">Petron Corporation </v>
      </c>
      <c r="E289" s="17" t="str">
        <f>VLOOKUP(C289,TaxInfo!$A$2:$E$641,5,0)</f>
        <v>000-168-801-000</v>
      </c>
      <c r="F289" s="26" t="s">
        <v>43</v>
      </c>
      <c r="G289" s="11" t="s">
        <v>36</v>
      </c>
      <c r="H289" s="11" t="s">
        <v>37</v>
      </c>
      <c r="I289" s="11" t="s">
        <v>37</v>
      </c>
      <c r="J289" s="11" t="s">
        <v>36</v>
      </c>
      <c r="K289" s="25" t="s">
        <v>38</v>
      </c>
      <c r="L289" s="25">
        <v>1.64</v>
      </c>
      <c r="M289" s="25" t="s">
        <v>38</v>
      </c>
      <c r="N289" s="25">
        <v>-0.03</v>
      </c>
      <c r="O289" s="25">
        <f t="shared" si="27"/>
        <v>1.6099999999999999</v>
      </c>
    </row>
    <row r="290" spans="1:15" ht="17.25" customHeight="1" x14ac:dyDescent="0.2">
      <c r="A290" s="42">
        <f t="shared" ref="A290:A320" si="28">A289+1</f>
        <v>288</v>
      </c>
      <c r="B290" s="10" t="s">
        <v>72</v>
      </c>
      <c r="C290" s="17" t="s">
        <v>73</v>
      </c>
      <c r="D290" s="17" t="str">
        <f>VLOOKUP(C290,TaxInfo!$A$2:$B$641,2,0)</f>
        <v xml:space="preserve">Petron Corporation </v>
      </c>
      <c r="E290" s="17" t="str">
        <f>VLOOKUP(C290,TaxInfo!$A$2:$E$641,5,0)</f>
        <v>000-168-801-000</v>
      </c>
      <c r="F290" s="26" t="s">
        <v>35</v>
      </c>
      <c r="G290" s="11" t="s">
        <v>36</v>
      </c>
      <c r="H290" s="11" t="s">
        <v>37</v>
      </c>
      <c r="I290" s="11" t="s">
        <v>37</v>
      </c>
      <c r="J290" s="11" t="s">
        <v>36</v>
      </c>
      <c r="K290" s="25" t="s">
        <v>38</v>
      </c>
      <c r="L290" s="25">
        <v>17848.93</v>
      </c>
      <c r="M290" s="25" t="s">
        <v>38</v>
      </c>
      <c r="N290" s="25">
        <v>-356.98</v>
      </c>
      <c r="O290" s="25">
        <f t="shared" si="27"/>
        <v>17491.95</v>
      </c>
    </row>
    <row r="291" spans="1:15" ht="17.25" customHeight="1" x14ac:dyDescent="0.2">
      <c r="A291" s="42">
        <f>A290+1</f>
        <v>289</v>
      </c>
      <c r="B291" s="10" t="s">
        <v>74</v>
      </c>
      <c r="C291" s="17" t="s">
        <v>74</v>
      </c>
      <c r="D291" s="17" t="str">
        <f>VLOOKUP(C291,TaxInfo!$A$2:$B$641,2,0)</f>
        <v xml:space="preserve">PetroSolar Corporation </v>
      </c>
      <c r="E291" s="17" t="str">
        <f>VLOOKUP(C291,TaxInfo!$A$2:$E$641,5,0)</f>
        <v>009-064-006-000</v>
      </c>
      <c r="F291" s="26" t="s">
        <v>43</v>
      </c>
      <c r="G291" s="11" t="s">
        <v>36</v>
      </c>
      <c r="H291" s="11" t="s">
        <v>36</v>
      </c>
      <c r="I291" s="11" t="s">
        <v>36</v>
      </c>
      <c r="J291" s="11" t="s">
        <v>36</v>
      </c>
      <c r="K291" s="25" t="s">
        <v>38</v>
      </c>
      <c r="L291" s="25">
        <v>4.95</v>
      </c>
      <c r="M291" s="25" t="s">
        <v>38</v>
      </c>
      <c r="N291" s="25">
        <v>-0.1</v>
      </c>
      <c r="O291" s="25">
        <f t="shared" si="27"/>
        <v>4.8500000000000005</v>
      </c>
    </row>
    <row r="292" spans="1:15" ht="17.25" customHeight="1" x14ac:dyDescent="0.2">
      <c r="A292" s="42">
        <f t="shared" si="28"/>
        <v>290</v>
      </c>
      <c r="B292" s="10" t="s">
        <v>74</v>
      </c>
      <c r="C292" s="17" t="s">
        <v>75</v>
      </c>
      <c r="D292" s="17" t="str">
        <f>VLOOKUP(C292,TaxInfo!$A$2:$B$641,2,0)</f>
        <v xml:space="preserve">PetroSolar Corporation </v>
      </c>
      <c r="E292" s="17" t="str">
        <f>VLOOKUP(C292,TaxInfo!$A$2:$E$641,5,0)</f>
        <v>009-064-006-000</v>
      </c>
      <c r="F292" s="26" t="s">
        <v>43</v>
      </c>
      <c r="G292" s="11" t="s">
        <v>36</v>
      </c>
      <c r="H292" s="11" t="s">
        <v>36</v>
      </c>
      <c r="I292" s="11" t="s">
        <v>36</v>
      </c>
      <c r="J292" s="11" t="s">
        <v>36</v>
      </c>
      <c r="K292" s="25" t="s">
        <v>38</v>
      </c>
      <c r="L292" s="25">
        <v>1.1100000000000001</v>
      </c>
      <c r="M292" s="25" t="s">
        <v>38</v>
      </c>
      <c r="N292" s="25">
        <v>-0.02</v>
      </c>
      <c r="O292" s="25">
        <f t="shared" si="27"/>
        <v>1.0900000000000001</v>
      </c>
    </row>
    <row r="293" spans="1:15" ht="17.25" customHeight="1" x14ac:dyDescent="0.2">
      <c r="A293" s="42">
        <f t="shared" si="28"/>
        <v>291</v>
      </c>
      <c r="B293" s="10" t="s">
        <v>74</v>
      </c>
      <c r="C293" s="17" t="s">
        <v>223</v>
      </c>
      <c r="D293" s="17" t="str">
        <f>VLOOKUP(C293,TaxInfo!$A$2:$B$641,2,0)</f>
        <v xml:space="preserve">PetroSolar Corporation </v>
      </c>
      <c r="E293" s="17" t="str">
        <f>VLOOKUP(C293,TaxInfo!$A$2:$E$641,5,0)</f>
        <v>009-064-006-000</v>
      </c>
      <c r="F293" s="26" t="s">
        <v>35</v>
      </c>
      <c r="G293" s="11" t="s">
        <v>36</v>
      </c>
      <c r="H293" s="11" t="s">
        <v>36</v>
      </c>
      <c r="I293" s="11" t="s">
        <v>36</v>
      </c>
      <c r="J293" s="11" t="s">
        <v>36</v>
      </c>
      <c r="K293" s="25" t="s">
        <v>38</v>
      </c>
      <c r="L293" s="25">
        <v>113.68</v>
      </c>
      <c r="M293" s="25" t="s">
        <v>38</v>
      </c>
      <c r="N293" s="25">
        <v>-2.27</v>
      </c>
      <c r="O293" s="25">
        <f t="shared" si="27"/>
        <v>111.41000000000001</v>
      </c>
    </row>
    <row r="294" spans="1:15" ht="17.25" customHeight="1" x14ac:dyDescent="0.2">
      <c r="A294" s="42">
        <f t="shared" si="28"/>
        <v>292</v>
      </c>
      <c r="B294" s="10" t="s">
        <v>74</v>
      </c>
      <c r="C294" s="17" t="s">
        <v>224</v>
      </c>
      <c r="D294" s="17" t="str">
        <f>VLOOKUP(C294,TaxInfo!$A$2:$B$641,2,0)</f>
        <v xml:space="preserve">PetroSolar Corporation </v>
      </c>
      <c r="E294" s="17" t="str">
        <f>VLOOKUP(C294,TaxInfo!$A$2:$E$641,5,0)</f>
        <v>009-064-006-000</v>
      </c>
      <c r="F294" s="26" t="s">
        <v>35</v>
      </c>
      <c r="G294" s="11" t="s">
        <v>36</v>
      </c>
      <c r="H294" s="11" t="s">
        <v>36</v>
      </c>
      <c r="I294" s="11" t="s">
        <v>36</v>
      </c>
      <c r="J294" s="11" t="s">
        <v>36</v>
      </c>
      <c r="K294" s="25" t="s">
        <v>38</v>
      </c>
      <c r="L294" s="25">
        <v>30.87</v>
      </c>
      <c r="M294" s="25" t="s">
        <v>38</v>
      </c>
      <c r="N294" s="25">
        <v>-0.62</v>
      </c>
      <c r="O294" s="25">
        <f t="shared" si="27"/>
        <v>30.25</v>
      </c>
    </row>
    <row r="295" spans="1:15" ht="17.25" customHeight="1" x14ac:dyDescent="0.2">
      <c r="A295" s="42">
        <f>A294+1</f>
        <v>293</v>
      </c>
      <c r="B295" s="10" t="s">
        <v>94</v>
      </c>
      <c r="C295" s="17" t="s">
        <v>94</v>
      </c>
      <c r="D295" s="17" t="str">
        <f>VLOOKUP(C295,TaxInfo!$A$2:$B$641,2,0)</f>
        <v xml:space="preserve">PetroWind Energy Inc. </v>
      </c>
      <c r="E295" s="17" t="str">
        <f>VLOOKUP(C295,TaxInfo!$A$2:$E$641,5,0)</f>
        <v>008-482-597-000</v>
      </c>
      <c r="F295" s="26" t="s">
        <v>43</v>
      </c>
      <c r="G295" s="11" t="s">
        <v>36</v>
      </c>
      <c r="H295" s="11" t="s">
        <v>36</v>
      </c>
      <c r="I295" s="11" t="s">
        <v>36</v>
      </c>
      <c r="J295" s="11" t="s">
        <v>36</v>
      </c>
      <c r="K295" s="25" t="s">
        <v>38</v>
      </c>
      <c r="L295" s="25">
        <v>258.37</v>
      </c>
      <c r="M295" s="25" t="s">
        <v>38</v>
      </c>
      <c r="N295" s="25">
        <v>-5.17</v>
      </c>
      <c r="O295" s="25">
        <f t="shared" si="27"/>
        <v>253.20000000000002</v>
      </c>
    </row>
    <row r="296" spans="1:15" ht="17.25" customHeight="1" x14ac:dyDescent="0.2">
      <c r="A296" s="42">
        <f t="shared" si="28"/>
        <v>294</v>
      </c>
      <c r="B296" s="10" t="s">
        <v>94</v>
      </c>
      <c r="C296" s="17" t="s">
        <v>95</v>
      </c>
      <c r="D296" s="17" t="str">
        <f>VLOOKUP(C296,TaxInfo!$A$2:$B$641,2,0)</f>
        <v xml:space="preserve">PetroWind Energy Inc. </v>
      </c>
      <c r="E296" s="17" t="str">
        <f>VLOOKUP(C296,TaxInfo!$A$2:$E$641,5,0)</f>
        <v>008-482-597-000</v>
      </c>
      <c r="F296" s="26" t="s">
        <v>35</v>
      </c>
      <c r="G296" s="11" t="s">
        <v>36</v>
      </c>
      <c r="H296" s="11" t="s">
        <v>36</v>
      </c>
      <c r="I296" s="11" t="s">
        <v>36</v>
      </c>
      <c r="J296" s="11" t="s">
        <v>36</v>
      </c>
      <c r="K296" s="25" t="s">
        <v>38</v>
      </c>
      <c r="L296" s="25">
        <v>12.3</v>
      </c>
      <c r="M296" s="25" t="s">
        <v>38</v>
      </c>
      <c r="N296" s="25">
        <v>-0.25</v>
      </c>
      <c r="O296" s="25">
        <f t="shared" si="27"/>
        <v>12.05</v>
      </c>
    </row>
    <row r="297" spans="1:15" ht="17.25" customHeight="1" x14ac:dyDescent="0.2">
      <c r="A297" s="42">
        <f>A296+1</f>
        <v>295</v>
      </c>
      <c r="B297" s="10" t="s">
        <v>62</v>
      </c>
      <c r="C297" s="17" t="s">
        <v>62</v>
      </c>
      <c r="D297" s="17" t="str">
        <f>VLOOKUP(C297,TaxInfo!$A$2:$B$641,2,0)</f>
        <v>Philippine Associated Smelting &amp; Refining Corporation</v>
      </c>
      <c r="E297" s="17" t="str">
        <f>VLOOKUP(C297,TaxInfo!$A$2:$E$641,5,0)</f>
        <v>000-226-532-000</v>
      </c>
      <c r="F297" s="26" t="s">
        <v>35</v>
      </c>
      <c r="G297" s="11" t="s">
        <v>36</v>
      </c>
      <c r="H297" s="11" t="s">
        <v>37</v>
      </c>
      <c r="I297" s="11" t="s">
        <v>37</v>
      </c>
      <c r="J297" s="11" t="s">
        <v>36</v>
      </c>
      <c r="K297" s="25" t="s">
        <v>38</v>
      </c>
      <c r="L297" s="25">
        <v>53475.18</v>
      </c>
      <c r="M297" s="25" t="s">
        <v>38</v>
      </c>
      <c r="N297" s="25">
        <v>-1069.5</v>
      </c>
      <c r="O297" s="25">
        <f t="shared" si="27"/>
        <v>52405.68</v>
      </c>
    </row>
    <row r="298" spans="1:15" ht="17.25" customHeight="1" x14ac:dyDescent="0.2">
      <c r="A298" s="42">
        <f>A297+1</f>
        <v>296</v>
      </c>
      <c r="B298" s="10" t="s">
        <v>83</v>
      </c>
      <c r="C298" s="17" t="s">
        <v>83</v>
      </c>
      <c r="D298" s="17" t="str">
        <f>VLOOKUP(C298,TaxInfo!$A$2:$B$641,2,0)</f>
        <v>Philippine Power and Development Company</v>
      </c>
      <c r="E298" s="17" t="str">
        <f>VLOOKUP(C298,TaxInfo!$A$2:$E$641,5,0)</f>
        <v>000-804-431-000</v>
      </c>
      <c r="F298" s="26" t="s">
        <v>43</v>
      </c>
      <c r="G298" s="11" t="s">
        <v>36</v>
      </c>
      <c r="H298" s="11" t="s">
        <v>37</v>
      </c>
      <c r="I298" s="11" t="s">
        <v>36</v>
      </c>
      <c r="J298" s="11" t="s">
        <v>36</v>
      </c>
      <c r="K298" s="25" t="s">
        <v>38</v>
      </c>
      <c r="L298" s="25">
        <v>0.34</v>
      </c>
      <c r="M298" s="25" t="s">
        <v>38</v>
      </c>
      <c r="N298" s="25">
        <v>-0.01</v>
      </c>
      <c r="O298" s="25">
        <f t="shared" ref="O298:O300" si="29">SUM(K298:N298)</f>
        <v>0.33</v>
      </c>
    </row>
    <row r="299" spans="1:15" ht="17.25" customHeight="1" x14ac:dyDescent="0.2">
      <c r="A299" s="42">
        <f t="shared" si="28"/>
        <v>297</v>
      </c>
      <c r="B299" s="10" t="s">
        <v>83</v>
      </c>
      <c r="C299" s="17" t="s">
        <v>84</v>
      </c>
      <c r="D299" s="17" t="str">
        <f>VLOOKUP(C299,TaxInfo!$A$2:$B$641,2,0)</f>
        <v>Philippine Power and Development Company</v>
      </c>
      <c r="E299" s="17" t="str">
        <f>VLOOKUP(C299,TaxInfo!$A$2:$E$641,5,0)</f>
        <v>000-804-431-000</v>
      </c>
      <c r="F299" s="26" t="s">
        <v>43</v>
      </c>
      <c r="G299" s="11" t="s">
        <v>36</v>
      </c>
      <c r="H299" s="11" t="s">
        <v>37</v>
      </c>
      <c r="I299" s="11" t="s">
        <v>36</v>
      </c>
      <c r="J299" s="11" t="s">
        <v>36</v>
      </c>
      <c r="K299" s="25" t="s">
        <v>38</v>
      </c>
      <c r="L299" s="25">
        <v>0.43</v>
      </c>
      <c r="M299" s="25" t="s">
        <v>38</v>
      </c>
      <c r="N299" s="25">
        <v>-0.01</v>
      </c>
      <c r="O299" s="25">
        <f t="shared" si="29"/>
        <v>0.42</v>
      </c>
    </row>
    <row r="300" spans="1:15" ht="17.25" customHeight="1" x14ac:dyDescent="0.2">
      <c r="A300" s="42">
        <f t="shared" si="28"/>
        <v>298</v>
      </c>
      <c r="B300" s="10" t="s">
        <v>83</v>
      </c>
      <c r="C300" s="17" t="s">
        <v>85</v>
      </c>
      <c r="D300" s="17" t="str">
        <f>VLOOKUP(C300,TaxInfo!$A$2:$B$641,2,0)</f>
        <v>Philippine Power and Development Company</v>
      </c>
      <c r="E300" s="17" t="str">
        <f>VLOOKUP(C300,TaxInfo!$A$2:$E$641,5,0)</f>
        <v>000-804-431-000</v>
      </c>
      <c r="F300" s="26" t="s">
        <v>43</v>
      </c>
      <c r="G300" s="11" t="s">
        <v>36</v>
      </c>
      <c r="H300" s="11" t="s">
        <v>37</v>
      </c>
      <c r="I300" s="11" t="s">
        <v>36</v>
      </c>
      <c r="J300" s="11" t="s">
        <v>36</v>
      </c>
      <c r="K300" s="25" t="s">
        <v>38</v>
      </c>
      <c r="L300" s="25">
        <v>0.14000000000000001</v>
      </c>
      <c r="M300" s="25" t="s">
        <v>38</v>
      </c>
      <c r="N300" s="25" t="s">
        <v>38</v>
      </c>
      <c r="O300" s="25">
        <f t="shared" si="29"/>
        <v>0.14000000000000001</v>
      </c>
    </row>
    <row r="301" spans="1:15" ht="17.25" customHeight="1" x14ac:dyDescent="0.2">
      <c r="A301" s="42">
        <f>A300+1</f>
        <v>299</v>
      </c>
      <c r="B301" s="10" t="s">
        <v>90</v>
      </c>
      <c r="C301" s="17" t="s">
        <v>90</v>
      </c>
      <c r="D301" s="17" t="str">
        <f>VLOOKUP(C301,TaxInfo!$A$2:$B$641,2,0)</f>
        <v xml:space="preserve">Power Sector Assets &amp; Liabilities Management Corporation </v>
      </c>
      <c r="E301" s="17" t="str">
        <f>VLOOKUP(C301,TaxInfo!$A$2:$E$641,5,0)</f>
        <v>215-799-653-000</v>
      </c>
      <c r="F301" s="26" t="s">
        <v>43</v>
      </c>
      <c r="G301" s="11" t="s">
        <v>36</v>
      </c>
      <c r="H301" s="11" t="s">
        <v>37</v>
      </c>
      <c r="I301" s="11" t="s">
        <v>36</v>
      </c>
      <c r="J301" s="11" t="s">
        <v>37</v>
      </c>
      <c r="K301" s="25">
        <v>252672.83</v>
      </c>
      <c r="L301" s="25" t="s">
        <v>38</v>
      </c>
      <c r="M301" s="25">
        <v>30320.74</v>
      </c>
      <c r="N301" s="25">
        <v>-5053.46</v>
      </c>
      <c r="O301" s="25">
        <f t="shared" ref="O301:O306" si="30">SUM(K301:N301)</f>
        <v>277940.11</v>
      </c>
    </row>
    <row r="302" spans="1:15" ht="17.25" customHeight="1" x14ac:dyDescent="0.2">
      <c r="A302" s="42">
        <f t="shared" si="28"/>
        <v>300</v>
      </c>
      <c r="B302" s="63" t="s">
        <v>90</v>
      </c>
      <c r="C302" s="17" t="s">
        <v>91</v>
      </c>
      <c r="D302" s="17" t="str">
        <f>VLOOKUP(C302,TaxInfo!$A$2:$B$641,2,0)</f>
        <v xml:space="preserve">Power Sector Assets &amp; Liabilities Management Corporation </v>
      </c>
      <c r="E302" s="17" t="str">
        <f>VLOOKUP(C302,TaxInfo!$A$2:$E$641,5,0)</f>
        <v>215-799-653-000</v>
      </c>
      <c r="F302" s="64" t="s">
        <v>43</v>
      </c>
      <c r="G302" s="36" t="s">
        <v>36</v>
      </c>
      <c r="H302" s="36" t="s">
        <v>37</v>
      </c>
      <c r="I302" s="36" t="s">
        <v>36</v>
      </c>
      <c r="J302" s="36" t="s">
        <v>37</v>
      </c>
      <c r="K302" s="25">
        <v>584.62</v>
      </c>
      <c r="L302" s="25" t="s">
        <v>38</v>
      </c>
      <c r="M302" s="25">
        <v>70.150000000000006</v>
      </c>
      <c r="N302" s="25">
        <v>-11.69</v>
      </c>
      <c r="O302" s="25">
        <f t="shared" si="30"/>
        <v>643.07999999999993</v>
      </c>
    </row>
    <row r="303" spans="1:15" ht="17.25" customHeight="1" x14ac:dyDescent="0.2">
      <c r="A303" s="42">
        <f t="shared" si="28"/>
        <v>301</v>
      </c>
      <c r="B303" s="63" t="s">
        <v>90</v>
      </c>
      <c r="C303" s="17" t="s">
        <v>92</v>
      </c>
      <c r="D303" s="17" t="str">
        <f>VLOOKUP(C303,TaxInfo!$A$2:$B$641,2,0)</f>
        <v xml:space="preserve">Power Sector Assets &amp; Liabilities Management Corporation </v>
      </c>
      <c r="E303" s="17" t="str">
        <f>VLOOKUP(C303,TaxInfo!$A$2:$E$641,5,0)</f>
        <v>215-799-653-000</v>
      </c>
      <c r="F303" s="27" t="s">
        <v>35</v>
      </c>
      <c r="G303" s="13" t="s">
        <v>36</v>
      </c>
      <c r="H303" s="13" t="s">
        <v>37</v>
      </c>
      <c r="I303" s="13" t="s">
        <v>37</v>
      </c>
      <c r="J303" s="13" t="s">
        <v>37</v>
      </c>
      <c r="K303" s="25">
        <v>29157.88</v>
      </c>
      <c r="L303" s="25" t="s">
        <v>38</v>
      </c>
      <c r="M303" s="25">
        <v>3498.95</v>
      </c>
      <c r="N303" s="25">
        <v>-583.16</v>
      </c>
      <c r="O303" s="25">
        <f t="shared" si="30"/>
        <v>32073.670000000002</v>
      </c>
    </row>
    <row r="304" spans="1:15" ht="17.25" customHeight="1" x14ac:dyDescent="0.2">
      <c r="A304" s="42">
        <f t="shared" si="28"/>
        <v>302</v>
      </c>
      <c r="B304" s="63" t="s">
        <v>90</v>
      </c>
      <c r="C304" s="17" t="s">
        <v>93</v>
      </c>
      <c r="D304" s="17" t="str">
        <f>VLOOKUP(C304,TaxInfo!$A$2:$B$641,2,0)</f>
        <v xml:space="preserve">Power Sector Assets &amp; Liabilities Management Corporation </v>
      </c>
      <c r="E304" s="17" t="str">
        <f>VLOOKUP(C304,TaxInfo!$A$2:$E$641,5,0)</f>
        <v>215-799-653-000</v>
      </c>
      <c r="F304" s="26" t="s">
        <v>35</v>
      </c>
      <c r="G304" s="11" t="s">
        <v>36</v>
      </c>
      <c r="H304" s="11" t="s">
        <v>37</v>
      </c>
      <c r="I304" s="11" t="s">
        <v>37</v>
      </c>
      <c r="J304" s="11" t="s">
        <v>37</v>
      </c>
      <c r="K304" s="25">
        <v>2995.54</v>
      </c>
      <c r="L304" s="25" t="s">
        <v>38</v>
      </c>
      <c r="M304" s="25">
        <v>359.46</v>
      </c>
      <c r="N304" s="25">
        <v>-59.91</v>
      </c>
      <c r="O304" s="25">
        <f t="shared" si="30"/>
        <v>3295.09</v>
      </c>
    </row>
    <row r="305" spans="1:15" ht="17.25" customHeight="1" x14ac:dyDescent="0.2">
      <c r="A305" s="42">
        <f t="shared" si="28"/>
        <v>303</v>
      </c>
      <c r="B305" s="63" t="s">
        <v>90</v>
      </c>
      <c r="C305" s="16" t="s">
        <v>282</v>
      </c>
      <c r="D305" s="17" t="str">
        <f>VLOOKUP(C305,TaxInfo!$A$2:$B$641,2,0)</f>
        <v xml:space="preserve">Power Sector Assets &amp; Liabilities Management Corporation </v>
      </c>
      <c r="E305" s="17" t="str">
        <f>VLOOKUP(C305,TaxInfo!$A$2:$E$641,5,0)</f>
        <v>215-799-653-000</v>
      </c>
      <c r="F305" s="26" t="s">
        <v>35</v>
      </c>
      <c r="G305" s="11" t="s">
        <v>36</v>
      </c>
      <c r="H305" s="11" t="s">
        <v>37</v>
      </c>
      <c r="I305" s="11" t="s">
        <v>37</v>
      </c>
      <c r="J305" s="11" t="s">
        <v>37</v>
      </c>
      <c r="K305" s="25">
        <v>13.27</v>
      </c>
      <c r="L305" s="25" t="s">
        <v>38</v>
      </c>
      <c r="M305" s="25">
        <v>1.59</v>
      </c>
      <c r="N305" s="25">
        <v>-0.27</v>
      </c>
      <c r="O305" s="25">
        <f t="shared" si="30"/>
        <v>14.59</v>
      </c>
    </row>
    <row r="306" spans="1:15" ht="17.25" customHeight="1" x14ac:dyDescent="0.2">
      <c r="A306" s="42">
        <f t="shared" si="28"/>
        <v>304</v>
      </c>
      <c r="B306" s="63" t="s">
        <v>90</v>
      </c>
      <c r="C306" s="17" t="s">
        <v>466</v>
      </c>
      <c r="D306" s="17" t="str">
        <f>VLOOKUP(C306,TaxInfo!$A$2:$B$641,2,0)</f>
        <v xml:space="preserve">Power Sector Assets &amp; Liabilities Management Corporation </v>
      </c>
      <c r="E306" s="17" t="str">
        <f>VLOOKUP(C306,TaxInfo!$A$2:$E$641,5,0)</f>
        <v>215-799-653-000</v>
      </c>
      <c r="F306" s="26" t="s">
        <v>35</v>
      </c>
      <c r="G306" s="11" t="s">
        <v>36</v>
      </c>
      <c r="H306" s="11" t="s">
        <v>37</v>
      </c>
      <c r="I306" s="11" t="s">
        <v>37</v>
      </c>
      <c r="J306" s="11" t="s">
        <v>36</v>
      </c>
      <c r="K306" s="25" t="s">
        <v>38</v>
      </c>
      <c r="L306" s="25">
        <v>93.64</v>
      </c>
      <c r="M306" s="25" t="s">
        <v>38</v>
      </c>
      <c r="N306" s="25">
        <v>-1.87</v>
      </c>
      <c r="O306" s="25">
        <f t="shared" si="30"/>
        <v>91.77</v>
      </c>
    </row>
    <row r="307" spans="1:15" ht="17.25" customHeight="1" x14ac:dyDescent="0.2">
      <c r="A307" s="42">
        <f>A306+1</f>
        <v>305</v>
      </c>
      <c r="B307" s="63" t="s">
        <v>69</v>
      </c>
      <c r="C307" s="17" t="s">
        <v>69</v>
      </c>
      <c r="D307" s="17" t="str">
        <f>VLOOKUP(C307,TaxInfo!$A$2:$B$641,2,0)</f>
        <v xml:space="preserve">Premier Energy Resources Corporation </v>
      </c>
      <c r="E307" s="17" t="str">
        <f>VLOOKUP(C307,TaxInfo!$A$2:$E$641,5,0)</f>
        <v>006-976-322-000</v>
      </c>
      <c r="F307" s="26" t="s">
        <v>35</v>
      </c>
      <c r="G307" s="11" t="s">
        <v>36</v>
      </c>
      <c r="H307" s="11" t="s">
        <v>37</v>
      </c>
      <c r="I307" s="11" t="s">
        <v>37</v>
      </c>
      <c r="J307" s="11" t="s">
        <v>37</v>
      </c>
      <c r="K307" s="25">
        <v>380.07</v>
      </c>
      <c r="L307" s="25" t="s">
        <v>38</v>
      </c>
      <c r="M307" s="25">
        <v>45.61</v>
      </c>
      <c r="N307" s="25">
        <v>-7.6</v>
      </c>
      <c r="O307" s="25">
        <f t="shared" ref="O307:O335" si="31">SUM(K307:N307)</f>
        <v>418.08</v>
      </c>
    </row>
    <row r="308" spans="1:15" ht="17.25" customHeight="1" x14ac:dyDescent="0.2">
      <c r="A308" s="42">
        <f>A307+1</f>
        <v>306</v>
      </c>
      <c r="B308" s="63" t="s">
        <v>77</v>
      </c>
      <c r="C308" s="17" t="s">
        <v>77</v>
      </c>
      <c r="D308" s="17" t="str">
        <f>VLOOKUP(C308,TaxInfo!$A$2:$B$641,2,0)</f>
        <v xml:space="preserve">Prime Meridian PowerGen Corporation </v>
      </c>
      <c r="E308" s="17" t="str">
        <f>VLOOKUP(C308,TaxInfo!$A$2:$E$641,5,0)</f>
        <v>008-101-224-000</v>
      </c>
      <c r="F308" s="26" t="s">
        <v>43</v>
      </c>
      <c r="G308" s="11" t="s">
        <v>36</v>
      </c>
      <c r="H308" s="11" t="s">
        <v>37</v>
      </c>
      <c r="I308" s="11" t="s">
        <v>37</v>
      </c>
      <c r="J308" s="11" t="s">
        <v>37</v>
      </c>
      <c r="K308" s="25">
        <v>171.74</v>
      </c>
      <c r="L308" s="25" t="s">
        <v>38</v>
      </c>
      <c r="M308" s="25">
        <v>20.61</v>
      </c>
      <c r="N308" s="25">
        <v>-3.43</v>
      </c>
      <c r="O308" s="25">
        <f t="shared" si="31"/>
        <v>188.92000000000002</v>
      </c>
    </row>
    <row r="309" spans="1:15" ht="17.25" customHeight="1" x14ac:dyDescent="0.2">
      <c r="A309" s="42">
        <f t="shared" si="28"/>
        <v>307</v>
      </c>
      <c r="B309" s="63" t="s">
        <v>77</v>
      </c>
      <c r="C309" s="17" t="s">
        <v>78</v>
      </c>
      <c r="D309" s="17" t="str">
        <f>VLOOKUP(C309,TaxInfo!$A$2:$B$641,2,0)</f>
        <v xml:space="preserve">Prime Meridian PowerGen Corporation </v>
      </c>
      <c r="E309" s="17" t="str">
        <f>VLOOKUP(C309,TaxInfo!$A$2:$E$641,5,0)</f>
        <v>008-101-224-000</v>
      </c>
      <c r="F309" s="26" t="s">
        <v>35</v>
      </c>
      <c r="G309" s="11" t="s">
        <v>36</v>
      </c>
      <c r="H309" s="11" t="s">
        <v>37</v>
      </c>
      <c r="I309" s="11" t="s">
        <v>37</v>
      </c>
      <c r="J309" s="11" t="s">
        <v>37</v>
      </c>
      <c r="K309" s="25">
        <v>6.58</v>
      </c>
      <c r="L309" s="25" t="s">
        <v>38</v>
      </c>
      <c r="M309" s="25">
        <v>0.79</v>
      </c>
      <c r="N309" s="25">
        <v>-0.13</v>
      </c>
      <c r="O309" s="25">
        <f t="shared" si="31"/>
        <v>7.24</v>
      </c>
    </row>
    <row r="310" spans="1:15" ht="17.25" customHeight="1" x14ac:dyDescent="0.2">
      <c r="A310" s="42">
        <f>A309+1</f>
        <v>308</v>
      </c>
      <c r="B310" s="63" t="s">
        <v>87</v>
      </c>
      <c r="C310" s="17" t="s">
        <v>88</v>
      </c>
      <c r="D310" s="17" t="str">
        <f>VLOOKUP(C310,TaxInfo!$A$2:$B$641,2,0)</f>
        <v xml:space="preserve">Prism Energy, Inc. </v>
      </c>
      <c r="E310" s="17" t="str">
        <f>VLOOKUP(C310,TaxInfo!$A$2:$E$641,5,0)</f>
        <v>272-748-614-000</v>
      </c>
      <c r="F310" s="26" t="s">
        <v>35</v>
      </c>
      <c r="G310" s="11" t="s">
        <v>36</v>
      </c>
      <c r="H310" s="11" t="s">
        <v>37</v>
      </c>
      <c r="I310" s="11" t="s">
        <v>37</v>
      </c>
      <c r="J310" s="11" t="s">
        <v>37</v>
      </c>
      <c r="K310" s="25">
        <v>902.72</v>
      </c>
      <c r="L310" s="25" t="s">
        <v>38</v>
      </c>
      <c r="M310" s="25">
        <v>108.33</v>
      </c>
      <c r="N310" s="25">
        <v>-18.05</v>
      </c>
      <c r="O310" s="25">
        <f t="shared" si="31"/>
        <v>993.00000000000011</v>
      </c>
    </row>
    <row r="311" spans="1:15" ht="17.25" customHeight="1" x14ac:dyDescent="0.2">
      <c r="A311" s="42">
        <f>A310+1</f>
        <v>309</v>
      </c>
      <c r="B311" s="63" t="s">
        <v>98</v>
      </c>
      <c r="C311" s="17" t="s">
        <v>98</v>
      </c>
      <c r="D311" s="17" t="str">
        <f>VLOOKUP(C311,TaxInfo!$A$2:$B$641,2,0)</f>
        <v xml:space="preserve">Quezon I Electric Cooperative, Inc. </v>
      </c>
      <c r="E311" s="17" t="str">
        <f>VLOOKUP(C311,TaxInfo!$A$2:$E$641,5,0)</f>
        <v>000-541-425-000</v>
      </c>
      <c r="F311" s="26" t="s">
        <v>35</v>
      </c>
      <c r="G311" s="11" t="s">
        <v>36</v>
      </c>
      <c r="H311" s="11" t="s">
        <v>37</v>
      </c>
      <c r="I311" s="11" t="s">
        <v>37</v>
      </c>
      <c r="J311" s="11" t="s">
        <v>37</v>
      </c>
      <c r="K311" s="25">
        <v>21579.27</v>
      </c>
      <c r="L311" s="25" t="s">
        <v>38</v>
      </c>
      <c r="M311" s="25">
        <v>2589.5100000000002</v>
      </c>
      <c r="N311" s="25">
        <v>-431.59</v>
      </c>
      <c r="O311" s="25">
        <f t="shared" si="31"/>
        <v>23737.19</v>
      </c>
    </row>
    <row r="312" spans="1:15" ht="17.25" customHeight="1" x14ac:dyDescent="0.2">
      <c r="A312" s="42">
        <f>A311+1</f>
        <v>310</v>
      </c>
      <c r="B312" s="63" t="s">
        <v>99</v>
      </c>
      <c r="C312" s="17" t="s">
        <v>99</v>
      </c>
      <c r="D312" s="17" t="str">
        <f>VLOOKUP(C312,TaxInfo!$A$2:$B$641,2,0)</f>
        <v xml:space="preserve">Quezon II Electric Cooperative, Inc. </v>
      </c>
      <c r="E312" s="17" t="str">
        <f>VLOOKUP(C312,TaxInfo!$A$2:$E$641,5,0)</f>
        <v>000-635-463-000</v>
      </c>
      <c r="F312" s="26" t="s">
        <v>35</v>
      </c>
      <c r="G312" s="11" t="s">
        <v>36</v>
      </c>
      <c r="H312" s="11" t="s">
        <v>37</v>
      </c>
      <c r="I312" s="11" t="s">
        <v>37</v>
      </c>
      <c r="J312" s="11" t="s">
        <v>37</v>
      </c>
      <c r="K312" s="25">
        <v>2357.86</v>
      </c>
      <c r="L312" s="25" t="s">
        <v>38</v>
      </c>
      <c r="M312" s="25">
        <v>282.94</v>
      </c>
      <c r="N312" s="25">
        <v>-47.16</v>
      </c>
      <c r="O312" s="25">
        <f t="shared" si="31"/>
        <v>2593.6400000000003</v>
      </c>
    </row>
    <row r="313" spans="1:15" ht="17.25" customHeight="1" x14ac:dyDescent="0.2">
      <c r="A313" s="42">
        <f>A312+1</f>
        <v>311</v>
      </c>
      <c r="B313" s="63" t="s">
        <v>96</v>
      </c>
      <c r="C313" s="17" t="s">
        <v>96</v>
      </c>
      <c r="D313" s="17" t="str">
        <f>VLOOKUP(C313,TaxInfo!$A$2:$B$641,2,0)</f>
        <v>Quezon Power (Philippines) Limited Company</v>
      </c>
      <c r="E313" s="17" t="str">
        <f>VLOOKUP(C313,TaxInfo!$A$2:$E$641,5,0)</f>
        <v>005 - 025-704-000</v>
      </c>
      <c r="F313" s="26" t="s">
        <v>43</v>
      </c>
      <c r="G313" s="11" t="s">
        <v>36</v>
      </c>
      <c r="H313" s="11" t="s">
        <v>37</v>
      </c>
      <c r="I313" s="11" t="s">
        <v>37</v>
      </c>
      <c r="J313" s="11" t="s">
        <v>37</v>
      </c>
      <c r="K313" s="25">
        <v>10107.32</v>
      </c>
      <c r="L313" s="25" t="s">
        <v>38</v>
      </c>
      <c r="M313" s="25">
        <v>1212.8800000000001</v>
      </c>
      <c r="N313" s="25">
        <v>-202.15</v>
      </c>
      <c r="O313" s="25">
        <f t="shared" si="31"/>
        <v>11118.050000000001</v>
      </c>
    </row>
    <row r="314" spans="1:15" ht="17.25" customHeight="1" x14ac:dyDescent="0.2">
      <c r="A314" s="42">
        <f t="shared" si="28"/>
        <v>312</v>
      </c>
      <c r="B314" s="63" t="s">
        <v>96</v>
      </c>
      <c r="C314" s="17" t="s">
        <v>97</v>
      </c>
      <c r="D314" s="17" t="str">
        <f>VLOOKUP(C314,TaxInfo!$A$2:$B$641,2,0)</f>
        <v>Quezon Power (Philippines) Limited Company</v>
      </c>
      <c r="E314" s="17" t="str">
        <f>VLOOKUP(C314,TaxInfo!$A$2:$E$641,5,0)</f>
        <v>005 - 025-704-000</v>
      </c>
      <c r="F314" s="26" t="s">
        <v>35</v>
      </c>
      <c r="G314" s="11" t="s">
        <v>36</v>
      </c>
      <c r="H314" s="11" t="s">
        <v>37</v>
      </c>
      <c r="I314" s="11" t="s">
        <v>37</v>
      </c>
      <c r="J314" s="11" t="s">
        <v>37</v>
      </c>
      <c r="K314" s="25">
        <v>12098.18</v>
      </c>
      <c r="L314" s="25" t="s">
        <v>38</v>
      </c>
      <c r="M314" s="25">
        <v>1451.78</v>
      </c>
      <c r="N314" s="25">
        <v>-241.96</v>
      </c>
      <c r="O314" s="25">
        <f t="shared" si="31"/>
        <v>13308.000000000002</v>
      </c>
    </row>
    <row r="315" spans="1:15" ht="17.25" customHeight="1" x14ac:dyDescent="0.2">
      <c r="A315" s="42">
        <f>A314+1</f>
        <v>313</v>
      </c>
      <c r="B315" s="63" t="s">
        <v>102</v>
      </c>
      <c r="C315" s="17" t="s">
        <v>102</v>
      </c>
      <c r="D315" s="17" t="str">
        <f>VLOOKUP(C315,TaxInfo!$A$2:$B$641,2,0)</f>
        <v xml:space="preserve">RASLAG Corp. </v>
      </c>
      <c r="E315" s="17" t="str">
        <f>VLOOKUP(C315,TaxInfo!$A$2:$E$641,5,0)</f>
        <v>008-521-690-000</v>
      </c>
      <c r="F315" s="26" t="s">
        <v>43</v>
      </c>
      <c r="G315" s="11" t="s">
        <v>36</v>
      </c>
      <c r="H315" s="11" t="s">
        <v>36</v>
      </c>
      <c r="I315" s="11" t="s">
        <v>36</v>
      </c>
      <c r="J315" s="11" t="s">
        <v>36</v>
      </c>
      <c r="K315" s="25" t="s">
        <v>38</v>
      </c>
      <c r="L315" s="25">
        <v>0.28999999999999998</v>
      </c>
      <c r="M315" s="25" t="s">
        <v>38</v>
      </c>
      <c r="N315" s="25">
        <v>-0.01</v>
      </c>
      <c r="O315" s="25">
        <f t="shared" si="31"/>
        <v>0.27999999999999997</v>
      </c>
    </row>
    <row r="316" spans="1:15" ht="17.25" customHeight="1" x14ac:dyDescent="0.2">
      <c r="A316" s="42">
        <f t="shared" si="28"/>
        <v>314</v>
      </c>
      <c r="B316" s="63" t="s">
        <v>102</v>
      </c>
      <c r="C316" s="17" t="s">
        <v>103</v>
      </c>
      <c r="D316" s="17" t="str">
        <f>VLOOKUP(C316,TaxInfo!$A$2:$B$641,2,0)</f>
        <v xml:space="preserve">RASLAG Corp. </v>
      </c>
      <c r="E316" s="17" t="str">
        <f>VLOOKUP(C316,TaxInfo!$A$2:$E$641,5,0)</f>
        <v>008-521-690-000</v>
      </c>
      <c r="F316" s="26" t="s">
        <v>43</v>
      </c>
      <c r="G316" s="11" t="s">
        <v>36</v>
      </c>
      <c r="H316" s="11" t="s">
        <v>36</v>
      </c>
      <c r="I316" s="11" t="s">
        <v>36</v>
      </c>
      <c r="J316" s="11" t="s">
        <v>36</v>
      </c>
      <c r="K316" s="25" t="s">
        <v>38</v>
      </c>
      <c r="L316" s="25">
        <v>0.44</v>
      </c>
      <c r="M316" s="25" t="s">
        <v>38</v>
      </c>
      <c r="N316" s="25">
        <v>-0.01</v>
      </c>
      <c r="O316" s="25">
        <f t="shared" si="31"/>
        <v>0.43</v>
      </c>
    </row>
    <row r="317" spans="1:15" ht="17.25" customHeight="1" x14ac:dyDescent="0.2">
      <c r="A317" s="42">
        <f>A316+1</f>
        <v>315</v>
      </c>
      <c r="B317" s="63" t="s">
        <v>111</v>
      </c>
      <c r="C317" s="17" t="s">
        <v>111</v>
      </c>
      <c r="D317" s="17" t="str">
        <f>VLOOKUP(C317,TaxInfo!$A$2:$B$641,2,0)</f>
        <v xml:space="preserve">Samar I Electric Cooperative, Inc. </v>
      </c>
      <c r="E317" s="17" t="str">
        <f>VLOOKUP(C317,TaxInfo!$A$2:$E$641,5,0)</f>
        <v>000-563-573-000</v>
      </c>
      <c r="F317" s="64" t="s">
        <v>35</v>
      </c>
      <c r="G317" s="36" t="s">
        <v>36</v>
      </c>
      <c r="H317" s="36" t="s">
        <v>37</v>
      </c>
      <c r="I317" s="36" t="s">
        <v>37</v>
      </c>
      <c r="J317" s="36" t="s">
        <v>37</v>
      </c>
      <c r="K317" s="25">
        <v>6756.87</v>
      </c>
      <c r="L317" s="25" t="s">
        <v>38</v>
      </c>
      <c r="M317" s="25">
        <v>810.82</v>
      </c>
      <c r="N317" s="25">
        <v>-135.13999999999999</v>
      </c>
      <c r="O317" s="25">
        <f t="shared" si="31"/>
        <v>7432.5499999999993</v>
      </c>
    </row>
    <row r="318" spans="1:15" ht="17.25" customHeight="1" x14ac:dyDescent="0.2">
      <c r="A318" s="42">
        <f>A317+1</f>
        <v>316</v>
      </c>
      <c r="B318" s="63" t="s">
        <v>112</v>
      </c>
      <c r="C318" s="17" t="s">
        <v>112</v>
      </c>
      <c r="D318" s="17" t="str">
        <f>VLOOKUP(C318,TaxInfo!$A$2:$B$641,2,0)</f>
        <v xml:space="preserve">Samar II Electric Cooperative, Inc. </v>
      </c>
      <c r="E318" s="17" t="str">
        <f>VLOOKUP(C318,TaxInfo!$A$2:$E$641,5,0)</f>
        <v>000-563-581-000</v>
      </c>
      <c r="F318" s="84" t="s">
        <v>35</v>
      </c>
      <c r="G318" s="85" t="s">
        <v>36</v>
      </c>
      <c r="H318" s="85" t="s">
        <v>37</v>
      </c>
      <c r="I318" s="85" t="s">
        <v>37</v>
      </c>
      <c r="J318" s="85" t="s">
        <v>37</v>
      </c>
      <c r="K318" s="25">
        <v>2262.2199999999998</v>
      </c>
      <c r="L318" s="25" t="s">
        <v>38</v>
      </c>
      <c r="M318" s="25">
        <v>271.47000000000003</v>
      </c>
      <c r="N318" s="25">
        <v>-45.24</v>
      </c>
      <c r="O318" s="25">
        <f t="shared" si="31"/>
        <v>2488.4499999999998</v>
      </c>
    </row>
    <row r="319" spans="1:15" ht="17.25" customHeight="1" x14ac:dyDescent="0.2">
      <c r="A319" s="42">
        <f>A318+1</f>
        <v>317</v>
      </c>
      <c r="B319" s="63" t="s">
        <v>113</v>
      </c>
      <c r="C319" s="17" t="s">
        <v>113</v>
      </c>
      <c r="D319" s="17" t="str">
        <f>VLOOKUP(C319,TaxInfo!$A$2:$B$641,2,0)</f>
        <v xml:space="preserve">San Buenaventura Power Ltd. Co. </v>
      </c>
      <c r="E319" s="17" t="str">
        <f>VLOOKUP(C319,TaxInfo!$A$2:$E$641,5,0)</f>
        <v>008-647-944-000</v>
      </c>
      <c r="F319" s="26" t="s">
        <v>43</v>
      </c>
      <c r="G319" s="11" t="s">
        <v>36</v>
      </c>
      <c r="H319" s="11" t="s">
        <v>37</v>
      </c>
      <c r="I319" s="11" t="s">
        <v>37</v>
      </c>
      <c r="J319" s="11" t="s">
        <v>37</v>
      </c>
      <c r="K319" s="25">
        <v>153.57</v>
      </c>
      <c r="L319" s="25" t="s">
        <v>38</v>
      </c>
      <c r="M319" s="25">
        <v>18.43</v>
      </c>
      <c r="N319" s="25">
        <v>-3.07</v>
      </c>
      <c r="O319" s="25">
        <f t="shared" si="31"/>
        <v>168.93</v>
      </c>
    </row>
    <row r="320" spans="1:15" ht="17.25" customHeight="1" x14ac:dyDescent="0.2">
      <c r="A320" s="42">
        <f t="shared" si="28"/>
        <v>318</v>
      </c>
      <c r="B320" s="63" t="s">
        <v>113</v>
      </c>
      <c r="C320" s="17" t="s">
        <v>114</v>
      </c>
      <c r="D320" s="17" t="str">
        <f>VLOOKUP(C320,TaxInfo!$A$2:$B$641,2,0)</f>
        <v xml:space="preserve">San Buenaventura Power Ltd. Co. </v>
      </c>
      <c r="E320" s="17" t="str">
        <f>VLOOKUP(C320,TaxInfo!$A$2:$E$641,5,0)</f>
        <v>008-647-944-000</v>
      </c>
      <c r="F320" s="26" t="s">
        <v>35</v>
      </c>
      <c r="G320" s="11" t="s">
        <v>36</v>
      </c>
      <c r="H320" s="11" t="s">
        <v>37</v>
      </c>
      <c r="I320" s="11" t="s">
        <v>37</v>
      </c>
      <c r="J320" s="11" t="s">
        <v>37</v>
      </c>
      <c r="K320" s="25">
        <v>156.27000000000001</v>
      </c>
      <c r="L320" s="25" t="s">
        <v>38</v>
      </c>
      <c r="M320" s="25">
        <v>18.75</v>
      </c>
      <c r="N320" s="25">
        <v>-3.13</v>
      </c>
      <c r="O320" s="25">
        <f t="shared" si="31"/>
        <v>171.89000000000001</v>
      </c>
    </row>
    <row r="321" spans="1:15" ht="17.25" customHeight="1" x14ac:dyDescent="0.2">
      <c r="A321" s="42">
        <f>A320+1</f>
        <v>319</v>
      </c>
      <c r="B321" s="63" t="s">
        <v>115</v>
      </c>
      <c r="C321" s="17" t="s">
        <v>115</v>
      </c>
      <c r="D321" s="17" t="str">
        <f>VLOOKUP(C321,TaxInfo!$A$2:$B$641,2,0)</f>
        <v>San Carlos Bioenergy, Inc.</v>
      </c>
      <c r="E321" s="17" t="str">
        <f>VLOOKUP(C321,TaxInfo!$A$2:$E$641,5,0)</f>
        <v>238-494-525-000</v>
      </c>
      <c r="F321" s="26" t="s">
        <v>43</v>
      </c>
      <c r="G321" s="11" t="s">
        <v>36</v>
      </c>
      <c r="H321" s="11" t="s">
        <v>37</v>
      </c>
      <c r="I321" s="11" t="s">
        <v>36</v>
      </c>
      <c r="J321" s="11" t="s">
        <v>36</v>
      </c>
      <c r="K321" s="25" t="s">
        <v>38</v>
      </c>
      <c r="L321" s="25">
        <v>8.5399999999999991</v>
      </c>
      <c r="M321" s="25" t="s">
        <v>38</v>
      </c>
      <c r="N321" s="25">
        <v>-0.17</v>
      </c>
      <c r="O321" s="25">
        <f t="shared" si="31"/>
        <v>8.3699999999999992</v>
      </c>
    </row>
    <row r="322" spans="1:15" ht="17.25" customHeight="1" x14ac:dyDescent="0.2">
      <c r="A322" s="42">
        <f t="shared" ref="A322:A324" si="32">A321+1</f>
        <v>320</v>
      </c>
      <c r="B322" s="63" t="s">
        <v>115</v>
      </c>
      <c r="C322" s="17" t="s">
        <v>118</v>
      </c>
      <c r="D322" s="17" t="str">
        <f>VLOOKUP(C322,TaxInfo!$A$2:$B$641,2,0)</f>
        <v>San Carlos Bioenergy, Inc.</v>
      </c>
      <c r="E322" s="17" t="str">
        <f>VLOOKUP(C322,TaxInfo!$A$2:$E$641,5,0)</f>
        <v>238-494-525-000</v>
      </c>
      <c r="F322" s="26" t="s">
        <v>35</v>
      </c>
      <c r="G322" s="11" t="s">
        <v>36</v>
      </c>
      <c r="H322" s="11" t="s">
        <v>37</v>
      </c>
      <c r="I322" s="11" t="s">
        <v>36</v>
      </c>
      <c r="J322" s="11" t="s">
        <v>36</v>
      </c>
      <c r="K322" s="25" t="s">
        <v>38</v>
      </c>
      <c r="L322" s="25">
        <v>229.18</v>
      </c>
      <c r="M322" s="25" t="s">
        <v>38</v>
      </c>
      <c r="N322" s="25">
        <v>-4.58</v>
      </c>
      <c r="O322" s="25">
        <f t="shared" si="31"/>
        <v>224.6</v>
      </c>
    </row>
    <row r="323" spans="1:15" ht="17.25" customHeight="1" x14ac:dyDescent="0.2">
      <c r="A323" s="42">
        <f>A322+1</f>
        <v>321</v>
      </c>
      <c r="B323" s="63" t="s">
        <v>116</v>
      </c>
      <c r="C323" s="17" t="s">
        <v>116</v>
      </c>
      <c r="D323" s="17" t="str">
        <f>VLOOKUP(C323,TaxInfo!$A$2:$B$641,2,0)</f>
        <v xml:space="preserve">San Carlos Biopower Inc. </v>
      </c>
      <c r="E323" s="17" t="str">
        <f>VLOOKUP(C323,TaxInfo!$A$2:$E$641,5,0)</f>
        <v>007-339-955-000</v>
      </c>
      <c r="F323" s="26" t="s">
        <v>43</v>
      </c>
      <c r="G323" s="11" t="s">
        <v>36</v>
      </c>
      <c r="H323" s="11" t="s">
        <v>37</v>
      </c>
      <c r="I323" s="11" t="s">
        <v>36</v>
      </c>
      <c r="J323" s="11" t="s">
        <v>36</v>
      </c>
      <c r="K323" s="25" t="s">
        <v>38</v>
      </c>
      <c r="L323" s="25">
        <v>26.57</v>
      </c>
      <c r="M323" s="25" t="s">
        <v>38</v>
      </c>
      <c r="N323" s="25">
        <v>-0.53</v>
      </c>
      <c r="O323" s="25">
        <f t="shared" si="31"/>
        <v>26.04</v>
      </c>
    </row>
    <row r="324" spans="1:15" ht="17.25" customHeight="1" x14ac:dyDescent="0.2">
      <c r="A324" s="42">
        <f t="shared" si="32"/>
        <v>322</v>
      </c>
      <c r="B324" s="63" t="s">
        <v>116</v>
      </c>
      <c r="C324" s="17" t="s">
        <v>117</v>
      </c>
      <c r="D324" s="17" t="str">
        <f>VLOOKUP(C324,TaxInfo!$A$2:$B$641,2,0)</f>
        <v xml:space="preserve">San Carlos Biopower Inc. </v>
      </c>
      <c r="E324" s="17" t="str">
        <f>VLOOKUP(C324,TaxInfo!$A$2:$E$641,5,0)</f>
        <v>007-339-955-000</v>
      </c>
      <c r="F324" s="26" t="s">
        <v>35</v>
      </c>
      <c r="G324" s="11" t="s">
        <v>36</v>
      </c>
      <c r="H324" s="11" t="s">
        <v>37</v>
      </c>
      <c r="I324" s="11" t="s">
        <v>36</v>
      </c>
      <c r="J324" s="11" t="s">
        <v>36</v>
      </c>
      <c r="K324" s="25" t="s">
        <v>38</v>
      </c>
      <c r="L324" s="25">
        <v>1248.5</v>
      </c>
      <c r="M324" s="25" t="s">
        <v>38</v>
      </c>
      <c r="N324" s="25">
        <v>-24.97</v>
      </c>
      <c r="O324" s="25">
        <f t="shared" si="31"/>
        <v>1223.53</v>
      </c>
    </row>
    <row r="325" spans="1:15" ht="17.25" customHeight="1" x14ac:dyDescent="0.2">
      <c r="A325" s="42">
        <f>A324+1</f>
        <v>323</v>
      </c>
      <c r="B325" s="63" t="s">
        <v>104</v>
      </c>
      <c r="C325" s="17" t="s">
        <v>104</v>
      </c>
      <c r="D325" s="17" t="str">
        <f>VLOOKUP(C325,TaxInfo!$A$2:$B$641,2,0)</f>
        <v xml:space="preserve">San Carlos Solar Energy Inc. </v>
      </c>
      <c r="E325" s="17" t="str">
        <f>VLOOKUP(C325,TaxInfo!$A$2:$E$641,5,0)</f>
        <v>008-514-713-000</v>
      </c>
      <c r="F325" s="26" t="s">
        <v>43</v>
      </c>
      <c r="G325" s="11" t="s">
        <v>36</v>
      </c>
      <c r="H325" s="11" t="s">
        <v>36</v>
      </c>
      <c r="I325" s="11" t="s">
        <v>36</v>
      </c>
      <c r="J325" s="11" t="s">
        <v>36</v>
      </c>
      <c r="K325" s="25" t="s">
        <v>38</v>
      </c>
      <c r="L325" s="25">
        <v>130.91</v>
      </c>
      <c r="M325" s="25" t="s">
        <v>38</v>
      </c>
      <c r="N325" s="25">
        <v>-2.62</v>
      </c>
      <c r="O325" s="25">
        <f t="shared" si="31"/>
        <v>128.29</v>
      </c>
    </row>
    <row r="326" spans="1:15" ht="17.25" customHeight="1" x14ac:dyDescent="0.2">
      <c r="A326" s="42">
        <f t="shared" ref="A326:A364" si="33">A325+1</f>
        <v>324</v>
      </c>
      <c r="B326" s="63" t="s">
        <v>104</v>
      </c>
      <c r="C326" s="17" t="s">
        <v>105</v>
      </c>
      <c r="D326" s="17" t="str">
        <f>VLOOKUP(C326,TaxInfo!$A$2:$B$641,2,0)</f>
        <v xml:space="preserve">San Carlos Solar Energy Inc. </v>
      </c>
      <c r="E326" s="17" t="str">
        <f>VLOOKUP(C326,TaxInfo!$A$2:$E$641,5,0)</f>
        <v>008-514-713-000</v>
      </c>
      <c r="F326" s="26" t="s">
        <v>43</v>
      </c>
      <c r="G326" s="11" t="s">
        <v>36</v>
      </c>
      <c r="H326" s="11" t="s">
        <v>36</v>
      </c>
      <c r="I326" s="11" t="s">
        <v>36</v>
      </c>
      <c r="J326" s="11" t="s">
        <v>36</v>
      </c>
      <c r="K326" s="25" t="s">
        <v>38</v>
      </c>
      <c r="L326" s="25">
        <v>143.13</v>
      </c>
      <c r="M326" s="25" t="s">
        <v>38</v>
      </c>
      <c r="N326" s="25">
        <v>-2.86</v>
      </c>
      <c r="O326" s="25">
        <f t="shared" si="31"/>
        <v>140.26999999999998</v>
      </c>
    </row>
    <row r="327" spans="1:15" ht="17.25" customHeight="1" x14ac:dyDescent="0.2">
      <c r="A327" s="42">
        <f t="shared" si="33"/>
        <v>325</v>
      </c>
      <c r="B327" s="63" t="s">
        <v>104</v>
      </c>
      <c r="C327" s="17" t="s">
        <v>106</v>
      </c>
      <c r="D327" s="17" t="str">
        <f>VLOOKUP(C327,TaxInfo!$A$2:$B$641,2,0)</f>
        <v xml:space="preserve">San Carlos Solar Energy Inc. </v>
      </c>
      <c r="E327" s="17" t="str">
        <f>VLOOKUP(C327,TaxInfo!$A$2:$E$641,5,0)</f>
        <v>008-514-713-000</v>
      </c>
      <c r="F327" s="26" t="s">
        <v>35</v>
      </c>
      <c r="G327" s="11" t="s">
        <v>36</v>
      </c>
      <c r="H327" s="11" t="s">
        <v>36</v>
      </c>
      <c r="I327" s="11" t="s">
        <v>36</v>
      </c>
      <c r="J327" s="11" t="s">
        <v>36</v>
      </c>
      <c r="K327" s="25" t="s">
        <v>38</v>
      </c>
      <c r="L327" s="25">
        <v>76.67</v>
      </c>
      <c r="M327" s="25" t="s">
        <v>38</v>
      </c>
      <c r="N327" s="25">
        <v>-1.53</v>
      </c>
      <c r="O327" s="25">
        <f t="shared" si="31"/>
        <v>75.14</v>
      </c>
    </row>
    <row r="328" spans="1:15" ht="17.25" customHeight="1" x14ac:dyDescent="0.2">
      <c r="A328" s="42">
        <f t="shared" si="33"/>
        <v>326</v>
      </c>
      <c r="B328" s="63" t="s">
        <v>104</v>
      </c>
      <c r="C328" s="17" t="s">
        <v>107</v>
      </c>
      <c r="D328" s="17" t="str">
        <f>VLOOKUP(C328,TaxInfo!$A$2:$B$641,2,0)</f>
        <v xml:space="preserve">San Carlos Solar Energy Inc. </v>
      </c>
      <c r="E328" s="17" t="str">
        <f>VLOOKUP(C328,TaxInfo!$A$2:$E$641,5,0)</f>
        <v>008-514-713-000</v>
      </c>
      <c r="F328" s="26" t="s">
        <v>35</v>
      </c>
      <c r="G328" s="11" t="s">
        <v>36</v>
      </c>
      <c r="H328" s="11" t="s">
        <v>36</v>
      </c>
      <c r="I328" s="11" t="s">
        <v>36</v>
      </c>
      <c r="J328" s="11" t="s">
        <v>36</v>
      </c>
      <c r="K328" s="25" t="s">
        <v>38</v>
      </c>
      <c r="L328" s="25">
        <v>76.58</v>
      </c>
      <c r="M328" s="25" t="s">
        <v>38</v>
      </c>
      <c r="N328" s="25">
        <v>-1.53</v>
      </c>
      <c r="O328" s="25">
        <f t="shared" si="31"/>
        <v>75.05</v>
      </c>
    </row>
    <row r="329" spans="1:15" ht="17.25" customHeight="1" x14ac:dyDescent="0.2">
      <c r="A329" s="42">
        <f>A328+1</f>
        <v>327</v>
      </c>
      <c r="B329" s="63" t="s">
        <v>108</v>
      </c>
      <c r="C329" s="17" t="s">
        <v>108</v>
      </c>
      <c r="D329" s="17" t="str">
        <f>VLOOKUP(C329,TaxInfo!$A$2:$B$641,2,0)</f>
        <v xml:space="preserve">San Carlos Sun Power Inc. </v>
      </c>
      <c r="E329" s="17" t="str">
        <f>VLOOKUP(C329,TaxInfo!$A$2:$E$641,5,0)</f>
        <v>008-828-101-000</v>
      </c>
      <c r="F329" s="26" t="s">
        <v>43</v>
      </c>
      <c r="G329" s="11" t="s">
        <v>36</v>
      </c>
      <c r="H329" s="11" t="s">
        <v>36</v>
      </c>
      <c r="I329" s="11" t="s">
        <v>36</v>
      </c>
      <c r="J329" s="11" t="s">
        <v>36</v>
      </c>
      <c r="K329" s="25" t="s">
        <v>38</v>
      </c>
      <c r="L329" s="25">
        <v>169.48</v>
      </c>
      <c r="M329" s="25" t="s">
        <v>38</v>
      </c>
      <c r="N329" s="25">
        <v>-3.39</v>
      </c>
      <c r="O329" s="25">
        <f t="shared" si="31"/>
        <v>166.09</v>
      </c>
    </row>
    <row r="330" spans="1:15" ht="17.25" customHeight="1" x14ac:dyDescent="0.2">
      <c r="A330" s="42">
        <f t="shared" si="33"/>
        <v>328</v>
      </c>
      <c r="B330" s="63" t="s">
        <v>108</v>
      </c>
      <c r="C330" s="17" t="s">
        <v>109</v>
      </c>
      <c r="D330" s="17" t="str">
        <f>VLOOKUP(C330,TaxInfo!$A$2:$B$641,2,0)</f>
        <v xml:space="preserve">San Carlos Sun Power Inc. </v>
      </c>
      <c r="E330" s="17" t="str">
        <f>VLOOKUP(C330,TaxInfo!$A$2:$E$641,5,0)</f>
        <v>008-828-101-000</v>
      </c>
      <c r="F330" s="26" t="s">
        <v>35</v>
      </c>
      <c r="G330" s="11" t="s">
        <v>36</v>
      </c>
      <c r="H330" s="11" t="s">
        <v>36</v>
      </c>
      <c r="I330" s="11" t="s">
        <v>36</v>
      </c>
      <c r="J330" s="11" t="s">
        <v>36</v>
      </c>
      <c r="K330" s="25" t="s">
        <v>38</v>
      </c>
      <c r="L330" s="25">
        <v>103.71</v>
      </c>
      <c r="M330" s="25" t="s">
        <v>38</v>
      </c>
      <c r="N330" s="25">
        <v>-2.0699999999999998</v>
      </c>
      <c r="O330" s="25">
        <f t="shared" si="31"/>
        <v>101.64</v>
      </c>
    </row>
    <row r="331" spans="1:15" ht="17.25" customHeight="1" x14ac:dyDescent="0.2">
      <c r="A331" s="42">
        <f>A330+1</f>
        <v>329</v>
      </c>
      <c r="B331" s="63" t="s">
        <v>127</v>
      </c>
      <c r="C331" s="17" t="s">
        <v>127</v>
      </c>
      <c r="D331" s="17" t="str">
        <f>VLOOKUP(C331,TaxInfo!$A$2:$B$641,2,0)</f>
        <v xml:space="preserve">San Fernando Electric Light &amp; Power Co., Inc. </v>
      </c>
      <c r="E331" s="17" t="str">
        <f>VLOOKUP(C331,TaxInfo!$A$2:$E$641,5,0)</f>
        <v>000-877-891-000</v>
      </c>
      <c r="F331" s="26" t="s">
        <v>35</v>
      </c>
      <c r="G331" s="11" t="s">
        <v>36</v>
      </c>
      <c r="H331" s="11" t="s">
        <v>37</v>
      </c>
      <c r="I331" s="11" t="s">
        <v>37</v>
      </c>
      <c r="J331" s="11" t="s">
        <v>37</v>
      </c>
      <c r="K331" s="25">
        <v>2756.71</v>
      </c>
      <c r="L331" s="25" t="s">
        <v>38</v>
      </c>
      <c r="M331" s="25">
        <v>330.81</v>
      </c>
      <c r="N331" s="25">
        <v>-55.13</v>
      </c>
      <c r="O331" s="25">
        <f t="shared" si="31"/>
        <v>3032.39</v>
      </c>
    </row>
    <row r="332" spans="1:15" ht="17.25" customHeight="1" x14ac:dyDescent="0.2">
      <c r="A332" s="42">
        <f>A331+1</f>
        <v>330</v>
      </c>
      <c r="B332" s="63" t="s">
        <v>443</v>
      </c>
      <c r="C332" s="17" t="s">
        <v>443</v>
      </c>
      <c r="D332" s="17" t="str">
        <f>VLOOKUP(C332,TaxInfo!$A$2:$B$641,2,0)</f>
        <v xml:space="preserve">San Jose City I Power Corporation </v>
      </c>
      <c r="E332" s="17" t="str">
        <f>VLOOKUP(C332,TaxInfo!$A$2:$E$641,5,0)</f>
        <v>006-530-554-000</v>
      </c>
      <c r="F332" s="64" t="s">
        <v>43</v>
      </c>
      <c r="G332" s="36" t="s">
        <v>36</v>
      </c>
      <c r="H332" s="36" t="s">
        <v>36</v>
      </c>
      <c r="I332" s="36" t="s">
        <v>36</v>
      </c>
      <c r="J332" s="36" t="s">
        <v>36</v>
      </c>
      <c r="K332" s="25" t="s">
        <v>38</v>
      </c>
      <c r="L332" s="25">
        <v>1.81</v>
      </c>
      <c r="M332" s="25" t="s">
        <v>38</v>
      </c>
      <c r="N332" s="25">
        <v>-0.04</v>
      </c>
      <c r="O332" s="25">
        <f t="shared" si="31"/>
        <v>1.77</v>
      </c>
    </row>
    <row r="333" spans="1:15" ht="17.25" customHeight="1" x14ac:dyDescent="0.2">
      <c r="A333" s="42">
        <f t="shared" si="33"/>
        <v>331</v>
      </c>
      <c r="B333" s="63" t="s">
        <v>443</v>
      </c>
      <c r="C333" s="17" t="s">
        <v>444</v>
      </c>
      <c r="D333" s="17" t="str">
        <f>VLOOKUP(C333,TaxInfo!$A$2:$B$641,2,0)</f>
        <v xml:space="preserve">San Jose City I Power Corporation </v>
      </c>
      <c r="E333" s="17" t="str">
        <f>VLOOKUP(C333,TaxInfo!$A$2:$E$641,5,0)</f>
        <v>006-530-554-000</v>
      </c>
      <c r="F333" s="27" t="s">
        <v>43</v>
      </c>
      <c r="G333" s="13" t="s">
        <v>36</v>
      </c>
      <c r="H333" s="13" t="s">
        <v>36</v>
      </c>
      <c r="I333" s="13" t="s">
        <v>36</v>
      </c>
      <c r="J333" s="13" t="s">
        <v>36</v>
      </c>
      <c r="K333" s="25" t="s">
        <v>38</v>
      </c>
      <c r="L333" s="25">
        <v>3.65</v>
      </c>
      <c r="M333" s="25" t="s">
        <v>38</v>
      </c>
      <c r="N333" s="25">
        <v>-7.0000000000000007E-2</v>
      </c>
      <c r="O333" s="25">
        <f t="shared" si="31"/>
        <v>3.58</v>
      </c>
    </row>
    <row r="334" spans="1:15" ht="17.25" customHeight="1" x14ac:dyDescent="0.2">
      <c r="A334" s="42">
        <f t="shared" si="33"/>
        <v>332</v>
      </c>
      <c r="B334" s="63" t="s">
        <v>443</v>
      </c>
      <c r="C334" s="17" t="s">
        <v>445</v>
      </c>
      <c r="D334" s="17" t="str">
        <f>VLOOKUP(C334,TaxInfo!$A$2:$B$641,2,0)</f>
        <v xml:space="preserve">San Jose City I Power Corporation </v>
      </c>
      <c r="E334" s="17" t="str">
        <f>VLOOKUP(C334,TaxInfo!$A$2:$E$641,5,0)</f>
        <v>006-530-554-000</v>
      </c>
      <c r="F334" s="26" t="s">
        <v>35</v>
      </c>
      <c r="G334" s="11" t="s">
        <v>36</v>
      </c>
      <c r="H334" s="11" t="s">
        <v>36</v>
      </c>
      <c r="I334" s="11" t="s">
        <v>36</v>
      </c>
      <c r="J334" s="11" t="s">
        <v>36</v>
      </c>
      <c r="K334" s="25" t="s">
        <v>38</v>
      </c>
      <c r="L334" s="25">
        <v>12.41</v>
      </c>
      <c r="M334" s="25" t="s">
        <v>38</v>
      </c>
      <c r="N334" s="25">
        <v>-0.25</v>
      </c>
      <c r="O334" s="25">
        <f t="shared" si="31"/>
        <v>12.16</v>
      </c>
    </row>
    <row r="335" spans="1:15" ht="17.25" customHeight="1" x14ac:dyDescent="0.2">
      <c r="A335" s="42">
        <f t="shared" si="33"/>
        <v>333</v>
      </c>
      <c r="B335" s="63" t="s">
        <v>443</v>
      </c>
      <c r="C335" s="17" t="s">
        <v>446</v>
      </c>
      <c r="D335" s="17" t="str">
        <f>VLOOKUP(C335,TaxInfo!$A$2:$B$641,2,0)</f>
        <v xml:space="preserve">San Jose City I Power Corporation </v>
      </c>
      <c r="E335" s="17" t="str">
        <f>VLOOKUP(C335,TaxInfo!$A$2:$E$641,5,0)</f>
        <v>006-530-554-000</v>
      </c>
      <c r="F335" s="26" t="s">
        <v>35</v>
      </c>
      <c r="G335" s="11" t="s">
        <v>36</v>
      </c>
      <c r="H335" s="11" t="s">
        <v>36</v>
      </c>
      <c r="I335" s="11" t="s">
        <v>36</v>
      </c>
      <c r="J335" s="11" t="s">
        <v>36</v>
      </c>
      <c r="K335" s="25" t="s">
        <v>38</v>
      </c>
      <c r="L335" s="25">
        <v>105.92</v>
      </c>
      <c r="M335" s="25" t="s">
        <v>38</v>
      </c>
      <c r="N335" s="25">
        <v>-2.12</v>
      </c>
      <c r="O335" s="25">
        <f t="shared" si="31"/>
        <v>103.8</v>
      </c>
    </row>
    <row r="336" spans="1:15" ht="17.25" customHeight="1" x14ac:dyDescent="0.2">
      <c r="A336" s="42">
        <f>A335+1</f>
        <v>334</v>
      </c>
      <c r="B336" s="63" t="s">
        <v>47</v>
      </c>
      <c r="C336" s="17" t="s">
        <v>48</v>
      </c>
      <c r="D336" s="17" t="str">
        <f>VLOOKUP(C336,TaxInfo!$A$2:$B$641,2,0)</f>
        <v xml:space="preserve">San Miguel Energy Corporation </v>
      </c>
      <c r="E336" s="17" t="str">
        <f>VLOOKUP(C336,TaxInfo!$A$2:$E$641,5,0)</f>
        <v>225-353-447-000</v>
      </c>
      <c r="F336" s="26" t="s">
        <v>35</v>
      </c>
      <c r="G336" s="11" t="s">
        <v>36</v>
      </c>
      <c r="H336" s="11" t="s">
        <v>37</v>
      </c>
      <c r="I336" s="11" t="s">
        <v>37</v>
      </c>
      <c r="J336" s="11" t="s">
        <v>37</v>
      </c>
      <c r="K336" s="25">
        <v>9785.56</v>
      </c>
      <c r="L336" s="25" t="s">
        <v>38</v>
      </c>
      <c r="M336" s="25">
        <v>1174.27</v>
      </c>
      <c r="N336" s="25">
        <v>-195.71</v>
      </c>
      <c r="O336" s="25">
        <f t="shared" ref="O336:O349" si="34">SUM(K336:N336)</f>
        <v>10764.12</v>
      </c>
    </row>
    <row r="337" spans="1:15" ht="17.25" customHeight="1" x14ac:dyDescent="0.2">
      <c r="A337" s="42">
        <f t="shared" si="33"/>
        <v>335</v>
      </c>
      <c r="B337" s="63" t="s">
        <v>47</v>
      </c>
      <c r="C337" s="17" t="s">
        <v>54</v>
      </c>
      <c r="D337" s="17" t="str">
        <f>VLOOKUP(C337,TaxInfo!$A$2:$B$641,2,0)</f>
        <v xml:space="preserve">San Miguel Energy Corporation </v>
      </c>
      <c r="E337" s="17" t="str">
        <f>VLOOKUP(C337,TaxInfo!$A$2:$E$641,5,0)</f>
        <v>225-353-447-000</v>
      </c>
      <c r="F337" s="26" t="s">
        <v>35</v>
      </c>
      <c r="G337" s="11" t="s">
        <v>36</v>
      </c>
      <c r="H337" s="11" t="s">
        <v>37</v>
      </c>
      <c r="I337" s="11" t="s">
        <v>37</v>
      </c>
      <c r="J337" s="11" t="s">
        <v>37</v>
      </c>
      <c r="K337" s="25">
        <v>175.07</v>
      </c>
      <c r="L337" s="25" t="s">
        <v>38</v>
      </c>
      <c r="M337" s="25">
        <v>21.01</v>
      </c>
      <c r="N337" s="25">
        <v>-3.5</v>
      </c>
      <c r="O337" s="25">
        <f t="shared" si="34"/>
        <v>192.57999999999998</v>
      </c>
    </row>
    <row r="338" spans="1:15" ht="17.25" customHeight="1" x14ac:dyDescent="0.2">
      <c r="A338" s="42">
        <f t="shared" si="33"/>
        <v>336</v>
      </c>
      <c r="B338" s="63" t="s">
        <v>47</v>
      </c>
      <c r="C338" s="17" t="s">
        <v>89</v>
      </c>
      <c r="D338" s="17" t="str">
        <f>VLOOKUP(C338,TaxInfo!$A$2:$B$641,2,0)</f>
        <v xml:space="preserve">San Miguel Energy Corporation </v>
      </c>
      <c r="E338" s="17" t="str">
        <f>VLOOKUP(C338,TaxInfo!$A$2:$E$641,5,0)</f>
        <v>225-353-447-000</v>
      </c>
      <c r="F338" s="26" t="s">
        <v>35</v>
      </c>
      <c r="G338" s="11" t="s">
        <v>36</v>
      </c>
      <c r="H338" s="11" t="s">
        <v>37</v>
      </c>
      <c r="I338" s="11" t="s">
        <v>37</v>
      </c>
      <c r="J338" s="11" t="s">
        <v>37</v>
      </c>
      <c r="K338" s="25">
        <v>132.71</v>
      </c>
      <c r="L338" s="25" t="s">
        <v>38</v>
      </c>
      <c r="M338" s="25">
        <v>15.93</v>
      </c>
      <c r="N338" s="25">
        <v>-2.65</v>
      </c>
      <c r="O338" s="25">
        <f t="shared" si="34"/>
        <v>145.99</v>
      </c>
    </row>
    <row r="339" spans="1:15" ht="17.25" customHeight="1" x14ac:dyDescent="0.2">
      <c r="A339" s="42">
        <f t="shared" si="33"/>
        <v>337</v>
      </c>
      <c r="B339" s="63" t="s">
        <v>47</v>
      </c>
      <c r="C339" s="17" t="s">
        <v>47</v>
      </c>
      <c r="D339" s="17" t="str">
        <f>VLOOKUP(C339,TaxInfo!$A$2:$B$641,2,0)</f>
        <v xml:space="preserve">San Miguel Energy Corporation </v>
      </c>
      <c r="E339" s="17" t="str">
        <f>VLOOKUP(C339,TaxInfo!$A$2:$E$641,5,0)</f>
        <v>225-353-447-000</v>
      </c>
      <c r="F339" s="26" t="s">
        <v>43</v>
      </c>
      <c r="G339" s="11" t="s">
        <v>36</v>
      </c>
      <c r="H339" s="11" t="s">
        <v>37</v>
      </c>
      <c r="I339" s="11" t="s">
        <v>37</v>
      </c>
      <c r="J339" s="11" t="s">
        <v>37</v>
      </c>
      <c r="K339" s="25">
        <v>38821.03</v>
      </c>
      <c r="L339" s="25" t="s">
        <v>38</v>
      </c>
      <c r="M339" s="25">
        <v>4658.5200000000004</v>
      </c>
      <c r="N339" s="25">
        <v>-776.42</v>
      </c>
      <c r="O339" s="25">
        <f t="shared" si="34"/>
        <v>42703.130000000005</v>
      </c>
    </row>
    <row r="340" spans="1:15" ht="17.25" customHeight="1" x14ac:dyDescent="0.2">
      <c r="A340" s="42">
        <f t="shared" si="33"/>
        <v>338</v>
      </c>
      <c r="B340" s="63" t="s">
        <v>47</v>
      </c>
      <c r="C340" s="17" t="s">
        <v>139</v>
      </c>
      <c r="D340" s="17" t="str">
        <f>VLOOKUP(C340,TaxInfo!$A$2:$B$641,2,0)</f>
        <v xml:space="preserve">San Miguel Energy Corporation </v>
      </c>
      <c r="E340" s="17" t="str">
        <f>VLOOKUP(C340,TaxInfo!$A$2:$E$641,5,0)</f>
        <v>225-353-447-000</v>
      </c>
      <c r="F340" s="26" t="s">
        <v>35</v>
      </c>
      <c r="G340" s="11" t="s">
        <v>36</v>
      </c>
      <c r="H340" s="11" t="s">
        <v>37</v>
      </c>
      <c r="I340" s="11" t="s">
        <v>37</v>
      </c>
      <c r="J340" s="11" t="s">
        <v>37</v>
      </c>
      <c r="K340" s="25">
        <v>17152.41</v>
      </c>
      <c r="L340" s="25" t="s">
        <v>38</v>
      </c>
      <c r="M340" s="25">
        <v>2058.29</v>
      </c>
      <c r="N340" s="25">
        <v>-343.05</v>
      </c>
      <c r="O340" s="25">
        <f t="shared" si="34"/>
        <v>18867.650000000001</v>
      </c>
    </row>
    <row r="341" spans="1:15" ht="17.25" customHeight="1" x14ac:dyDescent="0.2">
      <c r="A341" s="42">
        <f t="shared" si="33"/>
        <v>339</v>
      </c>
      <c r="B341" s="63" t="s">
        <v>47</v>
      </c>
      <c r="C341" s="17" t="s">
        <v>140</v>
      </c>
      <c r="D341" s="17" t="str">
        <f>VLOOKUP(C341,TaxInfo!$A$2:$B$641,2,0)</f>
        <v xml:space="preserve">San Miguel Energy Corporation </v>
      </c>
      <c r="E341" s="17" t="str">
        <f>VLOOKUP(C341,TaxInfo!$A$2:$E$641,5,0)</f>
        <v>225-353-447-000</v>
      </c>
      <c r="F341" s="26" t="s">
        <v>35</v>
      </c>
      <c r="G341" s="11" t="s">
        <v>36</v>
      </c>
      <c r="H341" s="11" t="s">
        <v>37</v>
      </c>
      <c r="I341" s="11" t="s">
        <v>37</v>
      </c>
      <c r="J341" s="11" t="s">
        <v>37</v>
      </c>
      <c r="K341" s="25">
        <v>210.6</v>
      </c>
      <c r="L341" s="25" t="s">
        <v>38</v>
      </c>
      <c r="M341" s="25">
        <v>25.27</v>
      </c>
      <c r="N341" s="25">
        <v>-4.21</v>
      </c>
      <c r="O341" s="25">
        <f t="shared" si="34"/>
        <v>231.66</v>
      </c>
    </row>
    <row r="342" spans="1:15" ht="17.25" customHeight="1" x14ac:dyDescent="0.2">
      <c r="A342" s="42">
        <f t="shared" si="33"/>
        <v>340</v>
      </c>
      <c r="B342" s="63" t="s">
        <v>47</v>
      </c>
      <c r="C342" s="17" t="s">
        <v>141</v>
      </c>
      <c r="D342" s="17" t="str">
        <f>VLOOKUP(C342,TaxInfo!$A$2:$B$641,2,0)</f>
        <v xml:space="preserve">San Miguel Energy Corporation </v>
      </c>
      <c r="E342" s="17" t="str">
        <f>VLOOKUP(C342,TaxInfo!$A$2:$E$641,5,0)</f>
        <v>225-353-447-000</v>
      </c>
      <c r="F342" s="26" t="s">
        <v>35</v>
      </c>
      <c r="G342" s="11" t="s">
        <v>36</v>
      </c>
      <c r="H342" s="11" t="s">
        <v>37</v>
      </c>
      <c r="I342" s="11" t="s">
        <v>37</v>
      </c>
      <c r="J342" s="11" t="s">
        <v>37</v>
      </c>
      <c r="K342" s="25">
        <v>880.69</v>
      </c>
      <c r="L342" s="25" t="s">
        <v>38</v>
      </c>
      <c r="M342" s="25">
        <v>105.68</v>
      </c>
      <c r="N342" s="25">
        <v>-17.61</v>
      </c>
      <c r="O342" s="25">
        <f t="shared" si="34"/>
        <v>968.7600000000001</v>
      </c>
    </row>
    <row r="343" spans="1:15" ht="17.25" customHeight="1" x14ac:dyDescent="0.2">
      <c r="A343" s="42">
        <f t="shared" si="33"/>
        <v>341</v>
      </c>
      <c r="B343" s="63" t="s">
        <v>47</v>
      </c>
      <c r="C343" s="17" t="s">
        <v>312</v>
      </c>
      <c r="D343" s="17" t="str">
        <f>VLOOKUP(C343,TaxInfo!$A$2:$B$641,2,0)</f>
        <v xml:space="preserve">San Miguel Energy Corporation </v>
      </c>
      <c r="E343" s="17" t="str">
        <f>VLOOKUP(C343,TaxInfo!$A$2:$E$641,5,0)</f>
        <v>225-353-447-000</v>
      </c>
      <c r="F343" s="26" t="s">
        <v>35</v>
      </c>
      <c r="G343" s="11" t="s">
        <v>36</v>
      </c>
      <c r="H343" s="11" t="s">
        <v>37</v>
      </c>
      <c r="I343" s="11" t="s">
        <v>37</v>
      </c>
      <c r="J343" s="11" t="s">
        <v>37</v>
      </c>
      <c r="K343" s="25">
        <v>16.399999999999999</v>
      </c>
      <c r="L343" s="25" t="s">
        <v>38</v>
      </c>
      <c r="M343" s="25">
        <v>1.97</v>
      </c>
      <c r="N343" s="25">
        <v>-0.33</v>
      </c>
      <c r="O343" s="25">
        <f t="shared" si="34"/>
        <v>18.04</v>
      </c>
    </row>
    <row r="344" spans="1:15" ht="17.25" customHeight="1" x14ac:dyDescent="0.2">
      <c r="A344" s="42">
        <f t="shared" si="33"/>
        <v>342</v>
      </c>
      <c r="B344" s="63" t="s">
        <v>47</v>
      </c>
      <c r="C344" s="17" t="s">
        <v>327</v>
      </c>
      <c r="D344" s="17" t="str">
        <f>VLOOKUP(C344,TaxInfo!$A$2:$B$641,2,0)</f>
        <v xml:space="preserve">San Miguel Energy Corporation </v>
      </c>
      <c r="E344" s="17" t="str">
        <f>VLOOKUP(C344,TaxInfo!$A$2:$E$641,5,0)</f>
        <v>225-353-447-000</v>
      </c>
      <c r="F344" s="26" t="s">
        <v>35</v>
      </c>
      <c r="G344" s="11" t="s">
        <v>36</v>
      </c>
      <c r="H344" s="11" t="s">
        <v>37</v>
      </c>
      <c r="I344" s="11" t="s">
        <v>37</v>
      </c>
      <c r="J344" s="11" t="s">
        <v>37</v>
      </c>
      <c r="K344" s="25">
        <v>19328.990000000002</v>
      </c>
      <c r="L344" s="25" t="s">
        <v>38</v>
      </c>
      <c r="M344" s="25">
        <v>2319.48</v>
      </c>
      <c r="N344" s="25">
        <v>-386.58</v>
      </c>
      <c r="O344" s="25">
        <f t="shared" si="34"/>
        <v>21261.89</v>
      </c>
    </row>
    <row r="345" spans="1:15" ht="17.25" customHeight="1" x14ac:dyDescent="0.2">
      <c r="A345" s="42">
        <f t="shared" si="33"/>
        <v>343</v>
      </c>
      <c r="B345" s="63" t="s">
        <v>330</v>
      </c>
      <c r="C345" s="17" t="s">
        <v>330</v>
      </c>
      <c r="D345" s="17" t="str">
        <f>VLOOKUP(C345,TaxInfo!$A$2:$B$641,2,0)</f>
        <v xml:space="preserve">San Miguel Energy Corporation </v>
      </c>
      <c r="E345" s="17" t="str">
        <f>VLOOKUP(C345,TaxInfo!$A$2:$E$641,5,0)</f>
        <v>225-353-447-000</v>
      </c>
      <c r="F345" s="26" t="s">
        <v>35</v>
      </c>
      <c r="G345" s="11" t="s">
        <v>36</v>
      </c>
      <c r="H345" s="11" t="s">
        <v>37</v>
      </c>
      <c r="I345" s="11" t="s">
        <v>37</v>
      </c>
      <c r="J345" s="11" t="s">
        <v>37</v>
      </c>
      <c r="K345" s="25">
        <v>0.56000000000000005</v>
      </c>
      <c r="L345" s="25" t="s">
        <v>38</v>
      </c>
      <c r="M345" s="25">
        <v>7.0000000000000007E-2</v>
      </c>
      <c r="N345" s="25">
        <v>-0.01</v>
      </c>
      <c r="O345" s="25">
        <f t="shared" si="34"/>
        <v>0.62000000000000011</v>
      </c>
    </row>
    <row r="346" spans="1:15" ht="17.25" customHeight="1" x14ac:dyDescent="0.2">
      <c r="A346" s="42">
        <f t="shared" si="33"/>
        <v>344</v>
      </c>
      <c r="B346" s="17" t="s">
        <v>47</v>
      </c>
      <c r="C346" s="17" t="s">
        <v>371</v>
      </c>
      <c r="D346" s="17" t="str">
        <f>VLOOKUP(C346,TaxInfo!$A$2:$B$641,2,0)</f>
        <v xml:space="preserve">San Miguel Energy Corporation </v>
      </c>
      <c r="E346" s="17" t="str">
        <f>VLOOKUP(C346,TaxInfo!$A$2:$E$641,5,0)</f>
        <v>225-353-447-000</v>
      </c>
      <c r="F346" s="26" t="s">
        <v>35</v>
      </c>
      <c r="G346" s="11" t="s">
        <v>36</v>
      </c>
      <c r="H346" s="11" t="s">
        <v>37</v>
      </c>
      <c r="I346" s="11" t="s">
        <v>37</v>
      </c>
      <c r="J346" s="11" t="s">
        <v>37</v>
      </c>
      <c r="K346" s="25">
        <v>108.97</v>
      </c>
      <c r="L346" s="25" t="s">
        <v>38</v>
      </c>
      <c r="M346" s="25">
        <v>13.08</v>
      </c>
      <c r="N346" s="25">
        <v>-2.1800000000000002</v>
      </c>
      <c r="O346" s="25">
        <f t="shared" si="34"/>
        <v>119.86999999999999</v>
      </c>
    </row>
    <row r="347" spans="1:15" ht="17.25" customHeight="1" x14ac:dyDescent="0.2">
      <c r="A347" s="42">
        <f t="shared" si="33"/>
        <v>345</v>
      </c>
      <c r="B347" s="17" t="s">
        <v>47</v>
      </c>
      <c r="C347" s="17" t="s">
        <v>402</v>
      </c>
      <c r="D347" s="17" t="str">
        <f>VLOOKUP(C347,TaxInfo!$A$2:$B$641,2,0)</f>
        <v xml:space="preserve">San Miguel Energy Corporation </v>
      </c>
      <c r="E347" s="17" t="str">
        <f>VLOOKUP(C347,TaxInfo!$A$2:$E$641,5,0)</f>
        <v>225-353-447-000</v>
      </c>
      <c r="F347" s="64" t="s">
        <v>35</v>
      </c>
      <c r="G347" s="36" t="s">
        <v>36</v>
      </c>
      <c r="H347" s="36" t="s">
        <v>37</v>
      </c>
      <c r="I347" s="36" t="s">
        <v>37</v>
      </c>
      <c r="J347" s="36" t="s">
        <v>37</v>
      </c>
      <c r="K347" s="25">
        <v>38.65</v>
      </c>
      <c r="L347" s="25" t="s">
        <v>38</v>
      </c>
      <c r="M347" s="25">
        <v>4.6399999999999997</v>
      </c>
      <c r="N347" s="25">
        <v>-0.77</v>
      </c>
      <c r="O347" s="25">
        <f t="shared" si="34"/>
        <v>42.519999999999996</v>
      </c>
    </row>
    <row r="348" spans="1:15" ht="17.25" customHeight="1" x14ac:dyDescent="0.2">
      <c r="A348" s="42">
        <f t="shared" si="33"/>
        <v>346</v>
      </c>
      <c r="B348" s="63" t="s">
        <v>47</v>
      </c>
      <c r="C348" s="17" t="s">
        <v>450</v>
      </c>
      <c r="D348" s="17" t="str">
        <f>VLOOKUP(C348,TaxInfo!$A$2:$B$641,2,0)</f>
        <v xml:space="preserve">San Miguel Energy Corporation </v>
      </c>
      <c r="E348" s="17" t="str">
        <f>VLOOKUP(C348,TaxInfo!$A$2:$E$641,5,0)</f>
        <v>225-353-447-000</v>
      </c>
      <c r="F348" s="27" t="s">
        <v>35</v>
      </c>
      <c r="G348" s="13" t="s">
        <v>36</v>
      </c>
      <c r="H348" s="13" t="s">
        <v>37</v>
      </c>
      <c r="I348" s="13" t="s">
        <v>37</v>
      </c>
      <c r="J348" s="13" t="s">
        <v>37</v>
      </c>
      <c r="K348" s="25">
        <v>137.12</v>
      </c>
      <c r="L348" s="25" t="s">
        <v>38</v>
      </c>
      <c r="M348" s="25">
        <v>16.45</v>
      </c>
      <c r="N348" s="25">
        <v>-2.74</v>
      </c>
      <c r="O348" s="25">
        <f t="shared" si="34"/>
        <v>150.82999999999998</v>
      </c>
    </row>
    <row r="349" spans="1:15" ht="17.25" customHeight="1" x14ac:dyDescent="0.2">
      <c r="A349" s="42">
        <f t="shared" si="33"/>
        <v>347</v>
      </c>
      <c r="B349" s="63" t="s">
        <v>454</v>
      </c>
      <c r="C349" s="17" t="s">
        <v>454</v>
      </c>
      <c r="D349" s="17" t="str">
        <f>VLOOKUP(C349,TaxInfo!$A$2:$B$641,2,0)</f>
        <v xml:space="preserve">San Miguel Energy Corporation </v>
      </c>
      <c r="E349" s="17" t="str">
        <f>VLOOKUP(C349,TaxInfo!$A$2:$E$641,5,0)</f>
        <v>225-353-447-000</v>
      </c>
      <c r="F349" s="26" t="s">
        <v>35</v>
      </c>
      <c r="G349" s="11" t="s">
        <v>36</v>
      </c>
      <c r="H349" s="11" t="s">
        <v>37</v>
      </c>
      <c r="I349" s="11" t="s">
        <v>37</v>
      </c>
      <c r="J349" s="11" t="s">
        <v>37</v>
      </c>
      <c r="K349" s="25">
        <v>0.09</v>
      </c>
      <c r="L349" s="25" t="s">
        <v>38</v>
      </c>
      <c r="M349" s="25">
        <v>0.01</v>
      </c>
      <c r="N349" s="25" t="s">
        <v>38</v>
      </c>
      <c r="O349" s="25">
        <f t="shared" si="34"/>
        <v>9.9999999999999992E-2</v>
      </c>
    </row>
    <row r="350" spans="1:15" ht="17.25" customHeight="1" x14ac:dyDescent="0.2">
      <c r="A350" s="42">
        <f>A349+1</f>
        <v>348</v>
      </c>
      <c r="B350" s="63" t="s">
        <v>119</v>
      </c>
      <c r="C350" s="17" t="s">
        <v>119</v>
      </c>
      <c r="D350" s="17" t="str">
        <f>VLOOKUP(C350,TaxInfo!$A$2:$B$641,2,0)</f>
        <v>SC Global Coco Products</v>
      </c>
      <c r="E350" s="17" t="str">
        <f>VLOOKUP(C350,TaxInfo!$A$2:$E$641,5,0)</f>
        <v>005-761-999-000</v>
      </c>
      <c r="F350" s="26" t="s">
        <v>35</v>
      </c>
      <c r="G350" s="11" t="s">
        <v>36</v>
      </c>
      <c r="H350" s="11" t="s">
        <v>37</v>
      </c>
      <c r="I350" s="11" t="s">
        <v>37</v>
      </c>
      <c r="J350" s="11" t="s">
        <v>36</v>
      </c>
      <c r="K350" s="25" t="s">
        <v>38</v>
      </c>
      <c r="L350" s="25">
        <v>108.37</v>
      </c>
      <c r="M350" s="25" t="s">
        <v>38</v>
      </c>
      <c r="N350" s="25">
        <v>-2.17</v>
      </c>
      <c r="O350" s="25">
        <f t="shared" ref="O350:O365" si="35">SUM(K350:N350)</f>
        <v>106.2</v>
      </c>
    </row>
    <row r="351" spans="1:15" ht="17.25" customHeight="1" x14ac:dyDescent="0.2">
      <c r="A351" s="42">
        <f>A350+1</f>
        <v>349</v>
      </c>
      <c r="B351" s="63" t="s">
        <v>120</v>
      </c>
      <c r="C351" s="17" t="s">
        <v>120</v>
      </c>
      <c r="D351" s="17" t="str">
        <f>VLOOKUP(C351,TaxInfo!$A$2:$B$641,2,0)</f>
        <v xml:space="preserve">SEM-Calaca Power Corporation </v>
      </c>
      <c r="E351" s="17" t="str">
        <f>VLOOKUP(C351,TaxInfo!$A$2:$E$641,5,0)</f>
        <v>007-483-945-000</v>
      </c>
      <c r="F351" s="26" t="s">
        <v>43</v>
      </c>
      <c r="G351" s="11" t="s">
        <v>36</v>
      </c>
      <c r="H351" s="11" t="s">
        <v>37</v>
      </c>
      <c r="I351" s="11" t="s">
        <v>37</v>
      </c>
      <c r="J351" s="11" t="s">
        <v>37</v>
      </c>
      <c r="K351" s="25">
        <v>918.6</v>
      </c>
      <c r="L351" s="25" t="s">
        <v>38</v>
      </c>
      <c r="M351" s="25">
        <v>110.23</v>
      </c>
      <c r="N351" s="25">
        <v>-18.37</v>
      </c>
      <c r="O351" s="25">
        <f t="shared" si="35"/>
        <v>1010.4599999999999</v>
      </c>
    </row>
    <row r="352" spans="1:15" ht="17.25" customHeight="1" x14ac:dyDescent="0.2">
      <c r="A352" s="42">
        <f t="shared" si="33"/>
        <v>350</v>
      </c>
      <c r="B352" s="63" t="s">
        <v>120</v>
      </c>
      <c r="C352" s="17" t="s">
        <v>121</v>
      </c>
      <c r="D352" s="17" t="str">
        <f>VLOOKUP(C352,TaxInfo!$A$2:$B$641,2,0)</f>
        <v xml:space="preserve">SEM-Calaca Power Corporation </v>
      </c>
      <c r="E352" s="17" t="str">
        <f>VLOOKUP(C352,TaxInfo!$A$2:$E$641,5,0)</f>
        <v>007-483-945-000</v>
      </c>
      <c r="F352" s="26" t="s">
        <v>35</v>
      </c>
      <c r="G352" s="11" t="s">
        <v>36</v>
      </c>
      <c r="H352" s="11" t="s">
        <v>37</v>
      </c>
      <c r="I352" s="11" t="s">
        <v>37</v>
      </c>
      <c r="J352" s="11" t="s">
        <v>37</v>
      </c>
      <c r="K352" s="25">
        <v>7.85</v>
      </c>
      <c r="L352" s="25" t="s">
        <v>38</v>
      </c>
      <c r="M352" s="25">
        <v>0.94</v>
      </c>
      <c r="N352" s="25">
        <v>-0.16</v>
      </c>
      <c r="O352" s="25">
        <f t="shared" si="35"/>
        <v>8.629999999999999</v>
      </c>
    </row>
    <row r="353" spans="1:15" ht="17.25" customHeight="1" x14ac:dyDescent="0.2">
      <c r="A353" s="42">
        <f t="shared" si="33"/>
        <v>351</v>
      </c>
      <c r="B353" s="17" t="s">
        <v>120</v>
      </c>
      <c r="C353" s="17" t="s">
        <v>360</v>
      </c>
      <c r="D353" s="17" t="str">
        <f>VLOOKUP(C353,TaxInfo!$A$2:$B$641,2,0)</f>
        <v xml:space="preserve">SEM-Calaca Power Corporation </v>
      </c>
      <c r="E353" s="17" t="str">
        <f>VLOOKUP(C353,TaxInfo!$A$2:$E$641,5,0)</f>
        <v>007-483-945-000</v>
      </c>
      <c r="F353" s="26" t="s">
        <v>35</v>
      </c>
      <c r="G353" s="11" t="s">
        <v>36</v>
      </c>
      <c r="H353" s="11" t="s">
        <v>37</v>
      </c>
      <c r="I353" s="11" t="s">
        <v>37</v>
      </c>
      <c r="J353" s="11" t="s">
        <v>37</v>
      </c>
      <c r="K353" s="25">
        <v>1.06</v>
      </c>
      <c r="L353" s="25" t="s">
        <v>38</v>
      </c>
      <c r="M353" s="25">
        <v>0.13</v>
      </c>
      <c r="N353" s="25">
        <v>-0.02</v>
      </c>
      <c r="O353" s="25">
        <f t="shared" si="35"/>
        <v>1.17</v>
      </c>
    </row>
    <row r="354" spans="1:15" ht="17.25" customHeight="1" x14ac:dyDescent="0.2">
      <c r="A354" s="42">
        <f>A353+1</f>
        <v>352</v>
      </c>
      <c r="B354" s="63" t="s">
        <v>122</v>
      </c>
      <c r="C354" s="17" t="s">
        <v>122</v>
      </c>
      <c r="D354" s="17" t="str">
        <f>VLOOKUP(C354,TaxInfo!$A$2:$B$641,2,0)</f>
        <v xml:space="preserve">SEM-CALACA RES CORPORATION </v>
      </c>
      <c r="E354" s="17" t="str">
        <f>VLOOKUP(C354,TaxInfo!$A$2:$E$641,5,0)</f>
        <v>007-357-576-000</v>
      </c>
      <c r="F354" s="26" t="s">
        <v>35</v>
      </c>
      <c r="G354" s="11" t="s">
        <v>36</v>
      </c>
      <c r="H354" s="11" t="s">
        <v>37</v>
      </c>
      <c r="I354" s="11" t="s">
        <v>37</v>
      </c>
      <c r="J354" s="11" t="s">
        <v>37</v>
      </c>
      <c r="K354" s="25">
        <v>206.91</v>
      </c>
      <c r="L354" s="25" t="s">
        <v>38</v>
      </c>
      <c r="M354" s="25">
        <v>24.83</v>
      </c>
      <c r="N354" s="25">
        <v>-4.1399999999999997</v>
      </c>
      <c r="O354" s="25">
        <f t="shared" si="35"/>
        <v>227.60000000000002</v>
      </c>
    </row>
    <row r="355" spans="1:15" ht="17.25" customHeight="1" x14ac:dyDescent="0.2">
      <c r="A355" s="42">
        <f>A354+1</f>
        <v>353</v>
      </c>
      <c r="B355" s="63" t="s">
        <v>471</v>
      </c>
      <c r="C355" s="17" t="s">
        <v>471</v>
      </c>
      <c r="D355" s="17" t="str">
        <f>VLOOKUP(C355,TaxInfo!$A$2:$B$641,2,0)</f>
        <v>Shell Energy Philippines, Inc.</v>
      </c>
      <c r="E355" s="17" t="str">
        <f>VLOOKUP(C355,TaxInfo!$A$2:$E$641,5,0)</f>
        <v>006-733-227-000</v>
      </c>
      <c r="F355" s="26" t="s">
        <v>35</v>
      </c>
      <c r="G355" s="11" t="s">
        <v>36</v>
      </c>
      <c r="H355" s="11" t="s">
        <v>37</v>
      </c>
      <c r="I355" s="11" t="s">
        <v>37</v>
      </c>
      <c r="J355" s="11" t="s">
        <v>37</v>
      </c>
      <c r="K355" s="25">
        <v>8.7100000000000009</v>
      </c>
      <c r="L355" s="25" t="s">
        <v>38</v>
      </c>
      <c r="M355" s="25">
        <v>1.05</v>
      </c>
      <c r="N355" s="25">
        <v>-0.17</v>
      </c>
      <c r="O355" s="25">
        <f t="shared" si="35"/>
        <v>9.5900000000000016</v>
      </c>
    </row>
    <row r="356" spans="1:15" ht="17.25" customHeight="1" x14ac:dyDescent="0.2">
      <c r="A356" s="42">
        <f t="shared" si="33"/>
        <v>354</v>
      </c>
      <c r="B356" s="63" t="s">
        <v>471</v>
      </c>
      <c r="C356" s="17" t="s">
        <v>472</v>
      </c>
      <c r="D356" s="17" t="str">
        <f>VLOOKUP(C356,TaxInfo!$A$2:$B$641,2,0)</f>
        <v>Shell Energy Philippines, Inc.</v>
      </c>
      <c r="E356" s="17" t="str">
        <f>VLOOKUP(C356,TaxInfo!$A$2:$E$641,5,0)</f>
        <v>006-733-227-000</v>
      </c>
      <c r="F356" s="26" t="s">
        <v>35</v>
      </c>
      <c r="G356" s="11" t="s">
        <v>36</v>
      </c>
      <c r="H356" s="11" t="s">
        <v>37</v>
      </c>
      <c r="I356" s="11" t="s">
        <v>37</v>
      </c>
      <c r="J356" s="11" t="s">
        <v>37</v>
      </c>
      <c r="K356" s="25">
        <v>23.04</v>
      </c>
      <c r="L356" s="25" t="s">
        <v>38</v>
      </c>
      <c r="M356" s="25">
        <v>2.76</v>
      </c>
      <c r="N356" s="25">
        <v>-0.46</v>
      </c>
      <c r="O356" s="25">
        <f t="shared" si="35"/>
        <v>25.339999999999996</v>
      </c>
    </row>
    <row r="357" spans="1:15" ht="17.25" customHeight="1" x14ac:dyDescent="0.2">
      <c r="A357" s="42">
        <f>A356+1</f>
        <v>355</v>
      </c>
      <c r="B357" s="63" t="s">
        <v>128</v>
      </c>
      <c r="C357" s="17" t="s">
        <v>128</v>
      </c>
      <c r="D357" s="17" t="str">
        <f>VLOOKUP(C357,TaxInfo!$A$2:$B$641,2,0)</f>
        <v xml:space="preserve">Silay Solar Power, Inc. </v>
      </c>
      <c r="E357" s="17" t="str">
        <f>VLOOKUP(C357,TaxInfo!$A$2:$E$641,5,0)</f>
        <v>009-103-282-000</v>
      </c>
      <c r="F357" s="26" t="s">
        <v>43</v>
      </c>
      <c r="G357" s="11" t="s">
        <v>37</v>
      </c>
      <c r="H357" s="11" t="s">
        <v>36</v>
      </c>
      <c r="I357" s="11" t="s">
        <v>36</v>
      </c>
      <c r="J357" s="11" t="s">
        <v>36</v>
      </c>
      <c r="K357" s="25" t="s">
        <v>38</v>
      </c>
      <c r="L357" s="25">
        <v>208.31</v>
      </c>
      <c r="M357" s="25" t="s">
        <v>38</v>
      </c>
      <c r="N357" s="25" t="s">
        <v>38</v>
      </c>
      <c r="O357" s="25">
        <f t="shared" si="35"/>
        <v>208.31</v>
      </c>
    </row>
    <row r="358" spans="1:15" ht="17.25" customHeight="1" x14ac:dyDescent="0.2">
      <c r="A358" s="42">
        <f t="shared" si="33"/>
        <v>356</v>
      </c>
      <c r="B358" s="63" t="s">
        <v>128</v>
      </c>
      <c r="C358" s="17" t="s">
        <v>129</v>
      </c>
      <c r="D358" s="17" t="str">
        <f>VLOOKUP(C358,TaxInfo!$A$2:$B$641,2,0)</f>
        <v xml:space="preserve">Silay Solar Power, Inc. </v>
      </c>
      <c r="E358" s="17" t="str">
        <f>VLOOKUP(C358,TaxInfo!$A$2:$E$641,5,0)</f>
        <v>009-103-282-000</v>
      </c>
      <c r="F358" s="26" t="s">
        <v>35</v>
      </c>
      <c r="G358" s="11" t="s">
        <v>37</v>
      </c>
      <c r="H358" s="11" t="s">
        <v>36</v>
      </c>
      <c r="I358" s="11" t="s">
        <v>36</v>
      </c>
      <c r="J358" s="11" t="s">
        <v>36</v>
      </c>
      <c r="K358" s="25" t="s">
        <v>38</v>
      </c>
      <c r="L358" s="25">
        <v>71.290000000000006</v>
      </c>
      <c r="M358" s="25" t="s">
        <v>38</v>
      </c>
      <c r="N358" s="25" t="s">
        <v>38</v>
      </c>
      <c r="O358" s="25">
        <f t="shared" si="35"/>
        <v>71.290000000000006</v>
      </c>
    </row>
    <row r="359" spans="1:15" ht="17.25" customHeight="1" x14ac:dyDescent="0.2">
      <c r="A359" s="42">
        <f>A358+1</f>
        <v>357</v>
      </c>
      <c r="B359" s="63" t="s">
        <v>136</v>
      </c>
      <c r="C359" s="17" t="s">
        <v>136</v>
      </c>
      <c r="D359" s="17" t="str">
        <f>VLOOKUP(C359,TaxInfo!$A$2:$B$641,2,0)</f>
        <v xml:space="preserve">SMC Consolidated Power Corporation </v>
      </c>
      <c r="E359" s="17" t="str">
        <f>VLOOKUP(C359,TaxInfo!$A$2:$E$641,5,0)</f>
        <v>008-107-131-000</v>
      </c>
      <c r="F359" s="26" t="s">
        <v>35</v>
      </c>
      <c r="G359" s="11" t="s">
        <v>36</v>
      </c>
      <c r="H359" s="11" t="s">
        <v>36</v>
      </c>
      <c r="I359" s="11" t="s">
        <v>37</v>
      </c>
      <c r="J359" s="11" t="s">
        <v>37</v>
      </c>
      <c r="K359" s="25">
        <v>22563.88</v>
      </c>
      <c r="L359" s="25" t="s">
        <v>38</v>
      </c>
      <c r="M359" s="25">
        <v>2707.67</v>
      </c>
      <c r="N359" s="25">
        <v>-451.28</v>
      </c>
      <c r="O359" s="25">
        <f t="shared" si="35"/>
        <v>24820.270000000004</v>
      </c>
    </row>
    <row r="360" spans="1:15" ht="17.25" customHeight="1" x14ac:dyDescent="0.2">
      <c r="A360" s="42">
        <f t="shared" si="33"/>
        <v>358</v>
      </c>
      <c r="B360" s="63" t="s">
        <v>136</v>
      </c>
      <c r="C360" s="17" t="s">
        <v>137</v>
      </c>
      <c r="D360" s="17" t="str">
        <f>VLOOKUP(C360,TaxInfo!$A$2:$B$641,2,0)</f>
        <v xml:space="preserve">SMC Consolidated Power Corporation </v>
      </c>
      <c r="E360" s="17" t="str">
        <f>VLOOKUP(C360,TaxInfo!$A$2:$E$641,5,0)</f>
        <v>008-107-131-000</v>
      </c>
      <c r="F360" s="26" t="s">
        <v>35</v>
      </c>
      <c r="G360" s="11" t="s">
        <v>36</v>
      </c>
      <c r="H360" s="11" t="s">
        <v>36</v>
      </c>
      <c r="I360" s="11" t="s">
        <v>37</v>
      </c>
      <c r="J360" s="11" t="s">
        <v>37</v>
      </c>
      <c r="K360" s="25">
        <v>2159.1999999999998</v>
      </c>
      <c r="L360" s="25" t="s">
        <v>38</v>
      </c>
      <c r="M360" s="25">
        <v>259.10000000000002</v>
      </c>
      <c r="N360" s="25">
        <v>-43.18</v>
      </c>
      <c r="O360" s="25">
        <f t="shared" si="35"/>
        <v>2375.12</v>
      </c>
    </row>
    <row r="361" spans="1:15" ht="17.25" customHeight="1" x14ac:dyDescent="0.2">
      <c r="A361" s="42">
        <f t="shared" si="33"/>
        <v>359</v>
      </c>
      <c r="B361" s="63" t="s">
        <v>135</v>
      </c>
      <c r="C361" s="17" t="s">
        <v>135</v>
      </c>
      <c r="D361" s="17" t="str">
        <f>VLOOKUP(C361,TaxInfo!$A$2:$B$641,2,0)</f>
        <v xml:space="preserve">SMC Consolidated Power Corporation  </v>
      </c>
      <c r="E361" s="17" t="str">
        <f>VLOOKUP(C361,TaxInfo!$A$2:$E$641,5,0)</f>
        <v>008-107-131-000</v>
      </c>
      <c r="F361" s="26" t="s">
        <v>43</v>
      </c>
      <c r="G361" s="11" t="s">
        <v>36</v>
      </c>
      <c r="H361" s="11" t="s">
        <v>36</v>
      </c>
      <c r="I361" s="11" t="s">
        <v>37</v>
      </c>
      <c r="J361" s="11" t="s">
        <v>37</v>
      </c>
      <c r="K361" s="25">
        <v>27713.27</v>
      </c>
      <c r="L361" s="25" t="s">
        <v>38</v>
      </c>
      <c r="M361" s="25">
        <v>3325.59</v>
      </c>
      <c r="N361" s="25">
        <v>-554.27</v>
      </c>
      <c r="O361" s="25">
        <f t="shared" si="35"/>
        <v>30484.59</v>
      </c>
    </row>
    <row r="362" spans="1:15" ht="17.25" customHeight="1" x14ac:dyDescent="0.2">
      <c r="A362" s="42">
        <f t="shared" si="33"/>
        <v>360</v>
      </c>
      <c r="B362" s="63" t="s">
        <v>135</v>
      </c>
      <c r="C362" s="17" t="s">
        <v>138</v>
      </c>
      <c r="D362" s="35" t="str">
        <f>VLOOKUP(C362,TaxInfo!$A$2:$B$641,2,0)</f>
        <v xml:space="preserve">SMC Consolidated Power Corporation  </v>
      </c>
      <c r="E362" s="17" t="str">
        <f>VLOOKUP(C362,TaxInfo!$A$2:$E$641,5,0)</f>
        <v>008-107-131-000</v>
      </c>
      <c r="F362" s="64" t="s">
        <v>35</v>
      </c>
      <c r="G362" s="36" t="s">
        <v>36</v>
      </c>
      <c r="H362" s="36" t="s">
        <v>36</v>
      </c>
      <c r="I362" s="36" t="s">
        <v>37</v>
      </c>
      <c r="J362" s="36" t="s">
        <v>37</v>
      </c>
      <c r="K362" s="25">
        <v>480.56</v>
      </c>
      <c r="L362" s="25" t="s">
        <v>38</v>
      </c>
      <c r="M362" s="25">
        <v>57.67</v>
      </c>
      <c r="N362" s="25">
        <v>-9.61</v>
      </c>
      <c r="O362" s="25">
        <f t="shared" si="35"/>
        <v>528.62</v>
      </c>
    </row>
    <row r="363" spans="1:15" ht="17.25" customHeight="1" x14ac:dyDescent="0.2">
      <c r="A363" s="42">
        <f>A362+1</f>
        <v>361</v>
      </c>
      <c r="B363" s="63" t="s">
        <v>168</v>
      </c>
      <c r="C363" s="17" t="s">
        <v>168</v>
      </c>
      <c r="D363" s="17" t="str">
        <f>VLOOKUP(C363,TaxInfo!$A$2:$B$641,2,0)</f>
        <v xml:space="preserve">SMCGP Philippines Energy Storage Co. Ltd. </v>
      </c>
      <c r="E363" s="17" t="str">
        <f>VLOOKUP(C363,TaxInfo!$A$2:$E$641,5,0)</f>
        <v>009-064-992-000</v>
      </c>
      <c r="F363" s="84" t="s">
        <v>43</v>
      </c>
      <c r="G363" s="85" t="s">
        <v>36</v>
      </c>
      <c r="H363" s="85" t="s">
        <v>37</v>
      </c>
      <c r="I363" s="85" t="s">
        <v>37</v>
      </c>
      <c r="J363" s="85" t="s">
        <v>37</v>
      </c>
      <c r="K363" s="25">
        <v>32.94</v>
      </c>
      <c r="L363" s="25" t="s">
        <v>38</v>
      </c>
      <c r="M363" s="25">
        <v>3.95</v>
      </c>
      <c r="N363" s="25">
        <v>-0.66</v>
      </c>
      <c r="O363" s="25">
        <f t="shared" si="35"/>
        <v>36.230000000000004</v>
      </c>
    </row>
    <row r="364" spans="1:15" ht="17.25" customHeight="1" x14ac:dyDescent="0.2">
      <c r="A364" s="42">
        <f t="shared" si="33"/>
        <v>362</v>
      </c>
      <c r="B364" s="63" t="s">
        <v>168</v>
      </c>
      <c r="C364" s="17" t="s">
        <v>169</v>
      </c>
      <c r="D364" s="17" t="str">
        <f>VLOOKUP(C364,TaxInfo!$A$2:$B$641,2,0)</f>
        <v xml:space="preserve">SMCGP Philippines Energy Storage Co. Ltd. </v>
      </c>
      <c r="E364" s="17" t="str">
        <f>VLOOKUP(C364,TaxInfo!$A$2:$E$641,5,0)</f>
        <v>009-064-992-000</v>
      </c>
      <c r="F364" s="26" t="s">
        <v>35</v>
      </c>
      <c r="G364" s="11" t="s">
        <v>36</v>
      </c>
      <c r="H364" s="11" t="s">
        <v>37</v>
      </c>
      <c r="I364" s="11" t="s">
        <v>37</v>
      </c>
      <c r="J364" s="11" t="s">
        <v>37</v>
      </c>
      <c r="K364" s="25">
        <v>5383.27</v>
      </c>
      <c r="L364" s="25" t="s">
        <v>38</v>
      </c>
      <c r="M364" s="25">
        <v>645.99</v>
      </c>
      <c r="N364" s="25">
        <v>-107.67</v>
      </c>
      <c r="O364" s="25">
        <f t="shared" si="35"/>
        <v>5921.59</v>
      </c>
    </row>
    <row r="365" spans="1:15" ht="17.25" customHeight="1" x14ac:dyDescent="0.2">
      <c r="A365" s="42">
        <f>A364+1</f>
        <v>363</v>
      </c>
      <c r="B365" s="63" t="s">
        <v>142</v>
      </c>
      <c r="C365" s="17" t="s">
        <v>142</v>
      </c>
      <c r="D365" s="17" t="str">
        <f>VLOOKUP(C365,TaxInfo!$A$2:$B$641,2,0)</f>
        <v xml:space="preserve">Smith Bell Mini-Hydro Corporation </v>
      </c>
      <c r="E365" s="17" t="str">
        <f>VLOOKUP(C365,TaxInfo!$A$2:$E$641,5,0)</f>
        <v>240-205-077-000</v>
      </c>
      <c r="F365" s="26" t="s">
        <v>43</v>
      </c>
      <c r="G365" s="11" t="s">
        <v>36</v>
      </c>
      <c r="H365" s="11" t="s">
        <v>37</v>
      </c>
      <c r="I365" s="11" t="s">
        <v>36</v>
      </c>
      <c r="J365" s="11" t="s">
        <v>36</v>
      </c>
      <c r="K365" s="25" t="s">
        <v>38</v>
      </c>
      <c r="L365" s="25">
        <v>0.18</v>
      </c>
      <c r="M365" s="25"/>
      <c r="N365" s="25" t="s">
        <v>38</v>
      </c>
      <c r="O365" s="25">
        <f t="shared" si="35"/>
        <v>0.18</v>
      </c>
    </row>
    <row r="366" spans="1:15" ht="17.25" customHeight="1" x14ac:dyDescent="0.2">
      <c r="A366" s="42">
        <f>A365+1</f>
        <v>364</v>
      </c>
      <c r="B366" s="63" t="s">
        <v>143</v>
      </c>
      <c r="C366" s="17" t="s">
        <v>143</v>
      </c>
      <c r="D366" s="17" t="str">
        <f>VLOOKUP(C366,TaxInfo!$A$2:$B$641,2,0)</f>
        <v xml:space="preserve">SN Aboitiz Power - Benguet, Inc. </v>
      </c>
      <c r="E366" s="17" t="str">
        <f>VLOOKUP(C366,TaxInfo!$A$2:$E$641,5,0)</f>
        <v>006-659-491-000</v>
      </c>
      <c r="F366" s="26" t="s">
        <v>43</v>
      </c>
      <c r="G366" s="11" t="s">
        <v>36</v>
      </c>
      <c r="H366" s="11" t="s">
        <v>37</v>
      </c>
      <c r="I366" s="11" t="s">
        <v>36</v>
      </c>
      <c r="J366" s="11" t="s">
        <v>36</v>
      </c>
      <c r="K366" s="25" t="s">
        <v>38</v>
      </c>
      <c r="L366" s="25">
        <v>137329.60999999999</v>
      </c>
      <c r="M366" s="25"/>
      <c r="N366" s="25">
        <v>-2746.59</v>
      </c>
      <c r="O366" s="25">
        <f t="shared" ref="O366:O377" si="36">SUM(K366:N366)</f>
        <v>134583.01999999999</v>
      </c>
    </row>
    <row r="367" spans="1:15" ht="17.25" customHeight="1" x14ac:dyDescent="0.2">
      <c r="A367" s="42">
        <f t="shared" ref="A367:A387" si="37">A366+1</f>
        <v>365</v>
      </c>
      <c r="B367" s="63" t="s">
        <v>143</v>
      </c>
      <c r="C367" s="17" t="s">
        <v>144</v>
      </c>
      <c r="D367" s="17" t="str">
        <f>VLOOKUP(C367,TaxInfo!$A$2:$B$641,2,0)</f>
        <v xml:space="preserve">SN Aboitiz Power - Benguet, Inc. </v>
      </c>
      <c r="E367" s="17" t="str">
        <f>VLOOKUP(C367,TaxInfo!$A$2:$E$641,5,0)</f>
        <v>006-659-491-000</v>
      </c>
      <c r="F367" s="26" t="s">
        <v>35</v>
      </c>
      <c r="G367" s="11" t="s">
        <v>36</v>
      </c>
      <c r="H367" s="11" t="s">
        <v>37</v>
      </c>
      <c r="I367" s="11" t="s">
        <v>36</v>
      </c>
      <c r="J367" s="11" t="s">
        <v>36</v>
      </c>
      <c r="K367" s="25" t="s">
        <v>38</v>
      </c>
      <c r="L367" s="25">
        <v>571.64</v>
      </c>
      <c r="M367" s="25"/>
      <c r="N367" s="25">
        <v>-11.43</v>
      </c>
      <c r="O367" s="25">
        <f t="shared" si="36"/>
        <v>560.21</v>
      </c>
    </row>
    <row r="368" spans="1:15" ht="17.25" customHeight="1" x14ac:dyDescent="0.2">
      <c r="A368" s="42">
        <f t="shared" si="37"/>
        <v>366</v>
      </c>
      <c r="B368" s="63" t="s">
        <v>100</v>
      </c>
      <c r="C368" s="17" t="s">
        <v>101</v>
      </c>
      <c r="D368" s="17" t="str">
        <f>VLOOKUP(C368,TaxInfo!$A$2:$B$641,2,0)</f>
        <v xml:space="preserve">SN Aboitiz Power - Magat, Inc. </v>
      </c>
      <c r="E368" s="17" t="str">
        <f>VLOOKUP(C368,TaxInfo!$A$2:$E$641,5,0)</f>
        <v>242-224-593-000</v>
      </c>
      <c r="F368" s="26" t="s">
        <v>35</v>
      </c>
      <c r="G368" s="11" t="s">
        <v>36</v>
      </c>
      <c r="H368" s="11" t="s">
        <v>37</v>
      </c>
      <c r="I368" s="11" t="s">
        <v>37</v>
      </c>
      <c r="J368" s="11" t="s">
        <v>37</v>
      </c>
      <c r="K368" s="25">
        <v>14021.79</v>
      </c>
      <c r="L368" s="25" t="s">
        <v>38</v>
      </c>
      <c r="M368" s="25">
        <v>1682.61</v>
      </c>
      <c r="N368" s="25">
        <v>-280.44</v>
      </c>
      <c r="O368" s="25">
        <f t="shared" si="36"/>
        <v>15423.960000000001</v>
      </c>
    </row>
    <row r="369" spans="1:15" ht="17.25" customHeight="1" x14ac:dyDescent="0.2">
      <c r="A369" s="42">
        <f t="shared" si="37"/>
        <v>367</v>
      </c>
      <c r="B369" s="63" t="s">
        <v>100</v>
      </c>
      <c r="C369" s="17" t="s">
        <v>100</v>
      </c>
      <c r="D369" s="17" t="str">
        <f>VLOOKUP(C369,TaxInfo!$A$2:$B$641,2,0)</f>
        <v xml:space="preserve">SN Aboitiz Power - Magat, Inc. </v>
      </c>
      <c r="E369" s="17" t="str">
        <f>VLOOKUP(C369,TaxInfo!$A$2:$E$641,5,0)</f>
        <v>242-224-593-000</v>
      </c>
      <c r="F369" s="26" t="s">
        <v>43</v>
      </c>
      <c r="G369" s="11" t="s">
        <v>36</v>
      </c>
      <c r="H369" s="11" t="s">
        <v>37</v>
      </c>
      <c r="I369" s="11" t="s">
        <v>36</v>
      </c>
      <c r="J369" s="11" t="s">
        <v>36</v>
      </c>
      <c r="K369" s="25" t="s">
        <v>38</v>
      </c>
      <c r="L369" s="25">
        <v>217701.1</v>
      </c>
      <c r="M369" s="25"/>
      <c r="N369" s="25">
        <v>-4354.0200000000004</v>
      </c>
      <c r="O369" s="25">
        <f t="shared" si="36"/>
        <v>213347.08000000002</v>
      </c>
    </row>
    <row r="370" spans="1:15" ht="17.25" customHeight="1" x14ac:dyDescent="0.2">
      <c r="A370" s="42">
        <f t="shared" si="37"/>
        <v>368</v>
      </c>
      <c r="B370" s="63" t="s">
        <v>100</v>
      </c>
      <c r="C370" s="17" t="s">
        <v>149</v>
      </c>
      <c r="D370" s="17" t="str">
        <f>VLOOKUP(C370,TaxInfo!$A$2:$B$641,2,0)</f>
        <v xml:space="preserve">SN Aboitiz Power - Magat, Inc. </v>
      </c>
      <c r="E370" s="17" t="str">
        <f>VLOOKUP(C370,TaxInfo!$A$2:$E$641,5,0)</f>
        <v>242-224-593-000</v>
      </c>
      <c r="F370" s="26" t="s">
        <v>35</v>
      </c>
      <c r="G370" s="11" t="s">
        <v>36</v>
      </c>
      <c r="H370" s="11" t="s">
        <v>37</v>
      </c>
      <c r="I370" s="11" t="s">
        <v>36</v>
      </c>
      <c r="J370" s="11" t="s">
        <v>36</v>
      </c>
      <c r="K370" s="25" t="s">
        <v>38</v>
      </c>
      <c r="L370" s="25">
        <v>208.14</v>
      </c>
      <c r="M370" s="25" t="s">
        <v>38</v>
      </c>
      <c r="N370" s="25">
        <v>-4.16</v>
      </c>
      <c r="O370" s="25">
        <f t="shared" si="36"/>
        <v>203.98</v>
      </c>
    </row>
    <row r="371" spans="1:15" ht="17.25" customHeight="1" x14ac:dyDescent="0.2">
      <c r="A371" s="42">
        <f t="shared" si="37"/>
        <v>369</v>
      </c>
      <c r="B371" s="17" t="s">
        <v>100</v>
      </c>
      <c r="C371" s="17" t="s">
        <v>435</v>
      </c>
      <c r="D371" s="17" t="str">
        <f>VLOOKUP(C371,TaxInfo!$A$2:$B$641,2,0)</f>
        <v xml:space="preserve">SN Aboitiz Power - Magat, Inc. </v>
      </c>
      <c r="E371" s="17" t="str">
        <f>VLOOKUP(C371,TaxInfo!$A$2:$E$641,5,0)</f>
        <v>242-224-593-000</v>
      </c>
      <c r="F371" s="26" t="s">
        <v>35</v>
      </c>
      <c r="G371" s="11" t="s">
        <v>36</v>
      </c>
      <c r="H371" s="11" t="s">
        <v>37</v>
      </c>
      <c r="I371" s="11" t="s">
        <v>37</v>
      </c>
      <c r="J371" s="11" t="s">
        <v>37</v>
      </c>
      <c r="K371" s="25">
        <v>8788.7800000000007</v>
      </c>
      <c r="L371" s="25" t="s">
        <v>38</v>
      </c>
      <c r="M371" s="25">
        <v>1054.6500000000001</v>
      </c>
      <c r="N371" s="25">
        <v>-175.78</v>
      </c>
      <c r="O371" s="25">
        <f t="shared" si="36"/>
        <v>9667.65</v>
      </c>
    </row>
    <row r="372" spans="1:15" ht="17.25" customHeight="1" x14ac:dyDescent="0.2">
      <c r="A372" s="42">
        <f t="shared" si="37"/>
        <v>370</v>
      </c>
      <c r="B372" s="63" t="s">
        <v>100</v>
      </c>
      <c r="C372" s="17" t="s">
        <v>440</v>
      </c>
      <c r="D372" s="17" t="str">
        <f>VLOOKUP(C372,TaxInfo!$A$2:$B$641,2,0)</f>
        <v xml:space="preserve">SN Aboitiz Power - Magat, Inc. </v>
      </c>
      <c r="E372" s="17" t="str">
        <f>VLOOKUP(C372,TaxInfo!$A$2:$E$641,5,0)</f>
        <v>242-224-593-000</v>
      </c>
      <c r="F372" s="26" t="s">
        <v>35</v>
      </c>
      <c r="G372" s="11" t="s">
        <v>36</v>
      </c>
      <c r="H372" s="11" t="s">
        <v>37</v>
      </c>
      <c r="I372" s="11" t="s">
        <v>37</v>
      </c>
      <c r="J372" s="11" t="s">
        <v>37</v>
      </c>
      <c r="K372" s="25">
        <v>76.25</v>
      </c>
      <c r="L372" s="25" t="s">
        <v>38</v>
      </c>
      <c r="M372" s="25">
        <v>9.15</v>
      </c>
      <c r="N372" s="25">
        <v>-1.52</v>
      </c>
      <c r="O372" s="25">
        <f t="shared" si="36"/>
        <v>83.88000000000001</v>
      </c>
    </row>
    <row r="373" spans="1:15" ht="17.25" customHeight="1" x14ac:dyDescent="0.2">
      <c r="A373" s="42">
        <f t="shared" si="37"/>
        <v>371</v>
      </c>
      <c r="B373" s="63" t="s">
        <v>100</v>
      </c>
      <c r="C373" s="17" t="s">
        <v>481</v>
      </c>
      <c r="D373" s="17" t="str">
        <f>VLOOKUP(C373,TaxInfo!$A$2:$B$641,2,0)</f>
        <v xml:space="preserve">SN Aboitiz Power - Magat, Inc. </v>
      </c>
      <c r="E373" s="17" t="str">
        <f>VLOOKUP(C373,TaxInfo!$A$2:$E$641,5,0)</f>
        <v>242-224-593-000</v>
      </c>
      <c r="F373" s="26" t="s">
        <v>35</v>
      </c>
      <c r="G373" s="11" t="s">
        <v>36</v>
      </c>
      <c r="H373" s="11" t="s">
        <v>37</v>
      </c>
      <c r="I373" s="11" t="s">
        <v>37</v>
      </c>
      <c r="J373" s="11" t="s">
        <v>37</v>
      </c>
      <c r="K373" s="25">
        <v>33.96</v>
      </c>
      <c r="L373" s="25" t="s">
        <v>38</v>
      </c>
      <c r="M373" s="25">
        <v>4.08</v>
      </c>
      <c r="N373" s="25">
        <v>-0.68</v>
      </c>
      <c r="O373" s="25">
        <f t="shared" si="36"/>
        <v>37.36</v>
      </c>
    </row>
    <row r="374" spans="1:15" ht="17.25" customHeight="1" x14ac:dyDescent="0.2">
      <c r="A374" s="42">
        <f t="shared" si="37"/>
        <v>372</v>
      </c>
      <c r="B374" s="63" t="s">
        <v>100</v>
      </c>
      <c r="C374" s="17" t="s">
        <v>501</v>
      </c>
      <c r="D374" s="17" t="str">
        <f>VLOOKUP(C374,TaxInfo!$A$2:$B$641,2,0)</f>
        <v xml:space="preserve">SN Aboitiz Power - Magat, Inc. </v>
      </c>
      <c r="E374" s="17" t="str">
        <f>VLOOKUP(C374,TaxInfo!$A$2:$E$641,5,0)</f>
        <v>242-224-593-000</v>
      </c>
      <c r="F374" s="26" t="s">
        <v>43</v>
      </c>
      <c r="G374" s="11" t="s">
        <v>36</v>
      </c>
      <c r="H374" s="11" t="s">
        <v>37</v>
      </c>
      <c r="I374" s="11" t="s">
        <v>36</v>
      </c>
      <c r="J374" s="11" t="s">
        <v>36</v>
      </c>
      <c r="K374" s="25" t="s">
        <v>38</v>
      </c>
      <c r="L374" s="25">
        <v>1.35</v>
      </c>
      <c r="M374" s="25" t="s">
        <v>38</v>
      </c>
      <c r="N374" s="25">
        <v>-0.03</v>
      </c>
      <c r="O374" s="25">
        <f t="shared" si="36"/>
        <v>1.32</v>
      </c>
    </row>
    <row r="375" spans="1:15" ht="17.25" customHeight="1" x14ac:dyDescent="0.2">
      <c r="A375" s="42">
        <f t="shared" si="37"/>
        <v>373</v>
      </c>
      <c r="B375" s="63" t="s">
        <v>100</v>
      </c>
      <c r="C375" s="17" t="s">
        <v>502</v>
      </c>
      <c r="D375" s="17" t="str">
        <f>VLOOKUP(C375,TaxInfo!$A$2:$B$641,2,0)</f>
        <v xml:space="preserve">SN Aboitiz Power - Magat, Inc. </v>
      </c>
      <c r="E375" s="17" t="str">
        <f>VLOOKUP(C375,TaxInfo!$A$2:$E$641,5,0)</f>
        <v>242-224-593-000</v>
      </c>
      <c r="F375" s="26" t="s">
        <v>35</v>
      </c>
      <c r="G375" s="11" t="s">
        <v>36</v>
      </c>
      <c r="H375" s="11" t="s">
        <v>37</v>
      </c>
      <c r="I375" s="11" t="s">
        <v>36</v>
      </c>
      <c r="J375" s="11" t="s">
        <v>36</v>
      </c>
      <c r="K375" s="25" t="s">
        <v>38</v>
      </c>
      <c r="L375" s="25">
        <v>3.52</v>
      </c>
      <c r="M375" s="25" t="s">
        <v>38</v>
      </c>
      <c r="N375" s="25">
        <v>-7.0000000000000007E-2</v>
      </c>
      <c r="O375" s="25">
        <f t="shared" si="36"/>
        <v>3.45</v>
      </c>
    </row>
    <row r="376" spans="1:15" ht="17.25" customHeight="1" x14ac:dyDescent="0.2">
      <c r="A376" s="42">
        <f t="shared" si="37"/>
        <v>374</v>
      </c>
      <c r="B376" s="63" t="s">
        <v>145</v>
      </c>
      <c r="C376" s="17" t="s">
        <v>145</v>
      </c>
      <c r="D376" s="17" t="str">
        <f>VLOOKUP(C376,TaxInfo!$A$2:$B$641,2,0)</f>
        <v xml:space="preserve">SN Aboitiz Power- Magat, Inc. </v>
      </c>
      <c r="E376" s="17" t="str">
        <f>VLOOKUP(C376,TaxInfo!$A$2:$E$641,5,0)</f>
        <v>242-224-593-000</v>
      </c>
      <c r="F376" s="26" t="s">
        <v>35</v>
      </c>
      <c r="G376" s="11" t="s">
        <v>36</v>
      </c>
      <c r="H376" s="11" t="s">
        <v>37</v>
      </c>
      <c r="I376" s="11" t="s">
        <v>37</v>
      </c>
      <c r="J376" s="11" t="s">
        <v>36</v>
      </c>
      <c r="K376" s="25" t="s">
        <v>38</v>
      </c>
      <c r="L376" s="25">
        <v>962.08</v>
      </c>
      <c r="M376" s="25"/>
      <c r="N376" s="25">
        <v>-19.239999999999998</v>
      </c>
      <c r="O376" s="25">
        <f t="shared" si="36"/>
        <v>942.84</v>
      </c>
    </row>
    <row r="377" spans="1:15" ht="17.25" customHeight="1" x14ac:dyDescent="0.2">
      <c r="A377" s="42">
        <f t="shared" si="37"/>
        <v>375</v>
      </c>
      <c r="B377" s="63" t="s">
        <v>145</v>
      </c>
      <c r="C377" s="17" t="s">
        <v>146</v>
      </c>
      <c r="D377" s="17" t="str">
        <f>VLOOKUP(C377,TaxInfo!$A$2:$B$641,2,0)</f>
        <v xml:space="preserve">SN Aboitiz Power- Magat, Inc. </v>
      </c>
      <c r="E377" s="17" t="str">
        <f>VLOOKUP(C377,TaxInfo!$A$2:$E$641,5,0)</f>
        <v>242-224-593-00000</v>
      </c>
      <c r="F377" s="64" t="s">
        <v>35</v>
      </c>
      <c r="G377" s="36" t="s">
        <v>36</v>
      </c>
      <c r="H377" s="36" t="s">
        <v>37</v>
      </c>
      <c r="I377" s="36" t="s">
        <v>37</v>
      </c>
      <c r="J377" s="36" t="s">
        <v>36</v>
      </c>
      <c r="K377" s="25" t="s">
        <v>38</v>
      </c>
      <c r="L377" s="25">
        <v>208.22</v>
      </c>
      <c r="M377" s="25"/>
      <c r="N377" s="25">
        <v>-4.16</v>
      </c>
      <c r="O377" s="25">
        <f t="shared" si="36"/>
        <v>204.06</v>
      </c>
    </row>
    <row r="378" spans="1:15" ht="17.25" customHeight="1" x14ac:dyDescent="0.2">
      <c r="A378" s="42">
        <f>A377+1</f>
        <v>376</v>
      </c>
      <c r="B378" s="63" t="s">
        <v>147</v>
      </c>
      <c r="C378" s="17" t="s">
        <v>147</v>
      </c>
      <c r="D378" s="17" t="str">
        <f>VLOOKUP(C378,TaxInfo!$A$2:$B$641,2,0)</f>
        <v xml:space="preserve">SN Aboitiz Power-RES, Inc. </v>
      </c>
      <c r="E378" s="17" t="str">
        <f>VLOOKUP(C378,TaxInfo!$A$2:$E$641,5,0)</f>
        <v>007-544-287-000</v>
      </c>
      <c r="F378" s="84" t="s">
        <v>35</v>
      </c>
      <c r="G378" s="85" t="s">
        <v>36</v>
      </c>
      <c r="H378" s="85" t="s">
        <v>37</v>
      </c>
      <c r="I378" s="85" t="s">
        <v>37</v>
      </c>
      <c r="J378" s="85" t="s">
        <v>37</v>
      </c>
      <c r="K378" s="25">
        <v>1123.29</v>
      </c>
      <c r="L378" s="25" t="s">
        <v>38</v>
      </c>
      <c r="M378" s="25">
        <v>134.79</v>
      </c>
      <c r="N378" s="25">
        <v>-22.47</v>
      </c>
      <c r="O378" s="25">
        <f t="shared" ref="O378:O420" si="38">SUM(K378:N378)</f>
        <v>1235.6099999999999</v>
      </c>
    </row>
    <row r="379" spans="1:15" ht="17.25" customHeight="1" x14ac:dyDescent="0.2">
      <c r="A379" s="42">
        <f t="shared" si="37"/>
        <v>377</v>
      </c>
      <c r="B379" s="63" t="s">
        <v>147</v>
      </c>
      <c r="C379" s="17" t="s">
        <v>148</v>
      </c>
      <c r="D379" s="17" t="str">
        <f>VLOOKUP(C379,TaxInfo!$A$2:$B$641,2,0)</f>
        <v xml:space="preserve">SN Aboitiz Power-RES, Inc. </v>
      </c>
      <c r="E379" s="17" t="str">
        <f>VLOOKUP(C379,TaxInfo!$A$2:$E$641,5,0)</f>
        <v>007-544-287-000</v>
      </c>
      <c r="F379" s="26" t="s">
        <v>35</v>
      </c>
      <c r="G379" s="11" t="s">
        <v>36</v>
      </c>
      <c r="H379" s="11" t="s">
        <v>37</v>
      </c>
      <c r="I379" s="11" t="s">
        <v>37</v>
      </c>
      <c r="J379" s="11" t="s">
        <v>37</v>
      </c>
      <c r="K379" s="25">
        <v>75.98</v>
      </c>
      <c r="L379" s="25" t="s">
        <v>38</v>
      </c>
      <c r="M379" s="25">
        <v>9.1199999999999992</v>
      </c>
      <c r="N379" s="25">
        <v>-1.52</v>
      </c>
      <c r="O379" s="25">
        <f t="shared" si="38"/>
        <v>83.580000000000013</v>
      </c>
    </row>
    <row r="380" spans="1:15" ht="17.25" customHeight="1" x14ac:dyDescent="0.2">
      <c r="A380" s="42">
        <f>A379+1</f>
        <v>378</v>
      </c>
      <c r="B380" s="63" t="s">
        <v>154</v>
      </c>
      <c r="C380" s="17" t="s">
        <v>154</v>
      </c>
      <c r="D380" s="17" t="str">
        <f>VLOOKUP(C380,TaxInfo!$A$2:$B$641,2,0)</f>
        <v xml:space="preserve">Solar Philippines Calatagan Corporation </v>
      </c>
      <c r="E380" s="17" t="str">
        <f>VLOOKUP(C380,TaxInfo!$A$2:$E$641,5,0)</f>
        <v>009-058-825-000</v>
      </c>
      <c r="F380" s="26" t="s">
        <v>43</v>
      </c>
      <c r="G380" s="11" t="s">
        <v>36</v>
      </c>
      <c r="H380" s="11" t="s">
        <v>36</v>
      </c>
      <c r="I380" s="11" t="s">
        <v>36</v>
      </c>
      <c r="J380" s="11" t="s">
        <v>36</v>
      </c>
      <c r="K380" s="25" t="s">
        <v>38</v>
      </c>
      <c r="L380" s="25">
        <v>2.2599999999999998</v>
      </c>
      <c r="M380" s="25" t="s">
        <v>38</v>
      </c>
      <c r="N380" s="25">
        <v>-0.05</v>
      </c>
      <c r="O380" s="25">
        <f t="shared" si="38"/>
        <v>2.21</v>
      </c>
    </row>
    <row r="381" spans="1:15" ht="17.25" customHeight="1" x14ac:dyDescent="0.2">
      <c r="A381" s="42">
        <f t="shared" si="37"/>
        <v>379</v>
      </c>
      <c r="B381" s="10" t="s">
        <v>154</v>
      </c>
      <c r="C381" s="17" t="s">
        <v>155</v>
      </c>
      <c r="D381" s="17" t="str">
        <f>VLOOKUP(C381,TaxInfo!$A$2:$B$641,2,0)</f>
        <v xml:space="preserve">Solar Philippines Calatagan Corporation </v>
      </c>
      <c r="E381" s="17" t="str">
        <f>VLOOKUP(C381,TaxInfo!$A$2:$E$641,5,0)</f>
        <v>009-058-825-000</v>
      </c>
      <c r="F381" s="26" t="s">
        <v>35</v>
      </c>
      <c r="G381" s="11" t="s">
        <v>36</v>
      </c>
      <c r="H381" s="11" t="s">
        <v>36</v>
      </c>
      <c r="I381" s="11" t="s">
        <v>36</v>
      </c>
      <c r="J381" s="11" t="s">
        <v>36</v>
      </c>
      <c r="K381" s="25" t="s">
        <v>38</v>
      </c>
      <c r="L381" s="25">
        <v>112.97</v>
      </c>
      <c r="M381" s="25" t="s">
        <v>38</v>
      </c>
      <c r="N381" s="25">
        <v>-2.2599999999999998</v>
      </c>
      <c r="O381" s="25">
        <f t="shared" si="38"/>
        <v>110.71</v>
      </c>
    </row>
    <row r="382" spans="1:15" ht="17.25" customHeight="1" x14ac:dyDescent="0.2">
      <c r="A382" s="42">
        <f>A381+1</f>
        <v>380</v>
      </c>
      <c r="B382" s="10" t="s">
        <v>174</v>
      </c>
      <c r="C382" s="17" t="s">
        <v>174</v>
      </c>
      <c r="D382" s="17" t="str">
        <f>VLOOKUP(C382,TaxInfo!$A$2:$B$641,2,0)</f>
        <v xml:space="preserve">Solar Philippines Commercial Rooftop Projects, Inc. </v>
      </c>
      <c r="E382" s="17" t="str">
        <f>VLOOKUP(C382,TaxInfo!$A$2:$E$641,5,0)</f>
        <v>008-675-819-000</v>
      </c>
      <c r="F382" s="26" t="s">
        <v>43</v>
      </c>
      <c r="G382" s="11" t="s">
        <v>36</v>
      </c>
      <c r="H382" s="11" t="s">
        <v>36</v>
      </c>
      <c r="I382" s="11" t="s">
        <v>36</v>
      </c>
      <c r="J382" s="11" t="s">
        <v>36</v>
      </c>
      <c r="K382" s="25" t="s">
        <v>38</v>
      </c>
      <c r="L382" s="25">
        <v>0.02</v>
      </c>
      <c r="M382" s="25" t="s">
        <v>38</v>
      </c>
      <c r="N382" s="25" t="s">
        <v>38</v>
      </c>
      <c r="O382" s="25">
        <f t="shared" si="38"/>
        <v>0.02</v>
      </c>
    </row>
    <row r="383" spans="1:15" ht="17.25" customHeight="1" x14ac:dyDescent="0.2">
      <c r="A383" s="42">
        <f>A382+1</f>
        <v>381</v>
      </c>
      <c r="B383" s="10" t="s">
        <v>173</v>
      </c>
      <c r="C383" s="17" t="s">
        <v>173</v>
      </c>
      <c r="D383" s="17" t="str">
        <f>VLOOKUP(C383,TaxInfo!$A$2:$B$641,2,0)</f>
        <v>SOLAR PHILIPPINES RETAIL ELECTRICITY, INC.</v>
      </c>
      <c r="E383" s="17" t="str">
        <f>VLOOKUP(C383,TaxInfo!$A$2:$E$641,5,0)</f>
        <v>009-390-295-000</v>
      </c>
      <c r="F383" s="26" t="s">
        <v>35</v>
      </c>
      <c r="G383" s="11" t="s">
        <v>36</v>
      </c>
      <c r="H383" s="11" t="s">
        <v>37</v>
      </c>
      <c r="I383" s="11" t="s">
        <v>37</v>
      </c>
      <c r="J383" s="11" t="s">
        <v>37</v>
      </c>
      <c r="K383" s="25">
        <v>77.8</v>
      </c>
      <c r="L383" s="25" t="s">
        <v>38</v>
      </c>
      <c r="M383" s="25">
        <v>9.34</v>
      </c>
      <c r="N383" s="25">
        <v>-1.56</v>
      </c>
      <c r="O383" s="25">
        <f t="shared" si="38"/>
        <v>85.58</v>
      </c>
    </row>
    <row r="384" spans="1:15" ht="17.25" customHeight="1" x14ac:dyDescent="0.2">
      <c r="A384" s="42">
        <f>A383+1</f>
        <v>382</v>
      </c>
      <c r="B384" s="10" t="s">
        <v>156</v>
      </c>
      <c r="C384" s="17" t="s">
        <v>156</v>
      </c>
      <c r="D384" s="17" t="str">
        <f>VLOOKUP(C384,TaxInfo!$A$2:$B$641,2,0)</f>
        <v>Solar Philippines Tarlac Corporation</v>
      </c>
      <c r="E384" s="17" t="str">
        <f>VLOOKUP(C384,TaxInfo!$A$2:$E$641,5,0)</f>
        <v>009-085-818-000</v>
      </c>
      <c r="F384" s="26" t="s">
        <v>43</v>
      </c>
      <c r="G384" s="11" t="s">
        <v>36</v>
      </c>
      <c r="H384" s="11" t="s">
        <v>37</v>
      </c>
      <c r="I384" s="11" t="s">
        <v>36</v>
      </c>
      <c r="J384" s="11" t="s">
        <v>36</v>
      </c>
      <c r="K384" s="25" t="s">
        <v>38</v>
      </c>
      <c r="L384" s="25">
        <v>535.20000000000005</v>
      </c>
      <c r="M384" s="25" t="s">
        <v>38</v>
      </c>
      <c r="N384" s="25">
        <v>-10.7</v>
      </c>
      <c r="O384" s="25">
        <f t="shared" si="38"/>
        <v>524.5</v>
      </c>
    </row>
    <row r="385" spans="1:15" ht="17.25" customHeight="1" x14ac:dyDescent="0.2">
      <c r="A385" s="42">
        <f t="shared" si="37"/>
        <v>383</v>
      </c>
      <c r="B385" s="10" t="s">
        <v>156</v>
      </c>
      <c r="C385" s="17" t="s">
        <v>157</v>
      </c>
      <c r="D385" s="17" t="str">
        <f>VLOOKUP(C385,TaxInfo!$A$2:$B$641,2,0)</f>
        <v>Solar Philippines Tarlac Corporation</v>
      </c>
      <c r="E385" s="17" t="str">
        <f>VLOOKUP(C385,TaxInfo!$A$2:$E$641,5,0)</f>
        <v>009-085-818-000</v>
      </c>
      <c r="F385" s="26" t="s">
        <v>35</v>
      </c>
      <c r="G385" s="11" t="s">
        <v>36</v>
      </c>
      <c r="H385" s="11" t="s">
        <v>37</v>
      </c>
      <c r="I385" s="11" t="s">
        <v>36</v>
      </c>
      <c r="J385" s="11" t="s">
        <v>36</v>
      </c>
      <c r="K385" s="25" t="s">
        <v>38</v>
      </c>
      <c r="L385" s="25">
        <v>185.46</v>
      </c>
      <c r="M385" s="25" t="s">
        <v>38</v>
      </c>
      <c r="N385" s="25">
        <v>-3.71</v>
      </c>
      <c r="O385" s="25">
        <f t="shared" si="38"/>
        <v>181.75</v>
      </c>
    </row>
    <row r="386" spans="1:15" ht="17.25" customHeight="1" x14ac:dyDescent="0.2">
      <c r="A386" s="42">
        <f>A385+1</f>
        <v>384</v>
      </c>
      <c r="B386" s="10" t="s">
        <v>152</v>
      </c>
      <c r="C386" s="17" t="s">
        <v>152</v>
      </c>
      <c r="D386" s="17" t="str">
        <f>VLOOKUP(C386,TaxInfo!$A$2:$B$641,2,0)</f>
        <v xml:space="preserve">SOLARACE1 Energy Corp. </v>
      </c>
      <c r="E386" s="17" t="str">
        <f>VLOOKUP(C386,TaxInfo!$A$2:$E$641,5,0)</f>
        <v>009-606-740-000</v>
      </c>
      <c r="F386" s="26" t="s">
        <v>43</v>
      </c>
      <c r="G386" s="11" t="s">
        <v>37</v>
      </c>
      <c r="H386" s="11" t="s">
        <v>36</v>
      </c>
      <c r="I386" s="11" t="s">
        <v>36</v>
      </c>
      <c r="J386" s="11" t="s">
        <v>36</v>
      </c>
      <c r="K386" s="25" t="s">
        <v>38</v>
      </c>
      <c r="L386" s="25">
        <v>4.8899999999999997</v>
      </c>
      <c r="M386" s="25" t="s">
        <v>38</v>
      </c>
      <c r="N386" s="25" t="s">
        <v>38</v>
      </c>
      <c r="O386" s="25">
        <f t="shared" si="38"/>
        <v>4.8899999999999997</v>
      </c>
    </row>
    <row r="387" spans="1:15" ht="17.25" customHeight="1" x14ac:dyDescent="0.2">
      <c r="A387" s="42">
        <f t="shared" si="37"/>
        <v>385</v>
      </c>
      <c r="B387" s="10" t="s">
        <v>152</v>
      </c>
      <c r="C387" s="17" t="s">
        <v>153</v>
      </c>
      <c r="D387" s="17" t="str">
        <f>VLOOKUP(C387,TaxInfo!$A$2:$B$641,2,0)</f>
        <v xml:space="preserve">SOLARACE1 Energy Corp. </v>
      </c>
      <c r="E387" s="17" t="str">
        <f>VLOOKUP(C387,TaxInfo!$A$2:$E$641,5,0)</f>
        <v>009-606-740-000</v>
      </c>
      <c r="F387" s="26" t="s">
        <v>35</v>
      </c>
      <c r="G387" s="11" t="s">
        <v>36</v>
      </c>
      <c r="H387" s="11" t="s">
        <v>36</v>
      </c>
      <c r="I387" s="11" t="s">
        <v>36</v>
      </c>
      <c r="J387" s="11" t="s">
        <v>36</v>
      </c>
      <c r="K387" s="25" t="s">
        <v>38</v>
      </c>
      <c r="L387" s="25">
        <v>180.56</v>
      </c>
      <c r="M387" s="25" t="s">
        <v>38</v>
      </c>
      <c r="N387" s="25">
        <v>-3.61</v>
      </c>
      <c r="O387" s="25">
        <f t="shared" si="38"/>
        <v>176.95</v>
      </c>
    </row>
    <row r="388" spans="1:15" ht="17.25" customHeight="1" x14ac:dyDescent="0.2">
      <c r="A388" s="42">
        <f>A387+1</f>
        <v>386</v>
      </c>
      <c r="B388" s="10" t="s">
        <v>159</v>
      </c>
      <c r="C388" s="17" t="s">
        <v>159</v>
      </c>
      <c r="D388" s="17" t="str">
        <f>VLOOKUP(C388,TaxInfo!$A$2:$B$641,2,0)</f>
        <v xml:space="preserve">Sorsogon I Electric Cooperative, Inc. </v>
      </c>
      <c r="E388" s="17" t="str">
        <f>VLOOKUP(C388,TaxInfo!$A$2:$E$641,5,0)</f>
        <v>000-819-757-000</v>
      </c>
      <c r="F388" s="26" t="s">
        <v>35</v>
      </c>
      <c r="G388" s="11" t="s">
        <v>36</v>
      </c>
      <c r="H388" s="11" t="s">
        <v>37</v>
      </c>
      <c r="I388" s="11" t="s">
        <v>37</v>
      </c>
      <c r="J388" s="11" t="s">
        <v>37</v>
      </c>
      <c r="K388" s="25">
        <v>8252.98</v>
      </c>
      <c r="L388" s="25" t="s">
        <v>38</v>
      </c>
      <c r="M388" s="25">
        <v>990.36</v>
      </c>
      <c r="N388" s="25">
        <v>-165.06</v>
      </c>
      <c r="O388" s="25">
        <f t="shared" si="38"/>
        <v>9078.2800000000007</v>
      </c>
    </row>
    <row r="389" spans="1:15" ht="17.25" customHeight="1" x14ac:dyDescent="0.2">
      <c r="A389" s="42">
        <f>A388+1</f>
        <v>387</v>
      </c>
      <c r="B389" s="10" t="s">
        <v>160</v>
      </c>
      <c r="C389" s="17" t="s">
        <v>160</v>
      </c>
      <c r="D389" s="17" t="str">
        <f>VLOOKUP(C389,TaxInfo!$A$2:$B$641,2,0)</f>
        <v xml:space="preserve">Sorsogon II Electric Cooperative, Inc. </v>
      </c>
      <c r="E389" s="17" t="str">
        <f>VLOOKUP(C389,TaxInfo!$A$2:$E$641,5,0)</f>
        <v>000-819-769-000</v>
      </c>
      <c r="F389" s="26" t="s">
        <v>35</v>
      </c>
      <c r="G389" s="11" t="s">
        <v>36</v>
      </c>
      <c r="H389" s="11" t="s">
        <v>37</v>
      </c>
      <c r="I389" s="11" t="s">
        <v>37</v>
      </c>
      <c r="J389" s="11" t="s">
        <v>37</v>
      </c>
      <c r="K389" s="25">
        <v>12860.97</v>
      </c>
      <c r="L389" s="25" t="s">
        <v>38</v>
      </c>
      <c r="M389" s="25">
        <v>1543.32</v>
      </c>
      <c r="N389" s="25">
        <v>-257.22000000000003</v>
      </c>
      <c r="O389" s="25">
        <f t="shared" si="38"/>
        <v>14147.07</v>
      </c>
    </row>
    <row r="390" spans="1:15" ht="17.25" customHeight="1" x14ac:dyDescent="0.2">
      <c r="A390" s="42">
        <f>A389+1</f>
        <v>388</v>
      </c>
      <c r="B390" s="10" t="s">
        <v>133</v>
      </c>
      <c r="C390" s="17" t="s">
        <v>133</v>
      </c>
      <c r="D390" s="17" t="str">
        <f>VLOOKUP(C390,TaxInfo!$A$2:$B$641,2,0)</f>
        <v xml:space="preserve">South Luzon Thermal Energy Corporation </v>
      </c>
      <c r="E390" s="17" t="str">
        <f>VLOOKUP(C390,TaxInfo!$A$2:$E$641,5,0)</f>
        <v>008-095-005-000</v>
      </c>
      <c r="F390" s="26" t="s">
        <v>43</v>
      </c>
      <c r="G390" s="11" t="s">
        <v>36</v>
      </c>
      <c r="H390" s="11" t="s">
        <v>37</v>
      </c>
      <c r="I390" s="11" t="s">
        <v>37</v>
      </c>
      <c r="J390" s="11" t="s">
        <v>37</v>
      </c>
      <c r="K390" s="25">
        <v>423124.32</v>
      </c>
      <c r="L390" s="25" t="s">
        <v>38</v>
      </c>
      <c r="M390" s="25">
        <v>50774.92</v>
      </c>
      <c r="N390" s="25">
        <v>-8462.49</v>
      </c>
      <c r="O390" s="25">
        <f t="shared" si="38"/>
        <v>465436.75</v>
      </c>
    </row>
    <row r="391" spans="1:15" ht="17.25" customHeight="1" x14ac:dyDescent="0.2">
      <c r="A391" s="42">
        <f t="shared" ref="A391:A416" si="39">A390+1</f>
        <v>389</v>
      </c>
      <c r="B391" s="10" t="s">
        <v>133</v>
      </c>
      <c r="C391" s="17" t="s">
        <v>134</v>
      </c>
      <c r="D391" s="17" t="str">
        <f>VLOOKUP(C391,TaxInfo!$A$2:$B$641,2,0)</f>
        <v xml:space="preserve">South Luzon Thermal Energy Corporation </v>
      </c>
      <c r="E391" s="17" t="str">
        <f>VLOOKUP(C391,TaxInfo!$A$2:$E$641,5,0)</f>
        <v>008-095-005-000</v>
      </c>
      <c r="F391" s="26" t="s">
        <v>35</v>
      </c>
      <c r="G391" s="11" t="s">
        <v>36</v>
      </c>
      <c r="H391" s="11" t="s">
        <v>37</v>
      </c>
      <c r="I391" s="11" t="s">
        <v>37</v>
      </c>
      <c r="J391" s="11" t="s">
        <v>37</v>
      </c>
      <c r="K391" s="25">
        <v>3686.15</v>
      </c>
      <c r="L391" s="25" t="s">
        <v>38</v>
      </c>
      <c r="M391" s="25">
        <v>442.34</v>
      </c>
      <c r="N391" s="25">
        <v>-73.72</v>
      </c>
      <c r="O391" s="25">
        <f t="shared" si="38"/>
        <v>4054.77</v>
      </c>
    </row>
    <row r="392" spans="1:15" ht="17.25" customHeight="1" x14ac:dyDescent="0.2">
      <c r="A392" s="42">
        <f t="shared" si="39"/>
        <v>390</v>
      </c>
      <c r="B392" s="34" t="s">
        <v>133</v>
      </c>
      <c r="C392" s="35" t="s">
        <v>337</v>
      </c>
      <c r="D392" s="17" t="str">
        <f>VLOOKUP(C392,TaxInfo!$A$2:$B$641,2,0)</f>
        <v xml:space="preserve">South Luzon Thermal Energy Corporation </v>
      </c>
      <c r="E392" s="17" t="str">
        <f>VLOOKUP(C392,TaxInfo!$A$2:$E$641,5,0)</f>
        <v>008-095-005-000</v>
      </c>
      <c r="F392" s="64" t="s">
        <v>35</v>
      </c>
      <c r="G392" s="36" t="s">
        <v>36</v>
      </c>
      <c r="H392" s="36" t="s">
        <v>37</v>
      </c>
      <c r="I392" s="36" t="s">
        <v>37</v>
      </c>
      <c r="J392" s="36" t="s">
        <v>37</v>
      </c>
      <c r="K392" s="37">
        <v>2371.2600000000002</v>
      </c>
      <c r="L392" s="25" t="s">
        <v>38</v>
      </c>
      <c r="M392" s="25">
        <v>284.55</v>
      </c>
      <c r="N392" s="25">
        <v>-47.43</v>
      </c>
      <c r="O392" s="25">
        <f t="shared" si="38"/>
        <v>2608.3800000000006</v>
      </c>
    </row>
    <row r="393" spans="1:15" ht="17.25" customHeight="1" x14ac:dyDescent="0.2">
      <c r="A393" s="42">
        <f>A392+1</f>
        <v>391</v>
      </c>
      <c r="B393" s="82" t="s">
        <v>150</v>
      </c>
      <c r="C393" s="83" t="s">
        <v>151</v>
      </c>
      <c r="D393" s="83" t="str">
        <f>VLOOKUP(C393,TaxInfo!$A$2:$B$641,2,0)</f>
        <v xml:space="preserve">South Negros Biopower, Inc. </v>
      </c>
      <c r="E393" s="17" t="str">
        <f>VLOOKUP(C393,TaxInfo!$A$2:$E$641,5,0)</f>
        <v>008-348-719-000</v>
      </c>
      <c r="F393" s="84" t="s">
        <v>35</v>
      </c>
      <c r="G393" s="85" t="s">
        <v>36</v>
      </c>
      <c r="H393" s="85" t="s">
        <v>37</v>
      </c>
      <c r="I393" s="85" t="s">
        <v>36</v>
      </c>
      <c r="J393" s="85" t="s">
        <v>36</v>
      </c>
      <c r="K393" s="86" t="s">
        <v>38</v>
      </c>
      <c r="L393" s="25">
        <v>349.57</v>
      </c>
      <c r="M393" s="25" t="s">
        <v>38</v>
      </c>
      <c r="N393" s="25">
        <v>-6.99</v>
      </c>
      <c r="O393" s="25">
        <f t="shared" si="38"/>
        <v>342.58</v>
      </c>
    </row>
    <row r="394" spans="1:15" ht="17.25" customHeight="1" x14ac:dyDescent="0.2">
      <c r="A394" s="42">
        <f>A393+1</f>
        <v>392</v>
      </c>
      <c r="B394" s="10" t="s">
        <v>171</v>
      </c>
      <c r="C394" s="17" t="s">
        <v>171</v>
      </c>
      <c r="D394" s="17" t="str">
        <f>VLOOKUP(C394,TaxInfo!$A$2:$B$641,2,0)</f>
        <v xml:space="preserve">South Premiere Power Corporation </v>
      </c>
      <c r="E394" s="17" t="str">
        <f>VLOOKUP(C394,TaxInfo!$A$2:$E$641,5,0)</f>
        <v>227-308-464-000</v>
      </c>
      <c r="F394" s="26" t="s">
        <v>43</v>
      </c>
      <c r="G394" s="11" t="s">
        <v>36</v>
      </c>
      <c r="H394" s="11" t="s">
        <v>37</v>
      </c>
      <c r="I394" s="11" t="s">
        <v>37</v>
      </c>
      <c r="J394" s="11" t="s">
        <v>37</v>
      </c>
      <c r="K394" s="25">
        <v>258545</v>
      </c>
      <c r="L394" s="25" t="s">
        <v>38</v>
      </c>
      <c r="M394" s="25">
        <v>31025.4</v>
      </c>
      <c r="N394" s="25">
        <v>-5170.8999999999996</v>
      </c>
      <c r="O394" s="25">
        <f t="shared" si="38"/>
        <v>284399.5</v>
      </c>
    </row>
    <row r="395" spans="1:15" ht="17.25" customHeight="1" x14ac:dyDescent="0.2">
      <c r="A395" s="42">
        <f t="shared" si="39"/>
        <v>393</v>
      </c>
      <c r="B395" s="10" t="s">
        <v>171</v>
      </c>
      <c r="C395" s="17" t="s">
        <v>172</v>
      </c>
      <c r="D395" s="17" t="str">
        <f>VLOOKUP(C395,TaxInfo!$A$2:$B$641,2,0)</f>
        <v xml:space="preserve">South Premiere Power Corporation </v>
      </c>
      <c r="E395" s="17" t="str">
        <f>VLOOKUP(C395,TaxInfo!$A$2:$E$641,5,0)</f>
        <v>227-308-464-000</v>
      </c>
      <c r="F395" s="26" t="s">
        <v>35</v>
      </c>
      <c r="G395" s="11" t="s">
        <v>36</v>
      </c>
      <c r="H395" s="11" t="s">
        <v>37</v>
      </c>
      <c r="I395" s="11" t="s">
        <v>37</v>
      </c>
      <c r="J395" s="11" t="s">
        <v>37</v>
      </c>
      <c r="K395" s="25">
        <v>1561.19</v>
      </c>
      <c r="L395" s="25" t="s">
        <v>38</v>
      </c>
      <c r="M395" s="25">
        <v>187.34</v>
      </c>
      <c r="N395" s="25">
        <v>-31.22</v>
      </c>
      <c r="O395" s="25">
        <f t="shared" si="38"/>
        <v>1717.31</v>
      </c>
    </row>
    <row r="396" spans="1:15" ht="17.25" customHeight="1" x14ac:dyDescent="0.2">
      <c r="A396" s="42">
        <f>A395+1</f>
        <v>394</v>
      </c>
      <c r="B396" s="10" t="s">
        <v>158</v>
      </c>
      <c r="C396" s="17" t="s">
        <v>158</v>
      </c>
      <c r="D396" s="17" t="str">
        <f>VLOOKUP(C396,TaxInfo!$A$2:$B$641,2,0)</f>
        <v>Southern Leyte Electric Cooperative, Inc.</v>
      </c>
      <c r="E396" s="17" t="str">
        <f>VLOOKUP(C396,TaxInfo!$A$2:$E$641,5,0)</f>
        <v>000-819-044-000</v>
      </c>
      <c r="F396" s="26" t="s">
        <v>35</v>
      </c>
      <c r="G396" s="11" t="s">
        <v>36</v>
      </c>
      <c r="H396" s="11" t="s">
        <v>37</v>
      </c>
      <c r="I396" s="11" t="s">
        <v>37</v>
      </c>
      <c r="J396" s="11" t="s">
        <v>37</v>
      </c>
      <c r="K396" s="25">
        <v>3908.9</v>
      </c>
      <c r="L396" s="25" t="s">
        <v>38</v>
      </c>
      <c r="M396" s="25">
        <v>469.07</v>
      </c>
      <c r="N396" s="25">
        <v>-78.180000000000007</v>
      </c>
      <c r="O396" s="25">
        <f t="shared" si="38"/>
        <v>4299.79</v>
      </c>
    </row>
    <row r="397" spans="1:15" ht="17.25" customHeight="1" x14ac:dyDescent="0.2">
      <c r="A397" s="42">
        <f>A396+1</f>
        <v>395</v>
      </c>
      <c r="B397" s="10" t="s">
        <v>132</v>
      </c>
      <c r="C397" s="17" t="s">
        <v>132</v>
      </c>
      <c r="D397" s="17" t="str">
        <f>VLOOKUP(C397,TaxInfo!$A$2:$B$641,2,0)</f>
        <v xml:space="preserve">Southwest Luzon Power Generation Corporation </v>
      </c>
      <c r="E397" s="17" t="str">
        <f>VLOOKUP(C397,TaxInfo!$A$2:$E$641,5,0)</f>
        <v>008-115-664-000</v>
      </c>
      <c r="F397" s="26" t="s">
        <v>43</v>
      </c>
      <c r="G397" s="11" t="s">
        <v>36</v>
      </c>
      <c r="H397" s="11" t="s">
        <v>37</v>
      </c>
      <c r="I397" s="11" t="s">
        <v>37</v>
      </c>
      <c r="J397" s="11" t="s">
        <v>37</v>
      </c>
      <c r="K397" s="25">
        <v>44.17</v>
      </c>
      <c r="L397" s="25" t="s">
        <v>38</v>
      </c>
      <c r="M397" s="25">
        <v>5.3</v>
      </c>
      <c r="N397" s="25">
        <v>-0.88</v>
      </c>
      <c r="O397" s="25">
        <f t="shared" si="38"/>
        <v>48.589999999999996</v>
      </c>
    </row>
    <row r="398" spans="1:15" ht="17.25" customHeight="1" x14ac:dyDescent="0.2">
      <c r="A398" s="42">
        <f>A397+1</f>
        <v>396</v>
      </c>
      <c r="B398" s="10" t="s">
        <v>161</v>
      </c>
      <c r="C398" s="17" t="s">
        <v>161</v>
      </c>
      <c r="D398" s="17" t="str">
        <f>VLOOKUP(C398,TaxInfo!$A$2:$B$641,2,0)</f>
        <v xml:space="preserve">SPARC-Solar Powered Agri-Rural Communities Corporation </v>
      </c>
      <c r="E398" s="17" t="str">
        <f>VLOOKUP(C398,TaxInfo!$A$2:$E$641,5,0)</f>
        <v>008-048-450-000</v>
      </c>
      <c r="F398" s="26" t="s">
        <v>43</v>
      </c>
      <c r="G398" s="11" t="s">
        <v>36</v>
      </c>
      <c r="H398" s="11" t="s">
        <v>36</v>
      </c>
      <c r="I398" s="11" t="s">
        <v>36</v>
      </c>
      <c r="J398" s="11" t="s">
        <v>36</v>
      </c>
      <c r="K398" s="25" t="s">
        <v>38</v>
      </c>
      <c r="L398" s="25">
        <v>0.2</v>
      </c>
      <c r="M398" s="25" t="s">
        <v>38</v>
      </c>
      <c r="N398" s="25" t="s">
        <v>38</v>
      </c>
      <c r="O398" s="25">
        <f t="shared" si="38"/>
        <v>0.2</v>
      </c>
    </row>
    <row r="399" spans="1:15" ht="17.25" customHeight="1" x14ac:dyDescent="0.2">
      <c r="A399" s="42">
        <f t="shared" si="39"/>
        <v>397</v>
      </c>
      <c r="B399" s="10" t="s">
        <v>161</v>
      </c>
      <c r="C399" s="17" t="s">
        <v>162</v>
      </c>
      <c r="D399" s="17" t="str">
        <f>VLOOKUP(C399,TaxInfo!$A$2:$B$641,2,0)</f>
        <v xml:space="preserve">SPARC-Solar Powered Agri-Rural Communities Corporation </v>
      </c>
      <c r="E399" s="17" t="str">
        <f>VLOOKUP(C399,TaxInfo!$A$2:$E$641,5,0)</f>
        <v>008-048-450-000</v>
      </c>
      <c r="F399" s="26" t="s">
        <v>43</v>
      </c>
      <c r="G399" s="11" t="s">
        <v>36</v>
      </c>
      <c r="H399" s="11" t="s">
        <v>36</v>
      </c>
      <c r="I399" s="11" t="s">
        <v>36</v>
      </c>
      <c r="J399" s="11" t="s">
        <v>36</v>
      </c>
      <c r="K399" s="25" t="s">
        <v>38</v>
      </c>
      <c r="L399" s="25">
        <v>0.19</v>
      </c>
      <c r="M399" s="25" t="s">
        <v>38</v>
      </c>
      <c r="N399" s="25" t="s">
        <v>38</v>
      </c>
      <c r="O399" s="25">
        <f t="shared" si="38"/>
        <v>0.19</v>
      </c>
    </row>
    <row r="400" spans="1:15" ht="17.25" customHeight="1" x14ac:dyDescent="0.2">
      <c r="A400" s="42">
        <f t="shared" si="39"/>
        <v>398</v>
      </c>
      <c r="B400" s="10" t="s">
        <v>161</v>
      </c>
      <c r="C400" s="17" t="s">
        <v>163</v>
      </c>
      <c r="D400" s="17" t="str">
        <f>VLOOKUP(C400,TaxInfo!$A$2:$B$641,2,0)</f>
        <v xml:space="preserve">SPARC-Solar Powered Agri-Rural Communities Corporation </v>
      </c>
      <c r="E400" s="17" t="str">
        <f>VLOOKUP(C400,TaxInfo!$A$2:$E$641,5,0)</f>
        <v>008-048-450-000</v>
      </c>
      <c r="F400" s="26" t="s">
        <v>43</v>
      </c>
      <c r="G400" s="11" t="s">
        <v>36</v>
      </c>
      <c r="H400" s="11" t="s">
        <v>36</v>
      </c>
      <c r="I400" s="11" t="s">
        <v>36</v>
      </c>
      <c r="J400" s="11" t="s">
        <v>36</v>
      </c>
      <c r="K400" s="25" t="s">
        <v>38</v>
      </c>
      <c r="L400" s="25">
        <v>0.14000000000000001</v>
      </c>
      <c r="M400" s="25" t="s">
        <v>38</v>
      </c>
      <c r="N400" s="25" t="s">
        <v>38</v>
      </c>
      <c r="O400" s="25">
        <f t="shared" si="38"/>
        <v>0.14000000000000001</v>
      </c>
    </row>
    <row r="401" spans="1:15" ht="17.25" customHeight="1" x14ac:dyDescent="0.2">
      <c r="A401" s="42">
        <f>A400+1</f>
        <v>399</v>
      </c>
      <c r="B401" s="10" t="s">
        <v>130</v>
      </c>
      <c r="C401" s="17" t="s">
        <v>130</v>
      </c>
      <c r="D401" s="17" t="str">
        <f>VLOOKUP(C401,TaxInfo!$A$2:$B$641,2,0)</f>
        <v xml:space="preserve">SPC Island Power Corporation </v>
      </c>
      <c r="E401" s="17" t="str">
        <f>VLOOKUP(C401,TaxInfo!$A$2:$E$641,5,0)</f>
        <v>218-474-921-000</v>
      </c>
      <c r="F401" s="26" t="s">
        <v>43</v>
      </c>
      <c r="G401" s="11" t="s">
        <v>36</v>
      </c>
      <c r="H401" s="11" t="s">
        <v>37</v>
      </c>
      <c r="I401" s="11" t="s">
        <v>37</v>
      </c>
      <c r="J401" s="11" t="s">
        <v>37</v>
      </c>
      <c r="K401" s="25">
        <v>206.63</v>
      </c>
      <c r="L401" s="25" t="s">
        <v>38</v>
      </c>
      <c r="M401" s="25">
        <v>24.8</v>
      </c>
      <c r="N401" s="25">
        <v>-4.13</v>
      </c>
      <c r="O401" s="25">
        <f t="shared" si="38"/>
        <v>227.3</v>
      </c>
    </row>
    <row r="402" spans="1:15" ht="17.25" customHeight="1" x14ac:dyDescent="0.2">
      <c r="A402" s="42">
        <f t="shared" si="39"/>
        <v>400</v>
      </c>
      <c r="B402" s="10" t="s">
        <v>130</v>
      </c>
      <c r="C402" s="17" t="s">
        <v>131</v>
      </c>
      <c r="D402" s="17" t="str">
        <f>VLOOKUP(C402,TaxInfo!$A$2:$B$641,2,0)</f>
        <v xml:space="preserve">SPC Island Power Corporation </v>
      </c>
      <c r="E402" s="17" t="str">
        <f>VLOOKUP(C402,TaxInfo!$A$2:$E$641,5,0)</f>
        <v>218-474-921-000</v>
      </c>
      <c r="F402" s="26" t="s">
        <v>35</v>
      </c>
      <c r="G402" s="11" t="s">
        <v>36</v>
      </c>
      <c r="H402" s="11" t="s">
        <v>37</v>
      </c>
      <c r="I402" s="11" t="s">
        <v>37</v>
      </c>
      <c r="J402" s="11" t="s">
        <v>37</v>
      </c>
      <c r="K402" s="25">
        <v>620.27</v>
      </c>
      <c r="L402" s="25" t="s">
        <v>38</v>
      </c>
      <c r="M402" s="25">
        <v>74.430000000000007</v>
      </c>
      <c r="N402" s="25">
        <v>-12.41</v>
      </c>
      <c r="O402" s="25">
        <f t="shared" si="38"/>
        <v>682.29000000000008</v>
      </c>
    </row>
    <row r="403" spans="1:15" ht="17.25" customHeight="1" x14ac:dyDescent="0.2">
      <c r="A403" s="42">
        <f>A402+1</f>
        <v>401</v>
      </c>
      <c r="B403" s="10" t="s">
        <v>164</v>
      </c>
      <c r="C403" s="17" t="s">
        <v>165</v>
      </c>
      <c r="D403" s="17" t="str">
        <f>VLOOKUP(C403,TaxInfo!$A$2:$B$641,2,0)</f>
        <v xml:space="preserve">SPC Power Corporation </v>
      </c>
      <c r="E403" s="17" t="str">
        <f>VLOOKUP(C403,TaxInfo!$A$2:$E$641,5,0)</f>
        <v>003-868-048-000</v>
      </c>
      <c r="F403" s="26" t="s">
        <v>35</v>
      </c>
      <c r="G403" s="11" t="s">
        <v>36</v>
      </c>
      <c r="H403" s="11" t="s">
        <v>37</v>
      </c>
      <c r="I403" s="11" t="s">
        <v>37</v>
      </c>
      <c r="J403" s="11" t="s">
        <v>37</v>
      </c>
      <c r="K403" s="25">
        <v>223.25</v>
      </c>
      <c r="L403" s="25" t="s">
        <v>38</v>
      </c>
      <c r="M403" s="25">
        <v>26.79</v>
      </c>
      <c r="N403" s="25">
        <v>-4.46</v>
      </c>
      <c r="O403" s="25">
        <f t="shared" si="38"/>
        <v>245.57999999999998</v>
      </c>
    </row>
    <row r="404" spans="1:15" ht="17.25" customHeight="1" x14ac:dyDescent="0.2">
      <c r="A404" s="42">
        <f>A403+1</f>
        <v>402</v>
      </c>
      <c r="B404" s="10" t="s">
        <v>170</v>
      </c>
      <c r="C404" s="17" t="s">
        <v>170</v>
      </c>
      <c r="D404" s="17" t="str">
        <f>VLOOKUP(C404,TaxInfo!$A$2:$B$641,2,0)</f>
        <v>Specialty Pulp Manufacturing, Inc.</v>
      </c>
      <c r="E404" s="17" t="str">
        <f>VLOOKUP(C404,TaxInfo!$A$2:$E$641,5,0)</f>
        <v>214-820-909-000</v>
      </c>
      <c r="F404" s="26" t="s">
        <v>35</v>
      </c>
      <c r="G404" s="11" t="s">
        <v>36</v>
      </c>
      <c r="H404" s="11" t="s">
        <v>37</v>
      </c>
      <c r="I404" s="11" t="s">
        <v>37</v>
      </c>
      <c r="J404" s="11" t="s">
        <v>36</v>
      </c>
      <c r="K404" s="25" t="s">
        <v>38</v>
      </c>
      <c r="L404" s="25">
        <v>508.78</v>
      </c>
      <c r="M404" s="25" t="s">
        <v>38</v>
      </c>
      <c r="N404" s="25">
        <v>-10.18</v>
      </c>
      <c r="O404" s="25">
        <f t="shared" si="38"/>
        <v>498.59999999999997</v>
      </c>
    </row>
    <row r="405" spans="1:15" ht="17.25" customHeight="1" x14ac:dyDescent="0.2">
      <c r="A405" s="42">
        <f>A404+1</f>
        <v>403</v>
      </c>
      <c r="B405" s="10" t="s">
        <v>175</v>
      </c>
      <c r="C405" s="17" t="s">
        <v>175</v>
      </c>
      <c r="D405" s="17" t="str">
        <f>VLOOKUP(C405,TaxInfo!$A$2:$B$641,2,0)</f>
        <v>Sta. Clara Power Corporation</v>
      </c>
      <c r="E405" s="17" t="str">
        <f>VLOOKUP(C405,TaxInfo!$A$2:$E$641,5,0)</f>
        <v>228-833-810-000</v>
      </c>
      <c r="F405" s="26" t="s">
        <v>43</v>
      </c>
      <c r="G405" s="11" t="s">
        <v>36</v>
      </c>
      <c r="H405" s="11" t="s">
        <v>37</v>
      </c>
      <c r="I405" s="11" t="s">
        <v>36</v>
      </c>
      <c r="J405" s="11" t="s">
        <v>37</v>
      </c>
      <c r="K405" s="25">
        <v>17.920000000000002</v>
      </c>
      <c r="L405" s="25" t="s">
        <v>38</v>
      </c>
      <c r="M405" s="25">
        <v>2.15</v>
      </c>
      <c r="N405" s="25">
        <v>-0.36</v>
      </c>
      <c r="O405" s="25">
        <f t="shared" si="38"/>
        <v>19.71</v>
      </c>
    </row>
    <row r="406" spans="1:15" ht="17.25" customHeight="1" x14ac:dyDescent="0.2">
      <c r="A406" s="42">
        <f>A405+1</f>
        <v>404</v>
      </c>
      <c r="B406" s="10" t="s">
        <v>166</v>
      </c>
      <c r="C406" s="17" t="s">
        <v>166</v>
      </c>
      <c r="D406" s="17" t="str">
        <f>VLOOKUP(C406,TaxInfo!$A$2:$B$641,2,0)</f>
        <v xml:space="preserve">Strategic Power Development Corporation </v>
      </c>
      <c r="E406" s="17" t="str">
        <f>VLOOKUP(C406,TaxInfo!$A$2:$E$641,5,0)</f>
        <v>227-545-141-000</v>
      </c>
      <c r="F406" s="26" t="s">
        <v>43</v>
      </c>
      <c r="G406" s="11" t="s">
        <v>36</v>
      </c>
      <c r="H406" s="11" t="s">
        <v>37</v>
      </c>
      <c r="I406" s="11" t="s">
        <v>36</v>
      </c>
      <c r="J406" s="11" t="s">
        <v>37</v>
      </c>
      <c r="K406" s="25">
        <v>9237.8799999999992</v>
      </c>
      <c r="L406" s="25" t="s">
        <v>38</v>
      </c>
      <c r="M406" s="25">
        <v>1108.55</v>
      </c>
      <c r="N406" s="25">
        <v>-184.76</v>
      </c>
      <c r="O406" s="25">
        <f t="shared" si="38"/>
        <v>10161.669999999998</v>
      </c>
    </row>
    <row r="407" spans="1:15" ht="17.25" customHeight="1" x14ac:dyDescent="0.2">
      <c r="A407" s="42">
        <f t="shared" si="39"/>
        <v>405</v>
      </c>
      <c r="B407" s="34" t="s">
        <v>166</v>
      </c>
      <c r="C407" s="35" t="s">
        <v>167</v>
      </c>
      <c r="D407" s="17" t="str">
        <f>VLOOKUP(C407,TaxInfo!$A$2:$B$641,2,0)</f>
        <v xml:space="preserve">Strategic Power Development Corporation </v>
      </c>
      <c r="E407" s="17" t="str">
        <f>VLOOKUP(C407,TaxInfo!$A$2:$E$641,5,0)</f>
        <v>227-545-141-000</v>
      </c>
      <c r="F407" s="64" t="s">
        <v>35</v>
      </c>
      <c r="G407" s="36" t="s">
        <v>36</v>
      </c>
      <c r="H407" s="36" t="s">
        <v>37</v>
      </c>
      <c r="I407" s="36" t="s">
        <v>36</v>
      </c>
      <c r="J407" s="36" t="s">
        <v>37</v>
      </c>
      <c r="K407" s="37">
        <v>2.0299999999999998</v>
      </c>
      <c r="L407" s="25" t="s">
        <v>38</v>
      </c>
      <c r="M407" s="25">
        <v>0.24</v>
      </c>
      <c r="N407" s="25">
        <v>-0.04</v>
      </c>
      <c r="O407" s="25">
        <f t="shared" si="38"/>
        <v>2.2299999999999995</v>
      </c>
    </row>
    <row r="408" spans="1:15" ht="17.25" customHeight="1" x14ac:dyDescent="0.2">
      <c r="A408" s="42">
        <f>A407+1</f>
        <v>406</v>
      </c>
      <c r="B408" s="82" t="s">
        <v>124</v>
      </c>
      <c r="C408" s="83" t="s">
        <v>124</v>
      </c>
      <c r="D408" s="83" t="str">
        <f>VLOOKUP(C408,TaxInfo!$A$2:$B$641,2,0)</f>
        <v xml:space="preserve">Subic Enerzone Corporation </v>
      </c>
      <c r="E408" s="17" t="str">
        <f>VLOOKUP(C408,TaxInfo!$A$2:$E$641,5,0)</f>
        <v>224-523-316-000</v>
      </c>
      <c r="F408" s="84" t="s">
        <v>35</v>
      </c>
      <c r="G408" s="85" t="s">
        <v>36</v>
      </c>
      <c r="H408" s="85" t="s">
        <v>37</v>
      </c>
      <c r="I408" s="85" t="s">
        <v>37</v>
      </c>
      <c r="J408" s="85" t="s">
        <v>36</v>
      </c>
      <c r="K408" s="86" t="s">
        <v>38</v>
      </c>
      <c r="L408" s="86">
        <v>7344.88</v>
      </c>
      <c r="M408" s="25" t="s">
        <v>38</v>
      </c>
      <c r="N408" s="25">
        <v>-146.9</v>
      </c>
      <c r="O408" s="25">
        <f t="shared" si="38"/>
        <v>7197.9800000000005</v>
      </c>
    </row>
    <row r="409" spans="1:15" ht="17.25" customHeight="1" x14ac:dyDescent="0.2">
      <c r="A409" s="42">
        <f>A408+1</f>
        <v>407</v>
      </c>
      <c r="B409" s="10" t="s">
        <v>123</v>
      </c>
      <c r="C409" s="17" t="s">
        <v>123</v>
      </c>
      <c r="D409" s="17" t="str">
        <f>VLOOKUP(C409,TaxInfo!$A$2:$B$641,2,0)</f>
        <v>Sulu Electric Power and Light (Phils.), Inc.</v>
      </c>
      <c r="E409" s="17" t="str">
        <f>VLOOKUP(C409,TaxInfo!$A$2:$E$641,5,0)</f>
        <v>008-685-342-000</v>
      </c>
      <c r="F409" s="26" t="s">
        <v>43</v>
      </c>
      <c r="G409" s="11" t="s">
        <v>36</v>
      </c>
      <c r="H409" s="11" t="s">
        <v>36</v>
      </c>
      <c r="I409" s="11" t="s">
        <v>36</v>
      </c>
      <c r="J409" s="11" t="s">
        <v>36</v>
      </c>
      <c r="K409" s="25" t="s">
        <v>38</v>
      </c>
      <c r="L409" s="25">
        <v>1.78</v>
      </c>
      <c r="M409" s="25" t="s">
        <v>38</v>
      </c>
      <c r="N409" s="25">
        <v>-0.04</v>
      </c>
      <c r="O409" s="25">
        <f t="shared" si="38"/>
        <v>1.74</v>
      </c>
    </row>
    <row r="410" spans="1:15" ht="17.25" customHeight="1" x14ac:dyDescent="0.2">
      <c r="A410" s="42">
        <f>A409+1</f>
        <v>408</v>
      </c>
      <c r="B410" s="10" t="s">
        <v>176</v>
      </c>
      <c r="C410" s="17" t="s">
        <v>176</v>
      </c>
      <c r="D410" s="17" t="str">
        <f>VLOOKUP(C410,TaxInfo!$A$2:$B$641,2,0)</f>
        <v xml:space="preserve">Sunwest Water and Electric Company 2, Inc. </v>
      </c>
      <c r="E410" s="17" t="str">
        <f>VLOOKUP(C410,TaxInfo!$A$2:$E$641,5,0)</f>
        <v>005-770-958-000</v>
      </c>
      <c r="F410" s="26" t="s">
        <v>43</v>
      </c>
      <c r="G410" s="11" t="s">
        <v>36</v>
      </c>
      <c r="H410" s="11" t="s">
        <v>36</v>
      </c>
      <c r="I410" s="11" t="s">
        <v>36</v>
      </c>
      <c r="J410" s="11" t="s">
        <v>36</v>
      </c>
      <c r="K410" s="25" t="s">
        <v>38</v>
      </c>
      <c r="L410" s="25">
        <v>33.909999999999997</v>
      </c>
      <c r="M410" s="25" t="s">
        <v>38</v>
      </c>
      <c r="N410" s="25">
        <v>-0.68</v>
      </c>
      <c r="O410" s="25">
        <f t="shared" si="38"/>
        <v>33.229999999999997</v>
      </c>
    </row>
    <row r="411" spans="1:15" ht="17.25" customHeight="1" x14ac:dyDescent="0.2">
      <c r="A411" s="42">
        <f t="shared" si="39"/>
        <v>409</v>
      </c>
      <c r="B411" s="10" t="s">
        <v>176</v>
      </c>
      <c r="C411" s="17" t="s">
        <v>177</v>
      </c>
      <c r="D411" s="17" t="str">
        <f>VLOOKUP(C411,TaxInfo!$A$2:$B$641,2,0)</f>
        <v xml:space="preserve">Sunwest Water and Electric Company 2, Inc. </v>
      </c>
      <c r="E411" s="17" t="str">
        <f>VLOOKUP(C411,TaxInfo!$A$2:$E$641,5,0)</f>
        <v>005-770-958-000</v>
      </c>
      <c r="F411" s="26" t="s">
        <v>35</v>
      </c>
      <c r="G411" s="11" t="s">
        <v>36</v>
      </c>
      <c r="H411" s="11" t="s">
        <v>36</v>
      </c>
      <c r="I411" s="11" t="s">
        <v>36</v>
      </c>
      <c r="J411" s="11" t="s">
        <v>36</v>
      </c>
      <c r="K411" s="25" t="s">
        <v>38</v>
      </c>
      <c r="L411" s="25">
        <v>9.6999999999999993</v>
      </c>
      <c r="M411" s="25" t="s">
        <v>38</v>
      </c>
      <c r="N411" s="25">
        <v>-0.19</v>
      </c>
      <c r="O411" s="25">
        <f t="shared" si="38"/>
        <v>9.51</v>
      </c>
    </row>
    <row r="412" spans="1:15" ht="17.25" customHeight="1" x14ac:dyDescent="0.2">
      <c r="A412" s="42">
        <f>A411+1</f>
        <v>410</v>
      </c>
      <c r="B412" s="10" t="s">
        <v>185</v>
      </c>
      <c r="C412" s="17" t="s">
        <v>185</v>
      </c>
      <c r="D412" s="17" t="str">
        <f>VLOOKUP(C412,TaxInfo!$A$2:$B$641,2,0)</f>
        <v>Tarlac Electric, Inc.</v>
      </c>
      <c r="E412" s="17" t="str">
        <f>VLOOKUP(C412,TaxInfo!$A$2:$E$641,5,0)</f>
        <v>004-070-881</v>
      </c>
      <c r="F412" s="26" t="s">
        <v>35</v>
      </c>
      <c r="G412" s="11" t="s">
        <v>36</v>
      </c>
      <c r="H412" s="11" t="s">
        <v>37</v>
      </c>
      <c r="I412" s="11" t="s">
        <v>37</v>
      </c>
      <c r="J412" s="11" t="s">
        <v>37</v>
      </c>
      <c r="K412" s="25">
        <v>29280.34</v>
      </c>
      <c r="L412" s="25" t="s">
        <v>38</v>
      </c>
      <c r="M412" s="25">
        <v>3513.64</v>
      </c>
      <c r="N412" s="25">
        <v>-585.61</v>
      </c>
      <c r="O412" s="25">
        <f t="shared" si="38"/>
        <v>32208.370000000003</v>
      </c>
    </row>
    <row r="413" spans="1:15" ht="17.25" customHeight="1" x14ac:dyDescent="0.2">
      <c r="A413" s="42">
        <f>A412+1</f>
        <v>411</v>
      </c>
      <c r="B413" s="10" t="s">
        <v>182</v>
      </c>
      <c r="C413" s="17" t="s">
        <v>182</v>
      </c>
      <c r="D413" s="17" t="str">
        <f>VLOOKUP(C413,TaxInfo!$A$2:$B$641,2,0)</f>
        <v xml:space="preserve">Tarlac I Electric Cooperative, Inc. </v>
      </c>
      <c r="E413" s="17" t="str">
        <f>VLOOKUP(C413,TaxInfo!$A$2:$E$641,5,0)</f>
        <v>000-543-781-000</v>
      </c>
      <c r="F413" s="26" t="s">
        <v>35</v>
      </c>
      <c r="G413" s="11" t="s">
        <v>36</v>
      </c>
      <c r="H413" s="11" t="s">
        <v>37</v>
      </c>
      <c r="I413" s="11" t="s">
        <v>37</v>
      </c>
      <c r="J413" s="11" t="s">
        <v>37</v>
      </c>
      <c r="K413" s="25">
        <v>8376.36</v>
      </c>
      <c r="L413" s="25" t="s">
        <v>38</v>
      </c>
      <c r="M413" s="25">
        <v>1005.16</v>
      </c>
      <c r="N413" s="25">
        <v>-167.53</v>
      </c>
      <c r="O413" s="25">
        <f t="shared" si="38"/>
        <v>9213.99</v>
      </c>
    </row>
    <row r="414" spans="1:15" ht="17.25" customHeight="1" x14ac:dyDescent="0.2">
      <c r="A414" s="42">
        <f>A413+1</f>
        <v>412</v>
      </c>
      <c r="B414" s="10" t="s">
        <v>183</v>
      </c>
      <c r="C414" s="17" t="s">
        <v>183</v>
      </c>
      <c r="D414" s="17" t="str">
        <f>VLOOKUP(C414,TaxInfo!$A$2:$B$641,2,0)</f>
        <v xml:space="preserve">Tarlac II Electric Cooperative, Inc. </v>
      </c>
      <c r="E414" s="17" t="str">
        <f>VLOOKUP(C414,TaxInfo!$A$2:$E$641,5,0)</f>
        <v>000-543-815-000</v>
      </c>
      <c r="F414" s="26" t="s">
        <v>35</v>
      </c>
      <c r="G414" s="11" t="s">
        <v>36</v>
      </c>
      <c r="H414" s="11" t="s">
        <v>37</v>
      </c>
      <c r="I414" s="11" t="s">
        <v>37</v>
      </c>
      <c r="J414" s="11" t="s">
        <v>37</v>
      </c>
      <c r="K414" s="25">
        <v>10134.67</v>
      </c>
      <c r="L414" s="25" t="s">
        <v>38</v>
      </c>
      <c r="M414" s="25">
        <v>1216.1600000000001</v>
      </c>
      <c r="N414" s="25">
        <v>-202.69</v>
      </c>
      <c r="O414" s="25">
        <f t="shared" si="38"/>
        <v>11148.14</v>
      </c>
    </row>
    <row r="415" spans="1:15" ht="17.25" customHeight="1" x14ac:dyDescent="0.2">
      <c r="A415" s="42">
        <f>A414+1</f>
        <v>413</v>
      </c>
      <c r="B415" s="10" t="s">
        <v>190</v>
      </c>
      <c r="C415" s="17" t="s">
        <v>190</v>
      </c>
      <c r="D415" s="17" t="str">
        <f>VLOOKUP(C415,TaxInfo!$A$2:$B$641,2,0)</f>
        <v>TeaM (Philippines) Energy Corporation</v>
      </c>
      <c r="E415" s="17" t="str">
        <f>VLOOKUP(C415,TaxInfo!$A$2:$E$641,5,0)</f>
        <v>002-243-275-000</v>
      </c>
      <c r="F415" s="26" t="s">
        <v>35</v>
      </c>
      <c r="G415" s="11" t="s">
        <v>36</v>
      </c>
      <c r="H415" s="11" t="s">
        <v>37</v>
      </c>
      <c r="I415" s="11" t="s">
        <v>37</v>
      </c>
      <c r="J415" s="11" t="s">
        <v>37</v>
      </c>
      <c r="K415" s="25">
        <v>15233.3</v>
      </c>
      <c r="L415" s="25" t="s">
        <v>38</v>
      </c>
      <c r="M415" s="25">
        <v>1828</v>
      </c>
      <c r="N415" s="25">
        <v>-304.67</v>
      </c>
      <c r="O415" s="25">
        <f t="shared" si="38"/>
        <v>16756.63</v>
      </c>
    </row>
    <row r="416" spans="1:15" ht="17.25" customHeight="1" x14ac:dyDescent="0.2">
      <c r="A416" s="42">
        <f t="shared" si="39"/>
        <v>414</v>
      </c>
      <c r="B416" s="10" t="s">
        <v>190</v>
      </c>
      <c r="C416" s="17" t="s">
        <v>191</v>
      </c>
      <c r="D416" s="17" t="str">
        <f>VLOOKUP(C416,TaxInfo!$A$2:$B$641,2,0)</f>
        <v>TeaM (Philippines) Energy Corporation</v>
      </c>
      <c r="E416" s="17" t="str">
        <f>VLOOKUP(C416,TaxInfo!$A$2:$E$641,5,0)</f>
        <v>002-243-275-000</v>
      </c>
      <c r="F416" s="26" t="s">
        <v>35</v>
      </c>
      <c r="G416" s="11" t="s">
        <v>36</v>
      </c>
      <c r="H416" s="11" t="s">
        <v>37</v>
      </c>
      <c r="I416" s="11" t="s">
        <v>37</v>
      </c>
      <c r="J416" s="11" t="s">
        <v>37</v>
      </c>
      <c r="K416" s="25">
        <v>3884.64</v>
      </c>
      <c r="L416" s="25" t="s">
        <v>38</v>
      </c>
      <c r="M416" s="25">
        <v>466.16</v>
      </c>
      <c r="N416" s="25">
        <v>-77.69</v>
      </c>
      <c r="O416" s="25">
        <f t="shared" si="38"/>
        <v>4273.1100000000006</v>
      </c>
    </row>
    <row r="417" spans="1:15" ht="17.25" customHeight="1" x14ac:dyDescent="0.2">
      <c r="A417" s="42">
        <f>A416+1</f>
        <v>415</v>
      </c>
      <c r="B417" s="10" t="s">
        <v>184</v>
      </c>
      <c r="C417" s="17" t="s">
        <v>184</v>
      </c>
      <c r="D417" s="17" t="str">
        <f>VLOOKUP(C417,TaxInfo!$A$2:$B$641,2,0)</f>
        <v xml:space="preserve">TeaM Energy Corporation </v>
      </c>
      <c r="E417" s="17" t="str">
        <f>VLOOKUP(C417,TaxInfo!$A$2:$E$641,5,0)</f>
        <v>001-726-870-000</v>
      </c>
      <c r="F417" s="26" t="s">
        <v>35</v>
      </c>
      <c r="G417" s="11" t="s">
        <v>36</v>
      </c>
      <c r="H417" s="11" t="s">
        <v>37</v>
      </c>
      <c r="I417" s="11" t="s">
        <v>37</v>
      </c>
      <c r="J417" s="11" t="s">
        <v>37</v>
      </c>
      <c r="K417" s="25">
        <v>4587.43</v>
      </c>
      <c r="L417" s="25" t="s">
        <v>38</v>
      </c>
      <c r="M417" s="25">
        <v>550.49</v>
      </c>
      <c r="N417" s="25">
        <v>-91.75</v>
      </c>
      <c r="O417" s="25">
        <f t="shared" si="38"/>
        <v>5046.17</v>
      </c>
    </row>
    <row r="418" spans="1:15" ht="17.25" customHeight="1" x14ac:dyDescent="0.2">
      <c r="A418" s="42">
        <f>A417+1</f>
        <v>416</v>
      </c>
      <c r="B418" s="10" t="s">
        <v>194</v>
      </c>
      <c r="C418" s="17" t="s">
        <v>195</v>
      </c>
      <c r="D418" s="17" t="str">
        <f>VLOOKUP(C418,TaxInfo!$A$2:$B$641,2,0)</f>
        <v xml:space="preserve">Team Sual Corporation </v>
      </c>
      <c r="E418" s="17" t="str">
        <f>VLOOKUP(C418,TaxInfo!$A$2:$E$641,5,0)</f>
        <v>003-841-103-000</v>
      </c>
      <c r="F418" s="26" t="s">
        <v>35</v>
      </c>
      <c r="G418" s="11" t="s">
        <v>36</v>
      </c>
      <c r="H418" s="11" t="s">
        <v>37</v>
      </c>
      <c r="I418" s="11" t="s">
        <v>37</v>
      </c>
      <c r="J418" s="11" t="s">
        <v>37</v>
      </c>
      <c r="K418" s="25">
        <v>56583.27</v>
      </c>
      <c r="L418" s="25" t="s">
        <v>38</v>
      </c>
      <c r="M418" s="25">
        <v>6789.99</v>
      </c>
      <c r="N418" s="25">
        <v>-1131.67</v>
      </c>
      <c r="O418" s="25">
        <f t="shared" si="38"/>
        <v>62241.59</v>
      </c>
    </row>
    <row r="419" spans="1:15" ht="17.25" customHeight="1" x14ac:dyDescent="0.2">
      <c r="A419" s="42">
        <f>A418+1</f>
        <v>417</v>
      </c>
      <c r="B419" s="10" t="s">
        <v>186</v>
      </c>
      <c r="C419" s="17" t="s">
        <v>186</v>
      </c>
      <c r="D419" s="17" t="str">
        <f>VLOOKUP(C419,TaxInfo!$A$2:$B$641,2,0)</f>
        <v xml:space="preserve">Terasu Energy Inc. </v>
      </c>
      <c r="E419" s="17" t="str">
        <f>VLOOKUP(C419,TaxInfo!$A$2:$E$641,5,0)</f>
        <v>010-065-406-000</v>
      </c>
      <c r="F419" s="26" t="s">
        <v>43</v>
      </c>
      <c r="G419" s="11" t="s">
        <v>36</v>
      </c>
      <c r="H419" s="11" t="s">
        <v>36</v>
      </c>
      <c r="I419" s="11" t="s">
        <v>36</v>
      </c>
      <c r="J419" s="11" t="s">
        <v>36</v>
      </c>
      <c r="K419" s="25" t="s">
        <v>38</v>
      </c>
      <c r="L419" s="25">
        <v>5.46</v>
      </c>
      <c r="M419" s="25" t="s">
        <v>38</v>
      </c>
      <c r="N419" s="25">
        <v>-0.11</v>
      </c>
      <c r="O419" s="25">
        <f t="shared" si="38"/>
        <v>5.35</v>
      </c>
    </row>
    <row r="420" spans="1:15" ht="17.25" customHeight="1" x14ac:dyDescent="0.2">
      <c r="A420" s="42">
        <f t="shared" ref="A420:A452" si="40">A419+1</f>
        <v>418</v>
      </c>
      <c r="B420" s="10" t="s">
        <v>186</v>
      </c>
      <c r="C420" s="17" t="s">
        <v>187</v>
      </c>
      <c r="D420" s="17" t="str">
        <f>VLOOKUP(C420,TaxInfo!$A$2:$B$641,2,0)</f>
        <v xml:space="preserve">Terasu Energy Inc. </v>
      </c>
      <c r="E420" s="17" t="str">
        <f>VLOOKUP(C420,TaxInfo!$A$2:$E$641,5,0)</f>
        <v>010-065-406-000</v>
      </c>
      <c r="F420" s="26" t="s">
        <v>35</v>
      </c>
      <c r="G420" s="11" t="s">
        <v>36</v>
      </c>
      <c r="H420" s="11" t="s">
        <v>36</v>
      </c>
      <c r="I420" s="11" t="s">
        <v>36</v>
      </c>
      <c r="J420" s="11" t="s">
        <v>36</v>
      </c>
      <c r="K420" s="25" t="s">
        <v>38</v>
      </c>
      <c r="L420" s="25">
        <v>74.47</v>
      </c>
      <c r="M420" s="25" t="s">
        <v>38</v>
      </c>
      <c r="N420" s="25">
        <v>-1.49</v>
      </c>
      <c r="O420" s="25">
        <f t="shared" si="38"/>
        <v>72.98</v>
      </c>
    </row>
    <row r="421" spans="1:15" ht="17.25" customHeight="1" x14ac:dyDescent="0.2">
      <c r="A421" s="42">
        <f>A420+1</f>
        <v>419</v>
      </c>
      <c r="B421" s="10" t="s">
        <v>188</v>
      </c>
      <c r="C421" s="17" t="s">
        <v>188</v>
      </c>
      <c r="D421" s="17" t="str">
        <f>VLOOKUP(C421,TaxInfo!$A$2:$B$641,2,0)</f>
        <v xml:space="preserve">Therma Luzon, Inc. </v>
      </c>
      <c r="E421" s="17" t="str">
        <f>VLOOKUP(C421,TaxInfo!$A$2:$E$641,5,0)</f>
        <v>266-567-164-000</v>
      </c>
      <c r="F421" s="26" t="s">
        <v>43</v>
      </c>
      <c r="G421" s="11" t="s">
        <v>36</v>
      </c>
      <c r="H421" s="11" t="s">
        <v>37</v>
      </c>
      <c r="I421" s="11" t="s">
        <v>37</v>
      </c>
      <c r="J421" s="11" t="s">
        <v>37</v>
      </c>
      <c r="K421" s="25">
        <v>19865.490000000002</v>
      </c>
      <c r="L421" s="25" t="s">
        <v>38</v>
      </c>
      <c r="M421" s="25">
        <v>2383.86</v>
      </c>
      <c r="N421" s="25">
        <v>-397.31</v>
      </c>
      <c r="O421" s="25">
        <f t="shared" ref="O421:O429" si="41">SUM(K421:N421)</f>
        <v>21852.04</v>
      </c>
    </row>
    <row r="422" spans="1:15" ht="17.25" customHeight="1" x14ac:dyDescent="0.2">
      <c r="A422" s="42">
        <f t="shared" si="40"/>
        <v>420</v>
      </c>
      <c r="B422" s="34" t="s">
        <v>188</v>
      </c>
      <c r="C422" s="35" t="s">
        <v>216</v>
      </c>
      <c r="D422" s="17" t="str">
        <f>VLOOKUP(C422,TaxInfo!$A$2:$B$641,2,0)</f>
        <v xml:space="preserve">Therma Luzon, Inc. </v>
      </c>
      <c r="E422" s="17" t="str">
        <f>VLOOKUP(C422,TaxInfo!$A$2:$E$641,5,0)</f>
        <v>266-567-164-000</v>
      </c>
      <c r="F422" s="64" t="s">
        <v>35</v>
      </c>
      <c r="G422" s="36" t="s">
        <v>36</v>
      </c>
      <c r="H422" s="36" t="s">
        <v>37</v>
      </c>
      <c r="I422" s="36" t="s">
        <v>37</v>
      </c>
      <c r="J422" s="36" t="s">
        <v>37</v>
      </c>
      <c r="K422" s="37">
        <v>5021.45</v>
      </c>
      <c r="L422" s="25" t="s">
        <v>38</v>
      </c>
      <c r="M422" s="25">
        <v>602.57000000000005</v>
      </c>
      <c r="N422" s="25">
        <v>-100.43</v>
      </c>
      <c r="O422" s="25">
        <f t="shared" si="41"/>
        <v>5523.5899999999992</v>
      </c>
    </row>
    <row r="423" spans="1:15" ht="17.25" customHeight="1" x14ac:dyDescent="0.2">
      <c r="A423" s="42">
        <f t="shared" si="40"/>
        <v>421</v>
      </c>
      <c r="B423" s="12" t="s">
        <v>188</v>
      </c>
      <c r="C423" s="15" t="s">
        <v>280</v>
      </c>
      <c r="D423" s="17" t="str">
        <f>VLOOKUP(C423,TaxInfo!$A$2:$B$641,2,0)</f>
        <v xml:space="preserve">Therma Luzon, Inc. </v>
      </c>
      <c r="E423" s="17" t="str">
        <f>VLOOKUP(C423,TaxInfo!$A$2:$E$641,5,0)</f>
        <v>266-567-164-000</v>
      </c>
      <c r="F423" s="27" t="s">
        <v>35</v>
      </c>
      <c r="G423" s="13" t="s">
        <v>36</v>
      </c>
      <c r="H423" s="13" t="s">
        <v>37</v>
      </c>
      <c r="I423" s="13" t="s">
        <v>37</v>
      </c>
      <c r="J423" s="13" t="s">
        <v>37</v>
      </c>
      <c r="K423" s="29">
        <v>1.24</v>
      </c>
      <c r="L423" s="25" t="s">
        <v>38</v>
      </c>
      <c r="M423" s="25">
        <v>0.15</v>
      </c>
      <c r="N423" s="25">
        <v>-0.02</v>
      </c>
      <c r="O423" s="25">
        <f t="shared" si="41"/>
        <v>1.3699999999999999</v>
      </c>
    </row>
    <row r="424" spans="1:15" ht="17.25" customHeight="1" x14ac:dyDescent="0.2">
      <c r="A424" s="42">
        <f t="shared" si="40"/>
        <v>422</v>
      </c>
      <c r="B424" s="10" t="s">
        <v>188</v>
      </c>
      <c r="C424" s="16" t="s">
        <v>281</v>
      </c>
      <c r="D424" s="17" t="str">
        <f>VLOOKUP(C424,TaxInfo!$A$2:$B$641,2,0)</f>
        <v xml:space="preserve">Therma Luzon, Inc. </v>
      </c>
      <c r="E424" s="17" t="str">
        <f>VLOOKUP(C424,TaxInfo!$A$2:$E$641,5,0)</f>
        <v>266-567-164-000</v>
      </c>
      <c r="F424" s="26" t="s">
        <v>35</v>
      </c>
      <c r="G424" s="11" t="s">
        <v>36</v>
      </c>
      <c r="H424" s="11" t="s">
        <v>37</v>
      </c>
      <c r="I424" s="11" t="s">
        <v>37</v>
      </c>
      <c r="J424" s="11" t="s">
        <v>37</v>
      </c>
      <c r="K424" s="25">
        <v>15.18</v>
      </c>
      <c r="L424" s="25" t="s">
        <v>38</v>
      </c>
      <c r="M424" s="25">
        <v>1.82</v>
      </c>
      <c r="N424" s="25">
        <v>-0.3</v>
      </c>
      <c r="O424" s="25">
        <f t="shared" si="41"/>
        <v>16.7</v>
      </c>
    </row>
    <row r="425" spans="1:15" ht="17.25" customHeight="1" x14ac:dyDescent="0.2">
      <c r="A425" s="42">
        <f t="shared" si="40"/>
        <v>423</v>
      </c>
      <c r="B425" s="10" t="s">
        <v>188</v>
      </c>
      <c r="C425" s="16" t="s">
        <v>289</v>
      </c>
      <c r="D425" s="17" t="str">
        <f>VLOOKUP(C425,TaxInfo!$A$2:$B$641,2,0)</f>
        <v xml:space="preserve">Therma Luzon, Inc. </v>
      </c>
      <c r="E425" s="17" t="str">
        <f>VLOOKUP(C425,TaxInfo!$A$2:$E$641,5,0)</f>
        <v>266-567-164-000</v>
      </c>
      <c r="F425" s="26" t="s">
        <v>35</v>
      </c>
      <c r="G425" s="11" t="s">
        <v>36</v>
      </c>
      <c r="H425" s="11" t="s">
        <v>37</v>
      </c>
      <c r="I425" s="11" t="s">
        <v>37</v>
      </c>
      <c r="J425" s="11" t="s">
        <v>37</v>
      </c>
      <c r="K425" s="25">
        <v>6.85</v>
      </c>
      <c r="L425" s="25" t="s">
        <v>38</v>
      </c>
      <c r="M425" s="25">
        <v>0.82</v>
      </c>
      <c r="N425" s="25">
        <v>-0.14000000000000001</v>
      </c>
      <c r="O425" s="25">
        <f t="shared" si="41"/>
        <v>7.53</v>
      </c>
    </row>
    <row r="426" spans="1:15" ht="17.25" customHeight="1" x14ac:dyDescent="0.2">
      <c r="A426" s="42">
        <f t="shared" si="40"/>
        <v>424</v>
      </c>
      <c r="B426" s="10" t="s">
        <v>188</v>
      </c>
      <c r="C426" s="16" t="s">
        <v>290</v>
      </c>
      <c r="D426" s="17" t="str">
        <f>VLOOKUP(C426,TaxInfo!$A$2:$B$641,2,0)</f>
        <v xml:space="preserve">Therma Luzon, Inc. </v>
      </c>
      <c r="E426" s="17" t="str">
        <f>VLOOKUP(C426,TaxInfo!$A$2:$E$641,5,0)</f>
        <v>266-567-164-000</v>
      </c>
      <c r="F426" s="26" t="s">
        <v>35</v>
      </c>
      <c r="G426" s="11" t="s">
        <v>36</v>
      </c>
      <c r="H426" s="11" t="s">
        <v>37</v>
      </c>
      <c r="I426" s="11" t="s">
        <v>37</v>
      </c>
      <c r="J426" s="11" t="s">
        <v>37</v>
      </c>
      <c r="K426" s="25">
        <v>2.09</v>
      </c>
      <c r="L426" s="25" t="s">
        <v>38</v>
      </c>
      <c r="M426" s="25">
        <v>0.25</v>
      </c>
      <c r="N426" s="25">
        <v>-0.04</v>
      </c>
      <c r="O426" s="25">
        <f t="shared" si="41"/>
        <v>2.2999999999999998</v>
      </c>
    </row>
    <row r="427" spans="1:15" ht="17.25" customHeight="1" x14ac:dyDescent="0.2">
      <c r="A427" s="42">
        <f t="shared" si="40"/>
        <v>425</v>
      </c>
      <c r="B427" s="10" t="s">
        <v>188</v>
      </c>
      <c r="C427" s="17" t="s">
        <v>338</v>
      </c>
      <c r="D427" s="17" t="str">
        <f>VLOOKUP(C427,TaxInfo!$A$2:$B$641,2,0)</f>
        <v xml:space="preserve">Therma Luzon, Inc. </v>
      </c>
      <c r="E427" s="17" t="str">
        <f>VLOOKUP(C427,TaxInfo!$A$2:$E$641,5,0)</f>
        <v>266-567-164-000</v>
      </c>
      <c r="F427" s="26" t="s">
        <v>35</v>
      </c>
      <c r="G427" s="11" t="s">
        <v>36</v>
      </c>
      <c r="H427" s="11" t="s">
        <v>37</v>
      </c>
      <c r="I427" s="11" t="s">
        <v>37</v>
      </c>
      <c r="J427" s="11" t="s">
        <v>37</v>
      </c>
      <c r="K427" s="25">
        <v>143.41</v>
      </c>
      <c r="L427" s="25" t="s">
        <v>38</v>
      </c>
      <c r="M427" s="25">
        <v>17.21</v>
      </c>
      <c r="N427" s="25">
        <v>-2.87</v>
      </c>
      <c r="O427" s="25">
        <f t="shared" si="41"/>
        <v>157.75</v>
      </c>
    </row>
    <row r="428" spans="1:15" ht="17.25" customHeight="1" x14ac:dyDescent="0.2">
      <c r="A428" s="42">
        <f t="shared" si="40"/>
        <v>426</v>
      </c>
      <c r="B428" s="39" t="s">
        <v>188</v>
      </c>
      <c r="C428" s="17" t="s">
        <v>434</v>
      </c>
      <c r="D428" s="17" t="str">
        <f>VLOOKUP(C428,TaxInfo!$A$2:$B$641,2,0)</f>
        <v xml:space="preserve">Therma Luzon, Inc. </v>
      </c>
      <c r="E428" s="17" t="str">
        <f>VLOOKUP(C428,TaxInfo!$A$2:$E$641,5,0)</f>
        <v>266-567-164-000</v>
      </c>
      <c r="F428" s="26" t="s">
        <v>35</v>
      </c>
      <c r="G428" s="11" t="s">
        <v>36</v>
      </c>
      <c r="H428" s="11" t="s">
        <v>37</v>
      </c>
      <c r="I428" s="11" t="s">
        <v>37</v>
      </c>
      <c r="J428" s="11" t="s">
        <v>37</v>
      </c>
      <c r="K428" s="25">
        <v>105.79</v>
      </c>
      <c r="L428" s="25" t="s">
        <v>38</v>
      </c>
      <c r="M428" s="25">
        <v>12.69</v>
      </c>
      <c r="N428" s="25">
        <v>-2.12</v>
      </c>
      <c r="O428" s="25">
        <f t="shared" si="41"/>
        <v>116.36</v>
      </c>
    </row>
    <row r="429" spans="1:15" ht="17.25" customHeight="1" x14ac:dyDescent="0.2">
      <c r="A429" s="42">
        <f t="shared" si="40"/>
        <v>427</v>
      </c>
      <c r="B429" s="10" t="s">
        <v>188</v>
      </c>
      <c r="C429" s="17" t="s">
        <v>477</v>
      </c>
      <c r="D429" s="17" t="str">
        <f>VLOOKUP(C429,TaxInfo!$A$2:$B$641,2,0)</f>
        <v xml:space="preserve">Therma Luzon, Inc. </v>
      </c>
      <c r="E429" s="17" t="str">
        <f>VLOOKUP(C429,TaxInfo!$A$2:$E$641,5,0)</f>
        <v>266-567-164-000</v>
      </c>
      <c r="F429" s="26" t="s">
        <v>35</v>
      </c>
      <c r="G429" s="11" t="s">
        <v>36</v>
      </c>
      <c r="H429" s="11" t="s">
        <v>37</v>
      </c>
      <c r="I429" s="11" t="s">
        <v>37</v>
      </c>
      <c r="J429" s="11" t="s">
        <v>37</v>
      </c>
      <c r="K429" s="25">
        <v>902.05</v>
      </c>
      <c r="L429" s="25" t="s">
        <v>38</v>
      </c>
      <c r="M429" s="25">
        <v>108.25</v>
      </c>
      <c r="N429" s="25">
        <v>-18.04</v>
      </c>
      <c r="O429" s="25">
        <f t="shared" si="41"/>
        <v>992.26</v>
      </c>
    </row>
    <row r="430" spans="1:15" ht="17.25" customHeight="1" x14ac:dyDescent="0.2">
      <c r="A430" s="42">
        <f>A429+1</f>
        <v>428</v>
      </c>
      <c r="B430" s="10" t="s">
        <v>192</v>
      </c>
      <c r="C430" s="17" t="s">
        <v>193</v>
      </c>
      <c r="D430" s="17" t="str">
        <f>VLOOKUP(C430,TaxInfo!$A$2:$B$641,2,0)</f>
        <v xml:space="preserve">Therma Power -Visayas, Inc. </v>
      </c>
      <c r="E430" s="17" t="str">
        <f>VLOOKUP(C430,TaxInfo!$A$2:$E$641,5,0)</f>
        <v>006-893-449-000</v>
      </c>
      <c r="F430" s="26" t="s">
        <v>35</v>
      </c>
      <c r="G430" s="11" t="s">
        <v>36</v>
      </c>
      <c r="H430" s="11" t="s">
        <v>37</v>
      </c>
      <c r="I430" s="11" t="s">
        <v>37</v>
      </c>
      <c r="J430" s="11" t="s">
        <v>37</v>
      </c>
      <c r="K430" s="25">
        <v>314.08999999999997</v>
      </c>
      <c r="L430" s="25" t="s">
        <v>38</v>
      </c>
      <c r="M430" s="25">
        <v>37.69</v>
      </c>
      <c r="N430" s="25">
        <v>-6.28</v>
      </c>
      <c r="O430" s="25">
        <f t="shared" ref="O430:O456" si="42">SUM(K430:N430)</f>
        <v>345.5</v>
      </c>
    </row>
    <row r="431" spans="1:15" ht="17.25" customHeight="1" x14ac:dyDescent="0.2">
      <c r="A431" s="42">
        <f>A430+1</f>
        <v>429</v>
      </c>
      <c r="B431" s="10" t="s">
        <v>196</v>
      </c>
      <c r="C431" s="17" t="s">
        <v>196</v>
      </c>
      <c r="D431" s="17" t="str">
        <f>VLOOKUP(C431,TaxInfo!$A$2:$B$641,2,0)</f>
        <v xml:space="preserve">Therma Visayas, Inc. </v>
      </c>
      <c r="E431" s="17" t="str">
        <f>VLOOKUP(C431,TaxInfo!$A$2:$E$641,5,0)</f>
        <v>005-031-663-000</v>
      </c>
      <c r="F431" s="26" t="s">
        <v>43</v>
      </c>
      <c r="G431" s="11" t="s">
        <v>36</v>
      </c>
      <c r="H431" s="11" t="s">
        <v>36</v>
      </c>
      <c r="I431" s="11" t="s">
        <v>37</v>
      </c>
      <c r="J431" s="11" t="s">
        <v>37</v>
      </c>
      <c r="K431" s="25">
        <v>70043.039999999994</v>
      </c>
      <c r="L431" s="25" t="s">
        <v>38</v>
      </c>
      <c r="M431" s="25">
        <v>8405.16</v>
      </c>
      <c r="N431" s="25">
        <v>-1400.86</v>
      </c>
      <c r="O431" s="25">
        <f t="shared" si="42"/>
        <v>77047.34</v>
      </c>
    </row>
    <row r="432" spans="1:15" ht="17.25" customHeight="1" x14ac:dyDescent="0.2">
      <c r="A432" s="42">
        <f t="shared" si="40"/>
        <v>430</v>
      </c>
      <c r="B432" s="10" t="s">
        <v>196</v>
      </c>
      <c r="C432" s="17" t="s">
        <v>197</v>
      </c>
      <c r="D432" s="17" t="str">
        <f>VLOOKUP(C432,TaxInfo!$A$2:$B$641,2,0)</f>
        <v xml:space="preserve">Therma Visayas, Inc. </v>
      </c>
      <c r="E432" s="17" t="str">
        <f>VLOOKUP(C432,TaxInfo!$A$2:$E$641,5,0)</f>
        <v>005-031-663-000</v>
      </c>
      <c r="F432" s="26" t="s">
        <v>35</v>
      </c>
      <c r="G432" s="11" t="s">
        <v>36</v>
      </c>
      <c r="H432" s="11" t="s">
        <v>36</v>
      </c>
      <c r="I432" s="11" t="s">
        <v>37</v>
      </c>
      <c r="J432" s="11" t="s">
        <v>37</v>
      </c>
      <c r="K432" s="25">
        <v>977.34</v>
      </c>
      <c r="L432" s="25" t="s">
        <v>38</v>
      </c>
      <c r="M432" s="25">
        <v>117.28</v>
      </c>
      <c r="N432" s="25">
        <v>-19.55</v>
      </c>
      <c r="O432" s="25">
        <f t="shared" si="42"/>
        <v>1075.0700000000002</v>
      </c>
    </row>
    <row r="433" spans="1:15" ht="17.25" customHeight="1" x14ac:dyDescent="0.2">
      <c r="A433" s="42">
        <f>A432+1</f>
        <v>431</v>
      </c>
      <c r="B433" s="10" t="s">
        <v>79</v>
      </c>
      <c r="C433" s="17" t="s">
        <v>80</v>
      </c>
      <c r="D433" s="17" t="str">
        <f>VLOOKUP(C433,TaxInfo!$A$2:$B$641,2,0)</f>
        <v xml:space="preserve">Toledo Power Company </v>
      </c>
      <c r="E433" s="17" t="str">
        <f>VLOOKUP(C433,TaxInfo!$A$2:$E$641,5,0)</f>
        <v>003-883-626-000</v>
      </c>
      <c r="F433" s="26" t="s">
        <v>35</v>
      </c>
      <c r="G433" s="11" t="s">
        <v>36</v>
      </c>
      <c r="H433" s="11" t="s">
        <v>37</v>
      </c>
      <c r="I433" s="11" t="s">
        <v>37</v>
      </c>
      <c r="J433" s="11" t="s">
        <v>37</v>
      </c>
      <c r="K433" s="25">
        <v>61.86</v>
      </c>
      <c r="L433" s="25" t="s">
        <v>38</v>
      </c>
      <c r="M433" s="25">
        <v>7.42</v>
      </c>
      <c r="N433" s="25">
        <v>-1.24</v>
      </c>
      <c r="O433" s="25">
        <f t="shared" si="42"/>
        <v>68.040000000000006</v>
      </c>
    </row>
    <row r="434" spans="1:15" ht="17.25" customHeight="1" x14ac:dyDescent="0.2">
      <c r="A434" s="42">
        <f t="shared" si="40"/>
        <v>432</v>
      </c>
      <c r="B434" s="10" t="s">
        <v>79</v>
      </c>
      <c r="C434" s="17" t="s">
        <v>79</v>
      </c>
      <c r="D434" s="17" t="str">
        <f>VLOOKUP(C434,TaxInfo!$A$2:$B$641,2,0)</f>
        <v xml:space="preserve">Toledo Power Company </v>
      </c>
      <c r="E434" s="17" t="str">
        <f>VLOOKUP(C434,TaxInfo!$A$2:$E$641,5,0)</f>
        <v>003-883-626-000</v>
      </c>
      <c r="F434" s="26" t="s">
        <v>43</v>
      </c>
      <c r="G434" s="11" t="s">
        <v>36</v>
      </c>
      <c r="H434" s="11" t="s">
        <v>37</v>
      </c>
      <c r="I434" s="11" t="s">
        <v>37</v>
      </c>
      <c r="J434" s="11" t="s">
        <v>37</v>
      </c>
      <c r="K434" s="25">
        <v>16881.169999999998</v>
      </c>
      <c r="L434" s="25" t="s">
        <v>38</v>
      </c>
      <c r="M434" s="25">
        <v>2025.74</v>
      </c>
      <c r="N434" s="25">
        <v>-337.62</v>
      </c>
      <c r="O434" s="25">
        <f t="shared" si="42"/>
        <v>18569.29</v>
      </c>
    </row>
    <row r="435" spans="1:15" ht="17.25" customHeight="1" x14ac:dyDescent="0.2">
      <c r="A435" s="42">
        <f t="shared" si="40"/>
        <v>433</v>
      </c>
      <c r="B435" s="10" t="s">
        <v>79</v>
      </c>
      <c r="C435" s="17" t="s">
        <v>189</v>
      </c>
      <c r="D435" s="17" t="str">
        <f>VLOOKUP(C435,TaxInfo!$A$2:$B$641,2,0)</f>
        <v xml:space="preserve">Toledo Power Company </v>
      </c>
      <c r="E435" s="17" t="str">
        <f>VLOOKUP(C435,TaxInfo!$A$2:$E$641,5,0)</f>
        <v>003-883-626-000</v>
      </c>
      <c r="F435" s="26" t="s">
        <v>35</v>
      </c>
      <c r="G435" s="11" t="s">
        <v>36</v>
      </c>
      <c r="H435" s="11" t="s">
        <v>37</v>
      </c>
      <c r="I435" s="11" t="s">
        <v>37</v>
      </c>
      <c r="J435" s="11" t="s">
        <v>37</v>
      </c>
      <c r="K435" s="25">
        <v>2751.96</v>
      </c>
      <c r="L435" s="25" t="s">
        <v>38</v>
      </c>
      <c r="M435" s="25">
        <v>330.24</v>
      </c>
      <c r="N435" s="25">
        <v>-55.04</v>
      </c>
      <c r="O435" s="25">
        <f t="shared" si="42"/>
        <v>3027.16</v>
      </c>
    </row>
    <row r="436" spans="1:15" ht="17.25" customHeight="1" x14ac:dyDescent="0.2">
      <c r="A436" s="42">
        <f t="shared" si="40"/>
        <v>434</v>
      </c>
      <c r="B436" s="10" t="s">
        <v>79</v>
      </c>
      <c r="C436" s="17" t="s">
        <v>315</v>
      </c>
      <c r="D436" s="17" t="str">
        <f>VLOOKUP(C436,TaxInfo!$A$2:$B$641,2,0)</f>
        <v xml:space="preserve">Toledo Power Company </v>
      </c>
      <c r="E436" s="17" t="str">
        <f>VLOOKUP(C436,TaxInfo!$A$2:$E$641,5,0)</f>
        <v>003-883-626-000</v>
      </c>
      <c r="F436" s="26" t="s">
        <v>35</v>
      </c>
      <c r="G436" s="11" t="s">
        <v>36</v>
      </c>
      <c r="H436" s="11" t="s">
        <v>37</v>
      </c>
      <c r="I436" s="11" t="s">
        <v>37</v>
      </c>
      <c r="J436" s="11" t="s">
        <v>36</v>
      </c>
      <c r="K436" s="25" t="s">
        <v>38</v>
      </c>
      <c r="L436" s="25">
        <v>9706.48</v>
      </c>
      <c r="M436" s="25" t="s">
        <v>38</v>
      </c>
      <c r="N436" s="25">
        <v>-194.13</v>
      </c>
      <c r="O436" s="25">
        <f t="shared" si="42"/>
        <v>9512.35</v>
      </c>
    </row>
    <row r="437" spans="1:15" ht="17.25" customHeight="1" x14ac:dyDescent="0.2">
      <c r="A437" s="42">
        <f>A436+1</f>
        <v>435</v>
      </c>
      <c r="B437" s="34" t="s">
        <v>201</v>
      </c>
      <c r="C437" s="35" t="s">
        <v>202</v>
      </c>
      <c r="D437" s="17" t="str">
        <f>VLOOKUP(C437,TaxInfo!$A$2:$B$641,2,0)</f>
        <v xml:space="preserve">United Pulp and Paper Company, Inc. </v>
      </c>
      <c r="E437" s="17" t="str">
        <f>VLOOKUP(C437,TaxInfo!$A$2:$E$641,5,0)</f>
        <v>000-149-834-000</v>
      </c>
      <c r="F437" s="64" t="s">
        <v>35</v>
      </c>
      <c r="G437" s="36" t="s">
        <v>36</v>
      </c>
      <c r="H437" s="36" t="s">
        <v>37</v>
      </c>
      <c r="I437" s="36" t="s">
        <v>37</v>
      </c>
      <c r="J437" s="36" t="s">
        <v>37</v>
      </c>
      <c r="K437" s="25">
        <v>7682</v>
      </c>
      <c r="L437" s="25" t="s">
        <v>38</v>
      </c>
      <c r="M437" s="25">
        <v>921.84</v>
      </c>
      <c r="N437" s="25">
        <v>-153.63999999999999</v>
      </c>
      <c r="O437" s="25">
        <f t="shared" si="42"/>
        <v>8450.2000000000007</v>
      </c>
    </row>
    <row r="438" spans="1:15" ht="17.25" customHeight="1" x14ac:dyDescent="0.2">
      <c r="A438" s="42">
        <f>A437+1</f>
        <v>436</v>
      </c>
      <c r="B438" s="82" t="s">
        <v>203</v>
      </c>
      <c r="C438" s="83" t="s">
        <v>203</v>
      </c>
      <c r="D438" s="83" t="str">
        <f>VLOOKUP(C438,TaxInfo!$A$2:$B$641,2,0)</f>
        <v xml:space="preserve">Universal Power Solutions, Inc. </v>
      </c>
      <c r="E438" s="17" t="str">
        <f>VLOOKUP(C438,TaxInfo!$A$2:$E$641,5,0)</f>
        <v>008-471-214-000</v>
      </c>
      <c r="F438" s="84" t="s">
        <v>43</v>
      </c>
      <c r="G438" s="85" t="s">
        <v>36</v>
      </c>
      <c r="H438" s="85" t="s">
        <v>37</v>
      </c>
      <c r="I438" s="85" t="s">
        <v>37</v>
      </c>
      <c r="J438" s="85" t="s">
        <v>37</v>
      </c>
      <c r="K438" s="86">
        <v>0.37</v>
      </c>
      <c r="L438" s="25" t="s">
        <v>38</v>
      </c>
      <c r="M438" s="25">
        <v>0.04</v>
      </c>
      <c r="N438" s="25">
        <v>-0.01</v>
      </c>
      <c r="O438" s="25">
        <f t="shared" si="42"/>
        <v>0.39999999999999997</v>
      </c>
    </row>
    <row r="439" spans="1:15" ht="17.25" customHeight="1" x14ac:dyDescent="0.2">
      <c r="A439" s="42">
        <f t="shared" si="40"/>
        <v>437</v>
      </c>
      <c r="B439" s="10" t="s">
        <v>203</v>
      </c>
      <c r="C439" s="17" t="s">
        <v>204</v>
      </c>
      <c r="D439" s="17" t="str">
        <f>VLOOKUP(C439,TaxInfo!$A$2:$B$641,2,0)</f>
        <v xml:space="preserve">Universal Power Solutions, Inc. </v>
      </c>
      <c r="E439" s="17" t="str">
        <f>VLOOKUP(C439,TaxInfo!$A$2:$E$641,5,0)</f>
        <v>008-471-214-000</v>
      </c>
      <c r="F439" s="26" t="s">
        <v>35</v>
      </c>
      <c r="G439" s="11" t="s">
        <v>36</v>
      </c>
      <c r="H439" s="11" t="s">
        <v>37</v>
      </c>
      <c r="I439" s="11" t="s">
        <v>37</v>
      </c>
      <c r="J439" s="11" t="s">
        <v>37</v>
      </c>
      <c r="K439" s="25">
        <v>6641.06</v>
      </c>
      <c r="L439" s="25" t="s">
        <v>38</v>
      </c>
      <c r="M439" s="25">
        <v>796.93</v>
      </c>
      <c r="N439" s="25">
        <v>-132.82</v>
      </c>
      <c r="O439" s="25">
        <f t="shared" si="42"/>
        <v>7305.170000000001</v>
      </c>
    </row>
    <row r="440" spans="1:15" ht="17.25" customHeight="1" x14ac:dyDescent="0.2">
      <c r="A440" s="42">
        <f t="shared" si="40"/>
        <v>438</v>
      </c>
      <c r="B440" s="10" t="s">
        <v>203</v>
      </c>
      <c r="C440" s="17" t="s">
        <v>222</v>
      </c>
      <c r="D440" s="17" t="str">
        <f>VLOOKUP(C440,TaxInfo!$A$2:$B$641,2,0)</f>
        <v xml:space="preserve">Universal Power Solutions, Inc. </v>
      </c>
      <c r="E440" s="17" t="str">
        <f>VLOOKUP(C440,TaxInfo!$A$2:$E$641,5,0)</f>
        <v>008-471-214-000</v>
      </c>
      <c r="F440" s="26" t="s">
        <v>35</v>
      </c>
      <c r="G440" s="11" t="s">
        <v>36</v>
      </c>
      <c r="H440" s="11" t="s">
        <v>37</v>
      </c>
      <c r="I440" s="11" t="s">
        <v>37</v>
      </c>
      <c r="J440" s="11" t="s">
        <v>37</v>
      </c>
      <c r="K440" s="25">
        <v>270.52</v>
      </c>
      <c r="L440" s="25" t="s">
        <v>38</v>
      </c>
      <c r="M440" s="25">
        <v>32.46</v>
      </c>
      <c r="N440" s="25">
        <v>-5.41</v>
      </c>
      <c r="O440" s="25">
        <f t="shared" si="42"/>
        <v>297.56999999999994</v>
      </c>
    </row>
    <row r="441" spans="1:15" ht="17.25" customHeight="1" x14ac:dyDescent="0.2">
      <c r="A441" s="42">
        <f>A440+1</f>
        <v>439</v>
      </c>
      <c r="B441" s="10" t="s">
        <v>205</v>
      </c>
      <c r="C441" s="17" t="s">
        <v>205</v>
      </c>
      <c r="D441" s="17" t="str">
        <f>VLOOKUP(C441,TaxInfo!$A$2:$B$641,2,0)</f>
        <v>Universal Robina Corporation</v>
      </c>
      <c r="E441" s="17" t="str">
        <f>VLOOKUP(C441,TaxInfo!$A$2:$E$641,5,0)</f>
        <v>000-400-016-000</v>
      </c>
      <c r="F441" s="26" t="s">
        <v>43</v>
      </c>
      <c r="G441" s="11" t="s">
        <v>36</v>
      </c>
      <c r="H441" s="11" t="s">
        <v>37</v>
      </c>
      <c r="I441" s="11" t="s">
        <v>36</v>
      </c>
      <c r="J441" s="11" t="s">
        <v>36</v>
      </c>
      <c r="K441" s="25" t="s">
        <v>38</v>
      </c>
      <c r="L441" s="25">
        <v>359.85</v>
      </c>
      <c r="M441" s="25" t="s">
        <v>38</v>
      </c>
      <c r="N441" s="25">
        <v>-7.2</v>
      </c>
      <c r="O441" s="25">
        <f t="shared" si="42"/>
        <v>352.65000000000003</v>
      </c>
    </row>
    <row r="442" spans="1:15" ht="17.25" customHeight="1" x14ac:dyDescent="0.2">
      <c r="A442" s="42">
        <f>A441+1</f>
        <v>440</v>
      </c>
      <c r="B442" s="10" t="s">
        <v>200</v>
      </c>
      <c r="C442" s="17" t="s">
        <v>200</v>
      </c>
      <c r="D442" s="17" t="str">
        <f>VLOOKUP(C442,TaxInfo!$A$2:$B$641,2,0)</f>
        <v xml:space="preserve">University of the Philippines Los Banos </v>
      </c>
      <c r="E442" s="17" t="str">
        <f>VLOOKUP(C442,TaxInfo!$A$2:$E$641,5,0)</f>
        <v>000-864-006-004</v>
      </c>
      <c r="F442" s="26" t="s">
        <v>35</v>
      </c>
      <c r="G442" s="11" t="s">
        <v>36</v>
      </c>
      <c r="H442" s="11" t="s">
        <v>37</v>
      </c>
      <c r="I442" s="11" t="s">
        <v>37</v>
      </c>
      <c r="J442" s="11" t="s">
        <v>37</v>
      </c>
      <c r="K442" s="25">
        <v>976.14</v>
      </c>
      <c r="L442" s="25" t="s">
        <v>38</v>
      </c>
      <c r="M442" s="25">
        <v>117.14</v>
      </c>
      <c r="N442" s="25">
        <v>-19.52</v>
      </c>
      <c r="O442" s="25">
        <f t="shared" si="42"/>
        <v>1073.76</v>
      </c>
    </row>
    <row r="443" spans="1:15" ht="17.25" customHeight="1" x14ac:dyDescent="0.2">
      <c r="A443" s="42">
        <f>A442+1</f>
        <v>441</v>
      </c>
      <c r="B443" s="10" t="s">
        <v>213</v>
      </c>
      <c r="C443" s="17" t="s">
        <v>213</v>
      </c>
      <c r="D443" s="17" t="str">
        <f>VLOOKUP(C443,TaxInfo!$A$2:$B$641,2,0)</f>
        <v xml:space="preserve">Valenzuela Solar Energy, Inc. </v>
      </c>
      <c r="E443" s="17" t="str">
        <f>VLOOKUP(C443,TaxInfo!$A$2:$E$641,5,0)</f>
        <v>008-924-184-000</v>
      </c>
      <c r="F443" s="26" t="s">
        <v>43</v>
      </c>
      <c r="G443" s="11" t="s">
        <v>36</v>
      </c>
      <c r="H443" s="11" t="s">
        <v>36</v>
      </c>
      <c r="I443" s="11" t="s">
        <v>36</v>
      </c>
      <c r="J443" s="11" t="s">
        <v>36</v>
      </c>
      <c r="K443" s="25" t="s">
        <v>38</v>
      </c>
      <c r="L443" s="25">
        <v>0.3</v>
      </c>
      <c r="M443" s="25" t="s">
        <v>38</v>
      </c>
      <c r="N443" s="25">
        <v>-0.01</v>
      </c>
      <c r="O443" s="25">
        <f t="shared" si="42"/>
        <v>0.28999999999999998</v>
      </c>
    </row>
    <row r="444" spans="1:15" ht="17.25" customHeight="1" x14ac:dyDescent="0.2">
      <c r="A444" s="42">
        <f>A443+1</f>
        <v>442</v>
      </c>
      <c r="B444" s="10" t="s">
        <v>207</v>
      </c>
      <c r="C444" s="17" t="s">
        <v>207</v>
      </c>
      <c r="D444" s="17" t="str">
        <f>VLOOKUP(C444,TaxInfo!$A$2:$B$641,2,0)</f>
        <v xml:space="preserve">Vantage Energy Solutions and Management, Inc. </v>
      </c>
      <c r="E444" s="17" t="str">
        <f>VLOOKUP(C444,TaxInfo!$A$2:$E$641,5,0)</f>
        <v>009-464-430-000</v>
      </c>
      <c r="F444" s="26" t="s">
        <v>35</v>
      </c>
      <c r="G444" s="11" t="s">
        <v>36</v>
      </c>
      <c r="H444" s="11" t="s">
        <v>37</v>
      </c>
      <c r="I444" s="11" t="s">
        <v>37</v>
      </c>
      <c r="J444" s="11" t="s">
        <v>37</v>
      </c>
      <c r="K444" s="25">
        <v>49644.81</v>
      </c>
      <c r="L444" s="25" t="s">
        <v>38</v>
      </c>
      <c r="M444" s="25">
        <v>5957.38</v>
      </c>
      <c r="N444" s="25">
        <v>-992.9</v>
      </c>
      <c r="O444" s="25">
        <f t="shared" si="42"/>
        <v>54609.289999999994</v>
      </c>
    </row>
    <row r="445" spans="1:15" ht="17.25" customHeight="1" x14ac:dyDescent="0.2">
      <c r="A445" s="42">
        <f t="shared" si="40"/>
        <v>443</v>
      </c>
      <c r="B445" s="10" t="s">
        <v>207</v>
      </c>
      <c r="C445" s="17" t="s">
        <v>208</v>
      </c>
      <c r="D445" s="17" t="str">
        <f>VLOOKUP(C445,TaxInfo!$A$2:$B$641,2,0)</f>
        <v xml:space="preserve">Vantage Energy Solutions and Management, Inc. </v>
      </c>
      <c r="E445" s="17" t="str">
        <f>VLOOKUP(C445,TaxInfo!$A$2:$E$641,5,0)</f>
        <v>009-464-430-000</v>
      </c>
      <c r="F445" s="26" t="s">
        <v>35</v>
      </c>
      <c r="G445" s="11" t="s">
        <v>36</v>
      </c>
      <c r="H445" s="11" t="s">
        <v>37</v>
      </c>
      <c r="I445" s="11" t="s">
        <v>37</v>
      </c>
      <c r="J445" s="11" t="s">
        <v>36</v>
      </c>
      <c r="K445" s="25" t="s">
        <v>38</v>
      </c>
      <c r="L445" s="25">
        <v>51964.71</v>
      </c>
      <c r="M445" s="25" t="s">
        <v>38</v>
      </c>
      <c r="N445" s="25">
        <v>-1039.29</v>
      </c>
      <c r="O445" s="25">
        <f t="shared" si="42"/>
        <v>50925.42</v>
      </c>
    </row>
    <row r="446" spans="1:15" ht="17.25" customHeight="1" x14ac:dyDescent="0.2">
      <c r="A446" s="42">
        <f t="shared" si="40"/>
        <v>444</v>
      </c>
      <c r="B446" s="10" t="s">
        <v>207</v>
      </c>
      <c r="C446" s="17" t="s">
        <v>209</v>
      </c>
      <c r="D446" s="17" t="str">
        <f>VLOOKUP(C446,TaxInfo!$A$2:$B$641,2,0)</f>
        <v xml:space="preserve">Vantage Energy Solutions and Management, Inc. </v>
      </c>
      <c r="E446" s="17" t="str">
        <f>VLOOKUP(C446,TaxInfo!$A$2:$E$641,5,0)</f>
        <v>009-464-430-000</v>
      </c>
      <c r="F446" s="26" t="s">
        <v>35</v>
      </c>
      <c r="G446" s="11" t="s">
        <v>36</v>
      </c>
      <c r="H446" s="11" t="s">
        <v>37</v>
      </c>
      <c r="I446" s="11" t="s">
        <v>37</v>
      </c>
      <c r="J446" s="11" t="s">
        <v>37</v>
      </c>
      <c r="K446" s="25">
        <v>14.44</v>
      </c>
      <c r="L446" s="25" t="s">
        <v>38</v>
      </c>
      <c r="M446" s="25">
        <v>1.73</v>
      </c>
      <c r="N446" s="25">
        <v>-0.28999999999999998</v>
      </c>
      <c r="O446" s="25">
        <f t="shared" si="42"/>
        <v>15.879999999999999</v>
      </c>
    </row>
    <row r="447" spans="1:15" ht="17.25" customHeight="1" x14ac:dyDescent="0.2">
      <c r="A447" s="42">
        <f t="shared" si="40"/>
        <v>445</v>
      </c>
      <c r="B447" s="10" t="s">
        <v>207</v>
      </c>
      <c r="C447" s="17" t="s">
        <v>210</v>
      </c>
      <c r="D447" s="17" t="str">
        <f>VLOOKUP(C447,TaxInfo!$A$2:$B$641,2,0)</f>
        <v xml:space="preserve">Vantage Energy Solutions and Management, Inc. </v>
      </c>
      <c r="E447" s="17" t="str">
        <f>VLOOKUP(C447,TaxInfo!$A$2:$E$641,5,0)</f>
        <v>009-464-430</v>
      </c>
      <c r="F447" s="26" t="s">
        <v>35</v>
      </c>
      <c r="G447" s="11" t="s">
        <v>36</v>
      </c>
      <c r="H447" s="11" t="s">
        <v>37</v>
      </c>
      <c r="I447" s="11" t="s">
        <v>37</v>
      </c>
      <c r="J447" s="11" t="s">
        <v>36</v>
      </c>
      <c r="K447" s="25" t="s">
        <v>38</v>
      </c>
      <c r="L447" s="25">
        <v>25927.96</v>
      </c>
      <c r="M447" s="25" t="s">
        <v>38</v>
      </c>
      <c r="N447" s="25">
        <v>-518.55999999999995</v>
      </c>
      <c r="O447" s="25">
        <f t="shared" si="42"/>
        <v>25409.399999999998</v>
      </c>
    </row>
    <row r="448" spans="1:15" ht="17.25" customHeight="1" x14ac:dyDescent="0.2">
      <c r="A448" s="42">
        <f>A447+1</f>
        <v>446</v>
      </c>
      <c r="B448" s="10" t="s">
        <v>211</v>
      </c>
      <c r="C448" s="17" t="s">
        <v>211</v>
      </c>
      <c r="D448" s="17" t="str">
        <f>VLOOKUP(C448,TaxInfo!$A$2:$B$641,2,0)</f>
        <v xml:space="preserve">Victorias Milling Company, Inc. </v>
      </c>
      <c r="E448" s="17" t="str">
        <f>VLOOKUP(C448,TaxInfo!$A$2:$E$641,5,0)</f>
        <v>000-270-220-000</v>
      </c>
      <c r="F448" s="26" t="s">
        <v>43</v>
      </c>
      <c r="G448" s="11" t="s">
        <v>36</v>
      </c>
      <c r="H448" s="11" t="s">
        <v>36</v>
      </c>
      <c r="I448" s="11" t="s">
        <v>36</v>
      </c>
      <c r="J448" s="11" t="s">
        <v>37</v>
      </c>
      <c r="K448" s="25">
        <v>37.74</v>
      </c>
      <c r="L448" s="25" t="s">
        <v>38</v>
      </c>
      <c r="M448" s="25">
        <v>4.53</v>
      </c>
      <c r="N448" s="25">
        <v>-0.75</v>
      </c>
      <c r="O448" s="25">
        <f t="shared" si="42"/>
        <v>41.52</v>
      </c>
    </row>
    <row r="449" spans="1:15" ht="17.25" customHeight="1" x14ac:dyDescent="0.2">
      <c r="A449" s="42">
        <f t="shared" si="40"/>
        <v>447</v>
      </c>
      <c r="B449" s="10" t="s">
        <v>211</v>
      </c>
      <c r="C449" s="17" t="s">
        <v>212</v>
      </c>
      <c r="D449" s="17" t="str">
        <f>VLOOKUP(C449,TaxInfo!$A$2:$B$641,2,0)</f>
        <v xml:space="preserve">Victorias Milling Company, Inc. </v>
      </c>
      <c r="E449" s="17" t="str">
        <f>VLOOKUP(C449,TaxInfo!$A$2:$E$641,5,0)</f>
        <v>000-270-220-000</v>
      </c>
      <c r="F449" s="26" t="s">
        <v>35</v>
      </c>
      <c r="G449" s="11" t="s">
        <v>36</v>
      </c>
      <c r="H449" s="11" t="s">
        <v>36</v>
      </c>
      <c r="I449" s="11" t="s">
        <v>36</v>
      </c>
      <c r="J449" s="11" t="s">
        <v>37</v>
      </c>
      <c r="K449" s="25">
        <v>1838.1</v>
      </c>
      <c r="L449" s="25" t="s">
        <v>38</v>
      </c>
      <c r="M449" s="25">
        <v>220.57</v>
      </c>
      <c r="N449" s="25">
        <v>-36.76</v>
      </c>
      <c r="O449" s="25">
        <f t="shared" si="42"/>
        <v>2021.91</v>
      </c>
    </row>
    <row r="450" spans="1:15" ht="17.25" customHeight="1" x14ac:dyDescent="0.2">
      <c r="A450" s="42">
        <f>A449+1</f>
        <v>448</v>
      </c>
      <c r="B450" s="10" t="s">
        <v>206</v>
      </c>
      <c r="C450" s="17" t="s">
        <v>206</v>
      </c>
      <c r="D450" s="17" t="str">
        <f>VLOOKUP(C450,TaxInfo!$A$2:$B$641,2,0)</f>
        <v xml:space="preserve">Visayan Electric Company </v>
      </c>
      <c r="E450" s="17" t="str">
        <f>VLOOKUP(C450,TaxInfo!$A$2:$E$641,5,0)</f>
        <v>000-566-230-000</v>
      </c>
      <c r="F450" s="26" t="s">
        <v>35</v>
      </c>
      <c r="G450" s="11" t="s">
        <v>36</v>
      </c>
      <c r="H450" s="11" t="s">
        <v>37</v>
      </c>
      <c r="I450" s="11" t="s">
        <v>37</v>
      </c>
      <c r="J450" s="11" t="s">
        <v>37</v>
      </c>
      <c r="K450" s="25">
        <v>102757.56</v>
      </c>
      <c r="L450" s="25" t="s">
        <v>38</v>
      </c>
      <c r="M450" s="25">
        <v>12330.91</v>
      </c>
      <c r="N450" s="25">
        <v>-2055.15</v>
      </c>
      <c r="O450" s="25">
        <f t="shared" si="42"/>
        <v>113033.32</v>
      </c>
    </row>
    <row r="451" spans="1:15" ht="17.25" customHeight="1" x14ac:dyDescent="0.2">
      <c r="A451" s="42">
        <f>A450+1</f>
        <v>449</v>
      </c>
      <c r="B451" s="10" t="s">
        <v>214</v>
      </c>
      <c r="C451" s="17" t="s">
        <v>214</v>
      </c>
      <c r="D451" s="17" t="str">
        <f>VLOOKUP(C451,TaxInfo!$A$2:$B$641,2,0)</f>
        <v xml:space="preserve">VS Gripal Power Corporation  </v>
      </c>
      <c r="E451" s="17" t="str">
        <f>VLOOKUP(C451,TaxInfo!$A$2:$E$641,5,0)</f>
        <v>484-078-427-000</v>
      </c>
      <c r="F451" s="26" t="s">
        <v>43</v>
      </c>
      <c r="G451" s="11" t="s">
        <v>36</v>
      </c>
      <c r="H451" s="11" t="s">
        <v>36</v>
      </c>
      <c r="I451" s="11" t="s">
        <v>36</v>
      </c>
      <c r="J451" s="11" t="s">
        <v>36</v>
      </c>
      <c r="K451" s="25" t="s">
        <v>38</v>
      </c>
      <c r="L451" s="25">
        <v>2.25</v>
      </c>
      <c r="M451" s="25" t="s">
        <v>38</v>
      </c>
      <c r="N451" s="25">
        <v>-0.04</v>
      </c>
      <c r="O451" s="25">
        <f t="shared" si="42"/>
        <v>2.21</v>
      </c>
    </row>
    <row r="452" spans="1:15" ht="17.25" customHeight="1" x14ac:dyDescent="0.2">
      <c r="A452" s="42">
        <f t="shared" si="40"/>
        <v>450</v>
      </c>
      <c r="B452" s="34" t="s">
        <v>214</v>
      </c>
      <c r="C452" s="35" t="s">
        <v>215</v>
      </c>
      <c r="D452" s="17" t="str">
        <f>VLOOKUP(C452,TaxInfo!$A$2:$B$641,2,0)</f>
        <v xml:space="preserve">VS Gripal Power Corporation  </v>
      </c>
      <c r="E452" s="17" t="str">
        <f>VLOOKUP(C452,TaxInfo!$A$2:$E$641,5,0)</f>
        <v>484-078-427</v>
      </c>
      <c r="F452" s="64" t="s">
        <v>35</v>
      </c>
      <c r="G452" s="36" t="s">
        <v>36</v>
      </c>
      <c r="H452" s="36" t="s">
        <v>36</v>
      </c>
      <c r="I452" s="36" t="s">
        <v>36</v>
      </c>
      <c r="J452" s="36" t="s">
        <v>36</v>
      </c>
      <c r="K452" s="37" t="s">
        <v>38</v>
      </c>
      <c r="L452" s="25">
        <v>31.05</v>
      </c>
      <c r="M452" s="25" t="s">
        <v>38</v>
      </c>
      <c r="N452" s="25">
        <v>-0.62</v>
      </c>
      <c r="O452" s="25">
        <f t="shared" si="42"/>
        <v>30.43</v>
      </c>
    </row>
    <row r="453" spans="1:15" ht="17.25" customHeight="1" x14ac:dyDescent="0.2">
      <c r="A453" s="42">
        <f>A452+1</f>
        <v>451</v>
      </c>
      <c r="B453" s="12" t="s">
        <v>217</v>
      </c>
      <c r="C453" s="18" t="s">
        <v>217</v>
      </c>
      <c r="D453" s="17" t="str">
        <f>VLOOKUP(C453,TaxInfo!$A$2:$B$641,2,0)</f>
        <v xml:space="preserve">YH Green Energy, Incorporated </v>
      </c>
      <c r="E453" s="17" t="str">
        <f>VLOOKUP(C453,TaxInfo!$A$2:$E$641,5,0)</f>
        <v>008-906-087-000</v>
      </c>
      <c r="F453" s="27" t="s">
        <v>43</v>
      </c>
      <c r="G453" s="13" t="s">
        <v>36</v>
      </c>
      <c r="H453" s="13" t="s">
        <v>36</v>
      </c>
      <c r="I453" s="13" t="s">
        <v>36</v>
      </c>
      <c r="J453" s="13" t="s">
        <v>36</v>
      </c>
      <c r="K453" s="29" t="s">
        <v>38</v>
      </c>
      <c r="L453" s="25">
        <v>0.63</v>
      </c>
      <c r="M453" s="25" t="s">
        <v>38</v>
      </c>
      <c r="N453" s="25">
        <v>-0.01</v>
      </c>
      <c r="O453" s="25">
        <f t="shared" si="42"/>
        <v>0.62</v>
      </c>
    </row>
    <row r="454" spans="1:15" ht="17.25" customHeight="1" x14ac:dyDescent="0.2">
      <c r="A454" s="42">
        <f t="shared" ref="A454:A456" si="43">A453+1</f>
        <v>452</v>
      </c>
      <c r="B454" s="10" t="s">
        <v>217</v>
      </c>
      <c r="C454" s="17" t="s">
        <v>218</v>
      </c>
      <c r="D454" s="17" t="str">
        <f>VLOOKUP(C454,TaxInfo!$A$2:$B$641,2,0)</f>
        <v xml:space="preserve">YH Green Energy, Incorporated </v>
      </c>
      <c r="E454" s="17" t="str">
        <f>VLOOKUP(C454,TaxInfo!$A$2:$E$641,5,0)</f>
        <v>008-906-087-000</v>
      </c>
      <c r="F454" s="26" t="s">
        <v>35</v>
      </c>
      <c r="G454" s="11" t="s">
        <v>36</v>
      </c>
      <c r="H454" s="11" t="s">
        <v>36</v>
      </c>
      <c r="I454" s="11" t="s">
        <v>36</v>
      </c>
      <c r="J454" s="11" t="s">
        <v>36</v>
      </c>
      <c r="K454" s="25" t="s">
        <v>38</v>
      </c>
      <c r="L454" s="25">
        <v>49.72</v>
      </c>
      <c r="M454" s="25" t="s">
        <v>38</v>
      </c>
      <c r="N454" s="25">
        <v>-0.99</v>
      </c>
      <c r="O454" s="25">
        <f t="shared" si="42"/>
        <v>48.73</v>
      </c>
    </row>
    <row r="455" spans="1:15" ht="17.25" customHeight="1" x14ac:dyDescent="0.2">
      <c r="A455" s="42">
        <f>A454+1</f>
        <v>453</v>
      </c>
      <c r="B455" s="10" t="s">
        <v>238</v>
      </c>
      <c r="C455" s="17" t="s">
        <v>238</v>
      </c>
      <c r="D455" s="17" t="str">
        <f>VLOOKUP(C455,TaxInfo!$A$2:$B$641,2,0)</f>
        <v>MORE Power Barge Inc.</v>
      </c>
      <c r="E455" s="17" t="str">
        <f>VLOOKUP(C455,TaxInfo!$A$2:$E$641,5,0)</f>
        <v>601-191-398-000</v>
      </c>
      <c r="F455" s="26" t="s">
        <v>43</v>
      </c>
      <c r="G455" s="11" t="s">
        <v>36</v>
      </c>
      <c r="H455" s="11" t="s">
        <v>37</v>
      </c>
      <c r="I455" s="11" t="s">
        <v>37</v>
      </c>
      <c r="J455" s="11" t="s">
        <v>37</v>
      </c>
      <c r="K455" s="25">
        <v>47.94</v>
      </c>
      <c r="L455" s="25" t="s">
        <v>38</v>
      </c>
      <c r="M455" s="25">
        <v>5.75</v>
      </c>
      <c r="N455" s="25">
        <v>-0.96</v>
      </c>
      <c r="O455" s="25">
        <f t="shared" si="42"/>
        <v>52.73</v>
      </c>
    </row>
    <row r="456" spans="1:15" ht="17.25" customHeight="1" x14ac:dyDescent="0.2">
      <c r="A456" s="42">
        <f t="shared" si="43"/>
        <v>454</v>
      </c>
      <c r="B456" s="10" t="s">
        <v>238</v>
      </c>
      <c r="C456" s="17" t="s">
        <v>239</v>
      </c>
      <c r="D456" s="17" t="str">
        <f>VLOOKUP(C456,TaxInfo!$A$2:$B$641,2,0)</f>
        <v>MORE Power Barge Inc.</v>
      </c>
      <c r="E456" s="17" t="str">
        <f>VLOOKUP(C456,TaxInfo!$A$2:$E$641,5,0)</f>
        <v>601-191-398-000</v>
      </c>
      <c r="F456" s="26" t="s">
        <v>35</v>
      </c>
      <c r="G456" s="11" t="s">
        <v>36</v>
      </c>
      <c r="H456" s="11" t="s">
        <v>37</v>
      </c>
      <c r="I456" s="11" t="s">
        <v>37</v>
      </c>
      <c r="J456" s="11" t="s">
        <v>37</v>
      </c>
      <c r="K456" s="25">
        <v>196.22</v>
      </c>
      <c r="L456" s="25" t="s">
        <v>38</v>
      </c>
      <c r="M456" s="25">
        <v>23.55</v>
      </c>
      <c r="N456" s="25">
        <v>-3.92</v>
      </c>
      <c r="O456" s="25">
        <f t="shared" si="42"/>
        <v>215.85000000000002</v>
      </c>
    </row>
    <row r="457" spans="1:15" ht="17.25" customHeight="1" x14ac:dyDescent="0.2">
      <c r="A457" s="9"/>
      <c r="B457" s="31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3"/>
    </row>
    <row r="458" spans="1:15" ht="17.25" customHeight="1" x14ac:dyDescent="0.2">
      <c r="A458" s="146" t="s">
        <v>513</v>
      </c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8"/>
    </row>
    <row r="459" spans="1:15" x14ac:dyDescent="0.2">
      <c r="K459" s="97">
        <f>SUM(K3:K456)</f>
        <v>5031960.7799999975</v>
      </c>
      <c r="L459" s="97">
        <f>SUM(L3:L456)</f>
        <v>1359057.5200000003</v>
      </c>
      <c r="M459" s="97">
        <f>SUM(M3:M456)</f>
        <v>603835.31999999995</v>
      </c>
      <c r="N459" s="97">
        <f>SUM(N3:N456)</f>
        <v>-127631.31999999995</v>
      </c>
      <c r="O459" s="97">
        <f>SUM(O3:O456)</f>
        <v>6867222.2999999961</v>
      </c>
    </row>
    <row r="460" spans="1:15" x14ac:dyDescent="0.2">
      <c r="K460" s="97">
        <f>K459/2</f>
        <v>2515980.3899999987</v>
      </c>
      <c r="L460" s="97">
        <f t="shared" ref="L460:O460" si="44">L459/2</f>
        <v>679528.76000000013</v>
      </c>
      <c r="M460" s="97">
        <f t="shared" si="44"/>
        <v>301917.65999999997</v>
      </c>
      <c r="N460" s="97">
        <f t="shared" si="44"/>
        <v>-63815.659999999974</v>
      </c>
      <c r="O460" s="97">
        <f t="shared" si="44"/>
        <v>3433611.149999998</v>
      </c>
    </row>
  </sheetData>
  <mergeCells count="2">
    <mergeCell ref="A1:O1"/>
    <mergeCell ref="A458:N45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E2" activePane="bottomRight" state="frozen"/>
      <selection pane="topRight" activeCell="C1" sqref="C1"/>
      <selection pane="bottomLeft" activeCell="A8" sqref="A8"/>
      <selection pane="bottomRight" activeCell="C346" sqref="C346"/>
    </sheetView>
  </sheetViews>
  <sheetFormatPr defaultColWidth="10.1640625" defaultRowHeight="15" x14ac:dyDescent="0.25"/>
  <cols>
    <col min="1" max="1" width="26.33203125" style="49" customWidth="1"/>
    <col min="2" max="2" width="77.1640625" style="49" customWidth="1"/>
    <col min="3" max="3" width="28.6640625" style="49" customWidth="1"/>
    <col min="4" max="4" width="138.1640625" style="49" bestFit="1" customWidth="1"/>
    <col min="5" max="5" width="38" style="62" customWidth="1"/>
    <col min="6" max="16384" width="10.1640625" style="49"/>
  </cols>
  <sheetData>
    <row r="1" spans="1:5" ht="30" x14ac:dyDescent="0.25">
      <c r="A1" s="45" t="s">
        <v>529</v>
      </c>
      <c r="B1" s="46" t="s">
        <v>530</v>
      </c>
      <c r="C1" s="45" t="s">
        <v>531</v>
      </c>
      <c r="D1" s="47" t="s">
        <v>532</v>
      </c>
      <c r="E1" s="48" t="s">
        <v>533</v>
      </c>
    </row>
    <row r="2" spans="1:5" x14ac:dyDescent="0.25">
      <c r="A2" s="50" t="s">
        <v>241</v>
      </c>
      <c r="B2" s="51" t="s">
        <v>534</v>
      </c>
      <c r="C2" s="50" t="s">
        <v>240</v>
      </c>
      <c r="D2" s="52" t="s">
        <v>535</v>
      </c>
      <c r="E2" s="53" t="s">
        <v>536</v>
      </c>
    </row>
    <row r="3" spans="1:5" x14ac:dyDescent="0.25">
      <c r="A3" s="50" t="s">
        <v>240</v>
      </c>
      <c r="B3" s="51" t="s">
        <v>534</v>
      </c>
      <c r="C3" s="50" t="s">
        <v>240</v>
      </c>
      <c r="D3" s="52" t="s">
        <v>535</v>
      </c>
      <c r="E3" s="53" t="s">
        <v>536</v>
      </c>
    </row>
    <row r="4" spans="1:5" x14ac:dyDescent="0.25">
      <c r="A4" s="50" t="s">
        <v>254</v>
      </c>
      <c r="B4" s="51" t="s">
        <v>537</v>
      </c>
      <c r="C4" s="50" t="s">
        <v>254</v>
      </c>
      <c r="D4" s="52" t="s">
        <v>538</v>
      </c>
      <c r="E4" s="53" t="s">
        <v>539</v>
      </c>
    </row>
    <row r="5" spans="1:5" x14ac:dyDescent="0.25">
      <c r="A5" s="50" t="s">
        <v>255</v>
      </c>
      <c r="B5" s="51" t="s">
        <v>537</v>
      </c>
      <c r="C5" s="50" t="s">
        <v>254</v>
      </c>
      <c r="D5" s="52" t="s">
        <v>538</v>
      </c>
      <c r="E5" s="53" t="s">
        <v>539</v>
      </c>
    </row>
    <row r="6" spans="1:5" x14ac:dyDescent="0.25">
      <c r="A6" s="50" t="s">
        <v>242</v>
      </c>
      <c r="B6" s="51" t="s">
        <v>540</v>
      </c>
      <c r="C6" s="50" t="s">
        <v>242</v>
      </c>
      <c r="D6" s="52" t="s">
        <v>541</v>
      </c>
      <c r="E6" s="53" t="s">
        <v>542</v>
      </c>
    </row>
    <row r="7" spans="1:5" x14ac:dyDescent="0.25">
      <c r="A7" s="50" t="s">
        <v>543</v>
      </c>
      <c r="B7" s="51" t="s">
        <v>544</v>
      </c>
      <c r="C7" s="50" t="s">
        <v>243</v>
      </c>
      <c r="D7" s="52" t="s">
        <v>545</v>
      </c>
      <c r="E7" s="53" t="s">
        <v>546</v>
      </c>
    </row>
    <row r="8" spans="1:5" x14ac:dyDescent="0.25">
      <c r="A8" s="50" t="s">
        <v>243</v>
      </c>
      <c r="B8" s="51" t="s">
        <v>544</v>
      </c>
      <c r="C8" s="50" t="s">
        <v>243</v>
      </c>
      <c r="D8" s="52" t="s">
        <v>545</v>
      </c>
      <c r="E8" s="53" t="s">
        <v>546</v>
      </c>
    </row>
    <row r="9" spans="1:5" x14ac:dyDescent="0.25">
      <c r="A9" s="50" t="s">
        <v>246</v>
      </c>
      <c r="B9" s="51" t="s">
        <v>547</v>
      </c>
      <c r="C9" s="50" t="s">
        <v>246</v>
      </c>
      <c r="D9" s="52" t="s">
        <v>548</v>
      </c>
      <c r="E9" s="53" t="s">
        <v>549</v>
      </c>
    </row>
    <row r="10" spans="1:5" x14ac:dyDescent="0.25">
      <c r="A10" s="50" t="s">
        <v>247</v>
      </c>
      <c r="B10" s="51" t="s">
        <v>547</v>
      </c>
      <c r="C10" s="50" t="s">
        <v>246</v>
      </c>
      <c r="D10" s="52" t="s">
        <v>548</v>
      </c>
      <c r="E10" s="53" t="s">
        <v>549</v>
      </c>
    </row>
    <row r="11" spans="1:5" x14ac:dyDescent="0.25">
      <c r="A11" s="50" t="s">
        <v>245</v>
      </c>
      <c r="B11" s="51" t="s">
        <v>550</v>
      </c>
      <c r="C11" s="50" t="s">
        <v>244</v>
      </c>
      <c r="D11" s="52" t="s">
        <v>551</v>
      </c>
      <c r="E11" s="53" t="s">
        <v>552</v>
      </c>
    </row>
    <row r="12" spans="1:5" x14ac:dyDescent="0.25">
      <c r="A12" s="50" t="s">
        <v>553</v>
      </c>
      <c r="B12" s="51" t="s">
        <v>550</v>
      </c>
      <c r="C12" s="50" t="s">
        <v>426</v>
      </c>
      <c r="D12" s="52" t="s">
        <v>551</v>
      </c>
      <c r="E12" s="53" t="s">
        <v>552</v>
      </c>
    </row>
    <row r="13" spans="1:5" x14ac:dyDescent="0.25">
      <c r="A13" s="50" t="s">
        <v>244</v>
      </c>
      <c r="B13" s="51" t="s">
        <v>550</v>
      </c>
      <c r="C13" s="50" t="s">
        <v>244</v>
      </c>
      <c r="D13" s="52" t="s">
        <v>551</v>
      </c>
      <c r="E13" s="53" t="s">
        <v>552</v>
      </c>
    </row>
    <row r="14" spans="1:5" x14ac:dyDescent="0.25">
      <c r="A14" s="50" t="s">
        <v>427</v>
      </c>
      <c r="B14" s="51" t="s">
        <v>550</v>
      </c>
      <c r="C14" s="50" t="s">
        <v>426</v>
      </c>
      <c r="D14" s="52" t="s">
        <v>551</v>
      </c>
      <c r="E14" s="53" t="s">
        <v>552</v>
      </c>
    </row>
    <row r="15" spans="1:5" x14ac:dyDescent="0.25">
      <c r="A15" s="54" t="s">
        <v>554</v>
      </c>
      <c r="B15" s="55" t="s">
        <v>550</v>
      </c>
      <c r="C15" s="54" t="s">
        <v>554</v>
      </c>
      <c r="D15" s="56" t="s">
        <v>555</v>
      </c>
      <c r="E15" s="57" t="s">
        <v>552</v>
      </c>
    </row>
    <row r="16" spans="1:5" x14ac:dyDescent="0.25">
      <c r="A16" s="50" t="s">
        <v>426</v>
      </c>
      <c r="B16" s="51" t="s">
        <v>550</v>
      </c>
      <c r="C16" s="50" t="s">
        <v>426</v>
      </c>
      <c r="D16" s="52" t="s">
        <v>551</v>
      </c>
      <c r="E16" s="53" t="s">
        <v>552</v>
      </c>
    </row>
    <row r="17" spans="1:5" x14ac:dyDescent="0.25">
      <c r="A17" s="54" t="s">
        <v>556</v>
      </c>
      <c r="B17" s="55" t="s">
        <v>550</v>
      </c>
      <c r="C17" s="54" t="s">
        <v>554</v>
      </c>
      <c r="D17" s="56" t="s">
        <v>555</v>
      </c>
      <c r="E17" s="57" t="s">
        <v>552</v>
      </c>
    </row>
    <row r="18" spans="1:5" x14ac:dyDescent="0.25">
      <c r="A18" s="50" t="s">
        <v>252</v>
      </c>
      <c r="B18" s="51" t="s">
        <v>557</v>
      </c>
      <c r="C18" s="50" t="s">
        <v>249</v>
      </c>
      <c r="D18" s="52" t="s">
        <v>558</v>
      </c>
      <c r="E18" s="53" t="s">
        <v>559</v>
      </c>
    </row>
    <row r="19" spans="1:5" x14ac:dyDescent="0.25">
      <c r="A19" s="50" t="s">
        <v>250</v>
      </c>
      <c r="B19" s="51" t="s">
        <v>557</v>
      </c>
      <c r="C19" s="50" t="s">
        <v>249</v>
      </c>
      <c r="D19" s="52" t="s">
        <v>558</v>
      </c>
      <c r="E19" s="53" t="s">
        <v>559</v>
      </c>
    </row>
    <row r="20" spans="1:5" x14ac:dyDescent="0.25">
      <c r="A20" s="50" t="s">
        <v>249</v>
      </c>
      <c r="B20" s="51" t="s">
        <v>557</v>
      </c>
      <c r="C20" s="50" t="s">
        <v>249</v>
      </c>
      <c r="D20" s="52" t="s">
        <v>558</v>
      </c>
      <c r="E20" s="53" t="s">
        <v>559</v>
      </c>
    </row>
    <row r="21" spans="1:5" x14ac:dyDescent="0.25">
      <c r="A21" s="50" t="s">
        <v>251</v>
      </c>
      <c r="B21" s="51" t="s">
        <v>557</v>
      </c>
      <c r="C21" s="50" t="s">
        <v>249</v>
      </c>
      <c r="D21" s="52" t="s">
        <v>558</v>
      </c>
      <c r="E21" s="53" t="s">
        <v>559</v>
      </c>
    </row>
    <row r="22" spans="1:5" x14ac:dyDescent="0.25">
      <c r="A22" s="50" t="s">
        <v>259</v>
      </c>
      <c r="B22" s="51" t="s">
        <v>560</v>
      </c>
      <c r="C22" s="50" t="s">
        <v>259</v>
      </c>
      <c r="D22" s="52" t="s">
        <v>561</v>
      </c>
      <c r="E22" s="53" t="s">
        <v>562</v>
      </c>
    </row>
    <row r="23" spans="1:5" x14ac:dyDescent="0.25">
      <c r="A23" s="50" t="s">
        <v>260</v>
      </c>
      <c r="B23" s="51" t="s">
        <v>563</v>
      </c>
      <c r="C23" s="50" t="s">
        <v>260</v>
      </c>
      <c r="D23" s="52" t="s">
        <v>564</v>
      </c>
      <c r="E23" s="53" t="s">
        <v>565</v>
      </c>
    </row>
    <row r="24" spans="1:5" x14ac:dyDescent="0.25">
      <c r="A24" s="50" t="s">
        <v>276</v>
      </c>
      <c r="B24" s="51" t="s">
        <v>566</v>
      </c>
      <c r="C24" s="50" t="s">
        <v>276</v>
      </c>
      <c r="D24" s="52" t="s">
        <v>567</v>
      </c>
      <c r="E24" s="53" t="s">
        <v>568</v>
      </c>
    </row>
    <row r="25" spans="1:5" x14ac:dyDescent="0.25">
      <c r="A25" s="50" t="s">
        <v>569</v>
      </c>
      <c r="B25" s="51" t="s">
        <v>566</v>
      </c>
      <c r="C25" s="50" t="s">
        <v>276</v>
      </c>
      <c r="D25" s="52" t="s">
        <v>567</v>
      </c>
      <c r="E25" s="53" t="s">
        <v>568</v>
      </c>
    </row>
    <row r="26" spans="1:5" x14ac:dyDescent="0.25">
      <c r="A26" s="50" t="s">
        <v>262</v>
      </c>
      <c r="B26" s="51" t="s">
        <v>570</v>
      </c>
      <c r="C26" s="50" t="s">
        <v>261</v>
      </c>
      <c r="D26" s="52" t="s">
        <v>571</v>
      </c>
      <c r="E26" s="53" t="s">
        <v>572</v>
      </c>
    </row>
    <row r="27" spans="1:5" x14ac:dyDescent="0.25">
      <c r="A27" s="50" t="s">
        <v>261</v>
      </c>
      <c r="B27" s="51" t="s">
        <v>570</v>
      </c>
      <c r="C27" s="50" t="s">
        <v>261</v>
      </c>
      <c r="D27" s="52" t="s">
        <v>571</v>
      </c>
      <c r="E27" s="53" t="s">
        <v>572</v>
      </c>
    </row>
    <row r="28" spans="1:5" x14ac:dyDescent="0.25">
      <c r="A28" s="50" t="s">
        <v>266</v>
      </c>
      <c r="B28" s="51" t="s">
        <v>573</v>
      </c>
      <c r="C28" s="50" t="s">
        <v>266</v>
      </c>
      <c r="D28" s="52" t="s">
        <v>574</v>
      </c>
      <c r="E28" s="53" t="s">
        <v>575</v>
      </c>
    </row>
    <row r="29" spans="1:5" x14ac:dyDescent="0.25">
      <c r="A29" s="50" t="s">
        <v>267</v>
      </c>
      <c r="B29" s="51" t="s">
        <v>576</v>
      </c>
      <c r="C29" s="50" t="s">
        <v>265</v>
      </c>
      <c r="D29" s="52" t="s">
        <v>577</v>
      </c>
      <c r="E29" s="53" t="s">
        <v>578</v>
      </c>
    </row>
    <row r="30" spans="1:5" x14ac:dyDescent="0.25">
      <c r="A30" s="50" t="s">
        <v>265</v>
      </c>
      <c r="B30" s="51" t="s">
        <v>576</v>
      </c>
      <c r="C30" s="50" t="s">
        <v>265</v>
      </c>
      <c r="D30" s="52" t="s">
        <v>577</v>
      </c>
      <c r="E30" s="53" t="s">
        <v>578</v>
      </c>
    </row>
    <row r="31" spans="1:5" x14ac:dyDescent="0.25">
      <c r="A31" s="50" t="s">
        <v>579</v>
      </c>
      <c r="B31" s="51" t="s">
        <v>576</v>
      </c>
      <c r="C31" s="50" t="s">
        <v>266</v>
      </c>
      <c r="D31" s="52" t="s">
        <v>577</v>
      </c>
      <c r="E31" s="53" t="s">
        <v>578</v>
      </c>
    </row>
    <row r="32" spans="1:5" x14ac:dyDescent="0.25">
      <c r="A32" s="50" t="s">
        <v>257</v>
      </c>
      <c r="B32" s="51" t="s">
        <v>580</v>
      </c>
      <c r="C32" s="50" t="s">
        <v>257</v>
      </c>
      <c r="D32" s="52" t="s">
        <v>581</v>
      </c>
      <c r="E32" s="53" t="s">
        <v>582</v>
      </c>
    </row>
    <row r="33" spans="1:5" x14ac:dyDescent="0.25">
      <c r="A33" s="50" t="s">
        <v>258</v>
      </c>
      <c r="B33" s="51" t="s">
        <v>580</v>
      </c>
      <c r="C33" s="50" t="s">
        <v>257</v>
      </c>
      <c r="D33" s="52" t="s">
        <v>583</v>
      </c>
      <c r="E33" s="53" t="s">
        <v>582</v>
      </c>
    </row>
    <row r="34" spans="1:5" x14ac:dyDescent="0.25">
      <c r="A34" s="50" t="s">
        <v>584</v>
      </c>
      <c r="B34" s="51" t="s">
        <v>585</v>
      </c>
      <c r="C34" s="50" t="s">
        <v>584</v>
      </c>
      <c r="D34" s="52" t="s">
        <v>586</v>
      </c>
      <c r="E34" s="53" t="s">
        <v>587</v>
      </c>
    </row>
    <row r="35" spans="1:5" x14ac:dyDescent="0.25">
      <c r="A35" s="50" t="s">
        <v>253</v>
      </c>
      <c r="B35" s="51" t="s">
        <v>588</v>
      </c>
      <c r="C35" s="50" t="s">
        <v>253</v>
      </c>
      <c r="D35" s="52" t="s">
        <v>586</v>
      </c>
      <c r="E35" s="53" t="s">
        <v>587</v>
      </c>
    </row>
    <row r="36" spans="1:5" x14ac:dyDescent="0.25">
      <c r="A36" s="54" t="s">
        <v>268</v>
      </c>
      <c r="B36" s="55" t="s">
        <v>589</v>
      </c>
      <c r="C36" s="54" t="s">
        <v>268</v>
      </c>
      <c r="D36" s="56" t="s">
        <v>590</v>
      </c>
      <c r="E36" s="57" t="s">
        <v>591</v>
      </c>
    </row>
    <row r="37" spans="1:5" x14ac:dyDescent="0.25">
      <c r="A37" s="50" t="s">
        <v>272</v>
      </c>
      <c r="B37" s="51" t="s">
        <v>592</v>
      </c>
      <c r="C37" s="50" t="s">
        <v>125</v>
      </c>
      <c r="D37" s="52" t="s">
        <v>593</v>
      </c>
      <c r="E37" s="53" t="s">
        <v>594</v>
      </c>
    </row>
    <row r="38" spans="1:5" x14ac:dyDescent="0.25">
      <c r="A38" s="50" t="s">
        <v>595</v>
      </c>
      <c r="B38" s="51" t="s">
        <v>592</v>
      </c>
      <c r="C38" s="50" t="s">
        <v>125</v>
      </c>
      <c r="D38" s="52" t="s">
        <v>593</v>
      </c>
      <c r="E38" s="53" t="s">
        <v>594</v>
      </c>
    </row>
    <row r="39" spans="1:5" x14ac:dyDescent="0.25">
      <c r="A39" s="50" t="s">
        <v>125</v>
      </c>
      <c r="B39" s="51" t="s">
        <v>592</v>
      </c>
      <c r="C39" s="50" t="s">
        <v>125</v>
      </c>
      <c r="D39" s="52" t="s">
        <v>593</v>
      </c>
      <c r="E39" s="53" t="s">
        <v>594</v>
      </c>
    </row>
    <row r="40" spans="1:5" x14ac:dyDescent="0.25">
      <c r="A40" s="50" t="s">
        <v>271</v>
      </c>
      <c r="B40" s="51" t="s">
        <v>592</v>
      </c>
      <c r="C40" s="50" t="s">
        <v>125</v>
      </c>
      <c r="D40" s="52" t="s">
        <v>593</v>
      </c>
      <c r="E40" s="53" t="s">
        <v>594</v>
      </c>
    </row>
    <row r="41" spans="1:5" x14ac:dyDescent="0.25">
      <c r="A41" s="50" t="s">
        <v>596</v>
      </c>
      <c r="B41" s="51" t="s">
        <v>592</v>
      </c>
      <c r="C41" s="50" t="s">
        <v>125</v>
      </c>
      <c r="D41" s="52" t="s">
        <v>593</v>
      </c>
      <c r="E41" s="53" t="s">
        <v>594</v>
      </c>
    </row>
    <row r="42" spans="1:5" x14ac:dyDescent="0.25">
      <c r="A42" s="50" t="s">
        <v>364</v>
      </c>
      <c r="B42" s="51" t="s">
        <v>592</v>
      </c>
      <c r="C42" s="50" t="s">
        <v>125</v>
      </c>
      <c r="D42" s="52" t="s">
        <v>593</v>
      </c>
      <c r="E42" s="53" t="s">
        <v>594</v>
      </c>
    </row>
    <row r="43" spans="1:5" x14ac:dyDescent="0.25">
      <c r="A43" s="50" t="s">
        <v>423</v>
      </c>
      <c r="B43" s="51" t="s">
        <v>592</v>
      </c>
      <c r="C43" s="50" t="s">
        <v>125</v>
      </c>
      <c r="D43" s="52" t="s">
        <v>593</v>
      </c>
      <c r="E43" s="53" t="s">
        <v>594</v>
      </c>
    </row>
    <row r="44" spans="1:5" x14ac:dyDescent="0.25">
      <c r="A44" s="50" t="s">
        <v>597</v>
      </c>
      <c r="B44" s="51" t="s">
        <v>592</v>
      </c>
      <c r="C44" s="50" t="s">
        <v>125</v>
      </c>
      <c r="D44" s="52" t="s">
        <v>593</v>
      </c>
      <c r="E44" s="53" t="s">
        <v>594</v>
      </c>
    </row>
    <row r="45" spans="1:5" x14ac:dyDescent="0.25">
      <c r="A45" s="50" t="s">
        <v>368</v>
      </c>
      <c r="B45" s="51" t="s">
        <v>592</v>
      </c>
      <c r="C45" s="50" t="s">
        <v>125</v>
      </c>
      <c r="D45" s="52" t="s">
        <v>593</v>
      </c>
      <c r="E45" s="53" t="s">
        <v>594</v>
      </c>
    </row>
    <row r="46" spans="1:5" x14ac:dyDescent="0.25">
      <c r="A46" s="50" t="s">
        <v>126</v>
      </c>
      <c r="B46" s="51" t="s">
        <v>592</v>
      </c>
      <c r="C46" s="50" t="s">
        <v>125</v>
      </c>
      <c r="D46" s="52" t="s">
        <v>593</v>
      </c>
      <c r="E46" s="53" t="s">
        <v>594</v>
      </c>
    </row>
    <row r="47" spans="1:5" x14ac:dyDescent="0.25">
      <c r="A47" s="50" t="s">
        <v>273</v>
      </c>
      <c r="B47" s="51" t="s">
        <v>598</v>
      </c>
      <c r="C47" s="50" t="s">
        <v>273</v>
      </c>
      <c r="D47" s="52" t="s">
        <v>599</v>
      </c>
      <c r="E47" s="53" t="s">
        <v>600</v>
      </c>
    </row>
    <row r="48" spans="1:5" x14ac:dyDescent="0.25">
      <c r="A48" s="50" t="s">
        <v>274</v>
      </c>
      <c r="B48" s="51" t="s">
        <v>598</v>
      </c>
      <c r="C48" s="50" t="s">
        <v>273</v>
      </c>
      <c r="D48" s="52" t="s">
        <v>599</v>
      </c>
      <c r="E48" s="53" t="s">
        <v>600</v>
      </c>
    </row>
    <row r="49" spans="1:5" x14ac:dyDescent="0.25">
      <c r="A49" s="50" t="s">
        <v>270</v>
      </c>
      <c r="B49" s="51" t="s">
        <v>601</v>
      </c>
      <c r="C49" s="50" t="s">
        <v>269</v>
      </c>
      <c r="D49" s="52" t="s">
        <v>583</v>
      </c>
      <c r="E49" s="53" t="s">
        <v>602</v>
      </c>
    </row>
    <row r="50" spans="1:5" x14ac:dyDescent="0.25">
      <c r="A50" s="50" t="s">
        <v>269</v>
      </c>
      <c r="B50" s="51" t="s">
        <v>601</v>
      </c>
      <c r="C50" s="50" t="s">
        <v>269</v>
      </c>
      <c r="D50" s="52" t="s">
        <v>583</v>
      </c>
      <c r="E50" s="53" t="s">
        <v>602</v>
      </c>
    </row>
    <row r="51" spans="1:5" x14ac:dyDescent="0.25">
      <c r="A51" s="50" t="s">
        <v>603</v>
      </c>
      <c r="B51" s="51" t="s">
        <v>604</v>
      </c>
      <c r="C51" s="50" t="s">
        <v>248</v>
      </c>
      <c r="D51" s="52" t="s">
        <v>605</v>
      </c>
      <c r="E51" s="53" t="s">
        <v>606</v>
      </c>
    </row>
    <row r="52" spans="1:5" x14ac:dyDescent="0.25">
      <c r="A52" s="50" t="s">
        <v>248</v>
      </c>
      <c r="B52" s="51" t="s">
        <v>604</v>
      </c>
      <c r="C52" s="50" t="s">
        <v>248</v>
      </c>
      <c r="D52" s="52" t="s">
        <v>605</v>
      </c>
      <c r="E52" s="53" t="s">
        <v>606</v>
      </c>
    </row>
    <row r="53" spans="1:5" x14ac:dyDescent="0.25">
      <c r="A53" s="54" t="s">
        <v>256</v>
      </c>
      <c r="B53" s="55" t="s">
        <v>607</v>
      </c>
      <c r="C53" s="54" t="s">
        <v>256</v>
      </c>
      <c r="D53" s="58" t="s">
        <v>608</v>
      </c>
      <c r="E53" s="57" t="s">
        <v>609</v>
      </c>
    </row>
    <row r="54" spans="1:5" x14ac:dyDescent="0.25">
      <c r="A54" s="54" t="s">
        <v>284</v>
      </c>
      <c r="B54" s="55" t="s">
        <v>610</v>
      </c>
      <c r="C54" s="54" t="s">
        <v>284</v>
      </c>
      <c r="D54" s="58" t="s">
        <v>611</v>
      </c>
      <c r="E54" s="59" t="s">
        <v>612</v>
      </c>
    </row>
    <row r="55" spans="1:5" x14ac:dyDescent="0.25">
      <c r="A55" s="54" t="s">
        <v>613</v>
      </c>
      <c r="B55" s="55" t="s">
        <v>610</v>
      </c>
      <c r="C55" s="54" t="s">
        <v>285</v>
      </c>
      <c r="D55" s="58" t="s">
        <v>611</v>
      </c>
      <c r="E55" s="57" t="s">
        <v>614</v>
      </c>
    </row>
    <row r="56" spans="1:5" x14ac:dyDescent="0.25">
      <c r="A56" s="54" t="s">
        <v>286</v>
      </c>
      <c r="B56" s="55" t="s">
        <v>610</v>
      </c>
      <c r="C56" s="54" t="s">
        <v>285</v>
      </c>
      <c r="D56" s="58" t="s">
        <v>611</v>
      </c>
      <c r="E56" s="57" t="s">
        <v>614</v>
      </c>
    </row>
    <row r="57" spans="1:5" x14ac:dyDescent="0.25">
      <c r="A57" s="54" t="s">
        <v>285</v>
      </c>
      <c r="B57" s="55" t="s">
        <v>610</v>
      </c>
      <c r="C57" s="54" t="s">
        <v>285</v>
      </c>
      <c r="D57" s="58" t="s">
        <v>611</v>
      </c>
      <c r="E57" s="59" t="s">
        <v>612</v>
      </c>
    </row>
    <row r="58" spans="1:5" x14ac:dyDescent="0.25">
      <c r="A58" s="54" t="s">
        <v>288</v>
      </c>
      <c r="B58" s="55" t="s">
        <v>610</v>
      </c>
      <c r="C58" s="54" t="s">
        <v>284</v>
      </c>
      <c r="D58" s="58" t="s">
        <v>611</v>
      </c>
      <c r="E58" s="59" t="s">
        <v>612</v>
      </c>
    </row>
    <row r="59" spans="1:5" x14ac:dyDescent="0.25">
      <c r="A59" s="54" t="s">
        <v>615</v>
      </c>
      <c r="B59" s="55" t="s">
        <v>610</v>
      </c>
      <c r="C59" s="54" t="s">
        <v>284</v>
      </c>
      <c r="D59" s="58" t="s">
        <v>611</v>
      </c>
      <c r="E59" s="59" t="s">
        <v>612</v>
      </c>
    </row>
    <row r="60" spans="1:5" x14ac:dyDescent="0.25">
      <c r="A60" s="54" t="s">
        <v>287</v>
      </c>
      <c r="B60" s="55" t="s">
        <v>610</v>
      </c>
      <c r="C60" s="54" t="s">
        <v>285</v>
      </c>
      <c r="D60" s="58" t="s">
        <v>611</v>
      </c>
      <c r="E60" s="59" t="s">
        <v>612</v>
      </c>
    </row>
    <row r="61" spans="1:5" x14ac:dyDescent="0.25">
      <c r="A61" s="50" t="s">
        <v>616</v>
      </c>
      <c r="B61" s="51" t="s">
        <v>617</v>
      </c>
      <c r="C61" s="50" t="s">
        <v>616</v>
      </c>
      <c r="D61" s="52" t="s">
        <v>618</v>
      </c>
      <c r="E61" s="53" t="s">
        <v>619</v>
      </c>
    </row>
    <row r="62" spans="1:5" x14ac:dyDescent="0.25">
      <c r="A62" s="50" t="s">
        <v>283</v>
      </c>
      <c r="B62" s="51" t="s">
        <v>620</v>
      </c>
      <c r="C62" s="50" t="s">
        <v>283</v>
      </c>
      <c r="D62" s="52" t="s">
        <v>618</v>
      </c>
      <c r="E62" s="53" t="s">
        <v>619</v>
      </c>
    </row>
    <row r="63" spans="1:5" x14ac:dyDescent="0.25">
      <c r="A63" s="50" t="s">
        <v>621</v>
      </c>
      <c r="B63" s="51" t="s">
        <v>622</v>
      </c>
      <c r="C63" s="50" t="s">
        <v>621</v>
      </c>
      <c r="D63" s="52" t="s">
        <v>623</v>
      </c>
      <c r="E63" s="53" t="s">
        <v>624</v>
      </c>
    </row>
    <row r="64" spans="1:5" x14ac:dyDescent="0.25">
      <c r="A64" s="50" t="s">
        <v>625</v>
      </c>
      <c r="B64" s="51" t="s">
        <v>622</v>
      </c>
      <c r="C64" s="50" t="s">
        <v>621</v>
      </c>
      <c r="D64" s="52" t="s">
        <v>623</v>
      </c>
      <c r="E64" s="53" t="s">
        <v>624</v>
      </c>
    </row>
    <row r="65" spans="1:5" x14ac:dyDescent="0.25">
      <c r="A65" s="54" t="s">
        <v>297</v>
      </c>
      <c r="B65" s="55" t="s">
        <v>626</v>
      </c>
      <c r="C65" s="54" t="s">
        <v>297</v>
      </c>
      <c r="D65" s="56" t="s">
        <v>623</v>
      </c>
      <c r="E65" s="59" t="s">
        <v>627</v>
      </c>
    </row>
    <row r="66" spans="1:5" x14ac:dyDescent="0.25">
      <c r="A66" s="54" t="s">
        <v>298</v>
      </c>
      <c r="B66" s="55" t="s">
        <v>626</v>
      </c>
      <c r="C66" s="54" t="s">
        <v>297</v>
      </c>
      <c r="D66" s="58" t="s">
        <v>628</v>
      </c>
      <c r="E66" s="59" t="s">
        <v>627</v>
      </c>
    </row>
    <row r="67" spans="1:5" x14ac:dyDescent="0.25">
      <c r="A67" s="50" t="s">
        <v>221</v>
      </c>
      <c r="B67" s="51" t="s">
        <v>629</v>
      </c>
      <c r="C67" s="50" t="s">
        <v>221</v>
      </c>
      <c r="D67" s="52" t="s">
        <v>630</v>
      </c>
      <c r="E67" s="53" t="s">
        <v>631</v>
      </c>
    </row>
    <row r="68" spans="1:5" x14ac:dyDescent="0.25">
      <c r="A68" s="50" t="s">
        <v>227</v>
      </c>
      <c r="B68" s="51" t="s">
        <v>629</v>
      </c>
      <c r="C68" s="50" t="s">
        <v>221</v>
      </c>
      <c r="D68" s="52" t="s">
        <v>630</v>
      </c>
      <c r="E68" s="53" t="s">
        <v>631</v>
      </c>
    </row>
    <row r="69" spans="1:5" x14ac:dyDescent="0.25">
      <c r="A69" s="50" t="s">
        <v>277</v>
      </c>
      <c r="B69" s="51" t="s">
        <v>632</v>
      </c>
      <c r="C69" s="50" t="s">
        <v>277</v>
      </c>
      <c r="D69" s="52" t="s">
        <v>633</v>
      </c>
      <c r="E69" s="53" t="s">
        <v>634</v>
      </c>
    </row>
    <row r="70" spans="1:5" x14ac:dyDescent="0.25">
      <c r="A70" s="50" t="s">
        <v>278</v>
      </c>
      <c r="B70" s="51" t="s">
        <v>635</v>
      </c>
      <c r="C70" s="50" t="s">
        <v>278</v>
      </c>
      <c r="D70" s="52" t="s">
        <v>636</v>
      </c>
      <c r="E70" s="53" t="s">
        <v>637</v>
      </c>
    </row>
    <row r="71" spans="1:5" x14ac:dyDescent="0.25">
      <c r="A71" s="50" t="s">
        <v>296</v>
      </c>
      <c r="B71" s="51" t="s">
        <v>635</v>
      </c>
      <c r="C71" s="50" t="s">
        <v>296</v>
      </c>
      <c r="D71" s="52" t="s">
        <v>636</v>
      </c>
      <c r="E71" s="53" t="s">
        <v>637</v>
      </c>
    </row>
    <row r="72" spans="1:5" x14ac:dyDescent="0.25">
      <c r="A72" s="50" t="s">
        <v>638</v>
      </c>
      <c r="B72" s="51" t="s">
        <v>635</v>
      </c>
      <c r="C72" s="50" t="s">
        <v>638</v>
      </c>
      <c r="D72" s="52" t="s">
        <v>636</v>
      </c>
      <c r="E72" s="53" t="s">
        <v>637</v>
      </c>
    </row>
    <row r="73" spans="1:5" x14ac:dyDescent="0.25">
      <c r="A73" s="50" t="s">
        <v>233</v>
      </c>
      <c r="B73" s="51" t="s">
        <v>639</v>
      </c>
      <c r="C73" s="50" t="s">
        <v>233</v>
      </c>
      <c r="D73" s="52" t="s">
        <v>640</v>
      </c>
      <c r="E73" s="53" t="s">
        <v>641</v>
      </c>
    </row>
    <row r="74" spans="1:5" x14ac:dyDescent="0.25">
      <c r="A74" s="50" t="s">
        <v>235</v>
      </c>
      <c r="B74" s="51" t="s">
        <v>639</v>
      </c>
      <c r="C74" s="50" t="s">
        <v>233</v>
      </c>
      <c r="D74" s="52" t="s">
        <v>640</v>
      </c>
      <c r="E74" s="53" t="s">
        <v>641</v>
      </c>
    </row>
    <row r="75" spans="1:5" x14ac:dyDescent="0.25">
      <c r="A75" s="50" t="s">
        <v>642</v>
      </c>
      <c r="B75" s="51" t="s">
        <v>643</v>
      </c>
      <c r="C75" s="50" t="s">
        <v>642</v>
      </c>
      <c r="D75" s="52" t="s">
        <v>644</v>
      </c>
      <c r="E75" s="53" t="s">
        <v>645</v>
      </c>
    </row>
    <row r="76" spans="1:5" x14ac:dyDescent="0.25">
      <c r="A76" s="50" t="s">
        <v>646</v>
      </c>
      <c r="B76" s="51" t="s">
        <v>647</v>
      </c>
      <c r="C76" s="50" t="s">
        <v>279</v>
      </c>
      <c r="D76" s="52" t="s">
        <v>648</v>
      </c>
      <c r="E76" s="53" t="s">
        <v>649</v>
      </c>
    </row>
    <row r="77" spans="1:5" x14ac:dyDescent="0.25">
      <c r="A77" s="50" t="s">
        <v>279</v>
      </c>
      <c r="B77" s="51" t="s">
        <v>647</v>
      </c>
      <c r="C77" s="50" t="s">
        <v>279</v>
      </c>
      <c r="D77" s="52" t="s">
        <v>648</v>
      </c>
      <c r="E77" s="53" t="s">
        <v>649</v>
      </c>
    </row>
    <row r="78" spans="1:5" x14ac:dyDescent="0.25">
      <c r="A78" s="50" t="s">
        <v>291</v>
      </c>
      <c r="B78" s="51" t="s">
        <v>650</v>
      </c>
      <c r="C78" s="50" t="s">
        <v>291</v>
      </c>
      <c r="D78" s="52" t="s">
        <v>651</v>
      </c>
      <c r="E78" s="53" t="s">
        <v>652</v>
      </c>
    </row>
    <row r="79" spans="1:5" x14ac:dyDescent="0.25">
      <c r="A79" s="50" t="s">
        <v>653</v>
      </c>
      <c r="B79" s="51" t="s">
        <v>654</v>
      </c>
      <c r="C79" s="50" t="s">
        <v>655</v>
      </c>
      <c r="D79" s="52" t="s">
        <v>656</v>
      </c>
      <c r="E79" s="53" t="s">
        <v>657</v>
      </c>
    </row>
    <row r="80" spans="1:5" x14ac:dyDescent="0.25">
      <c r="A80" s="50" t="s">
        <v>655</v>
      </c>
      <c r="B80" s="51" t="s">
        <v>654</v>
      </c>
      <c r="C80" s="50" t="s">
        <v>655</v>
      </c>
      <c r="D80" s="52" t="s">
        <v>656</v>
      </c>
      <c r="E80" s="53" t="s">
        <v>657</v>
      </c>
    </row>
    <row r="81" spans="1:5" x14ac:dyDescent="0.25">
      <c r="A81" s="50" t="s">
        <v>658</v>
      </c>
      <c r="B81" s="51" t="s">
        <v>654</v>
      </c>
      <c r="C81" s="50" t="s">
        <v>655</v>
      </c>
      <c r="D81" s="52" t="s">
        <v>656</v>
      </c>
      <c r="E81" s="53" t="s">
        <v>657</v>
      </c>
    </row>
    <row r="82" spans="1:5" x14ac:dyDescent="0.25">
      <c r="A82" s="50" t="s">
        <v>659</v>
      </c>
      <c r="B82" s="51" t="s">
        <v>660</v>
      </c>
      <c r="C82" s="50" t="s">
        <v>659</v>
      </c>
      <c r="D82" s="52" t="s">
        <v>661</v>
      </c>
      <c r="E82" s="53" t="s">
        <v>662</v>
      </c>
    </row>
    <row r="83" spans="1:5" x14ac:dyDescent="0.25">
      <c r="A83" s="50" t="s">
        <v>663</v>
      </c>
      <c r="B83" s="51" t="s">
        <v>664</v>
      </c>
      <c r="C83" s="50" t="s">
        <v>665</v>
      </c>
      <c r="D83" s="52" t="s">
        <v>666</v>
      </c>
      <c r="E83" s="53" t="s">
        <v>667</v>
      </c>
    </row>
    <row r="84" spans="1:5" x14ac:dyDescent="0.25">
      <c r="A84" s="50" t="s">
        <v>293</v>
      </c>
      <c r="B84" s="51" t="s">
        <v>668</v>
      </c>
      <c r="C84" s="50" t="s">
        <v>293</v>
      </c>
      <c r="D84" s="52" t="s">
        <v>666</v>
      </c>
      <c r="E84" s="53" t="s">
        <v>667</v>
      </c>
    </row>
    <row r="85" spans="1:5" x14ac:dyDescent="0.25">
      <c r="A85" s="50" t="s">
        <v>669</v>
      </c>
      <c r="B85" s="51" t="s">
        <v>670</v>
      </c>
      <c r="C85" s="50" t="s">
        <v>669</v>
      </c>
      <c r="D85" s="52" t="s">
        <v>666</v>
      </c>
      <c r="E85" s="53" t="s">
        <v>671</v>
      </c>
    </row>
    <row r="86" spans="1:5" x14ac:dyDescent="0.25">
      <c r="A86" s="50" t="s">
        <v>672</v>
      </c>
      <c r="B86" s="51" t="s">
        <v>670</v>
      </c>
      <c r="C86" s="50" t="s">
        <v>669</v>
      </c>
      <c r="D86" s="52" t="s">
        <v>673</v>
      </c>
      <c r="E86" s="53" t="s">
        <v>674</v>
      </c>
    </row>
    <row r="87" spans="1:5" x14ac:dyDescent="0.25">
      <c r="A87" s="50" t="s">
        <v>294</v>
      </c>
      <c r="B87" s="51" t="s">
        <v>675</v>
      </c>
      <c r="C87" s="50" t="s">
        <v>294</v>
      </c>
      <c r="D87" s="52" t="s">
        <v>676</v>
      </c>
      <c r="E87" s="53" t="s">
        <v>677</v>
      </c>
    </row>
    <row r="88" spans="1:5" x14ac:dyDescent="0.25">
      <c r="A88" s="50" t="s">
        <v>292</v>
      </c>
      <c r="B88" s="51" t="s">
        <v>678</v>
      </c>
      <c r="C88" s="50" t="s">
        <v>292</v>
      </c>
      <c r="D88" s="52" t="s">
        <v>679</v>
      </c>
      <c r="E88" s="53" t="s">
        <v>680</v>
      </c>
    </row>
    <row r="89" spans="1:5" x14ac:dyDescent="0.25">
      <c r="A89" s="50" t="s">
        <v>681</v>
      </c>
      <c r="B89" s="51" t="s">
        <v>678</v>
      </c>
      <c r="C89" s="50" t="s">
        <v>681</v>
      </c>
      <c r="D89" s="52" t="s">
        <v>679</v>
      </c>
      <c r="E89" s="53" t="s">
        <v>680</v>
      </c>
    </row>
    <row r="90" spans="1:5" x14ac:dyDescent="0.25">
      <c r="A90" s="50" t="s">
        <v>682</v>
      </c>
      <c r="B90" s="51" t="s">
        <v>683</v>
      </c>
      <c r="C90" s="50" t="s">
        <v>295</v>
      </c>
      <c r="D90" s="52" t="s">
        <v>684</v>
      </c>
      <c r="E90" s="53" t="s">
        <v>685</v>
      </c>
    </row>
    <row r="91" spans="1:5" x14ac:dyDescent="0.25">
      <c r="A91" s="50" t="s">
        <v>295</v>
      </c>
      <c r="B91" s="51" t="s">
        <v>683</v>
      </c>
      <c r="C91" s="50" t="s">
        <v>295</v>
      </c>
      <c r="D91" s="52" t="s">
        <v>684</v>
      </c>
      <c r="E91" s="53" t="s">
        <v>685</v>
      </c>
    </row>
    <row r="92" spans="1:5" x14ac:dyDescent="0.25">
      <c r="A92" s="50" t="s">
        <v>178</v>
      </c>
      <c r="B92" s="51" t="s">
        <v>686</v>
      </c>
      <c r="C92" s="50" t="s">
        <v>178</v>
      </c>
      <c r="D92" s="52" t="s">
        <v>687</v>
      </c>
      <c r="E92" s="53" t="s">
        <v>688</v>
      </c>
    </row>
    <row r="93" spans="1:5" x14ac:dyDescent="0.25">
      <c r="A93" s="54" t="s">
        <v>689</v>
      </c>
      <c r="B93" s="55" t="s">
        <v>686</v>
      </c>
      <c r="C93" s="54" t="s">
        <v>178</v>
      </c>
      <c r="D93" s="56" t="s">
        <v>687</v>
      </c>
      <c r="E93" s="60" t="s">
        <v>688</v>
      </c>
    </row>
    <row r="94" spans="1:5" x14ac:dyDescent="0.25">
      <c r="A94" s="50" t="s">
        <v>690</v>
      </c>
      <c r="B94" s="51" t="s">
        <v>686</v>
      </c>
      <c r="C94" s="50" t="s">
        <v>178</v>
      </c>
      <c r="D94" s="52" t="s">
        <v>687</v>
      </c>
      <c r="E94" s="53" t="s">
        <v>688</v>
      </c>
    </row>
    <row r="95" spans="1:5" x14ac:dyDescent="0.25">
      <c r="A95" s="50" t="s">
        <v>691</v>
      </c>
      <c r="B95" s="51" t="s">
        <v>686</v>
      </c>
      <c r="C95" s="50" t="s">
        <v>178</v>
      </c>
      <c r="D95" s="52" t="s">
        <v>687</v>
      </c>
      <c r="E95" s="53" t="s">
        <v>688</v>
      </c>
    </row>
    <row r="96" spans="1:5" x14ac:dyDescent="0.25">
      <c r="A96" s="50" t="s">
        <v>179</v>
      </c>
      <c r="B96" s="51" t="s">
        <v>686</v>
      </c>
      <c r="C96" s="50" t="s">
        <v>178</v>
      </c>
      <c r="D96" s="52" t="s">
        <v>687</v>
      </c>
      <c r="E96" s="53" t="s">
        <v>688</v>
      </c>
    </row>
    <row r="97" spans="1:5" x14ac:dyDescent="0.25">
      <c r="A97" s="50" t="s">
        <v>692</v>
      </c>
      <c r="B97" s="51" t="s">
        <v>693</v>
      </c>
      <c r="C97" s="50" t="s">
        <v>299</v>
      </c>
      <c r="D97" s="52" t="s">
        <v>694</v>
      </c>
      <c r="E97" s="53" t="s">
        <v>695</v>
      </c>
    </row>
    <row r="98" spans="1:5" x14ac:dyDescent="0.25">
      <c r="A98" s="50" t="s">
        <v>299</v>
      </c>
      <c r="B98" s="51" t="s">
        <v>693</v>
      </c>
      <c r="C98" s="50" t="s">
        <v>299</v>
      </c>
      <c r="D98" s="52" t="s">
        <v>694</v>
      </c>
      <c r="E98" s="53" t="s">
        <v>695</v>
      </c>
    </row>
    <row r="99" spans="1:5" x14ac:dyDescent="0.25">
      <c r="A99" s="50" t="s">
        <v>696</v>
      </c>
      <c r="B99" s="51" t="s">
        <v>697</v>
      </c>
      <c r="C99" s="50" t="s">
        <v>696</v>
      </c>
      <c r="D99" s="52" t="s">
        <v>698</v>
      </c>
      <c r="E99" s="53" t="s">
        <v>699</v>
      </c>
    </row>
    <row r="100" spans="1:5" x14ac:dyDescent="0.25">
      <c r="A100" s="50" t="s">
        <v>325</v>
      </c>
      <c r="B100" s="51" t="s">
        <v>700</v>
      </c>
      <c r="C100" s="50" t="s">
        <v>325</v>
      </c>
      <c r="D100" s="52" t="s">
        <v>698</v>
      </c>
      <c r="E100" s="53" t="s">
        <v>699</v>
      </c>
    </row>
    <row r="101" spans="1:5" x14ac:dyDescent="0.25">
      <c r="A101" s="50" t="s">
        <v>314</v>
      </c>
      <c r="B101" s="51" t="s">
        <v>701</v>
      </c>
      <c r="C101" s="50" t="s">
        <v>313</v>
      </c>
      <c r="D101" s="52" t="s">
        <v>702</v>
      </c>
      <c r="E101" s="53" t="s">
        <v>703</v>
      </c>
    </row>
    <row r="102" spans="1:5" x14ac:dyDescent="0.25">
      <c r="A102" s="50" t="s">
        <v>313</v>
      </c>
      <c r="B102" s="51" t="s">
        <v>701</v>
      </c>
      <c r="C102" s="50" t="s">
        <v>313</v>
      </c>
      <c r="D102" s="52" t="s">
        <v>702</v>
      </c>
      <c r="E102" s="53" t="s">
        <v>703</v>
      </c>
    </row>
    <row r="103" spans="1:5" x14ac:dyDescent="0.25">
      <c r="A103" s="50" t="s">
        <v>302</v>
      </c>
      <c r="B103" s="51" t="s">
        <v>704</v>
      </c>
      <c r="C103" s="50" t="s">
        <v>302</v>
      </c>
      <c r="D103" s="52" t="s">
        <v>705</v>
      </c>
      <c r="E103" s="53" t="s">
        <v>706</v>
      </c>
    </row>
    <row r="104" spans="1:5" x14ac:dyDescent="0.25">
      <c r="A104" s="50" t="s">
        <v>303</v>
      </c>
      <c r="B104" s="51" t="s">
        <v>707</v>
      </c>
      <c r="C104" s="50" t="s">
        <v>303</v>
      </c>
      <c r="D104" s="52" t="s">
        <v>708</v>
      </c>
      <c r="E104" s="53" t="s">
        <v>709</v>
      </c>
    </row>
    <row r="105" spans="1:5" x14ac:dyDescent="0.25">
      <c r="A105" s="50" t="s">
        <v>304</v>
      </c>
      <c r="B105" s="51" t="s">
        <v>710</v>
      </c>
      <c r="C105" s="50" t="s">
        <v>304</v>
      </c>
      <c r="D105" s="52" t="s">
        <v>711</v>
      </c>
      <c r="E105" s="53" t="s">
        <v>712</v>
      </c>
    </row>
    <row r="106" spans="1:5" x14ac:dyDescent="0.25">
      <c r="A106" s="50" t="s">
        <v>308</v>
      </c>
      <c r="B106" s="51" t="s">
        <v>713</v>
      </c>
      <c r="C106" s="50" t="s">
        <v>308</v>
      </c>
      <c r="D106" s="52" t="s">
        <v>714</v>
      </c>
      <c r="E106" s="53" t="s">
        <v>715</v>
      </c>
    </row>
    <row r="107" spans="1:5" x14ac:dyDescent="0.25">
      <c r="A107" s="50" t="s">
        <v>716</v>
      </c>
      <c r="B107" s="51" t="s">
        <v>717</v>
      </c>
      <c r="C107" s="50" t="s">
        <v>716</v>
      </c>
      <c r="D107" s="52" t="s">
        <v>718</v>
      </c>
      <c r="E107" s="53" t="s">
        <v>719</v>
      </c>
    </row>
    <row r="108" spans="1:5" x14ac:dyDescent="0.25">
      <c r="A108" s="50" t="s">
        <v>720</v>
      </c>
      <c r="B108" s="51" t="s">
        <v>717</v>
      </c>
      <c r="C108" s="50" t="s">
        <v>720</v>
      </c>
      <c r="D108" s="52" t="s">
        <v>718</v>
      </c>
      <c r="E108" s="53" t="s">
        <v>719</v>
      </c>
    </row>
    <row r="109" spans="1:5" x14ac:dyDescent="0.25">
      <c r="A109" s="50" t="s">
        <v>309</v>
      </c>
      <c r="B109" s="51" t="s">
        <v>717</v>
      </c>
      <c r="C109" s="50" t="s">
        <v>309</v>
      </c>
      <c r="D109" s="52" t="s">
        <v>718</v>
      </c>
      <c r="E109" s="53" t="s">
        <v>719</v>
      </c>
    </row>
    <row r="110" spans="1:5" x14ac:dyDescent="0.25">
      <c r="A110" s="50" t="s">
        <v>310</v>
      </c>
      <c r="B110" s="51" t="s">
        <v>721</v>
      </c>
      <c r="C110" s="50" t="s">
        <v>310</v>
      </c>
      <c r="D110" s="52" t="s">
        <v>722</v>
      </c>
      <c r="E110" s="53" t="s">
        <v>723</v>
      </c>
    </row>
    <row r="111" spans="1:5" x14ac:dyDescent="0.25">
      <c r="A111" s="50" t="s">
        <v>311</v>
      </c>
      <c r="B111" s="51" t="s">
        <v>724</v>
      </c>
      <c r="C111" s="50" t="s">
        <v>311</v>
      </c>
      <c r="D111" s="52" t="s">
        <v>725</v>
      </c>
      <c r="E111" s="53" t="s">
        <v>726</v>
      </c>
    </row>
    <row r="112" spans="1:5" x14ac:dyDescent="0.25">
      <c r="A112" s="50" t="s">
        <v>305</v>
      </c>
      <c r="B112" s="51" t="s">
        <v>727</v>
      </c>
      <c r="C112" s="50" t="s">
        <v>305</v>
      </c>
      <c r="D112" s="52" t="s">
        <v>728</v>
      </c>
      <c r="E112" s="53" t="s">
        <v>729</v>
      </c>
    </row>
    <row r="113" spans="1:5" x14ac:dyDescent="0.25">
      <c r="A113" s="50" t="s">
        <v>320</v>
      </c>
      <c r="B113" s="51" t="s">
        <v>730</v>
      </c>
      <c r="C113" s="50" t="s">
        <v>319</v>
      </c>
      <c r="D113" s="52" t="s">
        <v>731</v>
      </c>
      <c r="E113" s="53" t="s">
        <v>732</v>
      </c>
    </row>
    <row r="114" spans="1:5" x14ac:dyDescent="0.25">
      <c r="A114" s="50" t="s">
        <v>319</v>
      </c>
      <c r="B114" s="51" t="s">
        <v>730</v>
      </c>
      <c r="C114" s="50" t="s">
        <v>319</v>
      </c>
      <c r="D114" s="52" t="s">
        <v>731</v>
      </c>
      <c r="E114" s="53" t="s">
        <v>732</v>
      </c>
    </row>
    <row r="115" spans="1:5" x14ac:dyDescent="0.25">
      <c r="A115" s="50" t="s">
        <v>316</v>
      </c>
      <c r="B115" s="51" t="s">
        <v>733</v>
      </c>
      <c r="C115" s="50" t="s">
        <v>316</v>
      </c>
      <c r="D115" s="52" t="s">
        <v>734</v>
      </c>
      <c r="E115" s="53" t="s">
        <v>735</v>
      </c>
    </row>
    <row r="116" spans="1:5" x14ac:dyDescent="0.25">
      <c r="A116" s="50" t="s">
        <v>736</v>
      </c>
      <c r="B116" s="51" t="s">
        <v>733</v>
      </c>
      <c r="C116" s="50" t="s">
        <v>736</v>
      </c>
      <c r="D116" s="52" t="s">
        <v>734</v>
      </c>
      <c r="E116" s="53" t="s">
        <v>735</v>
      </c>
    </row>
    <row r="117" spans="1:5" x14ac:dyDescent="0.25">
      <c r="A117" s="50" t="s">
        <v>737</v>
      </c>
      <c r="B117" s="51" t="s">
        <v>733</v>
      </c>
      <c r="C117" s="50" t="s">
        <v>737</v>
      </c>
      <c r="D117" s="52" t="s">
        <v>734</v>
      </c>
      <c r="E117" s="53" t="s">
        <v>735</v>
      </c>
    </row>
    <row r="118" spans="1:5" x14ac:dyDescent="0.25">
      <c r="A118" s="50" t="s">
        <v>738</v>
      </c>
      <c r="B118" s="51" t="s">
        <v>739</v>
      </c>
      <c r="C118" s="50" t="s">
        <v>738</v>
      </c>
      <c r="D118" s="52" t="s">
        <v>740</v>
      </c>
      <c r="E118" s="53" t="s">
        <v>741</v>
      </c>
    </row>
    <row r="119" spans="1:5" x14ac:dyDescent="0.25">
      <c r="A119" s="50" t="s">
        <v>742</v>
      </c>
      <c r="B119" s="51" t="s">
        <v>739</v>
      </c>
      <c r="C119" s="50" t="s">
        <v>742</v>
      </c>
      <c r="D119" s="52" t="s">
        <v>740</v>
      </c>
      <c r="E119" s="53" t="s">
        <v>741</v>
      </c>
    </row>
    <row r="120" spans="1:5" x14ac:dyDescent="0.25">
      <c r="A120" s="50" t="s">
        <v>317</v>
      </c>
      <c r="B120" s="51" t="s">
        <v>743</v>
      </c>
      <c r="C120" s="50" t="s">
        <v>317</v>
      </c>
      <c r="D120" s="52" t="s">
        <v>740</v>
      </c>
      <c r="E120" s="53" t="s">
        <v>741</v>
      </c>
    </row>
    <row r="121" spans="1:5" x14ac:dyDescent="0.25">
      <c r="A121" s="50" t="s">
        <v>318</v>
      </c>
      <c r="B121" s="51" t="s">
        <v>744</v>
      </c>
      <c r="C121" s="50" t="s">
        <v>318</v>
      </c>
      <c r="D121" s="52" t="s">
        <v>745</v>
      </c>
      <c r="E121" s="53" t="s">
        <v>746</v>
      </c>
    </row>
    <row r="122" spans="1:5" x14ac:dyDescent="0.25">
      <c r="A122" s="50" t="s">
        <v>343</v>
      </c>
      <c r="B122" s="51" t="s">
        <v>747</v>
      </c>
      <c r="C122" s="50" t="s">
        <v>342</v>
      </c>
      <c r="D122" s="52" t="s">
        <v>748</v>
      </c>
      <c r="E122" s="53" t="s">
        <v>749</v>
      </c>
    </row>
    <row r="123" spans="1:5" x14ac:dyDescent="0.25">
      <c r="A123" s="50" t="s">
        <v>342</v>
      </c>
      <c r="B123" s="51" t="s">
        <v>747</v>
      </c>
      <c r="C123" s="50" t="s">
        <v>342</v>
      </c>
      <c r="D123" s="52" t="s">
        <v>748</v>
      </c>
      <c r="E123" s="53" t="s">
        <v>749</v>
      </c>
    </row>
    <row r="124" spans="1:5" x14ac:dyDescent="0.25">
      <c r="A124" s="54" t="s">
        <v>750</v>
      </c>
      <c r="B124" s="55" t="s">
        <v>751</v>
      </c>
      <c r="C124" s="54" t="s">
        <v>300</v>
      </c>
      <c r="D124" s="58" t="s">
        <v>752</v>
      </c>
      <c r="E124" s="57" t="s">
        <v>753</v>
      </c>
    </row>
    <row r="125" spans="1:5" x14ac:dyDescent="0.25">
      <c r="A125" s="54" t="s">
        <v>300</v>
      </c>
      <c r="B125" s="55" t="s">
        <v>751</v>
      </c>
      <c r="C125" s="54" t="s">
        <v>300</v>
      </c>
      <c r="D125" s="58" t="s">
        <v>752</v>
      </c>
      <c r="E125" s="57" t="s">
        <v>753</v>
      </c>
    </row>
    <row r="126" spans="1:5" x14ac:dyDescent="0.25">
      <c r="A126" s="54" t="s">
        <v>301</v>
      </c>
      <c r="B126" s="55" t="s">
        <v>751</v>
      </c>
      <c r="C126" s="54" t="s">
        <v>300</v>
      </c>
      <c r="D126" s="58" t="s">
        <v>752</v>
      </c>
      <c r="E126" s="57" t="s">
        <v>753</v>
      </c>
    </row>
    <row r="127" spans="1:5" x14ac:dyDescent="0.25">
      <c r="A127" s="54" t="s">
        <v>306</v>
      </c>
      <c r="B127" s="55" t="s">
        <v>754</v>
      </c>
      <c r="C127" s="54" t="s">
        <v>306</v>
      </c>
      <c r="D127" s="56" t="s">
        <v>755</v>
      </c>
      <c r="E127" s="57" t="s">
        <v>756</v>
      </c>
    </row>
    <row r="128" spans="1:5" x14ac:dyDescent="0.25">
      <c r="A128" s="50" t="s">
        <v>307</v>
      </c>
      <c r="B128" s="51" t="s">
        <v>754</v>
      </c>
      <c r="C128" s="50" t="s">
        <v>306</v>
      </c>
      <c r="D128" s="52" t="s">
        <v>755</v>
      </c>
      <c r="E128" s="53" t="s">
        <v>756</v>
      </c>
    </row>
    <row r="129" spans="1:5" x14ac:dyDescent="0.25">
      <c r="A129" s="50" t="s">
        <v>757</v>
      </c>
      <c r="B129" s="51" t="s">
        <v>758</v>
      </c>
      <c r="C129" s="50" t="s">
        <v>757</v>
      </c>
      <c r="D129" s="52" t="s">
        <v>759</v>
      </c>
      <c r="E129" s="53" t="s">
        <v>760</v>
      </c>
    </row>
    <row r="130" spans="1:5" x14ac:dyDescent="0.25">
      <c r="A130" s="50" t="s">
        <v>761</v>
      </c>
      <c r="B130" s="51" t="s">
        <v>762</v>
      </c>
      <c r="C130" s="50" t="s">
        <v>225</v>
      </c>
      <c r="D130" s="52" t="s">
        <v>763</v>
      </c>
      <c r="E130" s="53" t="s">
        <v>764</v>
      </c>
    </row>
    <row r="131" spans="1:5" x14ac:dyDescent="0.25">
      <c r="A131" s="50" t="s">
        <v>225</v>
      </c>
      <c r="B131" s="51" t="s">
        <v>762</v>
      </c>
      <c r="C131" s="50" t="s">
        <v>225</v>
      </c>
      <c r="D131" s="52" t="s">
        <v>763</v>
      </c>
      <c r="E131" s="53" t="s">
        <v>764</v>
      </c>
    </row>
    <row r="132" spans="1:5" x14ac:dyDescent="0.25">
      <c r="A132" s="50" t="s">
        <v>226</v>
      </c>
      <c r="B132" s="51" t="s">
        <v>762</v>
      </c>
      <c r="C132" s="50" t="s">
        <v>225</v>
      </c>
      <c r="D132" s="52" t="s">
        <v>763</v>
      </c>
      <c r="E132" s="53" t="s">
        <v>764</v>
      </c>
    </row>
    <row r="133" spans="1:5" x14ac:dyDescent="0.25">
      <c r="A133" s="50" t="s">
        <v>765</v>
      </c>
      <c r="B133" s="51" t="s">
        <v>766</v>
      </c>
      <c r="C133" s="50" t="s">
        <v>765</v>
      </c>
      <c r="D133" s="52" t="s">
        <v>767</v>
      </c>
      <c r="E133" s="53" t="s">
        <v>768</v>
      </c>
    </row>
    <row r="134" spans="1:5" x14ac:dyDescent="0.25">
      <c r="A134" s="50" t="s">
        <v>326</v>
      </c>
      <c r="B134" s="51" t="s">
        <v>769</v>
      </c>
      <c r="C134" s="50" t="s">
        <v>326</v>
      </c>
      <c r="D134" s="52" t="s">
        <v>767</v>
      </c>
      <c r="E134" s="53" t="s">
        <v>768</v>
      </c>
    </row>
    <row r="135" spans="1:5" x14ac:dyDescent="0.25">
      <c r="A135" s="50" t="s">
        <v>328</v>
      </c>
      <c r="B135" s="51" t="s">
        <v>770</v>
      </c>
      <c r="C135" s="50" t="s">
        <v>328</v>
      </c>
      <c r="D135" s="52" t="s">
        <v>771</v>
      </c>
      <c r="E135" s="53" t="s">
        <v>772</v>
      </c>
    </row>
    <row r="136" spans="1:5" x14ac:dyDescent="0.25">
      <c r="A136" s="50" t="s">
        <v>329</v>
      </c>
      <c r="B136" s="51" t="s">
        <v>770</v>
      </c>
      <c r="C136" s="50" t="s">
        <v>328</v>
      </c>
      <c r="D136" s="52" t="s">
        <v>771</v>
      </c>
      <c r="E136" s="53" t="s">
        <v>772</v>
      </c>
    </row>
    <row r="137" spans="1:5" x14ac:dyDescent="0.25">
      <c r="A137" s="50" t="s">
        <v>336</v>
      </c>
      <c r="B137" s="51" t="s">
        <v>773</v>
      </c>
      <c r="C137" s="50" t="s">
        <v>335</v>
      </c>
      <c r="D137" s="52" t="s">
        <v>774</v>
      </c>
      <c r="E137" s="53" t="s">
        <v>775</v>
      </c>
    </row>
    <row r="138" spans="1:5" x14ac:dyDescent="0.25">
      <c r="A138" s="50" t="s">
        <v>335</v>
      </c>
      <c r="B138" s="51" t="s">
        <v>773</v>
      </c>
      <c r="C138" s="50" t="s">
        <v>335</v>
      </c>
      <c r="D138" s="52" t="s">
        <v>774</v>
      </c>
      <c r="E138" s="53" t="s">
        <v>775</v>
      </c>
    </row>
    <row r="139" spans="1:5" x14ac:dyDescent="0.25">
      <c r="A139" s="50" t="s">
        <v>333</v>
      </c>
      <c r="B139" s="51" t="s">
        <v>776</v>
      </c>
      <c r="C139" s="50" t="s">
        <v>333</v>
      </c>
      <c r="D139" s="52" t="s">
        <v>777</v>
      </c>
      <c r="E139" s="53" t="s">
        <v>778</v>
      </c>
    </row>
    <row r="140" spans="1:5" x14ac:dyDescent="0.25">
      <c r="A140" s="50" t="s">
        <v>334</v>
      </c>
      <c r="B140" s="51" t="s">
        <v>776</v>
      </c>
      <c r="C140" s="50" t="s">
        <v>333</v>
      </c>
      <c r="D140" s="52" t="s">
        <v>777</v>
      </c>
      <c r="E140" s="53" t="s">
        <v>778</v>
      </c>
    </row>
    <row r="141" spans="1:5" x14ac:dyDescent="0.25">
      <c r="A141" s="50" t="s">
        <v>779</v>
      </c>
      <c r="B141" s="51" t="s">
        <v>780</v>
      </c>
      <c r="C141" s="50" t="s">
        <v>324</v>
      </c>
      <c r="D141" s="52" t="s">
        <v>781</v>
      </c>
      <c r="E141" s="53" t="s">
        <v>782</v>
      </c>
    </row>
    <row r="142" spans="1:5" x14ac:dyDescent="0.25">
      <c r="A142" s="50" t="s">
        <v>324</v>
      </c>
      <c r="B142" s="51" t="s">
        <v>780</v>
      </c>
      <c r="C142" s="50" t="s">
        <v>324</v>
      </c>
      <c r="D142" s="52" t="s">
        <v>781</v>
      </c>
      <c r="E142" s="53" t="s">
        <v>782</v>
      </c>
    </row>
    <row r="143" spans="1:5" x14ac:dyDescent="0.25">
      <c r="A143" s="50" t="s">
        <v>783</v>
      </c>
      <c r="B143" s="51" t="s">
        <v>780</v>
      </c>
      <c r="C143" s="50" t="s">
        <v>783</v>
      </c>
      <c r="D143" s="52" t="s">
        <v>781</v>
      </c>
      <c r="E143" s="53" t="s">
        <v>782</v>
      </c>
    </row>
    <row r="144" spans="1:5" x14ac:dyDescent="0.25">
      <c r="A144" s="50" t="s">
        <v>323</v>
      </c>
      <c r="B144" s="51" t="s">
        <v>784</v>
      </c>
      <c r="C144" s="50" t="s">
        <v>323</v>
      </c>
      <c r="D144" s="52" t="s">
        <v>781</v>
      </c>
      <c r="E144" s="53" t="s">
        <v>782</v>
      </c>
    </row>
    <row r="145" spans="1:5" x14ac:dyDescent="0.25">
      <c r="A145" s="50" t="s">
        <v>321</v>
      </c>
      <c r="B145" s="51" t="s">
        <v>785</v>
      </c>
      <c r="C145" s="50" t="s">
        <v>321</v>
      </c>
      <c r="D145" s="52" t="s">
        <v>786</v>
      </c>
      <c r="E145" s="53" t="s">
        <v>787</v>
      </c>
    </row>
    <row r="146" spans="1:5" x14ac:dyDescent="0.25">
      <c r="A146" s="50" t="s">
        <v>322</v>
      </c>
      <c r="B146" s="51" t="s">
        <v>785</v>
      </c>
      <c r="C146" s="50" t="s">
        <v>321</v>
      </c>
      <c r="D146" s="52" t="s">
        <v>786</v>
      </c>
      <c r="E146" s="53" t="s">
        <v>787</v>
      </c>
    </row>
    <row r="147" spans="1:5" x14ac:dyDescent="0.25">
      <c r="A147" s="50" t="s">
        <v>340</v>
      </c>
      <c r="B147" s="51" t="s">
        <v>788</v>
      </c>
      <c r="C147" s="50" t="s">
        <v>339</v>
      </c>
      <c r="D147" s="52" t="s">
        <v>789</v>
      </c>
      <c r="E147" s="53" t="s">
        <v>790</v>
      </c>
    </row>
    <row r="148" spans="1:5" x14ac:dyDescent="0.25">
      <c r="A148" s="50" t="s">
        <v>339</v>
      </c>
      <c r="B148" s="51" t="s">
        <v>788</v>
      </c>
      <c r="C148" s="50" t="s">
        <v>339</v>
      </c>
      <c r="D148" s="52" t="s">
        <v>789</v>
      </c>
      <c r="E148" s="53" t="s">
        <v>791</v>
      </c>
    </row>
    <row r="149" spans="1:5" x14ac:dyDescent="0.25">
      <c r="A149" s="50" t="s">
        <v>341</v>
      </c>
      <c r="B149" s="51" t="s">
        <v>788</v>
      </c>
      <c r="C149" s="50" t="s">
        <v>339</v>
      </c>
      <c r="D149" s="52" t="s">
        <v>789</v>
      </c>
      <c r="E149" s="53" t="s">
        <v>791</v>
      </c>
    </row>
    <row r="150" spans="1:5" x14ac:dyDescent="0.25">
      <c r="A150" s="50" t="s">
        <v>344</v>
      </c>
      <c r="B150" s="51" t="s">
        <v>792</v>
      </c>
      <c r="C150" s="50" t="s">
        <v>344</v>
      </c>
      <c r="D150" s="52" t="s">
        <v>793</v>
      </c>
      <c r="E150" s="53" t="s">
        <v>794</v>
      </c>
    </row>
    <row r="151" spans="1:5" x14ac:dyDescent="0.25">
      <c r="A151" s="50" t="s">
        <v>345</v>
      </c>
      <c r="B151" s="51" t="s">
        <v>792</v>
      </c>
      <c r="C151" s="50" t="s">
        <v>344</v>
      </c>
      <c r="D151" s="52" t="s">
        <v>793</v>
      </c>
      <c r="E151" s="53" t="s">
        <v>794</v>
      </c>
    </row>
    <row r="152" spans="1:5" x14ac:dyDescent="0.25">
      <c r="A152" s="50" t="s">
        <v>795</v>
      </c>
      <c r="B152" s="51" t="s">
        <v>796</v>
      </c>
      <c r="C152" s="50" t="s">
        <v>795</v>
      </c>
      <c r="D152" s="52" t="s">
        <v>797</v>
      </c>
      <c r="E152" s="53" t="s">
        <v>798</v>
      </c>
    </row>
    <row r="153" spans="1:5" x14ac:dyDescent="0.25">
      <c r="A153" s="50" t="s">
        <v>799</v>
      </c>
      <c r="B153" s="51" t="s">
        <v>800</v>
      </c>
      <c r="C153" s="50" t="s">
        <v>795</v>
      </c>
      <c r="D153" s="52" t="s">
        <v>797</v>
      </c>
      <c r="E153" s="53" t="s">
        <v>798</v>
      </c>
    </row>
    <row r="154" spans="1:5" x14ac:dyDescent="0.25">
      <c r="A154" s="50" t="s">
        <v>801</v>
      </c>
      <c r="B154" s="51" t="s">
        <v>802</v>
      </c>
      <c r="C154" s="50" t="s">
        <v>801</v>
      </c>
      <c r="D154" s="52" t="s">
        <v>803</v>
      </c>
      <c r="E154" s="53" t="s">
        <v>804</v>
      </c>
    </row>
    <row r="155" spans="1:5" x14ac:dyDescent="0.25">
      <c r="A155" s="50" t="s">
        <v>805</v>
      </c>
      <c r="B155" s="51" t="s">
        <v>802</v>
      </c>
      <c r="C155" s="50" t="s">
        <v>805</v>
      </c>
      <c r="D155" s="52" t="s">
        <v>803</v>
      </c>
      <c r="E155" s="53" t="s">
        <v>804</v>
      </c>
    </row>
    <row r="156" spans="1:5" x14ac:dyDescent="0.25">
      <c r="A156" s="50" t="s">
        <v>346</v>
      </c>
      <c r="B156" s="51" t="s">
        <v>806</v>
      </c>
      <c r="C156" s="50" t="s">
        <v>346</v>
      </c>
      <c r="D156" s="52" t="s">
        <v>803</v>
      </c>
      <c r="E156" s="53" t="s">
        <v>804</v>
      </c>
    </row>
    <row r="157" spans="1:5" x14ac:dyDescent="0.25">
      <c r="A157" s="50" t="s">
        <v>347</v>
      </c>
      <c r="B157" s="51" t="s">
        <v>807</v>
      </c>
      <c r="C157" s="50" t="s">
        <v>347</v>
      </c>
      <c r="D157" s="52" t="s">
        <v>808</v>
      </c>
      <c r="E157" s="53" t="s">
        <v>809</v>
      </c>
    </row>
    <row r="158" spans="1:5" x14ac:dyDescent="0.25">
      <c r="A158" s="50" t="s">
        <v>348</v>
      </c>
      <c r="B158" s="51" t="s">
        <v>807</v>
      </c>
      <c r="C158" s="50" t="s">
        <v>347</v>
      </c>
      <c r="D158" s="52" t="s">
        <v>808</v>
      </c>
      <c r="E158" s="53" t="s">
        <v>809</v>
      </c>
    </row>
    <row r="159" spans="1:5" x14ac:dyDescent="0.25">
      <c r="A159" s="50" t="s">
        <v>349</v>
      </c>
      <c r="B159" s="51" t="s">
        <v>810</v>
      </c>
      <c r="C159" s="50" t="s">
        <v>349</v>
      </c>
      <c r="D159" s="52" t="s">
        <v>811</v>
      </c>
      <c r="E159" s="53" t="s">
        <v>812</v>
      </c>
    </row>
    <row r="160" spans="1:5" x14ac:dyDescent="0.25">
      <c r="A160" s="50" t="s">
        <v>352</v>
      </c>
      <c r="B160" s="51" t="s">
        <v>813</v>
      </c>
      <c r="C160" s="50" t="s">
        <v>352</v>
      </c>
      <c r="D160" s="52" t="s">
        <v>814</v>
      </c>
      <c r="E160" s="53" t="s">
        <v>815</v>
      </c>
    </row>
    <row r="161" spans="1:5" x14ac:dyDescent="0.25">
      <c r="A161" s="50" t="s">
        <v>816</v>
      </c>
      <c r="B161" s="51" t="s">
        <v>813</v>
      </c>
      <c r="C161" s="50" t="s">
        <v>352</v>
      </c>
      <c r="D161" s="52" t="s">
        <v>814</v>
      </c>
      <c r="E161" s="53" t="s">
        <v>815</v>
      </c>
    </row>
    <row r="162" spans="1:5" x14ac:dyDescent="0.25">
      <c r="A162" s="50" t="s">
        <v>353</v>
      </c>
      <c r="B162" s="51" t="s">
        <v>813</v>
      </c>
      <c r="C162" s="50" t="s">
        <v>352</v>
      </c>
      <c r="D162" s="52" t="s">
        <v>814</v>
      </c>
      <c r="E162" s="53" t="s">
        <v>815</v>
      </c>
    </row>
    <row r="163" spans="1:5" x14ac:dyDescent="0.25">
      <c r="A163" s="54" t="s">
        <v>367</v>
      </c>
      <c r="B163" s="55" t="s">
        <v>817</v>
      </c>
      <c r="C163" s="54" t="s">
        <v>367</v>
      </c>
      <c r="D163" s="58" t="s">
        <v>818</v>
      </c>
      <c r="E163" s="57" t="s">
        <v>819</v>
      </c>
    </row>
    <row r="164" spans="1:5" x14ac:dyDescent="0.25">
      <c r="A164" s="50" t="s">
        <v>357</v>
      </c>
      <c r="B164" s="51" t="s">
        <v>820</v>
      </c>
      <c r="C164" s="50" t="s">
        <v>356</v>
      </c>
      <c r="D164" s="52" t="s">
        <v>821</v>
      </c>
      <c r="E164" s="53" t="s">
        <v>822</v>
      </c>
    </row>
    <row r="165" spans="1:5" x14ac:dyDescent="0.25">
      <c r="A165" s="50" t="s">
        <v>356</v>
      </c>
      <c r="B165" s="51" t="s">
        <v>820</v>
      </c>
      <c r="C165" s="50" t="s">
        <v>356</v>
      </c>
      <c r="D165" s="52" t="s">
        <v>821</v>
      </c>
      <c r="E165" s="53" t="s">
        <v>822</v>
      </c>
    </row>
    <row r="166" spans="1:5" x14ac:dyDescent="0.25">
      <c r="A166" s="50" t="s">
        <v>823</v>
      </c>
      <c r="B166" s="51" t="s">
        <v>824</v>
      </c>
      <c r="C166" s="50" t="s">
        <v>366</v>
      </c>
      <c r="D166" s="52" t="s">
        <v>825</v>
      </c>
      <c r="E166" s="53" t="s">
        <v>826</v>
      </c>
    </row>
    <row r="167" spans="1:5" x14ac:dyDescent="0.25">
      <c r="A167" s="50" t="s">
        <v>366</v>
      </c>
      <c r="B167" s="51" t="s">
        <v>824</v>
      </c>
      <c r="C167" s="50" t="s">
        <v>366</v>
      </c>
      <c r="D167" s="52" t="s">
        <v>825</v>
      </c>
      <c r="E167" s="53" t="s">
        <v>826</v>
      </c>
    </row>
    <row r="168" spans="1:5" x14ac:dyDescent="0.25">
      <c r="A168" s="54" t="s">
        <v>354</v>
      </c>
      <c r="B168" s="55" t="s">
        <v>827</v>
      </c>
      <c r="C168" s="54" t="s">
        <v>354</v>
      </c>
      <c r="D168" s="58" t="s">
        <v>611</v>
      </c>
      <c r="E168" s="61" t="s">
        <v>828</v>
      </c>
    </row>
    <row r="169" spans="1:5" x14ac:dyDescent="0.25">
      <c r="A169" s="54" t="s">
        <v>355</v>
      </c>
      <c r="B169" s="55" t="s">
        <v>827</v>
      </c>
      <c r="C169" s="54" t="s">
        <v>354</v>
      </c>
      <c r="D169" s="58" t="s">
        <v>611</v>
      </c>
      <c r="E169" s="61" t="s">
        <v>828</v>
      </c>
    </row>
    <row r="170" spans="1:5" x14ac:dyDescent="0.25">
      <c r="A170" s="50" t="s">
        <v>363</v>
      </c>
      <c r="B170" s="51" t="s">
        <v>829</v>
      </c>
      <c r="C170" s="50" t="s">
        <v>363</v>
      </c>
      <c r="D170" s="52" t="s">
        <v>830</v>
      </c>
      <c r="E170" s="53" t="s">
        <v>831</v>
      </c>
    </row>
    <row r="171" spans="1:5" x14ac:dyDescent="0.25">
      <c r="A171" s="54" t="s">
        <v>832</v>
      </c>
      <c r="B171" s="55" t="s">
        <v>833</v>
      </c>
      <c r="C171" s="54" t="s">
        <v>263</v>
      </c>
      <c r="D171" s="58" t="s">
        <v>611</v>
      </c>
      <c r="E171" s="61" t="s">
        <v>834</v>
      </c>
    </row>
    <row r="172" spans="1:5" x14ac:dyDescent="0.25">
      <c r="A172" s="54" t="s">
        <v>835</v>
      </c>
      <c r="B172" s="55" t="s">
        <v>833</v>
      </c>
      <c r="C172" s="54" t="s">
        <v>263</v>
      </c>
      <c r="D172" s="58" t="s">
        <v>611</v>
      </c>
      <c r="E172" s="61" t="s">
        <v>834</v>
      </c>
    </row>
    <row r="173" spans="1:5" x14ac:dyDescent="0.25">
      <c r="A173" s="54" t="s">
        <v>263</v>
      </c>
      <c r="B173" s="55" t="s">
        <v>833</v>
      </c>
      <c r="C173" s="54" t="s">
        <v>263</v>
      </c>
      <c r="D173" s="58" t="s">
        <v>611</v>
      </c>
      <c r="E173" s="61" t="s">
        <v>834</v>
      </c>
    </row>
    <row r="174" spans="1:5" x14ac:dyDescent="0.25">
      <c r="A174" s="54" t="s">
        <v>361</v>
      </c>
      <c r="B174" s="55" t="s">
        <v>833</v>
      </c>
      <c r="C174" s="54" t="s">
        <v>263</v>
      </c>
      <c r="D174" s="58" t="s">
        <v>611</v>
      </c>
      <c r="E174" s="61" t="s">
        <v>834</v>
      </c>
    </row>
    <row r="175" spans="1:5" x14ac:dyDescent="0.25">
      <c r="A175" s="54" t="s">
        <v>264</v>
      </c>
      <c r="B175" s="55" t="s">
        <v>833</v>
      </c>
      <c r="C175" s="54" t="s">
        <v>263</v>
      </c>
      <c r="D175" s="58" t="s">
        <v>611</v>
      </c>
      <c r="E175" s="61" t="s">
        <v>834</v>
      </c>
    </row>
    <row r="176" spans="1:5" x14ac:dyDescent="0.25">
      <c r="A176" s="54" t="s">
        <v>836</v>
      </c>
      <c r="B176" s="55" t="s">
        <v>833</v>
      </c>
      <c r="C176" s="54" t="s">
        <v>263</v>
      </c>
      <c r="D176" s="58" t="s">
        <v>611</v>
      </c>
      <c r="E176" s="61" t="s">
        <v>834</v>
      </c>
    </row>
    <row r="177" spans="1:5" x14ac:dyDescent="0.25">
      <c r="A177" s="54" t="s">
        <v>362</v>
      </c>
      <c r="B177" s="55" t="s">
        <v>833</v>
      </c>
      <c r="C177" s="54" t="s">
        <v>263</v>
      </c>
      <c r="D177" s="58" t="s">
        <v>611</v>
      </c>
      <c r="E177" s="61" t="s">
        <v>834</v>
      </c>
    </row>
    <row r="178" spans="1:5" x14ac:dyDescent="0.25">
      <c r="A178" s="54" t="s">
        <v>837</v>
      </c>
      <c r="B178" s="55" t="s">
        <v>833</v>
      </c>
      <c r="C178" s="54" t="s">
        <v>263</v>
      </c>
      <c r="D178" s="58" t="s">
        <v>611</v>
      </c>
      <c r="E178" s="61" t="s">
        <v>834</v>
      </c>
    </row>
    <row r="179" spans="1:5" x14ac:dyDescent="0.25">
      <c r="A179" s="50" t="s">
        <v>365</v>
      </c>
      <c r="B179" s="51" t="s">
        <v>838</v>
      </c>
      <c r="C179" s="50" t="s">
        <v>365</v>
      </c>
      <c r="D179" s="52" t="s">
        <v>839</v>
      </c>
      <c r="E179" s="53" t="s">
        <v>840</v>
      </c>
    </row>
    <row r="180" spans="1:5" x14ac:dyDescent="0.25">
      <c r="A180" s="50" t="s">
        <v>841</v>
      </c>
      <c r="B180" s="51" t="s">
        <v>838</v>
      </c>
      <c r="C180" s="50" t="s">
        <v>365</v>
      </c>
      <c r="D180" s="52" t="s">
        <v>839</v>
      </c>
      <c r="E180" s="53" t="s">
        <v>840</v>
      </c>
    </row>
    <row r="181" spans="1:5" x14ac:dyDescent="0.25">
      <c r="A181" s="50" t="s">
        <v>369</v>
      </c>
      <c r="B181" s="51" t="s">
        <v>842</v>
      </c>
      <c r="C181" s="50" t="s">
        <v>369</v>
      </c>
      <c r="D181" s="52" t="s">
        <v>843</v>
      </c>
      <c r="E181" s="53" t="s">
        <v>844</v>
      </c>
    </row>
    <row r="182" spans="1:5" x14ac:dyDescent="0.25">
      <c r="A182" s="50" t="s">
        <v>845</v>
      </c>
      <c r="B182" s="51" t="s">
        <v>846</v>
      </c>
      <c r="C182" s="50" t="s">
        <v>372</v>
      </c>
      <c r="D182" s="52" t="s">
        <v>847</v>
      </c>
      <c r="E182" s="53" t="s">
        <v>848</v>
      </c>
    </row>
    <row r="183" spans="1:5" x14ac:dyDescent="0.25">
      <c r="A183" s="50" t="s">
        <v>849</v>
      </c>
      <c r="B183" s="51" t="s">
        <v>846</v>
      </c>
      <c r="C183" s="50" t="s">
        <v>372</v>
      </c>
      <c r="D183" s="52" t="s">
        <v>847</v>
      </c>
      <c r="E183" s="53" t="s">
        <v>848</v>
      </c>
    </row>
    <row r="184" spans="1:5" x14ac:dyDescent="0.25">
      <c r="A184" s="50" t="s">
        <v>373</v>
      </c>
      <c r="B184" s="51" t="s">
        <v>846</v>
      </c>
      <c r="C184" s="50" t="s">
        <v>372</v>
      </c>
      <c r="D184" s="52" t="s">
        <v>847</v>
      </c>
      <c r="E184" s="53" t="s">
        <v>848</v>
      </c>
    </row>
    <row r="185" spans="1:5" x14ac:dyDescent="0.25">
      <c r="A185" s="50" t="s">
        <v>372</v>
      </c>
      <c r="B185" s="51" t="s">
        <v>846</v>
      </c>
      <c r="C185" s="50" t="s">
        <v>372</v>
      </c>
      <c r="D185" s="52" t="s">
        <v>847</v>
      </c>
      <c r="E185" s="53" t="s">
        <v>848</v>
      </c>
    </row>
    <row r="186" spans="1:5" x14ac:dyDescent="0.25">
      <c r="A186" s="50" t="s">
        <v>384</v>
      </c>
      <c r="B186" s="51" t="s">
        <v>850</v>
      </c>
      <c r="C186" s="50" t="s">
        <v>383</v>
      </c>
      <c r="D186" s="52" t="s">
        <v>851</v>
      </c>
      <c r="E186" s="53" t="s">
        <v>852</v>
      </c>
    </row>
    <row r="187" spans="1:5" x14ac:dyDescent="0.25">
      <c r="A187" s="50" t="s">
        <v>383</v>
      </c>
      <c r="B187" s="51" t="s">
        <v>850</v>
      </c>
      <c r="C187" s="50" t="s">
        <v>383</v>
      </c>
      <c r="D187" s="52" t="s">
        <v>851</v>
      </c>
      <c r="E187" s="53" t="s">
        <v>852</v>
      </c>
    </row>
    <row r="188" spans="1:5" x14ac:dyDescent="0.25">
      <c r="A188" s="50" t="s">
        <v>370</v>
      </c>
      <c r="B188" s="51" t="s">
        <v>853</v>
      </c>
      <c r="C188" s="50" t="s">
        <v>370</v>
      </c>
      <c r="D188" s="52" t="s">
        <v>854</v>
      </c>
      <c r="E188" s="53" t="s">
        <v>855</v>
      </c>
    </row>
    <row r="189" spans="1:5" x14ac:dyDescent="0.25">
      <c r="A189" s="50" t="s">
        <v>856</v>
      </c>
      <c r="B189" s="51" t="s">
        <v>853</v>
      </c>
      <c r="C189" s="50" t="s">
        <v>370</v>
      </c>
      <c r="D189" s="52" t="s">
        <v>854</v>
      </c>
      <c r="E189" s="53" t="s">
        <v>855</v>
      </c>
    </row>
    <row r="190" spans="1:5" x14ac:dyDescent="0.25">
      <c r="A190" s="50" t="s">
        <v>374</v>
      </c>
      <c r="B190" s="51" t="s">
        <v>857</v>
      </c>
      <c r="C190" s="50" t="s">
        <v>374</v>
      </c>
      <c r="D190" s="52" t="s">
        <v>858</v>
      </c>
      <c r="E190" s="53" t="s">
        <v>859</v>
      </c>
    </row>
    <row r="191" spans="1:5" x14ac:dyDescent="0.25">
      <c r="A191" s="50" t="s">
        <v>375</v>
      </c>
      <c r="B191" s="51" t="s">
        <v>857</v>
      </c>
      <c r="C191" s="50" t="s">
        <v>374</v>
      </c>
      <c r="D191" s="52" t="s">
        <v>858</v>
      </c>
      <c r="E191" s="53" t="s">
        <v>859</v>
      </c>
    </row>
    <row r="192" spans="1:5" x14ac:dyDescent="0.25">
      <c r="A192" s="50" t="s">
        <v>382</v>
      </c>
      <c r="B192" s="51" t="s">
        <v>860</v>
      </c>
      <c r="C192" s="50" t="s">
        <v>381</v>
      </c>
      <c r="D192" s="52" t="s">
        <v>851</v>
      </c>
      <c r="E192" s="53" t="s">
        <v>861</v>
      </c>
    </row>
    <row r="193" spans="1:5" x14ac:dyDescent="0.25">
      <c r="A193" s="50" t="s">
        <v>381</v>
      </c>
      <c r="B193" s="51" t="s">
        <v>860</v>
      </c>
      <c r="C193" s="50" t="s">
        <v>381</v>
      </c>
      <c r="D193" s="52" t="s">
        <v>851</v>
      </c>
      <c r="E193" s="53" t="s">
        <v>861</v>
      </c>
    </row>
    <row r="194" spans="1:5" x14ac:dyDescent="0.25">
      <c r="A194" s="50" t="s">
        <v>862</v>
      </c>
      <c r="B194" s="51" t="s">
        <v>863</v>
      </c>
      <c r="C194" s="50" t="s">
        <v>862</v>
      </c>
      <c r="D194" s="52" t="s">
        <v>864</v>
      </c>
      <c r="E194" s="53" t="s">
        <v>865</v>
      </c>
    </row>
    <row r="195" spans="1:5" x14ac:dyDescent="0.25">
      <c r="A195" s="50" t="s">
        <v>376</v>
      </c>
      <c r="B195" s="51" t="s">
        <v>866</v>
      </c>
      <c r="C195" s="50" t="s">
        <v>376</v>
      </c>
      <c r="D195" s="52" t="s">
        <v>864</v>
      </c>
      <c r="E195" s="53" t="s">
        <v>865</v>
      </c>
    </row>
    <row r="196" spans="1:5" x14ac:dyDescent="0.25">
      <c r="A196" s="50" t="s">
        <v>377</v>
      </c>
      <c r="B196" s="51" t="s">
        <v>866</v>
      </c>
      <c r="C196" s="50" t="s">
        <v>376</v>
      </c>
      <c r="D196" s="52" t="s">
        <v>864</v>
      </c>
      <c r="E196" s="53" t="s">
        <v>865</v>
      </c>
    </row>
    <row r="197" spans="1:5" x14ac:dyDescent="0.25">
      <c r="A197" s="50" t="s">
        <v>358</v>
      </c>
      <c r="B197" s="51" t="s">
        <v>867</v>
      </c>
      <c r="C197" s="50" t="s">
        <v>358</v>
      </c>
      <c r="D197" s="52" t="s">
        <v>868</v>
      </c>
      <c r="E197" s="53" t="s">
        <v>869</v>
      </c>
    </row>
    <row r="198" spans="1:5" x14ac:dyDescent="0.25">
      <c r="A198" s="50" t="s">
        <v>379</v>
      </c>
      <c r="B198" s="51" t="s">
        <v>867</v>
      </c>
      <c r="C198" s="50" t="s">
        <v>358</v>
      </c>
      <c r="D198" s="52" t="s">
        <v>868</v>
      </c>
      <c r="E198" s="53" t="s">
        <v>869</v>
      </c>
    </row>
    <row r="199" spans="1:5" x14ac:dyDescent="0.25">
      <c r="A199" s="50" t="s">
        <v>870</v>
      </c>
      <c r="B199" s="51" t="s">
        <v>867</v>
      </c>
      <c r="C199" s="50" t="s">
        <v>358</v>
      </c>
      <c r="D199" s="52" t="s">
        <v>868</v>
      </c>
      <c r="E199" s="53" t="s">
        <v>869</v>
      </c>
    </row>
    <row r="200" spans="1:5" x14ac:dyDescent="0.25">
      <c r="A200" s="50" t="s">
        <v>385</v>
      </c>
      <c r="B200" s="51" t="s">
        <v>867</v>
      </c>
      <c r="C200" s="50" t="s">
        <v>358</v>
      </c>
      <c r="D200" s="52" t="s">
        <v>868</v>
      </c>
      <c r="E200" s="53" t="s">
        <v>869</v>
      </c>
    </row>
    <row r="201" spans="1:5" x14ac:dyDescent="0.25">
      <c r="A201" s="50" t="s">
        <v>378</v>
      </c>
      <c r="B201" s="51" t="s">
        <v>867</v>
      </c>
      <c r="C201" s="50" t="s">
        <v>358</v>
      </c>
      <c r="D201" s="52" t="s">
        <v>868</v>
      </c>
      <c r="E201" s="53" t="s">
        <v>869</v>
      </c>
    </row>
    <row r="202" spans="1:5" x14ac:dyDescent="0.25">
      <c r="A202" s="50" t="s">
        <v>359</v>
      </c>
      <c r="B202" s="51" t="s">
        <v>867</v>
      </c>
      <c r="C202" s="50" t="s">
        <v>358</v>
      </c>
      <c r="D202" s="52" t="s">
        <v>868</v>
      </c>
      <c r="E202" s="53" t="s">
        <v>869</v>
      </c>
    </row>
    <row r="203" spans="1:5" x14ac:dyDescent="0.25">
      <c r="A203" s="50" t="s">
        <v>380</v>
      </c>
      <c r="B203" s="51" t="s">
        <v>871</v>
      </c>
      <c r="C203" s="50" t="s">
        <v>380</v>
      </c>
      <c r="D203" s="52" t="s">
        <v>864</v>
      </c>
      <c r="E203" s="53" t="s">
        <v>869</v>
      </c>
    </row>
    <row r="204" spans="1:5" x14ac:dyDescent="0.25">
      <c r="A204" s="50" t="s">
        <v>386</v>
      </c>
      <c r="B204" s="51" t="s">
        <v>872</v>
      </c>
      <c r="C204" s="50" t="s">
        <v>386</v>
      </c>
      <c r="D204" s="52" t="s">
        <v>873</v>
      </c>
      <c r="E204" s="53" t="s">
        <v>874</v>
      </c>
    </row>
    <row r="205" spans="1:5" x14ac:dyDescent="0.25">
      <c r="A205" s="50" t="s">
        <v>387</v>
      </c>
      <c r="B205" s="51" t="s">
        <v>875</v>
      </c>
      <c r="C205" s="50" t="s">
        <v>387</v>
      </c>
      <c r="D205" s="52" t="s">
        <v>876</v>
      </c>
      <c r="E205" s="53" t="s">
        <v>877</v>
      </c>
    </row>
    <row r="206" spans="1:5" x14ac:dyDescent="0.25">
      <c r="A206" s="50" t="s">
        <v>388</v>
      </c>
      <c r="B206" s="51" t="s">
        <v>875</v>
      </c>
      <c r="C206" s="50" t="s">
        <v>387</v>
      </c>
      <c r="D206" s="52" t="s">
        <v>851</v>
      </c>
      <c r="E206" s="53" t="s">
        <v>852</v>
      </c>
    </row>
    <row r="207" spans="1:5" x14ac:dyDescent="0.25">
      <c r="A207" s="50" t="s">
        <v>389</v>
      </c>
      <c r="B207" s="51" t="s">
        <v>878</v>
      </c>
      <c r="C207" s="50" t="s">
        <v>389</v>
      </c>
      <c r="D207" s="52" t="s">
        <v>879</v>
      </c>
      <c r="E207" s="53" t="s">
        <v>880</v>
      </c>
    </row>
    <row r="208" spans="1:5" x14ac:dyDescent="0.25">
      <c r="A208" s="50" t="s">
        <v>390</v>
      </c>
      <c r="B208" s="51" t="s">
        <v>878</v>
      </c>
      <c r="C208" s="50" t="s">
        <v>389</v>
      </c>
      <c r="D208" s="52" t="s">
        <v>879</v>
      </c>
      <c r="E208" s="53" t="s">
        <v>880</v>
      </c>
    </row>
    <row r="209" spans="1:5" x14ac:dyDescent="0.25">
      <c r="A209" s="50" t="s">
        <v>391</v>
      </c>
      <c r="B209" s="51" t="s">
        <v>881</v>
      </c>
      <c r="C209" s="50" t="s">
        <v>391</v>
      </c>
      <c r="D209" s="52" t="s">
        <v>882</v>
      </c>
      <c r="E209" s="53" t="s">
        <v>883</v>
      </c>
    </row>
    <row r="210" spans="1:5" x14ac:dyDescent="0.25">
      <c r="A210" s="50" t="s">
        <v>392</v>
      </c>
      <c r="B210" s="51" t="s">
        <v>881</v>
      </c>
      <c r="C210" s="50" t="s">
        <v>391</v>
      </c>
      <c r="D210" s="52" t="s">
        <v>882</v>
      </c>
      <c r="E210" s="53" t="s">
        <v>883</v>
      </c>
    </row>
    <row r="211" spans="1:5" x14ac:dyDescent="0.25">
      <c r="A211" s="50" t="s">
        <v>228</v>
      </c>
      <c r="B211" s="51" t="s">
        <v>884</v>
      </c>
      <c r="C211" s="50" t="s">
        <v>228</v>
      </c>
      <c r="D211" s="52" t="s">
        <v>885</v>
      </c>
      <c r="E211" s="53" t="s">
        <v>886</v>
      </c>
    </row>
    <row r="212" spans="1:5" x14ac:dyDescent="0.25">
      <c r="A212" s="50" t="s">
        <v>229</v>
      </c>
      <c r="B212" s="51" t="s">
        <v>884</v>
      </c>
      <c r="C212" s="50" t="s">
        <v>228</v>
      </c>
      <c r="D212" s="52" t="s">
        <v>885</v>
      </c>
      <c r="E212" s="53" t="s">
        <v>886</v>
      </c>
    </row>
    <row r="213" spans="1:5" x14ac:dyDescent="0.25">
      <c r="A213" s="50" t="s">
        <v>407</v>
      </c>
      <c r="B213" s="51" t="s">
        <v>887</v>
      </c>
      <c r="C213" s="50" t="s">
        <v>407</v>
      </c>
      <c r="D213" s="52" t="s">
        <v>888</v>
      </c>
      <c r="E213" s="53" t="s">
        <v>889</v>
      </c>
    </row>
    <row r="214" spans="1:5" x14ac:dyDescent="0.25">
      <c r="A214" s="50" t="s">
        <v>890</v>
      </c>
      <c r="B214" s="51" t="s">
        <v>887</v>
      </c>
      <c r="C214" s="50" t="s">
        <v>407</v>
      </c>
      <c r="D214" s="52" t="s">
        <v>888</v>
      </c>
      <c r="E214" s="53" t="s">
        <v>889</v>
      </c>
    </row>
    <row r="215" spans="1:5" x14ac:dyDescent="0.25">
      <c r="A215" s="50" t="s">
        <v>408</v>
      </c>
      <c r="B215" s="51" t="s">
        <v>887</v>
      </c>
      <c r="C215" s="50" t="s">
        <v>407</v>
      </c>
      <c r="D215" s="52" t="s">
        <v>888</v>
      </c>
      <c r="E215" s="53" t="s">
        <v>891</v>
      </c>
    </row>
    <row r="216" spans="1:5" x14ac:dyDescent="0.25">
      <c r="A216" s="50" t="s">
        <v>398</v>
      </c>
      <c r="B216" s="51" t="s">
        <v>892</v>
      </c>
      <c r="C216" s="50" t="s">
        <v>398</v>
      </c>
      <c r="D216" s="52" t="s">
        <v>893</v>
      </c>
      <c r="E216" s="53" t="s">
        <v>894</v>
      </c>
    </row>
    <row r="217" spans="1:5" x14ac:dyDescent="0.25">
      <c r="A217" s="50" t="s">
        <v>399</v>
      </c>
      <c r="B217" s="51" t="s">
        <v>892</v>
      </c>
      <c r="C217" s="50" t="s">
        <v>398</v>
      </c>
      <c r="D217" s="52" t="s">
        <v>893</v>
      </c>
      <c r="E217" s="53" t="s">
        <v>894</v>
      </c>
    </row>
    <row r="218" spans="1:5" x14ac:dyDescent="0.25">
      <c r="A218" s="50" t="s">
        <v>410</v>
      </c>
      <c r="B218" s="51" t="s">
        <v>895</v>
      </c>
      <c r="C218" s="50" t="s">
        <v>410</v>
      </c>
      <c r="D218" s="52" t="s">
        <v>896</v>
      </c>
      <c r="E218" s="53" t="s">
        <v>897</v>
      </c>
    </row>
    <row r="219" spans="1:5" x14ac:dyDescent="0.25">
      <c r="A219" s="50" t="s">
        <v>411</v>
      </c>
      <c r="B219" s="51" t="s">
        <v>895</v>
      </c>
      <c r="C219" s="50" t="s">
        <v>410</v>
      </c>
      <c r="D219" s="52" t="s">
        <v>896</v>
      </c>
      <c r="E219" s="53" t="s">
        <v>897</v>
      </c>
    </row>
    <row r="220" spans="1:5" x14ac:dyDescent="0.25">
      <c r="A220" s="50" t="s">
        <v>412</v>
      </c>
      <c r="B220" s="51" t="s">
        <v>898</v>
      </c>
      <c r="C220" s="50" t="s">
        <v>412</v>
      </c>
      <c r="D220" s="52" t="s">
        <v>899</v>
      </c>
      <c r="E220" s="53" t="s">
        <v>900</v>
      </c>
    </row>
    <row r="221" spans="1:5" x14ac:dyDescent="0.25">
      <c r="A221" s="50" t="s">
        <v>901</v>
      </c>
      <c r="B221" s="51" t="s">
        <v>902</v>
      </c>
      <c r="C221" s="50" t="s">
        <v>903</v>
      </c>
      <c r="D221" s="52" t="s">
        <v>899</v>
      </c>
      <c r="E221" s="53" t="s">
        <v>904</v>
      </c>
    </row>
    <row r="222" spans="1:5" x14ac:dyDescent="0.25">
      <c r="A222" s="50" t="s">
        <v>903</v>
      </c>
      <c r="B222" s="51" t="s">
        <v>905</v>
      </c>
      <c r="C222" s="50" t="s">
        <v>903</v>
      </c>
      <c r="D222" s="52" t="s">
        <v>906</v>
      </c>
      <c r="E222" s="53" t="s">
        <v>907</v>
      </c>
    </row>
    <row r="223" spans="1:5" x14ac:dyDescent="0.25">
      <c r="A223" s="50" t="s">
        <v>409</v>
      </c>
      <c r="B223" s="51" t="s">
        <v>905</v>
      </c>
      <c r="C223" s="50" t="s">
        <v>409</v>
      </c>
      <c r="D223" s="52" t="s">
        <v>899</v>
      </c>
      <c r="E223" s="53" t="s">
        <v>904</v>
      </c>
    </row>
    <row r="224" spans="1:5" x14ac:dyDescent="0.25">
      <c r="A224" s="54" t="s">
        <v>395</v>
      </c>
      <c r="B224" s="55" t="s">
        <v>908</v>
      </c>
      <c r="C224" s="54" t="s">
        <v>395</v>
      </c>
      <c r="D224" s="56" t="s">
        <v>909</v>
      </c>
      <c r="E224" s="57" t="s">
        <v>910</v>
      </c>
    </row>
    <row r="225" spans="1:5" x14ac:dyDescent="0.25">
      <c r="A225" s="50" t="s">
        <v>393</v>
      </c>
      <c r="B225" s="51" t="s">
        <v>911</v>
      </c>
      <c r="C225" s="50" t="s">
        <v>393</v>
      </c>
      <c r="D225" s="52" t="s">
        <v>912</v>
      </c>
      <c r="E225" s="53" t="s">
        <v>913</v>
      </c>
    </row>
    <row r="226" spans="1:5" x14ac:dyDescent="0.25">
      <c r="A226" s="50" t="s">
        <v>394</v>
      </c>
      <c r="B226" s="51" t="s">
        <v>911</v>
      </c>
      <c r="C226" s="50" t="s">
        <v>393</v>
      </c>
      <c r="D226" s="52" t="s">
        <v>914</v>
      </c>
      <c r="E226" s="53" t="s">
        <v>913</v>
      </c>
    </row>
    <row r="227" spans="1:5" x14ac:dyDescent="0.25">
      <c r="A227" s="54" t="s">
        <v>396</v>
      </c>
      <c r="B227" s="55" t="s">
        <v>915</v>
      </c>
      <c r="C227" s="54" t="s">
        <v>396</v>
      </c>
      <c r="D227" s="58" t="s">
        <v>611</v>
      </c>
      <c r="E227" s="59" t="s">
        <v>916</v>
      </c>
    </row>
    <row r="228" spans="1:5" x14ac:dyDescent="0.25">
      <c r="A228" s="54" t="s">
        <v>350</v>
      </c>
      <c r="B228" s="55" t="s">
        <v>915</v>
      </c>
      <c r="C228" s="54" t="s">
        <v>350</v>
      </c>
      <c r="D228" s="58" t="s">
        <v>611</v>
      </c>
      <c r="E228" s="59" t="s">
        <v>916</v>
      </c>
    </row>
    <row r="229" spans="1:5" x14ac:dyDescent="0.25">
      <c r="A229" s="54" t="s">
        <v>917</v>
      </c>
      <c r="B229" s="55" t="s">
        <v>915</v>
      </c>
      <c r="C229" s="54" t="s">
        <v>350</v>
      </c>
      <c r="D229" s="58" t="s">
        <v>611</v>
      </c>
      <c r="E229" s="59" t="s">
        <v>916</v>
      </c>
    </row>
    <row r="230" spans="1:5" x14ac:dyDescent="0.25">
      <c r="A230" s="54" t="s">
        <v>397</v>
      </c>
      <c r="B230" s="55" t="s">
        <v>915</v>
      </c>
      <c r="C230" s="54" t="s">
        <v>396</v>
      </c>
      <c r="D230" s="58" t="s">
        <v>611</v>
      </c>
      <c r="E230" s="59" t="s">
        <v>916</v>
      </c>
    </row>
    <row r="231" spans="1:5" x14ac:dyDescent="0.25">
      <c r="A231" s="54" t="s">
        <v>918</v>
      </c>
      <c r="B231" s="55" t="s">
        <v>915</v>
      </c>
      <c r="C231" s="54" t="s">
        <v>396</v>
      </c>
      <c r="D231" s="58" t="s">
        <v>611</v>
      </c>
      <c r="E231" s="59" t="s">
        <v>916</v>
      </c>
    </row>
    <row r="232" spans="1:5" x14ac:dyDescent="0.25">
      <c r="A232" s="54" t="s">
        <v>919</v>
      </c>
      <c r="B232" s="55" t="s">
        <v>915</v>
      </c>
      <c r="C232" s="54" t="s">
        <v>350</v>
      </c>
      <c r="D232" s="58" t="s">
        <v>611</v>
      </c>
      <c r="E232" s="59" t="s">
        <v>916</v>
      </c>
    </row>
    <row r="233" spans="1:5" x14ac:dyDescent="0.25">
      <c r="A233" s="54" t="s">
        <v>351</v>
      </c>
      <c r="B233" s="55" t="s">
        <v>915</v>
      </c>
      <c r="C233" s="54" t="s">
        <v>350</v>
      </c>
      <c r="D233" s="58" t="s">
        <v>611</v>
      </c>
      <c r="E233" s="59" t="s">
        <v>916</v>
      </c>
    </row>
    <row r="234" spans="1:5" x14ac:dyDescent="0.25">
      <c r="A234" s="50" t="s">
        <v>400</v>
      </c>
      <c r="B234" s="51" t="s">
        <v>920</v>
      </c>
      <c r="C234" s="50" t="s">
        <v>400</v>
      </c>
      <c r="D234" s="52" t="s">
        <v>921</v>
      </c>
      <c r="E234" s="53" t="s">
        <v>922</v>
      </c>
    </row>
    <row r="235" spans="1:5" x14ac:dyDescent="0.25">
      <c r="A235" s="50" t="s">
        <v>401</v>
      </c>
      <c r="B235" s="51" t="s">
        <v>920</v>
      </c>
      <c r="C235" s="50" t="s">
        <v>400</v>
      </c>
      <c r="D235" s="52" t="s">
        <v>921</v>
      </c>
      <c r="E235" s="53" t="s">
        <v>922</v>
      </c>
    </row>
    <row r="236" spans="1:5" x14ac:dyDescent="0.25">
      <c r="A236" s="54" t="s">
        <v>403</v>
      </c>
      <c r="B236" s="55" t="s">
        <v>923</v>
      </c>
      <c r="C236" s="54" t="s">
        <v>403</v>
      </c>
      <c r="D236" s="56" t="s">
        <v>924</v>
      </c>
      <c r="E236" s="57" t="s">
        <v>925</v>
      </c>
    </row>
    <row r="237" spans="1:5" x14ac:dyDescent="0.25">
      <c r="A237" s="54" t="s">
        <v>405</v>
      </c>
      <c r="B237" s="55" t="s">
        <v>923</v>
      </c>
      <c r="C237" s="54" t="s">
        <v>403</v>
      </c>
      <c r="D237" s="56" t="s">
        <v>924</v>
      </c>
      <c r="E237" s="57" t="s">
        <v>925</v>
      </c>
    </row>
    <row r="238" spans="1:5" x14ac:dyDescent="0.25">
      <c r="A238" s="54" t="s">
        <v>406</v>
      </c>
      <c r="B238" s="55" t="s">
        <v>923</v>
      </c>
      <c r="C238" s="54" t="s">
        <v>403</v>
      </c>
      <c r="D238" s="56" t="s">
        <v>924</v>
      </c>
      <c r="E238" s="57" t="s">
        <v>925</v>
      </c>
    </row>
    <row r="239" spans="1:5" x14ac:dyDescent="0.25">
      <c r="A239" s="50" t="s">
        <v>404</v>
      </c>
      <c r="B239" s="51" t="s">
        <v>923</v>
      </c>
      <c r="C239" s="50" t="s">
        <v>403</v>
      </c>
      <c r="D239" s="52" t="s">
        <v>926</v>
      </c>
      <c r="E239" s="53" t="s">
        <v>925</v>
      </c>
    </row>
    <row r="240" spans="1:5" x14ac:dyDescent="0.25">
      <c r="A240" s="50" t="s">
        <v>236</v>
      </c>
      <c r="B240" s="51" t="s">
        <v>927</v>
      </c>
      <c r="C240" s="50" t="s">
        <v>236</v>
      </c>
      <c r="D240" s="52" t="s">
        <v>928</v>
      </c>
      <c r="E240" s="53" t="s">
        <v>929</v>
      </c>
    </row>
    <row r="241" spans="1:5" x14ac:dyDescent="0.25">
      <c r="A241" s="50" t="s">
        <v>237</v>
      </c>
      <c r="B241" s="51" t="s">
        <v>927</v>
      </c>
      <c r="C241" s="50" t="s">
        <v>236</v>
      </c>
      <c r="D241" s="52" t="s">
        <v>928</v>
      </c>
      <c r="E241" s="53" t="s">
        <v>929</v>
      </c>
    </row>
    <row r="242" spans="1:5" x14ac:dyDescent="0.25">
      <c r="A242" s="50" t="s">
        <v>413</v>
      </c>
      <c r="B242" s="51" t="s">
        <v>930</v>
      </c>
      <c r="C242" s="50" t="s">
        <v>413</v>
      </c>
      <c r="D242" s="52" t="s">
        <v>931</v>
      </c>
      <c r="E242" s="53" t="s">
        <v>932</v>
      </c>
    </row>
    <row r="243" spans="1:5" x14ac:dyDescent="0.25">
      <c r="A243" s="50" t="s">
        <v>180</v>
      </c>
      <c r="B243" s="51" t="s">
        <v>933</v>
      </c>
      <c r="C243" s="50" t="s">
        <v>180</v>
      </c>
      <c r="D243" s="52" t="s">
        <v>934</v>
      </c>
      <c r="E243" s="53" t="s">
        <v>935</v>
      </c>
    </row>
    <row r="244" spans="1:5" x14ac:dyDescent="0.25">
      <c r="A244" s="50" t="s">
        <v>181</v>
      </c>
      <c r="B244" s="51" t="s">
        <v>933</v>
      </c>
      <c r="C244" s="50" t="s">
        <v>180</v>
      </c>
      <c r="D244" s="52" t="s">
        <v>934</v>
      </c>
      <c r="E244" s="53" t="s">
        <v>935</v>
      </c>
    </row>
    <row r="245" spans="1:5" x14ac:dyDescent="0.25">
      <c r="A245" s="50" t="s">
        <v>424</v>
      </c>
      <c r="B245" s="51" t="s">
        <v>936</v>
      </c>
      <c r="C245" s="50" t="s">
        <v>424</v>
      </c>
      <c r="D245" s="52" t="s">
        <v>937</v>
      </c>
      <c r="E245" s="53" t="s">
        <v>938</v>
      </c>
    </row>
    <row r="246" spans="1:5" x14ac:dyDescent="0.25">
      <c r="A246" s="50" t="s">
        <v>939</v>
      </c>
      <c r="B246" s="51" t="s">
        <v>936</v>
      </c>
      <c r="C246" s="50" t="s">
        <v>424</v>
      </c>
      <c r="D246" s="52" t="s">
        <v>937</v>
      </c>
      <c r="E246" s="53" t="s">
        <v>938</v>
      </c>
    </row>
    <row r="247" spans="1:5" x14ac:dyDescent="0.25">
      <c r="A247" s="50" t="s">
        <v>425</v>
      </c>
      <c r="B247" s="51" t="s">
        <v>936</v>
      </c>
      <c r="C247" s="50" t="s">
        <v>424</v>
      </c>
      <c r="D247" s="52" t="s">
        <v>937</v>
      </c>
      <c r="E247" s="53" t="s">
        <v>938</v>
      </c>
    </row>
    <row r="248" spans="1:5" x14ac:dyDescent="0.25">
      <c r="A248" s="50" t="s">
        <v>429</v>
      </c>
      <c r="B248" s="51" t="s">
        <v>940</v>
      </c>
      <c r="C248" s="50" t="s">
        <v>428</v>
      </c>
      <c r="D248" s="52" t="s">
        <v>941</v>
      </c>
      <c r="E248" s="53" t="s">
        <v>942</v>
      </c>
    </row>
    <row r="249" spans="1:5" x14ac:dyDescent="0.25">
      <c r="A249" s="50" t="s">
        <v>428</v>
      </c>
      <c r="B249" s="51" t="s">
        <v>940</v>
      </c>
      <c r="C249" s="50" t="s">
        <v>428</v>
      </c>
      <c r="D249" s="52" t="s">
        <v>941</v>
      </c>
      <c r="E249" s="53" t="s">
        <v>942</v>
      </c>
    </row>
    <row r="250" spans="1:5" x14ac:dyDescent="0.25">
      <c r="A250" s="50" t="s">
        <v>418</v>
      </c>
      <c r="B250" s="51" t="s">
        <v>943</v>
      </c>
      <c r="C250" s="50" t="s">
        <v>414</v>
      </c>
      <c r="D250" s="52" t="s">
        <v>944</v>
      </c>
      <c r="E250" s="53" t="s">
        <v>945</v>
      </c>
    </row>
    <row r="251" spans="1:5" x14ac:dyDescent="0.25">
      <c r="A251" s="50" t="s">
        <v>414</v>
      </c>
      <c r="B251" s="51" t="s">
        <v>943</v>
      </c>
      <c r="C251" s="50" t="s">
        <v>414</v>
      </c>
      <c r="D251" s="52" t="s">
        <v>944</v>
      </c>
      <c r="E251" s="53" t="s">
        <v>945</v>
      </c>
    </row>
    <row r="252" spans="1:5" x14ac:dyDescent="0.25">
      <c r="A252" s="50" t="s">
        <v>415</v>
      </c>
      <c r="B252" s="51" t="s">
        <v>943</v>
      </c>
      <c r="C252" s="50" t="s">
        <v>414</v>
      </c>
      <c r="D252" s="52" t="s">
        <v>944</v>
      </c>
      <c r="E252" s="53" t="s">
        <v>945</v>
      </c>
    </row>
    <row r="253" spans="1:5" x14ac:dyDescent="0.25">
      <c r="A253" s="50" t="s">
        <v>419</v>
      </c>
      <c r="B253" s="51" t="s">
        <v>943</v>
      </c>
      <c r="C253" s="50" t="s">
        <v>414</v>
      </c>
      <c r="D253" s="52" t="s">
        <v>944</v>
      </c>
      <c r="E253" s="53" t="s">
        <v>946</v>
      </c>
    </row>
    <row r="254" spans="1:5" x14ac:dyDescent="0.25">
      <c r="A254" s="50" t="s">
        <v>416</v>
      </c>
      <c r="B254" s="51" t="s">
        <v>943</v>
      </c>
      <c r="C254" s="50" t="s">
        <v>414</v>
      </c>
      <c r="D254" s="52" t="s">
        <v>944</v>
      </c>
      <c r="E254" s="53" t="s">
        <v>945</v>
      </c>
    </row>
    <row r="255" spans="1:5" x14ac:dyDescent="0.25">
      <c r="A255" s="50" t="s">
        <v>417</v>
      </c>
      <c r="B255" s="51" t="s">
        <v>943</v>
      </c>
      <c r="C255" s="50" t="s">
        <v>414</v>
      </c>
      <c r="D255" s="52" t="s">
        <v>944</v>
      </c>
      <c r="E255" s="53" t="s">
        <v>945</v>
      </c>
    </row>
    <row r="256" spans="1:5" x14ac:dyDescent="0.25">
      <c r="A256" s="50" t="s">
        <v>947</v>
      </c>
      <c r="B256" s="51" t="s">
        <v>943</v>
      </c>
      <c r="C256" s="50" t="s">
        <v>414</v>
      </c>
      <c r="D256" s="52" t="s">
        <v>944</v>
      </c>
      <c r="E256" s="53" t="s">
        <v>945</v>
      </c>
    </row>
    <row r="257" spans="1:5" x14ac:dyDescent="0.25">
      <c r="A257" s="50" t="s">
        <v>421</v>
      </c>
      <c r="B257" s="51" t="s">
        <v>948</v>
      </c>
      <c r="C257" s="50" t="s">
        <v>420</v>
      </c>
      <c r="D257" s="52" t="s">
        <v>949</v>
      </c>
      <c r="E257" s="53" t="s">
        <v>950</v>
      </c>
    </row>
    <row r="258" spans="1:5" x14ac:dyDescent="0.25">
      <c r="A258" s="50" t="s">
        <v>420</v>
      </c>
      <c r="B258" s="51" t="s">
        <v>948</v>
      </c>
      <c r="C258" s="50" t="s">
        <v>420</v>
      </c>
      <c r="D258" s="52" t="s">
        <v>949</v>
      </c>
      <c r="E258" s="53" t="s">
        <v>950</v>
      </c>
    </row>
    <row r="259" spans="1:5" x14ac:dyDescent="0.25">
      <c r="A259" s="50" t="s">
        <v>422</v>
      </c>
      <c r="B259" s="51" t="s">
        <v>951</v>
      </c>
      <c r="C259" s="50" t="s">
        <v>422</v>
      </c>
      <c r="D259" s="52" t="s">
        <v>952</v>
      </c>
      <c r="E259" s="53" t="s">
        <v>953</v>
      </c>
    </row>
    <row r="260" spans="1:5" x14ac:dyDescent="0.25">
      <c r="A260" s="50" t="s">
        <v>954</v>
      </c>
      <c r="B260" s="51" t="s">
        <v>955</v>
      </c>
      <c r="C260" s="50" t="s">
        <v>954</v>
      </c>
      <c r="D260" s="52" t="s">
        <v>956</v>
      </c>
      <c r="E260" s="53" t="s">
        <v>957</v>
      </c>
    </row>
    <row r="261" spans="1:5" x14ac:dyDescent="0.25">
      <c r="A261" s="50" t="s">
        <v>958</v>
      </c>
      <c r="B261" s="51" t="s">
        <v>955</v>
      </c>
      <c r="C261" s="50" t="s">
        <v>958</v>
      </c>
      <c r="D261" s="52" t="s">
        <v>956</v>
      </c>
      <c r="E261" s="53" t="s">
        <v>957</v>
      </c>
    </row>
    <row r="262" spans="1:5" x14ac:dyDescent="0.25">
      <c r="A262" s="50" t="s">
        <v>439</v>
      </c>
      <c r="B262" s="51" t="s">
        <v>959</v>
      </c>
      <c r="C262" s="50" t="s">
        <v>439</v>
      </c>
      <c r="D262" s="52" t="s">
        <v>956</v>
      </c>
      <c r="E262" s="53" t="s">
        <v>957</v>
      </c>
    </row>
    <row r="263" spans="1:5" x14ac:dyDescent="0.25">
      <c r="A263" s="50" t="s">
        <v>447</v>
      </c>
      <c r="B263" s="51" t="s">
        <v>960</v>
      </c>
      <c r="C263" s="50" t="s">
        <v>447</v>
      </c>
      <c r="D263" s="52" t="s">
        <v>961</v>
      </c>
      <c r="E263" s="53" t="s">
        <v>962</v>
      </c>
    </row>
    <row r="264" spans="1:5" x14ac:dyDescent="0.25">
      <c r="A264" s="50" t="s">
        <v>963</v>
      </c>
      <c r="B264" s="51" t="s">
        <v>960</v>
      </c>
      <c r="C264" s="50" t="s">
        <v>963</v>
      </c>
      <c r="D264" s="52" t="s">
        <v>961</v>
      </c>
      <c r="E264" s="53" t="s">
        <v>962</v>
      </c>
    </row>
    <row r="265" spans="1:5" x14ac:dyDescent="0.25">
      <c r="A265" s="50" t="s">
        <v>436</v>
      </c>
      <c r="B265" s="51" t="s">
        <v>964</v>
      </c>
      <c r="C265" s="50" t="s">
        <v>436</v>
      </c>
      <c r="D265" s="52" t="s">
        <v>965</v>
      </c>
      <c r="E265" s="53" t="s">
        <v>966</v>
      </c>
    </row>
    <row r="266" spans="1:5" x14ac:dyDescent="0.25">
      <c r="A266" s="50" t="s">
        <v>437</v>
      </c>
      <c r="B266" s="51" t="s">
        <v>967</v>
      </c>
      <c r="C266" s="50" t="s">
        <v>437</v>
      </c>
      <c r="D266" s="52" t="s">
        <v>968</v>
      </c>
      <c r="E266" s="53" t="s">
        <v>969</v>
      </c>
    </row>
    <row r="267" spans="1:5" x14ac:dyDescent="0.25">
      <c r="A267" s="50" t="s">
        <v>438</v>
      </c>
      <c r="B267" s="51" t="s">
        <v>970</v>
      </c>
      <c r="C267" s="50" t="s">
        <v>438</v>
      </c>
      <c r="D267" s="52" t="s">
        <v>971</v>
      </c>
      <c r="E267" s="53" t="s">
        <v>972</v>
      </c>
    </row>
    <row r="268" spans="1:5" x14ac:dyDescent="0.25">
      <c r="A268" s="50" t="s">
        <v>441</v>
      </c>
      <c r="B268" s="51" t="s">
        <v>973</v>
      </c>
      <c r="C268" s="50" t="s">
        <v>441</v>
      </c>
      <c r="D268" s="52" t="s">
        <v>974</v>
      </c>
      <c r="E268" s="53" t="s">
        <v>975</v>
      </c>
    </row>
    <row r="269" spans="1:5" x14ac:dyDescent="0.25">
      <c r="A269" s="50" t="s">
        <v>442</v>
      </c>
      <c r="B269" s="51" t="s">
        <v>973</v>
      </c>
      <c r="C269" s="50" t="s">
        <v>441</v>
      </c>
      <c r="D269" s="52" t="s">
        <v>974</v>
      </c>
      <c r="E269" s="53" t="s">
        <v>975</v>
      </c>
    </row>
    <row r="270" spans="1:5" x14ac:dyDescent="0.25">
      <c r="A270" s="50" t="s">
        <v>430</v>
      </c>
      <c r="B270" s="51" t="s">
        <v>976</v>
      </c>
      <c r="C270" s="50" t="s">
        <v>430</v>
      </c>
      <c r="D270" s="52" t="s">
        <v>977</v>
      </c>
      <c r="E270" s="53" t="s">
        <v>978</v>
      </c>
    </row>
    <row r="271" spans="1:5" x14ac:dyDescent="0.25">
      <c r="A271" s="50" t="s">
        <v>431</v>
      </c>
      <c r="B271" s="51" t="s">
        <v>976</v>
      </c>
      <c r="C271" s="50" t="s">
        <v>430</v>
      </c>
      <c r="D271" s="52" t="s">
        <v>977</v>
      </c>
      <c r="E271" s="53" t="s">
        <v>978</v>
      </c>
    </row>
    <row r="272" spans="1:5" x14ac:dyDescent="0.25">
      <c r="A272" s="50" t="s">
        <v>433</v>
      </c>
      <c r="B272" s="51" t="s">
        <v>979</v>
      </c>
      <c r="C272" s="50" t="s">
        <v>432</v>
      </c>
      <c r="D272" s="52" t="s">
        <v>980</v>
      </c>
      <c r="E272" s="53" t="s">
        <v>981</v>
      </c>
    </row>
    <row r="273" spans="1:5" x14ac:dyDescent="0.25">
      <c r="A273" s="50" t="s">
        <v>432</v>
      </c>
      <c r="B273" s="51" t="s">
        <v>979</v>
      </c>
      <c r="C273" s="50" t="s">
        <v>432</v>
      </c>
      <c r="D273" s="52" t="s">
        <v>980</v>
      </c>
      <c r="E273" s="53" t="s">
        <v>981</v>
      </c>
    </row>
    <row r="274" spans="1:5" x14ac:dyDescent="0.25">
      <c r="A274" s="50" t="s">
        <v>982</v>
      </c>
      <c r="B274" s="51" t="s">
        <v>983</v>
      </c>
      <c r="C274" s="50" t="s">
        <v>982</v>
      </c>
      <c r="D274" s="52" t="s">
        <v>984</v>
      </c>
      <c r="E274" s="53" t="s">
        <v>985</v>
      </c>
    </row>
    <row r="275" spans="1:5" x14ac:dyDescent="0.25">
      <c r="A275" s="50" t="s">
        <v>448</v>
      </c>
      <c r="B275" s="51" t="s">
        <v>986</v>
      </c>
      <c r="C275" s="50" t="s">
        <v>448</v>
      </c>
      <c r="D275" s="52" t="s">
        <v>984</v>
      </c>
      <c r="E275" s="53" t="s">
        <v>985</v>
      </c>
    </row>
    <row r="276" spans="1:5" x14ac:dyDescent="0.25">
      <c r="A276" s="50" t="s">
        <v>449</v>
      </c>
      <c r="B276" s="51" t="s">
        <v>987</v>
      </c>
      <c r="C276" s="50" t="s">
        <v>449</v>
      </c>
      <c r="D276" s="52" t="s">
        <v>988</v>
      </c>
      <c r="E276" s="53" t="s">
        <v>989</v>
      </c>
    </row>
    <row r="277" spans="1:5" x14ac:dyDescent="0.25">
      <c r="A277" s="50" t="s">
        <v>990</v>
      </c>
      <c r="B277" s="51" t="s">
        <v>991</v>
      </c>
      <c r="C277" s="50" t="s">
        <v>230</v>
      </c>
      <c r="D277" s="52" t="s">
        <v>992</v>
      </c>
      <c r="E277" s="53" t="s">
        <v>993</v>
      </c>
    </row>
    <row r="278" spans="1:5" x14ac:dyDescent="0.25">
      <c r="A278" s="50" t="s">
        <v>231</v>
      </c>
      <c r="B278" s="51" t="s">
        <v>991</v>
      </c>
      <c r="C278" s="50" t="s">
        <v>230</v>
      </c>
      <c r="D278" s="52" t="s">
        <v>992</v>
      </c>
      <c r="E278" s="53" t="s">
        <v>993</v>
      </c>
    </row>
    <row r="279" spans="1:5" x14ac:dyDescent="0.25">
      <c r="A279" s="50" t="s">
        <v>230</v>
      </c>
      <c r="B279" s="51" t="s">
        <v>991</v>
      </c>
      <c r="C279" s="50" t="s">
        <v>230</v>
      </c>
      <c r="D279" s="52" t="s">
        <v>992</v>
      </c>
      <c r="E279" s="53" t="s">
        <v>993</v>
      </c>
    </row>
    <row r="280" spans="1:5" x14ac:dyDescent="0.25">
      <c r="A280" s="54" t="s">
        <v>452</v>
      </c>
      <c r="B280" s="55" t="s">
        <v>994</v>
      </c>
      <c r="C280" s="54" t="s">
        <v>451</v>
      </c>
      <c r="D280" s="56" t="s">
        <v>995</v>
      </c>
      <c r="E280" s="57" t="s">
        <v>996</v>
      </c>
    </row>
    <row r="281" spans="1:5" x14ac:dyDescent="0.25">
      <c r="A281" s="54" t="s">
        <v>451</v>
      </c>
      <c r="B281" s="55" t="s">
        <v>994</v>
      </c>
      <c r="C281" s="54" t="s">
        <v>451</v>
      </c>
      <c r="D281" s="56" t="s">
        <v>995</v>
      </c>
      <c r="E281" s="57" t="s">
        <v>996</v>
      </c>
    </row>
    <row r="282" spans="1:5" x14ac:dyDescent="0.25">
      <c r="A282" s="50" t="s">
        <v>453</v>
      </c>
      <c r="B282" s="51" t="s">
        <v>997</v>
      </c>
      <c r="C282" s="50" t="s">
        <v>453</v>
      </c>
      <c r="D282" s="52" t="s">
        <v>998</v>
      </c>
      <c r="E282" s="53" t="s">
        <v>999</v>
      </c>
    </row>
    <row r="283" spans="1:5" x14ac:dyDescent="0.25">
      <c r="A283" s="50" t="s">
        <v>457</v>
      </c>
      <c r="B283" s="51" t="s">
        <v>1000</v>
      </c>
      <c r="C283" s="50" t="s">
        <v>457</v>
      </c>
      <c r="D283" s="52" t="s">
        <v>1001</v>
      </c>
      <c r="E283" s="53" t="s">
        <v>1002</v>
      </c>
    </row>
    <row r="284" spans="1:5" x14ac:dyDescent="0.25">
      <c r="A284" s="50" t="s">
        <v>1003</v>
      </c>
      <c r="B284" s="51" t="s">
        <v>1000</v>
      </c>
      <c r="C284" s="50" t="s">
        <v>457</v>
      </c>
      <c r="D284" s="52" t="s">
        <v>1001</v>
      </c>
      <c r="E284" s="53" t="s">
        <v>1002</v>
      </c>
    </row>
    <row r="285" spans="1:5" x14ac:dyDescent="0.25">
      <c r="A285" s="50" t="s">
        <v>458</v>
      </c>
      <c r="B285" s="51" t="s">
        <v>1000</v>
      </c>
      <c r="C285" s="50" t="s">
        <v>458</v>
      </c>
      <c r="D285" s="52" t="s">
        <v>1001</v>
      </c>
      <c r="E285" s="53" t="s">
        <v>1002</v>
      </c>
    </row>
    <row r="286" spans="1:5" x14ac:dyDescent="0.25">
      <c r="A286" s="50" t="s">
        <v>459</v>
      </c>
      <c r="B286" s="51" t="s">
        <v>1000</v>
      </c>
      <c r="C286" s="50" t="s">
        <v>458</v>
      </c>
      <c r="D286" s="52" t="s">
        <v>1001</v>
      </c>
      <c r="E286" s="53" t="s">
        <v>1002</v>
      </c>
    </row>
    <row r="287" spans="1:5" x14ac:dyDescent="0.25">
      <c r="A287" s="50" t="s">
        <v>456</v>
      </c>
      <c r="B287" s="51" t="s">
        <v>1004</v>
      </c>
      <c r="C287" s="50" t="s">
        <v>455</v>
      </c>
      <c r="D287" s="52" t="s">
        <v>1005</v>
      </c>
      <c r="E287" s="53" t="s">
        <v>1006</v>
      </c>
    </row>
    <row r="288" spans="1:5" x14ac:dyDescent="0.25">
      <c r="A288" s="50" t="s">
        <v>455</v>
      </c>
      <c r="B288" s="51" t="s">
        <v>1004</v>
      </c>
      <c r="C288" s="50" t="s">
        <v>455</v>
      </c>
      <c r="D288" s="52" t="s">
        <v>1005</v>
      </c>
      <c r="E288" s="53" t="s">
        <v>1006</v>
      </c>
    </row>
    <row r="289" spans="1:5" x14ac:dyDescent="0.25">
      <c r="A289" s="50" t="s">
        <v>1007</v>
      </c>
      <c r="B289" s="51" t="s">
        <v>1008</v>
      </c>
      <c r="C289" s="50" t="s">
        <v>1007</v>
      </c>
      <c r="D289" s="52" t="s">
        <v>1009</v>
      </c>
      <c r="E289" s="53" t="s">
        <v>1010</v>
      </c>
    </row>
    <row r="290" spans="1:5" x14ac:dyDescent="0.25">
      <c r="A290" s="50" t="s">
        <v>467</v>
      </c>
      <c r="B290" s="51" t="s">
        <v>1011</v>
      </c>
      <c r="C290" s="50" t="s">
        <v>467</v>
      </c>
      <c r="D290" s="52" t="s">
        <v>1009</v>
      </c>
      <c r="E290" s="53" t="s">
        <v>1010</v>
      </c>
    </row>
    <row r="291" spans="1:5" x14ac:dyDescent="0.25">
      <c r="A291" s="50" t="s">
        <v>199</v>
      </c>
      <c r="B291" s="51" t="s">
        <v>1012</v>
      </c>
      <c r="C291" s="50" t="s">
        <v>198</v>
      </c>
      <c r="D291" s="52" t="s">
        <v>1013</v>
      </c>
      <c r="E291" s="53" t="s">
        <v>1014</v>
      </c>
    </row>
    <row r="292" spans="1:5" x14ac:dyDescent="0.25">
      <c r="A292" s="50" t="s">
        <v>198</v>
      </c>
      <c r="B292" s="51" t="s">
        <v>1012</v>
      </c>
      <c r="C292" s="50" t="s">
        <v>198</v>
      </c>
      <c r="D292" s="52" t="s">
        <v>1013</v>
      </c>
      <c r="E292" s="53" t="s">
        <v>1014</v>
      </c>
    </row>
    <row r="293" spans="1:5" x14ac:dyDescent="0.25">
      <c r="A293" s="50" t="s">
        <v>460</v>
      </c>
      <c r="B293" s="51" t="s">
        <v>1015</v>
      </c>
      <c r="C293" s="50" t="s">
        <v>460</v>
      </c>
      <c r="D293" s="52" t="s">
        <v>1016</v>
      </c>
      <c r="E293" s="53" t="s">
        <v>1017</v>
      </c>
    </row>
    <row r="294" spans="1:5" x14ac:dyDescent="0.25">
      <c r="A294" s="50" t="s">
        <v>461</v>
      </c>
      <c r="B294" s="51" t="s">
        <v>1018</v>
      </c>
      <c r="C294" s="50" t="s">
        <v>461</v>
      </c>
      <c r="D294" s="52" t="s">
        <v>1019</v>
      </c>
      <c r="E294" s="53" t="s">
        <v>1020</v>
      </c>
    </row>
    <row r="295" spans="1:5" x14ac:dyDescent="0.25">
      <c r="A295" s="50" t="s">
        <v>462</v>
      </c>
      <c r="B295" s="51" t="s">
        <v>1021</v>
      </c>
      <c r="C295" s="50" t="s">
        <v>462</v>
      </c>
      <c r="D295" s="52" t="s">
        <v>1022</v>
      </c>
      <c r="E295" s="53" t="s">
        <v>1023</v>
      </c>
    </row>
    <row r="296" spans="1:5" x14ac:dyDescent="0.25">
      <c r="A296" s="50" t="s">
        <v>463</v>
      </c>
      <c r="B296" s="51" t="s">
        <v>1024</v>
      </c>
      <c r="C296" s="50" t="s">
        <v>463</v>
      </c>
      <c r="D296" s="52" t="s">
        <v>1025</v>
      </c>
      <c r="E296" s="53" t="s">
        <v>1026</v>
      </c>
    </row>
    <row r="297" spans="1:5" x14ac:dyDescent="0.25">
      <c r="A297" s="50" t="s">
        <v>464</v>
      </c>
      <c r="B297" s="51" t="s">
        <v>1027</v>
      </c>
      <c r="C297" s="50" t="s">
        <v>464</v>
      </c>
      <c r="D297" s="52" t="s">
        <v>1028</v>
      </c>
      <c r="E297" s="53" t="s">
        <v>1029</v>
      </c>
    </row>
    <row r="298" spans="1:5" x14ac:dyDescent="0.25">
      <c r="A298" s="50" t="s">
        <v>465</v>
      </c>
      <c r="B298" s="51" t="s">
        <v>1030</v>
      </c>
      <c r="C298" s="50" t="s">
        <v>465</v>
      </c>
      <c r="D298" s="52" t="s">
        <v>1031</v>
      </c>
      <c r="E298" s="53" t="s">
        <v>1032</v>
      </c>
    </row>
    <row r="299" spans="1:5" x14ac:dyDescent="0.25">
      <c r="A299" s="50" t="s">
        <v>474</v>
      </c>
      <c r="B299" s="51" t="s">
        <v>1033</v>
      </c>
      <c r="C299" s="50" t="s">
        <v>474</v>
      </c>
      <c r="D299" s="52" t="s">
        <v>1034</v>
      </c>
      <c r="E299" s="53" t="s">
        <v>1035</v>
      </c>
    </row>
    <row r="300" spans="1:5" x14ac:dyDescent="0.25">
      <c r="A300" s="50" t="s">
        <v>1036</v>
      </c>
      <c r="B300" s="51" t="s">
        <v>1037</v>
      </c>
      <c r="C300" s="50" t="s">
        <v>473</v>
      </c>
      <c r="D300" s="52" t="s">
        <v>1038</v>
      </c>
      <c r="E300" s="53" t="s">
        <v>1039</v>
      </c>
    </row>
    <row r="301" spans="1:5" x14ac:dyDescent="0.25">
      <c r="A301" s="50" t="s">
        <v>473</v>
      </c>
      <c r="B301" s="51" t="s">
        <v>1037</v>
      </c>
      <c r="C301" s="50" t="s">
        <v>473</v>
      </c>
      <c r="D301" s="52" t="s">
        <v>1038</v>
      </c>
      <c r="E301" s="53" t="s">
        <v>1039</v>
      </c>
    </row>
    <row r="302" spans="1:5" x14ac:dyDescent="0.25">
      <c r="A302" s="50" t="s">
        <v>1040</v>
      </c>
      <c r="B302" s="51" t="s">
        <v>1041</v>
      </c>
      <c r="C302" s="50" t="s">
        <v>1040</v>
      </c>
      <c r="D302" s="52" t="s">
        <v>1038</v>
      </c>
      <c r="E302" s="53" t="s">
        <v>1039</v>
      </c>
    </row>
    <row r="303" spans="1:5" x14ac:dyDescent="0.25">
      <c r="A303" s="50" t="s">
        <v>1042</v>
      </c>
      <c r="B303" s="51" t="s">
        <v>1043</v>
      </c>
      <c r="C303" s="50" t="s">
        <v>1042</v>
      </c>
      <c r="D303" s="52" t="s">
        <v>1044</v>
      </c>
      <c r="E303" s="53" t="s">
        <v>1045</v>
      </c>
    </row>
    <row r="304" spans="1:5" x14ac:dyDescent="0.25">
      <c r="A304" s="50" t="s">
        <v>1046</v>
      </c>
      <c r="B304" s="51" t="s">
        <v>1047</v>
      </c>
      <c r="C304" s="50" t="s">
        <v>1046</v>
      </c>
      <c r="D304" s="52" t="s">
        <v>1044</v>
      </c>
      <c r="E304" s="53" t="s">
        <v>1045</v>
      </c>
    </row>
    <row r="305" spans="1:5" x14ac:dyDescent="0.25">
      <c r="A305" s="50" t="s">
        <v>479</v>
      </c>
      <c r="B305" s="51" t="s">
        <v>1047</v>
      </c>
      <c r="C305" s="50" t="s">
        <v>479</v>
      </c>
      <c r="D305" s="52" t="s">
        <v>1044</v>
      </c>
      <c r="E305" s="53" t="s">
        <v>1045</v>
      </c>
    </row>
    <row r="306" spans="1:5" x14ac:dyDescent="0.25">
      <c r="A306" s="54" t="s">
        <v>480</v>
      </c>
      <c r="B306" s="55" t="s">
        <v>1048</v>
      </c>
      <c r="C306" s="54" t="s">
        <v>480</v>
      </c>
      <c r="D306" s="58" t="s">
        <v>1049</v>
      </c>
      <c r="E306" s="60" t="s">
        <v>1050</v>
      </c>
    </row>
    <row r="307" spans="1:5" x14ac:dyDescent="0.25">
      <c r="A307" s="54" t="s">
        <v>1051</v>
      </c>
      <c r="B307" s="55" t="s">
        <v>1048</v>
      </c>
      <c r="C307" s="54" t="s">
        <v>480</v>
      </c>
      <c r="D307" s="58" t="s">
        <v>1049</v>
      </c>
      <c r="E307" s="60" t="s">
        <v>1050</v>
      </c>
    </row>
    <row r="308" spans="1:5" x14ac:dyDescent="0.25">
      <c r="A308" s="50" t="s">
        <v>482</v>
      </c>
      <c r="B308" s="51" t="s">
        <v>1052</v>
      </c>
      <c r="C308" s="50" t="s">
        <v>482</v>
      </c>
      <c r="D308" s="52" t="s">
        <v>1053</v>
      </c>
      <c r="E308" s="53" t="s">
        <v>1054</v>
      </c>
    </row>
    <row r="309" spans="1:5" x14ac:dyDescent="0.25">
      <c r="A309" s="50" t="s">
        <v>476</v>
      </c>
      <c r="B309" s="51" t="s">
        <v>1055</v>
      </c>
      <c r="C309" s="50" t="s">
        <v>475</v>
      </c>
      <c r="D309" s="52" t="s">
        <v>1056</v>
      </c>
      <c r="E309" s="53" t="s">
        <v>1057</v>
      </c>
    </row>
    <row r="310" spans="1:5" x14ac:dyDescent="0.25">
      <c r="A310" s="50" t="s">
        <v>475</v>
      </c>
      <c r="B310" s="51" t="s">
        <v>1055</v>
      </c>
      <c r="C310" s="50" t="s">
        <v>475</v>
      </c>
      <c r="D310" s="52" t="s">
        <v>1056</v>
      </c>
      <c r="E310" s="53" t="s">
        <v>1057</v>
      </c>
    </row>
    <row r="311" spans="1:5" x14ac:dyDescent="0.25">
      <c r="A311" s="50" t="s">
        <v>1058</v>
      </c>
      <c r="B311" s="51" t="s">
        <v>1055</v>
      </c>
      <c r="C311" s="50" t="s">
        <v>475</v>
      </c>
      <c r="D311" s="52" t="s">
        <v>1056</v>
      </c>
      <c r="E311" s="53" t="s">
        <v>1057</v>
      </c>
    </row>
    <row r="312" spans="1:5" x14ac:dyDescent="0.25">
      <c r="A312" s="50" t="s">
        <v>470</v>
      </c>
      <c r="B312" s="51" t="s">
        <v>1059</v>
      </c>
      <c r="C312" s="50" t="s">
        <v>470</v>
      </c>
      <c r="D312" s="52" t="s">
        <v>1060</v>
      </c>
      <c r="E312" s="53" t="s">
        <v>1061</v>
      </c>
    </row>
    <row r="313" spans="1:5" x14ac:dyDescent="0.25">
      <c r="A313" s="50" t="s">
        <v>332</v>
      </c>
      <c r="B313" s="51" t="s">
        <v>1062</v>
      </c>
      <c r="C313" s="50" t="s">
        <v>331</v>
      </c>
      <c r="D313" s="52" t="s">
        <v>1063</v>
      </c>
      <c r="E313" s="53" t="s">
        <v>1064</v>
      </c>
    </row>
    <row r="314" spans="1:5" x14ac:dyDescent="0.25">
      <c r="A314" s="50" t="s">
        <v>331</v>
      </c>
      <c r="B314" s="51" t="s">
        <v>1062</v>
      </c>
      <c r="C314" s="50" t="s">
        <v>331</v>
      </c>
      <c r="D314" s="52" t="s">
        <v>1063</v>
      </c>
      <c r="E314" s="53" t="s">
        <v>1064</v>
      </c>
    </row>
    <row r="315" spans="1:5" x14ac:dyDescent="0.25">
      <c r="A315" s="50" t="s">
        <v>489</v>
      </c>
      <c r="B315" s="51" t="s">
        <v>1062</v>
      </c>
      <c r="C315" s="50" t="s">
        <v>489</v>
      </c>
      <c r="D315" s="52" t="s">
        <v>1065</v>
      </c>
      <c r="E315" s="53" t="s">
        <v>1064</v>
      </c>
    </row>
    <row r="316" spans="1:5" x14ac:dyDescent="0.25">
      <c r="A316" s="50" t="s">
        <v>1066</v>
      </c>
      <c r="B316" s="51" t="s">
        <v>1062</v>
      </c>
      <c r="C316" s="50" t="s">
        <v>1066</v>
      </c>
      <c r="D316" s="52" t="s">
        <v>1063</v>
      </c>
      <c r="E316" s="53" t="s">
        <v>1064</v>
      </c>
    </row>
    <row r="317" spans="1:5" x14ac:dyDescent="0.25">
      <c r="A317" s="50" t="s">
        <v>1067</v>
      </c>
      <c r="B317" s="51" t="s">
        <v>1062</v>
      </c>
      <c r="C317" s="50" t="s">
        <v>331</v>
      </c>
      <c r="D317" s="52" t="s">
        <v>1063</v>
      </c>
      <c r="E317" s="53" t="s">
        <v>1064</v>
      </c>
    </row>
    <row r="318" spans="1:5" x14ac:dyDescent="0.25">
      <c r="A318" s="50" t="s">
        <v>1068</v>
      </c>
      <c r="B318" s="51" t="s">
        <v>1062</v>
      </c>
      <c r="C318" s="50" t="s">
        <v>489</v>
      </c>
      <c r="D318" s="52" t="s">
        <v>1065</v>
      </c>
      <c r="E318" s="53" t="s">
        <v>1064</v>
      </c>
    </row>
    <row r="319" spans="1:5" x14ac:dyDescent="0.25">
      <c r="A319" s="50" t="s">
        <v>234</v>
      </c>
      <c r="B319" s="51" t="s">
        <v>1069</v>
      </c>
      <c r="C319" s="50" t="s">
        <v>59</v>
      </c>
      <c r="D319" s="52" t="s">
        <v>1070</v>
      </c>
      <c r="E319" s="53" t="s">
        <v>1071</v>
      </c>
    </row>
    <row r="320" spans="1:5" x14ac:dyDescent="0.25">
      <c r="A320" s="50" t="s">
        <v>59</v>
      </c>
      <c r="B320" s="51" t="s">
        <v>1069</v>
      </c>
      <c r="C320" s="50" t="s">
        <v>59</v>
      </c>
      <c r="D320" s="52" t="s">
        <v>1070</v>
      </c>
      <c r="E320" s="53" t="s">
        <v>1071</v>
      </c>
    </row>
    <row r="321" spans="1:5" x14ac:dyDescent="0.25">
      <c r="A321" s="50" t="s">
        <v>490</v>
      </c>
      <c r="B321" s="51" t="s">
        <v>1069</v>
      </c>
      <c r="C321" s="50" t="s">
        <v>59</v>
      </c>
      <c r="D321" s="52" t="s">
        <v>1070</v>
      </c>
      <c r="E321" s="53" t="str">
        <f>VLOOKUP(C321,[1]OR!$B$1:$F$307,5,FALSE)</f>
        <v>006-786-124-000</v>
      </c>
    </row>
    <row r="322" spans="1:5" x14ac:dyDescent="0.25">
      <c r="A322" s="50" t="s">
        <v>232</v>
      </c>
      <c r="B322" s="51" t="s">
        <v>1069</v>
      </c>
      <c r="C322" s="50" t="s">
        <v>59</v>
      </c>
      <c r="D322" s="52" t="s">
        <v>1070</v>
      </c>
      <c r="E322" s="53" t="s">
        <v>1071</v>
      </c>
    </row>
    <row r="323" spans="1:5" x14ac:dyDescent="0.25">
      <c r="A323" s="50" t="s">
        <v>1072</v>
      </c>
      <c r="B323" s="51" t="s">
        <v>1069</v>
      </c>
      <c r="C323" s="50" t="s">
        <v>59</v>
      </c>
      <c r="D323" s="52" t="s">
        <v>1070</v>
      </c>
      <c r="E323" s="53" t="s">
        <v>1071</v>
      </c>
    </row>
    <row r="324" spans="1:5" x14ac:dyDescent="0.25">
      <c r="A324" s="50" t="s">
        <v>1073</v>
      </c>
      <c r="B324" s="51" t="s">
        <v>1069</v>
      </c>
      <c r="C324" s="50" t="s">
        <v>59</v>
      </c>
      <c r="D324" s="52" t="s">
        <v>1070</v>
      </c>
      <c r="E324" s="53" t="s">
        <v>1071</v>
      </c>
    </row>
    <row r="325" spans="1:5" x14ac:dyDescent="0.25">
      <c r="A325" s="50" t="s">
        <v>275</v>
      </c>
      <c r="B325" s="51" t="s">
        <v>1069</v>
      </c>
      <c r="C325" s="50" t="s">
        <v>59</v>
      </c>
      <c r="D325" s="52" t="s">
        <v>1070</v>
      </c>
      <c r="E325" s="53" t="s">
        <v>1071</v>
      </c>
    </row>
    <row r="326" spans="1:5" x14ac:dyDescent="0.25">
      <c r="A326" s="50" t="s">
        <v>110</v>
      </c>
      <c r="B326" s="51" t="s">
        <v>1069</v>
      </c>
      <c r="C326" s="50" t="s">
        <v>59</v>
      </c>
      <c r="D326" s="52" t="s">
        <v>1070</v>
      </c>
      <c r="E326" s="53" t="s">
        <v>1071</v>
      </c>
    </row>
    <row r="327" spans="1:5" x14ac:dyDescent="0.25">
      <c r="A327" s="50" t="s">
        <v>220</v>
      </c>
      <c r="B327" s="51" t="s">
        <v>1069</v>
      </c>
      <c r="C327" s="50" t="s">
        <v>59</v>
      </c>
      <c r="D327" s="52" t="s">
        <v>1070</v>
      </c>
      <c r="E327" s="53" t="s">
        <v>1071</v>
      </c>
    </row>
    <row r="328" spans="1:5" x14ac:dyDescent="0.25">
      <c r="A328" s="50" t="s">
        <v>60</v>
      </c>
      <c r="B328" s="51" t="s">
        <v>1069</v>
      </c>
      <c r="C328" s="50" t="s">
        <v>59</v>
      </c>
      <c r="D328" s="52" t="s">
        <v>1070</v>
      </c>
      <c r="E328" s="53" t="s">
        <v>1071</v>
      </c>
    </row>
    <row r="329" spans="1:5" x14ac:dyDescent="0.25">
      <c r="A329" s="50" t="s">
        <v>66</v>
      </c>
      <c r="B329" s="51" t="s">
        <v>1069</v>
      </c>
      <c r="C329" s="50" t="s">
        <v>59</v>
      </c>
      <c r="D329" s="52" t="s">
        <v>1070</v>
      </c>
      <c r="E329" s="53" t="s">
        <v>1071</v>
      </c>
    </row>
    <row r="330" spans="1:5" x14ac:dyDescent="0.25">
      <c r="A330" s="50" t="s">
        <v>86</v>
      </c>
      <c r="B330" s="51" t="s">
        <v>1069</v>
      </c>
      <c r="C330" s="50" t="s">
        <v>59</v>
      </c>
      <c r="D330" s="52" t="s">
        <v>1070</v>
      </c>
      <c r="E330" s="53" t="s">
        <v>1071</v>
      </c>
    </row>
    <row r="331" spans="1:5" x14ac:dyDescent="0.25">
      <c r="A331" s="50" t="s">
        <v>1074</v>
      </c>
      <c r="B331" s="51" t="s">
        <v>1069</v>
      </c>
      <c r="C331" s="50" t="s">
        <v>59</v>
      </c>
      <c r="D331" s="52" t="s">
        <v>1070</v>
      </c>
      <c r="E331" s="53" t="s">
        <v>1071</v>
      </c>
    </row>
    <row r="332" spans="1:5" x14ac:dyDescent="0.25">
      <c r="A332" s="50" t="s">
        <v>219</v>
      </c>
      <c r="B332" s="51" t="s">
        <v>1069</v>
      </c>
      <c r="C332" s="50" t="s">
        <v>59</v>
      </c>
      <c r="D332" s="52" t="s">
        <v>1070</v>
      </c>
      <c r="E332" s="53" t="s">
        <v>1071</v>
      </c>
    </row>
    <row r="333" spans="1:5" x14ac:dyDescent="0.25">
      <c r="A333" s="50" t="s">
        <v>1075</v>
      </c>
      <c r="B333" s="51" t="s">
        <v>1076</v>
      </c>
      <c r="C333" s="50" t="s">
        <v>488</v>
      </c>
      <c r="D333" s="52" t="s">
        <v>1070</v>
      </c>
      <c r="E333" s="53" t="s">
        <v>1071</v>
      </c>
    </row>
    <row r="334" spans="1:5" x14ac:dyDescent="0.25">
      <c r="A334" s="50" t="s">
        <v>488</v>
      </c>
      <c r="B334" s="51" t="s">
        <v>1076</v>
      </c>
      <c r="C334" s="50" t="s">
        <v>488</v>
      </c>
      <c r="D334" s="52" t="s">
        <v>1070</v>
      </c>
      <c r="E334" s="53" t="s">
        <v>1071</v>
      </c>
    </row>
    <row r="335" spans="1:5" x14ac:dyDescent="0.25">
      <c r="A335" s="50" t="s">
        <v>1077</v>
      </c>
      <c r="B335" s="51" t="s">
        <v>1078</v>
      </c>
      <c r="C335" s="50" t="s">
        <v>1077</v>
      </c>
      <c r="D335" s="52" t="s">
        <v>1079</v>
      </c>
      <c r="E335" s="53" t="s">
        <v>1080</v>
      </c>
    </row>
    <row r="336" spans="1:5" x14ac:dyDescent="0.25">
      <c r="A336" s="54" t="s">
        <v>478</v>
      </c>
      <c r="B336" s="55" t="s">
        <v>1081</v>
      </c>
      <c r="C336" s="54" t="s">
        <v>478</v>
      </c>
      <c r="D336" s="56" t="s">
        <v>1082</v>
      </c>
      <c r="E336" s="60" t="s">
        <v>1083</v>
      </c>
    </row>
    <row r="337" spans="1:5" x14ac:dyDescent="0.25">
      <c r="A337" s="50" t="s">
        <v>1084</v>
      </c>
      <c r="B337" s="51" t="s">
        <v>1085</v>
      </c>
      <c r="C337" s="50" t="s">
        <v>1084</v>
      </c>
      <c r="D337" s="52" t="s">
        <v>1086</v>
      </c>
      <c r="E337" s="53" t="s">
        <v>1087</v>
      </c>
    </row>
    <row r="338" spans="1:5" x14ac:dyDescent="0.25">
      <c r="A338" s="50" t="s">
        <v>1088</v>
      </c>
      <c r="B338" s="51" t="s">
        <v>1089</v>
      </c>
      <c r="C338" s="50" t="s">
        <v>1088</v>
      </c>
      <c r="D338" s="52" t="e">
        <v>#N/A</v>
      </c>
      <c r="E338" s="53" t="e">
        <v>#N/A</v>
      </c>
    </row>
    <row r="339" spans="1:5" x14ac:dyDescent="0.25">
      <c r="A339" s="50" t="s">
        <v>468</v>
      </c>
      <c r="B339" s="51" t="s">
        <v>1090</v>
      </c>
      <c r="C339" s="50" t="s">
        <v>468</v>
      </c>
      <c r="D339" s="52" t="s">
        <v>1091</v>
      </c>
      <c r="E339" s="53" t="s">
        <v>1092</v>
      </c>
    </row>
    <row r="340" spans="1:5" x14ac:dyDescent="0.25">
      <c r="A340" s="50" t="s">
        <v>469</v>
      </c>
      <c r="B340" s="51" t="s">
        <v>1090</v>
      </c>
      <c r="C340" s="50" t="s">
        <v>468</v>
      </c>
      <c r="D340" s="52" t="s">
        <v>1091</v>
      </c>
      <c r="E340" s="53" t="s">
        <v>1092</v>
      </c>
    </row>
    <row r="341" spans="1:5" x14ac:dyDescent="0.25">
      <c r="A341" s="50" t="s">
        <v>483</v>
      </c>
      <c r="B341" s="51" t="s">
        <v>1093</v>
      </c>
      <c r="C341" s="50" t="s">
        <v>483</v>
      </c>
      <c r="D341" s="52" t="s">
        <v>1094</v>
      </c>
      <c r="E341" s="53" t="s">
        <v>1095</v>
      </c>
    </row>
    <row r="342" spans="1:5" x14ac:dyDescent="0.25">
      <c r="A342" s="50" t="s">
        <v>1096</v>
      </c>
      <c r="B342" s="51" t="s">
        <v>1093</v>
      </c>
      <c r="C342" s="50" t="s">
        <v>483</v>
      </c>
      <c r="D342" s="52" t="s">
        <v>1094</v>
      </c>
      <c r="E342" s="53" t="s">
        <v>1095</v>
      </c>
    </row>
    <row r="343" spans="1:5" x14ac:dyDescent="0.25">
      <c r="A343" s="50" t="s">
        <v>485</v>
      </c>
      <c r="B343" s="51" t="s">
        <v>1097</v>
      </c>
      <c r="C343" s="50" t="s">
        <v>484</v>
      </c>
      <c r="D343" s="52" t="s">
        <v>1098</v>
      </c>
      <c r="E343" s="53" t="s">
        <v>1099</v>
      </c>
    </row>
    <row r="344" spans="1:5" x14ac:dyDescent="0.25">
      <c r="A344" s="50" t="s">
        <v>484</v>
      </c>
      <c r="B344" s="51" t="s">
        <v>1097</v>
      </c>
      <c r="C344" s="50" t="s">
        <v>484</v>
      </c>
      <c r="D344" s="52" t="s">
        <v>1098</v>
      </c>
      <c r="E344" s="53" t="s">
        <v>1099</v>
      </c>
    </row>
    <row r="345" spans="1:5" x14ac:dyDescent="0.25">
      <c r="A345" s="50" t="s">
        <v>487</v>
      </c>
      <c r="B345" s="51" t="s">
        <v>1100</v>
      </c>
      <c r="C345" s="50" t="s">
        <v>487</v>
      </c>
      <c r="D345" s="52" t="s">
        <v>1101</v>
      </c>
      <c r="E345" s="53" t="s">
        <v>1102</v>
      </c>
    </row>
    <row r="346" spans="1:5" x14ac:dyDescent="0.25">
      <c r="A346" s="50" t="s">
        <v>238</v>
      </c>
      <c r="B346" s="51" t="s">
        <v>1549</v>
      </c>
      <c r="C346" s="50" t="s">
        <v>238</v>
      </c>
      <c r="D346" s="52" t="s">
        <v>1551</v>
      </c>
      <c r="E346" s="53" t="s">
        <v>1550</v>
      </c>
    </row>
    <row r="347" spans="1:5" x14ac:dyDescent="0.25">
      <c r="A347" s="50" t="s">
        <v>239</v>
      </c>
      <c r="B347" s="51" t="s">
        <v>1549</v>
      </c>
      <c r="C347" s="50" t="s">
        <v>238</v>
      </c>
      <c r="D347" s="52" t="s">
        <v>1551</v>
      </c>
      <c r="E347" s="53" t="s">
        <v>1550</v>
      </c>
    </row>
    <row r="348" spans="1:5" x14ac:dyDescent="0.25">
      <c r="A348" s="50" t="s">
        <v>486</v>
      </c>
      <c r="B348" s="51" t="s">
        <v>1103</v>
      </c>
      <c r="C348" s="50" t="s">
        <v>486</v>
      </c>
      <c r="D348" s="52" t="s">
        <v>1104</v>
      </c>
      <c r="E348" s="53" t="s">
        <v>1105</v>
      </c>
    </row>
    <row r="349" spans="1:5" x14ac:dyDescent="0.25">
      <c r="A349" s="50" t="s">
        <v>496</v>
      </c>
      <c r="B349" s="51" t="s">
        <v>1106</v>
      </c>
      <c r="C349" s="50" t="s">
        <v>496</v>
      </c>
      <c r="D349" s="52" t="s">
        <v>1107</v>
      </c>
      <c r="E349" s="53" t="s">
        <v>1108</v>
      </c>
    </row>
    <row r="350" spans="1:5" x14ac:dyDescent="0.25">
      <c r="A350" s="50" t="s">
        <v>497</v>
      </c>
      <c r="B350" s="51" t="s">
        <v>1106</v>
      </c>
      <c r="C350" s="50" t="s">
        <v>496</v>
      </c>
      <c r="D350" s="52" t="s">
        <v>1107</v>
      </c>
      <c r="E350" s="53" t="s">
        <v>1108</v>
      </c>
    </row>
    <row r="351" spans="1:5" x14ac:dyDescent="0.25">
      <c r="A351" s="50" t="s">
        <v>498</v>
      </c>
      <c r="B351" s="51" t="s">
        <v>1109</v>
      </c>
      <c r="C351" s="50" t="s">
        <v>498</v>
      </c>
      <c r="D351" s="52" t="s">
        <v>1110</v>
      </c>
      <c r="E351" s="53" t="s">
        <v>1111</v>
      </c>
    </row>
    <row r="352" spans="1:5" x14ac:dyDescent="0.25">
      <c r="A352" s="50" t="s">
        <v>499</v>
      </c>
      <c r="B352" s="51" t="s">
        <v>1109</v>
      </c>
      <c r="C352" s="50" t="s">
        <v>498</v>
      </c>
      <c r="D352" s="52" t="s">
        <v>1110</v>
      </c>
      <c r="E352" s="53" t="s">
        <v>1111</v>
      </c>
    </row>
    <row r="353" spans="1:5" x14ac:dyDescent="0.25">
      <c r="A353" s="50" t="s">
        <v>500</v>
      </c>
      <c r="B353" s="51" t="s">
        <v>1112</v>
      </c>
      <c r="C353" s="50" t="s">
        <v>500</v>
      </c>
      <c r="D353" s="52" t="s">
        <v>1113</v>
      </c>
      <c r="E353" s="53" t="s">
        <v>1114</v>
      </c>
    </row>
    <row r="354" spans="1:5" x14ac:dyDescent="0.25">
      <c r="A354" s="50" t="s">
        <v>503</v>
      </c>
      <c r="B354" s="51" t="s">
        <v>1115</v>
      </c>
      <c r="C354" s="50" t="s">
        <v>503</v>
      </c>
      <c r="D354" s="52" t="s">
        <v>1116</v>
      </c>
      <c r="E354" s="53" t="s">
        <v>1117</v>
      </c>
    </row>
    <row r="355" spans="1:5" x14ac:dyDescent="0.25">
      <c r="A355" s="50" t="s">
        <v>504</v>
      </c>
      <c r="B355" s="51" t="s">
        <v>1118</v>
      </c>
      <c r="C355" s="50" t="s">
        <v>504</v>
      </c>
      <c r="D355" s="52" t="s">
        <v>1119</v>
      </c>
      <c r="E355" s="53" t="s">
        <v>1120</v>
      </c>
    </row>
    <row r="356" spans="1:5" x14ac:dyDescent="0.25">
      <c r="A356" s="50" t="s">
        <v>507</v>
      </c>
      <c r="B356" s="51" t="s">
        <v>1118</v>
      </c>
      <c r="C356" s="50" t="s">
        <v>504</v>
      </c>
      <c r="D356" s="52" t="s">
        <v>1119</v>
      </c>
      <c r="E356" s="53" t="s">
        <v>1120</v>
      </c>
    </row>
    <row r="357" spans="1:5" x14ac:dyDescent="0.25">
      <c r="A357" s="50" t="s">
        <v>506</v>
      </c>
      <c r="B357" s="51" t="s">
        <v>1121</v>
      </c>
      <c r="C357" s="50" t="s">
        <v>505</v>
      </c>
      <c r="D357" s="52" t="s">
        <v>1122</v>
      </c>
      <c r="E357" s="53" t="s">
        <v>1120</v>
      </c>
    </row>
    <row r="358" spans="1:5" x14ac:dyDescent="0.25">
      <c r="A358" s="50" t="s">
        <v>505</v>
      </c>
      <c r="B358" s="51" t="s">
        <v>1121</v>
      </c>
      <c r="C358" s="50" t="s">
        <v>505</v>
      </c>
      <c r="D358" s="52" t="s">
        <v>1119</v>
      </c>
      <c r="E358" s="53" t="s">
        <v>1120</v>
      </c>
    </row>
    <row r="359" spans="1:5" x14ac:dyDescent="0.25">
      <c r="A359" s="50" t="s">
        <v>512</v>
      </c>
      <c r="B359" s="51" t="s">
        <v>1123</v>
      </c>
      <c r="C359" s="50" t="s">
        <v>512</v>
      </c>
      <c r="D359" s="52" t="s">
        <v>1124</v>
      </c>
      <c r="E359" s="53" t="s">
        <v>1125</v>
      </c>
    </row>
    <row r="360" spans="1:5" x14ac:dyDescent="0.25">
      <c r="A360" s="50" t="s">
        <v>39</v>
      </c>
      <c r="B360" s="51" t="s">
        <v>1126</v>
      </c>
      <c r="C360" s="50" t="s">
        <v>39</v>
      </c>
      <c r="D360" s="52" t="s">
        <v>1127</v>
      </c>
      <c r="E360" s="53" t="s">
        <v>1128</v>
      </c>
    </row>
    <row r="361" spans="1:5" x14ac:dyDescent="0.25">
      <c r="A361" s="50" t="s">
        <v>1129</v>
      </c>
      <c r="B361" s="51" t="s">
        <v>1130</v>
      </c>
      <c r="C361" s="50" t="s">
        <v>1129</v>
      </c>
      <c r="D361" s="52" t="s">
        <v>1131</v>
      </c>
      <c r="E361" s="53" t="s">
        <v>1132</v>
      </c>
    </row>
    <row r="362" spans="1:5" x14ac:dyDescent="0.25">
      <c r="A362" s="50" t="s">
        <v>40</v>
      </c>
      <c r="B362" s="51" t="s">
        <v>1133</v>
      </c>
      <c r="C362" s="50" t="s">
        <v>40</v>
      </c>
      <c r="D362" s="52" t="s">
        <v>1131</v>
      </c>
      <c r="E362" s="53" t="s">
        <v>1132</v>
      </c>
    </row>
    <row r="363" spans="1:5" x14ac:dyDescent="0.25">
      <c r="A363" s="50" t="s">
        <v>494</v>
      </c>
      <c r="B363" s="51" t="s">
        <v>1134</v>
      </c>
      <c r="C363" s="50" t="s">
        <v>494</v>
      </c>
      <c r="D363" s="52" t="s">
        <v>882</v>
      </c>
      <c r="E363" s="53" t="s">
        <v>1135</v>
      </c>
    </row>
    <row r="364" spans="1:5" x14ac:dyDescent="0.25">
      <c r="A364" s="50" t="s">
        <v>495</v>
      </c>
      <c r="B364" s="51" t="s">
        <v>1134</v>
      </c>
      <c r="C364" s="50" t="s">
        <v>494</v>
      </c>
      <c r="D364" s="52" t="s">
        <v>882</v>
      </c>
      <c r="E364" s="53" t="s">
        <v>1135</v>
      </c>
    </row>
    <row r="365" spans="1:5" x14ac:dyDescent="0.25">
      <c r="A365" s="50" t="s">
        <v>508</v>
      </c>
      <c r="B365" s="51" t="s">
        <v>1136</v>
      </c>
      <c r="C365" s="50" t="s">
        <v>508</v>
      </c>
      <c r="D365" s="52" t="s">
        <v>1137</v>
      </c>
      <c r="E365" s="53" t="s">
        <v>1138</v>
      </c>
    </row>
    <row r="366" spans="1:5" x14ac:dyDescent="0.25">
      <c r="A366" s="50" t="s">
        <v>509</v>
      </c>
      <c r="B366" s="51" t="s">
        <v>1136</v>
      </c>
      <c r="C366" s="50" t="s">
        <v>508</v>
      </c>
      <c r="D366" s="52" t="s">
        <v>1137</v>
      </c>
      <c r="E366" s="53" t="s">
        <v>1138</v>
      </c>
    </row>
    <row r="367" spans="1:5" x14ac:dyDescent="0.25">
      <c r="A367" s="50" t="s">
        <v>510</v>
      </c>
      <c r="B367" s="51" t="s">
        <v>1139</v>
      </c>
      <c r="C367" s="50" t="s">
        <v>510</v>
      </c>
      <c r="D367" s="52" t="s">
        <v>1140</v>
      </c>
      <c r="E367" s="53" t="s">
        <v>1141</v>
      </c>
    </row>
    <row r="368" spans="1:5" x14ac:dyDescent="0.25">
      <c r="A368" s="50" t="s">
        <v>1142</v>
      </c>
      <c r="B368" s="51" t="s">
        <v>1139</v>
      </c>
      <c r="C368" s="50" t="s">
        <v>510</v>
      </c>
      <c r="D368" s="52" t="s">
        <v>1140</v>
      </c>
      <c r="E368" s="53" t="s">
        <v>1141</v>
      </c>
    </row>
    <row r="369" spans="1:5" x14ac:dyDescent="0.25">
      <c r="A369" s="50" t="s">
        <v>511</v>
      </c>
      <c r="B369" s="51" t="s">
        <v>1139</v>
      </c>
      <c r="C369" s="50" t="s">
        <v>510</v>
      </c>
      <c r="D369" s="52" t="s">
        <v>1140</v>
      </c>
      <c r="E369" s="53" t="s">
        <v>1141</v>
      </c>
    </row>
    <row r="370" spans="1:5" x14ac:dyDescent="0.25">
      <c r="A370" s="50" t="s">
        <v>34</v>
      </c>
      <c r="B370" s="51" t="s">
        <v>1143</v>
      </c>
      <c r="C370" s="50" t="s">
        <v>34</v>
      </c>
      <c r="D370" s="52" t="s">
        <v>1144</v>
      </c>
      <c r="E370" s="53" t="s">
        <v>1145</v>
      </c>
    </row>
    <row r="371" spans="1:5" x14ac:dyDescent="0.25">
      <c r="A371" s="50" t="s">
        <v>46</v>
      </c>
      <c r="B371" s="51" t="s">
        <v>1146</v>
      </c>
      <c r="C371" s="50" t="s">
        <v>45</v>
      </c>
      <c r="D371" s="52" t="s">
        <v>789</v>
      </c>
      <c r="E371" s="53" t="s">
        <v>1147</v>
      </c>
    </row>
    <row r="372" spans="1:5" x14ac:dyDescent="0.25">
      <c r="A372" s="50" t="s">
        <v>45</v>
      </c>
      <c r="B372" s="51" t="s">
        <v>1146</v>
      </c>
      <c r="C372" s="50" t="s">
        <v>45</v>
      </c>
      <c r="D372" s="52" t="s">
        <v>789</v>
      </c>
      <c r="E372" s="53" t="s">
        <v>1147</v>
      </c>
    </row>
    <row r="373" spans="1:5" x14ac:dyDescent="0.25">
      <c r="A373" s="50" t="s">
        <v>41</v>
      </c>
      <c r="B373" s="51" t="s">
        <v>1148</v>
      </c>
      <c r="C373" s="50" t="s">
        <v>41</v>
      </c>
      <c r="D373" s="52" t="s">
        <v>1149</v>
      </c>
      <c r="E373" s="53" t="s">
        <v>1150</v>
      </c>
    </row>
    <row r="374" spans="1:5" x14ac:dyDescent="0.25">
      <c r="A374" s="50" t="s">
        <v>42</v>
      </c>
      <c r="B374" s="51" t="s">
        <v>1151</v>
      </c>
      <c r="C374" s="50" t="s">
        <v>42</v>
      </c>
      <c r="D374" s="52" t="s">
        <v>1152</v>
      </c>
      <c r="E374" s="53" t="s">
        <v>1153</v>
      </c>
    </row>
    <row r="375" spans="1:5" x14ac:dyDescent="0.25">
      <c r="A375" s="50" t="s">
        <v>51</v>
      </c>
      <c r="B375" s="51" t="s">
        <v>1151</v>
      </c>
      <c r="C375" s="50" t="s">
        <v>42</v>
      </c>
      <c r="D375" s="52" t="s">
        <v>1152</v>
      </c>
      <c r="E375" s="53" t="s">
        <v>1153</v>
      </c>
    </row>
    <row r="376" spans="1:5" x14ac:dyDescent="0.25">
      <c r="A376" s="50" t="s">
        <v>44</v>
      </c>
      <c r="B376" s="51" t="s">
        <v>1151</v>
      </c>
      <c r="C376" s="50" t="s">
        <v>42</v>
      </c>
      <c r="D376" s="52" t="s">
        <v>1152</v>
      </c>
      <c r="E376" s="53" t="s">
        <v>1153</v>
      </c>
    </row>
    <row r="377" spans="1:5" x14ac:dyDescent="0.25">
      <c r="A377" s="50" t="s">
        <v>52</v>
      </c>
      <c r="B377" s="51" t="s">
        <v>1151</v>
      </c>
      <c r="C377" s="50" t="s">
        <v>42</v>
      </c>
      <c r="D377" s="52" t="s">
        <v>1152</v>
      </c>
      <c r="E377" s="53" t="s">
        <v>1153</v>
      </c>
    </row>
    <row r="378" spans="1:5" x14ac:dyDescent="0.25">
      <c r="A378" s="50" t="s">
        <v>491</v>
      </c>
      <c r="B378" s="51" t="s">
        <v>1154</v>
      </c>
      <c r="C378" s="50" t="s">
        <v>491</v>
      </c>
      <c r="D378" s="52" t="s">
        <v>1155</v>
      </c>
      <c r="E378" s="53" t="str">
        <f>VLOOKUP(C378,[1]OR!$B$1:$F$307,5,FALSE)</f>
        <v>000-540-511-000</v>
      </c>
    </row>
    <row r="379" spans="1:5" x14ac:dyDescent="0.25">
      <c r="A379" s="50" t="s">
        <v>493</v>
      </c>
      <c r="B379" s="51" t="s">
        <v>1156</v>
      </c>
      <c r="C379" s="50" t="s">
        <v>493</v>
      </c>
      <c r="D379" s="52" t="s">
        <v>1157</v>
      </c>
      <c r="E379" s="53" t="s">
        <v>1158</v>
      </c>
    </row>
    <row r="380" spans="1:5" x14ac:dyDescent="0.25">
      <c r="A380" s="50" t="s">
        <v>492</v>
      </c>
      <c r="B380" s="51" t="s">
        <v>1159</v>
      </c>
      <c r="C380" s="50" t="s">
        <v>492</v>
      </c>
      <c r="D380" s="52" t="s">
        <v>1160</v>
      </c>
      <c r="E380" s="53" t="s">
        <v>1161</v>
      </c>
    </row>
    <row r="381" spans="1:5" x14ac:dyDescent="0.25">
      <c r="A381" s="50" t="s">
        <v>50</v>
      </c>
      <c r="B381" s="51" t="s">
        <v>1162</v>
      </c>
      <c r="C381" s="50" t="s">
        <v>50</v>
      </c>
      <c r="D381" s="52" t="s">
        <v>1163</v>
      </c>
      <c r="E381" s="53" t="s">
        <v>1164</v>
      </c>
    </row>
    <row r="382" spans="1:5" x14ac:dyDescent="0.25">
      <c r="A382" s="50" t="s">
        <v>1165</v>
      </c>
      <c r="B382" s="51" t="s">
        <v>1162</v>
      </c>
      <c r="C382" s="50" t="s">
        <v>50</v>
      </c>
      <c r="D382" s="52" t="s">
        <v>1163</v>
      </c>
      <c r="E382" s="53" t="s">
        <v>1164</v>
      </c>
    </row>
    <row r="383" spans="1:5" x14ac:dyDescent="0.25">
      <c r="A383" s="50" t="s">
        <v>1166</v>
      </c>
      <c r="B383" s="51" t="s">
        <v>1167</v>
      </c>
      <c r="C383" s="50" t="s">
        <v>49</v>
      </c>
      <c r="D383" s="52" t="s">
        <v>1168</v>
      </c>
      <c r="E383" s="53" t="s">
        <v>1169</v>
      </c>
    </row>
    <row r="384" spans="1:5" x14ac:dyDescent="0.25">
      <c r="A384" s="50" t="s">
        <v>49</v>
      </c>
      <c r="B384" s="51" t="s">
        <v>1167</v>
      </c>
      <c r="C384" s="50" t="s">
        <v>49</v>
      </c>
      <c r="D384" s="52" t="s">
        <v>1168</v>
      </c>
      <c r="E384" s="53" t="s">
        <v>1169</v>
      </c>
    </row>
    <row r="385" spans="1:5" x14ac:dyDescent="0.25">
      <c r="A385" s="50" t="s">
        <v>53</v>
      </c>
      <c r="B385" s="51" t="s">
        <v>1170</v>
      </c>
      <c r="C385" s="50" t="s">
        <v>53</v>
      </c>
      <c r="D385" s="52" t="s">
        <v>1171</v>
      </c>
      <c r="E385" s="53" t="s">
        <v>1172</v>
      </c>
    </row>
    <row r="386" spans="1:5" x14ac:dyDescent="0.25">
      <c r="A386" s="50" t="s">
        <v>55</v>
      </c>
      <c r="B386" s="51" t="s">
        <v>1173</v>
      </c>
      <c r="C386" s="50" t="s">
        <v>55</v>
      </c>
      <c r="D386" s="52" t="s">
        <v>1174</v>
      </c>
      <c r="E386" s="53" t="s">
        <v>1175</v>
      </c>
    </row>
    <row r="387" spans="1:5" x14ac:dyDescent="0.25">
      <c r="A387" s="50" t="s">
        <v>56</v>
      </c>
      <c r="B387" s="51" t="s">
        <v>1173</v>
      </c>
      <c r="C387" s="50" t="s">
        <v>55</v>
      </c>
      <c r="D387" s="52" t="s">
        <v>1174</v>
      </c>
      <c r="E387" s="53" t="s">
        <v>1176</v>
      </c>
    </row>
    <row r="388" spans="1:5" x14ac:dyDescent="0.25">
      <c r="A388" s="50" t="s">
        <v>1177</v>
      </c>
      <c r="B388" s="51" t="s">
        <v>1178</v>
      </c>
      <c r="C388" s="50" t="s">
        <v>64</v>
      </c>
      <c r="D388" s="52" t="s">
        <v>1179</v>
      </c>
      <c r="E388" s="53" t="s">
        <v>1180</v>
      </c>
    </row>
    <row r="389" spans="1:5" x14ac:dyDescent="0.25">
      <c r="A389" s="50" t="s">
        <v>64</v>
      </c>
      <c r="B389" s="51" t="s">
        <v>1178</v>
      </c>
      <c r="C389" s="50" t="s">
        <v>64</v>
      </c>
      <c r="D389" s="52" t="s">
        <v>1179</v>
      </c>
      <c r="E389" s="53" t="s">
        <v>1180</v>
      </c>
    </row>
    <row r="390" spans="1:5" x14ac:dyDescent="0.25">
      <c r="A390" s="50" t="s">
        <v>63</v>
      </c>
      <c r="B390" s="51" t="s">
        <v>1181</v>
      </c>
      <c r="C390" s="50" t="s">
        <v>63</v>
      </c>
      <c r="D390" s="52" t="s">
        <v>1182</v>
      </c>
      <c r="E390" s="53" t="s">
        <v>1183</v>
      </c>
    </row>
    <row r="391" spans="1:5" x14ac:dyDescent="0.25">
      <c r="A391" s="50" t="s">
        <v>1184</v>
      </c>
      <c r="B391" s="51" t="s">
        <v>1181</v>
      </c>
      <c r="C391" s="50" t="s">
        <v>63</v>
      </c>
      <c r="D391" s="52" t="s">
        <v>1182</v>
      </c>
      <c r="E391" s="53" t="s">
        <v>1183</v>
      </c>
    </row>
    <row r="392" spans="1:5" x14ac:dyDescent="0.25">
      <c r="A392" s="50" t="s">
        <v>67</v>
      </c>
      <c r="B392" s="51" t="s">
        <v>1185</v>
      </c>
      <c r="C392" s="50" t="s">
        <v>67</v>
      </c>
      <c r="D392" s="52" t="s">
        <v>1186</v>
      </c>
      <c r="E392" s="53" t="s">
        <v>1187</v>
      </c>
    </row>
    <row r="393" spans="1:5" x14ac:dyDescent="0.25">
      <c r="A393" s="50" t="s">
        <v>58</v>
      </c>
      <c r="B393" s="51" t="s">
        <v>1188</v>
      </c>
      <c r="C393" s="50" t="s">
        <v>57</v>
      </c>
      <c r="D393" s="52" t="s">
        <v>1189</v>
      </c>
      <c r="E393" s="53" t="s">
        <v>1190</v>
      </c>
    </row>
    <row r="394" spans="1:5" x14ac:dyDescent="0.25">
      <c r="A394" s="50" t="s">
        <v>57</v>
      </c>
      <c r="B394" s="51" t="s">
        <v>1188</v>
      </c>
      <c r="C394" s="50" t="s">
        <v>57</v>
      </c>
      <c r="D394" s="52" t="s">
        <v>1189</v>
      </c>
      <c r="E394" s="53" t="s">
        <v>1190</v>
      </c>
    </row>
    <row r="395" spans="1:5" x14ac:dyDescent="0.25">
      <c r="A395" s="50" t="s">
        <v>1191</v>
      </c>
      <c r="B395" s="51" t="s">
        <v>1192</v>
      </c>
      <c r="C395" s="50" t="s">
        <v>1191</v>
      </c>
      <c r="D395" s="52" t="s">
        <v>1193</v>
      </c>
      <c r="E395" s="53" t="s">
        <v>1194</v>
      </c>
    </row>
    <row r="396" spans="1:5" x14ac:dyDescent="0.25">
      <c r="A396" s="50" t="s">
        <v>65</v>
      </c>
      <c r="B396" s="51" t="s">
        <v>1195</v>
      </c>
      <c r="C396" s="50" t="s">
        <v>65</v>
      </c>
      <c r="D396" s="52" t="s">
        <v>1196</v>
      </c>
      <c r="E396" s="53" t="s">
        <v>1197</v>
      </c>
    </row>
    <row r="397" spans="1:5" x14ac:dyDescent="0.25">
      <c r="A397" s="50" t="s">
        <v>1198</v>
      </c>
      <c r="B397" s="51" t="s">
        <v>1195</v>
      </c>
      <c r="C397" s="50" t="s">
        <v>65</v>
      </c>
      <c r="D397" s="52" t="s">
        <v>1196</v>
      </c>
      <c r="E397" s="53" t="s">
        <v>1197</v>
      </c>
    </row>
    <row r="398" spans="1:5" x14ac:dyDescent="0.25">
      <c r="A398" s="50" t="s">
        <v>81</v>
      </c>
      <c r="B398" s="51" t="s">
        <v>1199</v>
      </c>
      <c r="C398" s="50" t="s">
        <v>81</v>
      </c>
      <c r="D398" s="52" t="s">
        <v>1200</v>
      </c>
      <c r="E398" s="53" t="s">
        <v>1201</v>
      </c>
    </row>
    <row r="399" spans="1:5" x14ac:dyDescent="0.25">
      <c r="A399" s="50" t="s">
        <v>82</v>
      </c>
      <c r="B399" s="51" t="s">
        <v>1199</v>
      </c>
      <c r="C399" s="50" t="s">
        <v>81</v>
      </c>
      <c r="D399" s="52" t="s">
        <v>1200</v>
      </c>
      <c r="E399" s="53" t="s">
        <v>1201</v>
      </c>
    </row>
    <row r="400" spans="1:5" x14ac:dyDescent="0.25">
      <c r="A400" s="50" t="s">
        <v>61</v>
      </c>
      <c r="B400" s="51" t="s">
        <v>1202</v>
      </c>
      <c r="C400" s="50" t="s">
        <v>61</v>
      </c>
      <c r="D400" s="52" t="s">
        <v>1203</v>
      </c>
      <c r="E400" s="53" t="s">
        <v>1204</v>
      </c>
    </row>
    <row r="401" spans="1:5" x14ac:dyDescent="0.25">
      <c r="A401" s="50" t="s">
        <v>76</v>
      </c>
      <c r="B401" s="51" t="s">
        <v>1205</v>
      </c>
      <c r="C401" s="50" t="s">
        <v>76</v>
      </c>
      <c r="D401" s="52" t="s">
        <v>1206</v>
      </c>
      <c r="E401" s="53" t="s">
        <v>1207</v>
      </c>
    </row>
    <row r="402" spans="1:5" x14ac:dyDescent="0.25">
      <c r="A402" s="50" t="s">
        <v>1208</v>
      </c>
      <c r="B402" s="51" t="s">
        <v>1205</v>
      </c>
      <c r="C402" s="50" t="s">
        <v>76</v>
      </c>
      <c r="D402" s="52" t="s">
        <v>1206</v>
      </c>
      <c r="E402" s="53" t="s">
        <v>1207</v>
      </c>
    </row>
    <row r="403" spans="1:5" x14ac:dyDescent="0.25">
      <c r="A403" s="50" t="s">
        <v>68</v>
      </c>
      <c r="B403" s="51" t="s">
        <v>1209</v>
      </c>
      <c r="C403" s="50" t="s">
        <v>68</v>
      </c>
      <c r="D403" s="52" t="s">
        <v>1210</v>
      </c>
      <c r="E403" s="53" t="s">
        <v>1211</v>
      </c>
    </row>
    <row r="404" spans="1:5" x14ac:dyDescent="0.25">
      <c r="A404" s="50" t="s">
        <v>70</v>
      </c>
      <c r="B404" s="51" t="s">
        <v>1212</v>
      </c>
      <c r="C404" s="50" t="s">
        <v>70</v>
      </c>
      <c r="D404" s="52" t="s">
        <v>1213</v>
      </c>
      <c r="E404" s="53" t="s">
        <v>1214</v>
      </c>
    </row>
    <row r="405" spans="1:5" x14ac:dyDescent="0.25">
      <c r="A405" s="50" t="s">
        <v>71</v>
      </c>
      <c r="B405" s="51" t="s">
        <v>1212</v>
      </c>
      <c r="C405" s="50" t="s">
        <v>70</v>
      </c>
      <c r="D405" s="52" t="s">
        <v>1213</v>
      </c>
      <c r="E405" s="53" t="s">
        <v>1214</v>
      </c>
    </row>
    <row r="406" spans="1:5" x14ac:dyDescent="0.25">
      <c r="A406" s="50" t="s">
        <v>1215</v>
      </c>
      <c r="B406" s="51" t="s">
        <v>1212</v>
      </c>
      <c r="C406" s="50" t="s">
        <v>70</v>
      </c>
      <c r="D406" s="52" t="s">
        <v>1213</v>
      </c>
      <c r="E406" s="53" t="s">
        <v>1214</v>
      </c>
    </row>
    <row r="407" spans="1:5" x14ac:dyDescent="0.25">
      <c r="A407" s="50" t="s">
        <v>72</v>
      </c>
      <c r="B407" s="51" t="s">
        <v>1216</v>
      </c>
      <c r="C407" s="50" t="s">
        <v>72</v>
      </c>
      <c r="D407" s="52" t="s">
        <v>1217</v>
      </c>
      <c r="E407" s="53" t="s">
        <v>1218</v>
      </c>
    </row>
    <row r="408" spans="1:5" x14ac:dyDescent="0.25">
      <c r="A408" s="50" t="s">
        <v>73</v>
      </c>
      <c r="B408" s="51" t="s">
        <v>1216</v>
      </c>
      <c r="C408" s="50" t="s">
        <v>72</v>
      </c>
      <c r="D408" s="52" t="s">
        <v>1217</v>
      </c>
      <c r="E408" s="53" t="s">
        <v>1218</v>
      </c>
    </row>
    <row r="409" spans="1:5" x14ac:dyDescent="0.25">
      <c r="A409" s="50" t="s">
        <v>75</v>
      </c>
      <c r="B409" s="51" t="s">
        <v>1219</v>
      </c>
      <c r="C409" s="50" t="s">
        <v>74</v>
      </c>
      <c r="D409" s="52" t="s">
        <v>1220</v>
      </c>
      <c r="E409" s="53" t="s">
        <v>1221</v>
      </c>
    </row>
    <row r="410" spans="1:5" x14ac:dyDescent="0.25">
      <c r="A410" s="50" t="s">
        <v>1222</v>
      </c>
      <c r="B410" s="51" t="s">
        <v>1219</v>
      </c>
      <c r="C410" s="50" t="s">
        <v>74</v>
      </c>
      <c r="D410" s="52" t="s">
        <v>1220</v>
      </c>
      <c r="E410" s="53" t="s">
        <v>1221</v>
      </c>
    </row>
    <row r="411" spans="1:5" x14ac:dyDescent="0.25">
      <c r="A411" s="50" t="s">
        <v>74</v>
      </c>
      <c r="B411" s="51" t="s">
        <v>1219</v>
      </c>
      <c r="C411" s="50" t="s">
        <v>74</v>
      </c>
      <c r="D411" s="52" t="s">
        <v>1220</v>
      </c>
      <c r="E411" s="53" t="s">
        <v>1221</v>
      </c>
    </row>
    <row r="412" spans="1:5" x14ac:dyDescent="0.25">
      <c r="A412" s="50" t="s">
        <v>1223</v>
      </c>
      <c r="B412" s="51" t="s">
        <v>1219</v>
      </c>
      <c r="C412" s="50" t="s">
        <v>74</v>
      </c>
      <c r="D412" s="52" t="s">
        <v>1220</v>
      </c>
      <c r="E412" s="53" t="s">
        <v>1221</v>
      </c>
    </row>
    <row r="413" spans="1:5" x14ac:dyDescent="0.25">
      <c r="A413" s="50" t="s">
        <v>224</v>
      </c>
      <c r="B413" s="51" t="s">
        <v>1219</v>
      </c>
      <c r="C413" s="50" t="s">
        <v>74</v>
      </c>
      <c r="D413" s="52" t="s">
        <v>1220</v>
      </c>
      <c r="E413" s="53" t="s">
        <v>1221</v>
      </c>
    </row>
    <row r="414" spans="1:5" x14ac:dyDescent="0.25">
      <c r="A414" s="50" t="s">
        <v>223</v>
      </c>
      <c r="B414" s="51" t="s">
        <v>1219</v>
      </c>
      <c r="C414" s="50" t="s">
        <v>74</v>
      </c>
      <c r="D414" s="52" t="s">
        <v>1220</v>
      </c>
      <c r="E414" s="53" t="s">
        <v>1221</v>
      </c>
    </row>
    <row r="415" spans="1:5" x14ac:dyDescent="0.25">
      <c r="A415" s="50" t="s">
        <v>94</v>
      </c>
      <c r="B415" s="51" t="s">
        <v>1224</v>
      </c>
      <c r="C415" s="50" t="s">
        <v>94</v>
      </c>
      <c r="D415" s="52" t="s">
        <v>1225</v>
      </c>
      <c r="E415" s="53" t="s">
        <v>1226</v>
      </c>
    </row>
    <row r="416" spans="1:5" x14ac:dyDescent="0.25">
      <c r="A416" s="50" t="s">
        <v>95</v>
      </c>
      <c r="B416" s="51" t="s">
        <v>1224</v>
      </c>
      <c r="C416" s="50" t="s">
        <v>94</v>
      </c>
      <c r="D416" s="52" t="s">
        <v>1225</v>
      </c>
      <c r="E416" s="53" t="s">
        <v>1226</v>
      </c>
    </row>
    <row r="417" spans="1:5" x14ac:dyDescent="0.25">
      <c r="A417" s="50" t="s">
        <v>62</v>
      </c>
      <c r="B417" s="51" t="s">
        <v>1227</v>
      </c>
      <c r="C417" s="50" t="s">
        <v>62</v>
      </c>
      <c r="D417" s="52" t="s">
        <v>1228</v>
      </c>
      <c r="E417" s="53" t="s">
        <v>1229</v>
      </c>
    </row>
    <row r="418" spans="1:5" x14ac:dyDescent="0.25">
      <c r="A418" s="50" t="s">
        <v>1230</v>
      </c>
      <c r="B418" s="51" t="s">
        <v>1231</v>
      </c>
      <c r="C418" s="50" t="s">
        <v>1230</v>
      </c>
      <c r="D418" s="52" t="e">
        <v>#N/A</v>
      </c>
      <c r="E418" s="53" t="e">
        <v>#N/A</v>
      </c>
    </row>
    <row r="419" spans="1:5" x14ac:dyDescent="0.25">
      <c r="A419" s="50" t="s">
        <v>1232</v>
      </c>
      <c r="B419" s="51" t="s">
        <v>1233</v>
      </c>
      <c r="C419" s="50" t="s">
        <v>1232</v>
      </c>
      <c r="D419" s="52" t="s">
        <v>1234</v>
      </c>
      <c r="E419" s="53" t="s">
        <v>1235</v>
      </c>
    </row>
    <row r="420" spans="1:5" x14ac:dyDescent="0.25">
      <c r="A420" s="50" t="s">
        <v>83</v>
      </c>
      <c r="B420" s="51" t="s">
        <v>1236</v>
      </c>
      <c r="C420" s="50" t="s">
        <v>83</v>
      </c>
      <c r="D420" s="52" t="s">
        <v>1013</v>
      </c>
      <c r="E420" s="53" t="s">
        <v>1237</v>
      </c>
    </row>
    <row r="421" spans="1:5" x14ac:dyDescent="0.25">
      <c r="A421" s="50" t="s">
        <v>84</v>
      </c>
      <c r="B421" s="51" t="s">
        <v>1236</v>
      </c>
      <c r="C421" s="50" t="s">
        <v>83</v>
      </c>
      <c r="D421" s="52" t="s">
        <v>1013</v>
      </c>
      <c r="E421" s="53" t="s">
        <v>1237</v>
      </c>
    </row>
    <row r="422" spans="1:5" x14ac:dyDescent="0.25">
      <c r="A422" s="50" t="s">
        <v>85</v>
      </c>
      <c r="B422" s="51" t="s">
        <v>1236</v>
      </c>
      <c r="C422" s="50" t="s">
        <v>83</v>
      </c>
      <c r="D422" s="52" t="s">
        <v>1013</v>
      </c>
      <c r="E422" s="53" t="s">
        <v>1237</v>
      </c>
    </row>
    <row r="423" spans="1:5" x14ac:dyDescent="0.25">
      <c r="A423" s="50" t="s">
        <v>1238</v>
      </c>
      <c r="B423" s="51" t="s">
        <v>1239</v>
      </c>
      <c r="C423" s="50" t="s">
        <v>1240</v>
      </c>
      <c r="D423" s="52" t="s">
        <v>1241</v>
      </c>
      <c r="E423" s="53" t="s">
        <v>1242</v>
      </c>
    </row>
    <row r="424" spans="1:5" x14ac:dyDescent="0.25">
      <c r="A424" s="50" t="s">
        <v>1243</v>
      </c>
      <c r="B424" s="51" t="s">
        <v>1239</v>
      </c>
      <c r="C424" s="50" t="s">
        <v>1243</v>
      </c>
      <c r="D424" s="52" t="s">
        <v>1241</v>
      </c>
      <c r="E424" s="53" t="s">
        <v>1242</v>
      </c>
    </row>
    <row r="425" spans="1:5" x14ac:dyDescent="0.25">
      <c r="A425" s="50" t="s">
        <v>1240</v>
      </c>
      <c r="B425" s="51" t="s">
        <v>1239</v>
      </c>
      <c r="C425" s="50" t="s">
        <v>1240</v>
      </c>
      <c r="D425" s="52" t="s">
        <v>1241</v>
      </c>
      <c r="E425" s="53" t="s">
        <v>1242</v>
      </c>
    </row>
    <row r="426" spans="1:5" x14ac:dyDescent="0.25">
      <c r="A426" s="50" t="s">
        <v>92</v>
      </c>
      <c r="B426" s="51" t="s">
        <v>1244</v>
      </c>
      <c r="C426" s="50" t="s">
        <v>90</v>
      </c>
      <c r="D426" s="52" t="s">
        <v>1245</v>
      </c>
      <c r="E426" s="53" t="s">
        <v>1246</v>
      </c>
    </row>
    <row r="427" spans="1:5" x14ac:dyDescent="0.25">
      <c r="A427" s="50" t="s">
        <v>1247</v>
      </c>
      <c r="B427" s="51" t="s">
        <v>1244</v>
      </c>
      <c r="C427" s="50" t="s">
        <v>90</v>
      </c>
      <c r="D427" s="52" t="s">
        <v>1245</v>
      </c>
      <c r="E427" s="53" t="s">
        <v>1246</v>
      </c>
    </row>
    <row r="428" spans="1:5" x14ac:dyDescent="0.25">
      <c r="A428" s="50" t="s">
        <v>466</v>
      </c>
      <c r="B428" s="51" t="s">
        <v>1244</v>
      </c>
      <c r="C428" s="50" t="s">
        <v>90</v>
      </c>
      <c r="D428" s="52" t="s">
        <v>1245</v>
      </c>
      <c r="E428" s="53" t="s">
        <v>1246</v>
      </c>
    </row>
    <row r="429" spans="1:5" x14ac:dyDescent="0.25">
      <c r="A429" s="50" t="s">
        <v>90</v>
      </c>
      <c r="B429" s="51" t="s">
        <v>1244</v>
      </c>
      <c r="C429" s="50" t="s">
        <v>90</v>
      </c>
      <c r="D429" s="52" t="s">
        <v>1245</v>
      </c>
      <c r="E429" s="53" t="s">
        <v>1246</v>
      </c>
    </row>
    <row r="430" spans="1:5" x14ac:dyDescent="0.25">
      <c r="A430" s="50" t="s">
        <v>1248</v>
      </c>
      <c r="B430" s="51" t="s">
        <v>1244</v>
      </c>
      <c r="C430" s="50" t="s">
        <v>90</v>
      </c>
      <c r="D430" s="52" t="s">
        <v>1245</v>
      </c>
      <c r="E430" s="53" t="s">
        <v>1246</v>
      </c>
    </row>
    <row r="431" spans="1:5" x14ac:dyDescent="0.25">
      <c r="A431" s="50" t="s">
        <v>93</v>
      </c>
      <c r="B431" s="51" t="s">
        <v>1244</v>
      </c>
      <c r="C431" s="50" t="s">
        <v>90</v>
      </c>
      <c r="D431" s="52" t="s">
        <v>1245</v>
      </c>
      <c r="E431" s="53" t="s">
        <v>1246</v>
      </c>
    </row>
    <row r="432" spans="1:5" x14ac:dyDescent="0.25">
      <c r="A432" s="50" t="s">
        <v>282</v>
      </c>
      <c r="B432" s="51" t="s">
        <v>1244</v>
      </c>
      <c r="C432" s="50" t="s">
        <v>90</v>
      </c>
      <c r="D432" s="52" t="s">
        <v>1245</v>
      </c>
      <c r="E432" s="53" t="s">
        <v>1246</v>
      </c>
    </row>
    <row r="433" spans="1:5" x14ac:dyDescent="0.25">
      <c r="A433" s="50" t="s">
        <v>91</v>
      </c>
      <c r="B433" s="51" t="s">
        <v>1244</v>
      </c>
      <c r="C433" s="50" t="s">
        <v>90</v>
      </c>
      <c r="D433" s="52" t="s">
        <v>1245</v>
      </c>
      <c r="E433" s="53" t="s">
        <v>1246</v>
      </c>
    </row>
    <row r="434" spans="1:5" x14ac:dyDescent="0.25">
      <c r="A434" s="50" t="s">
        <v>1249</v>
      </c>
      <c r="B434" s="51" t="s">
        <v>1244</v>
      </c>
      <c r="C434" s="50" t="s">
        <v>90</v>
      </c>
      <c r="D434" s="52" t="s">
        <v>1245</v>
      </c>
      <c r="E434" s="53" t="s">
        <v>1246</v>
      </c>
    </row>
    <row r="435" spans="1:5" x14ac:dyDescent="0.25">
      <c r="A435" s="50" t="s">
        <v>1250</v>
      </c>
      <c r="B435" s="51" t="s">
        <v>1244</v>
      </c>
      <c r="C435" s="50" t="s">
        <v>90</v>
      </c>
      <c r="D435" s="52" t="s">
        <v>1245</v>
      </c>
      <c r="E435" s="53" t="s">
        <v>1246</v>
      </c>
    </row>
    <row r="436" spans="1:5" x14ac:dyDescent="0.25">
      <c r="A436" s="50" t="s">
        <v>69</v>
      </c>
      <c r="B436" s="51" t="s">
        <v>1251</v>
      </c>
      <c r="C436" s="50" t="s">
        <v>69</v>
      </c>
      <c r="D436" s="52" t="s">
        <v>1252</v>
      </c>
      <c r="E436" s="53" t="s">
        <v>1253</v>
      </c>
    </row>
    <row r="437" spans="1:5" x14ac:dyDescent="0.25">
      <c r="A437" s="50" t="s">
        <v>77</v>
      </c>
      <c r="B437" s="51" t="s">
        <v>1254</v>
      </c>
      <c r="C437" s="50" t="s">
        <v>77</v>
      </c>
      <c r="D437" s="52" t="s">
        <v>1255</v>
      </c>
      <c r="E437" s="53" t="s">
        <v>1256</v>
      </c>
    </row>
    <row r="438" spans="1:5" x14ac:dyDescent="0.25">
      <c r="A438" s="50" t="s">
        <v>78</v>
      </c>
      <c r="B438" s="51" t="s">
        <v>1254</v>
      </c>
      <c r="C438" s="50" t="s">
        <v>77</v>
      </c>
      <c r="D438" s="52" t="s">
        <v>1255</v>
      </c>
      <c r="E438" s="53" t="s">
        <v>1256</v>
      </c>
    </row>
    <row r="439" spans="1:5" x14ac:dyDescent="0.25">
      <c r="A439" s="50" t="s">
        <v>87</v>
      </c>
      <c r="B439" s="51" t="s">
        <v>1257</v>
      </c>
      <c r="C439" s="50" t="s">
        <v>87</v>
      </c>
      <c r="D439" s="52" t="s">
        <v>1258</v>
      </c>
      <c r="E439" s="53" t="s">
        <v>1259</v>
      </c>
    </row>
    <row r="440" spans="1:5" x14ac:dyDescent="0.25">
      <c r="A440" s="50" t="s">
        <v>88</v>
      </c>
      <c r="B440" s="51" t="s">
        <v>1257</v>
      </c>
      <c r="C440" s="50" t="s">
        <v>87</v>
      </c>
      <c r="D440" s="52" t="s">
        <v>1258</v>
      </c>
      <c r="E440" s="53" t="s">
        <v>1259</v>
      </c>
    </row>
    <row r="441" spans="1:5" x14ac:dyDescent="0.25">
      <c r="A441" s="50" t="s">
        <v>98</v>
      </c>
      <c r="B441" s="51" t="s">
        <v>1260</v>
      </c>
      <c r="C441" s="50" t="s">
        <v>98</v>
      </c>
      <c r="D441" s="52" t="s">
        <v>1261</v>
      </c>
      <c r="E441" s="53" t="s">
        <v>1262</v>
      </c>
    </row>
    <row r="442" spans="1:5" x14ac:dyDescent="0.25">
      <c r="A442" s="50" t="s">
        <v>99</v>
      </c>
      <c r="B442" s="51" t="s">
        <v>1263</v>
      </c>
      <c r="C442" s="50" t="s">
        <v>99</v>
      </c>
      <c r="D442" s="52" t="s">
        <v>1264</v>
      </c>
      <c r="E442" s="53" t="s">
        <v>1265</v>
      </c>
    </row>
    <row r="443" spans="1:5" x14ac:dyDescent="0.25">
      <c r="A443" s="50" t="s">
        <v>96</v>
      </c>
      <c r="B443" s="51" t="s">
        <v>1266</v>
      </c>
      <c r="C443" s="50" t="s">
        <v>96</v>
      </c>
      <c r="D443" s="52" t="s">
        <v>1267</v>
      </c>
      <c r="E443" s="53" t="s">
        <v>1268</v>
      </c>
    </row>
    <row r="444" spans="1:5" x14ac:dyDescent="0.25">
      <c r="A444" s="50" t="s">
        <v>97</v>
      </c>
      <c r="B444" s="51" t="s">
        <v>1266</v>
      </c>
      <c r="C444" s="50" t="s">
        <v>96</v>
      </c>
      <c r="D444" s="52" t="s">
        <v>1267</v>
      </c>
      <c r="E444" s="53" t="s">
        <v>1268</v>
      </c>
    </row>
    <row r="445" spans="1:5" x14ac:dyDescent="0.25">
      <c r="A445" s="50" t="s">
        <v>102</v>
      </c>
      <c r="B445" s="51" t="s">
        <v>1269</v>
      </c>
      <c r="C445" s="50" t="s">
        <v>102</v>
      </c>
      <c r="D445" s="52" t="s">
        <v>1270</v>
      </c>
      <c r="E445" s="53" t="s">
        <v>1271</v>
      </c>
    </row>
    <row r="446" spans="1:5" x14ac:dyDescent="0.25">
      <c r="A446" s="50" t="s">
        <v>103</v>
      </c>
      <c r="B446" s="51" t="s">
        <v>1269</v>
      </c>
      <c r="C446" s="50" t="s">
        <v>102</v>
      </c>
      <c r="D446" s="52" t="s">
        <v>1270</v>
      </c>
      <c r="E446" s="53" t="s">
        <v>1271</v>
      </c>
    </row>
    <row r="447" spans="1:5" x14ac:dyDescent="0.25">
      <c r="A447" s="50" t="s">
        <v>1272</v>
      </c>
      <c r="B447" s="51" t="s">
        <v>1269</v>
      </c>
      <c r="C447" s="50" t="s">
        <v>102</v>
      </c>
      <c r="D447" s="52" t="s">
        <v>1270</v>
      </c>
      <c r="E447" s="53" t="s">
        <v>1271</v>
      </c>
    </row>
    <row r="448" spans="1:5" x14ac:dyDescent="0.25">
      <c r="A448" s="50" t="s">
        <v>1273</v>
      </c>
      <c r="B448" s="51" t="s">
        <v>1269</v>
      </c>
      <c r="C448" s="50" t="s">
        <v>102</v>
      </c>
      <c r="D448" s="52" t="s">
        <v>1270</v>
      </c>
      <c r="E448" s="53" t="s">
        <v>1271</v>
      </c>
    </row>
    <row r="449" spans="1:5" x14ac:dyDescent="0.25">
      <c r="A449" s="50" t="s">
        <v>1274</v>
      </c>
      <c r="B449" s="51" t="s">
        <v>1275</v>
      </c>
      <c r="C449" s="50" t="s">
        <v>1274</v>
      </c>
      <c r="D449" s="52" t="s">
        <v>1276</v>
      </c>
      <c r="E449" s="53" t="s">
        <v>1277</v>
      </c>
    </row>
    <row r="450" spans="1:5" x14ac:dyDescent="0.25">
      <c r="A450" s="50" t="s">
        <v>1278</v>
      </c>
      <c r="B450" s="51" t="s">
        <v>1275</v>
      </c>
      <c r="C450" s="50" t="s">
        <v>1274</v>
      </c>
      <c r="D450" s="52" t="s">
        <v>1276</v>
      </c>
      <c r="E450" s="53" t="s">
        <v>1277</v>
      </c>
    </row>
    <row r="451" spans="1:5" x14ac:dyDescent="0.25">
      <c r="A451" s="50" t="s">
        <v>1279</v>
      </c>
      <c r="B451" s="51" t="s">
        <v>1280</v>
      </c>
      <c r="C451" s="50" t="s">
        <v>1279</v>
      </c>
      <c r="D451" s="52" t="e">
        <v>#N/A</v>
      </c>
      <c r="E451" s="53" t="e">
        <v>#N/A</v>
      </c>
    </row>
    <row r="452" spans="1:5" x14ac:dyDescent="0.25">
      <c r="A452" s="50" t="s">
        <v>111</v>
      </c>
      <c r="B452" s="51" t="s">
        <v>1281</v>
      </c>
      <c r="C452" s="50" t="s">
        <v>111</v>
      </c>
      <c r="D452" s="52" t="s">
        <v>1282</v>
      </c>
      <c r="E452" s="53" t="s">
        <v>1283</v>
      </c>
    </row>
    <row r="453" spans="1:5" x14ac:dyDescent="0.25">
      <c r="A453" s="50" t="s">
        <v>112</v>
      </c>
      <c r="B453" s="51" t="s">
        <v>1284</v>
      </c>
      <c r="C453" s="50" t="s">
        <v>112</v>
      </c>
      <c r="D453" s="52" t="s">
        <v>1285</v>
      </c>
      <c r="E453" s="53" t="s">
        <v>1286</v>
      </c>
    </row>
    <row r="454" spans="1:5" x14ac:dyDescent="0.25">
      <c r="A454" s="50" t="s">
        <v>114</v>
      </c>
      <c r="B454" s="51" t="s">
        <v>1287</v>
      </c>
      <c r="C454" s="50" t="s">
        <v>113</v>
      </c>
      <c r="D454" s="52" t="s">
        <v>1288</v>
      </c>
      <c r="E454" s="53" t="s">
        <v>1289</v>
      </c>
    </row>
    <row r="455" spans="1:5" x14ac:dyDescent="0.25">
      <c r="A455" s="50" t="s">
        <v>113</v>
      </c>
      <c r="B455" s="51" t="s">
        <v>1287</v>
      </c>
      <c r="C455" s="50" t="s">
        <v>113</v>
      </c>
      <c r="D455" s="52" t="s">
        <v>1288</v>
      </c>
      <c r="E455" s="53" t="s">
        <v>1289</v>
      </c>
    </row>
    <row r="456" spans="1:5" x14ac:dyDescent="0.25">
      <c r="A456" s="50" t="s">
        <v>118</v>
      </c>
      <c r="B456" s="51" t="s">
        <v>1290</v>
      </c>
      <c r="C456" s="50" t="s">
        <v>115</v>
      </c>
      <c r="D456" s="52" t="s">
        <v>1291</v>
      </c>
      <c r="E456" s="53" t="s">
        <v>1292</v>
      </c>
    </row>
    <row r="457" spans="1:5" x14ac:dyDescent="0.25">
      <c r="A457" s="50" t="s">
        <v>115</v>
      </c>
      <c r="B457" s="51" t="s">
        <v>1290</v>
      </c>
      <c r="C457" s="50" t="s">
        <v>115</v>
      </c>
      <c r="D457" s="52" t="s">
        <v>1291</v>
      </c>
      <c r="E457" s="53" t="s">
        <v>1292</v>
      </c>
    </row>
    <row r="458" spans="1:5" x14ac:dyDescent="0.25">
      <c r="A458" s="50" t="s">
        <v>117</v>
      </c>
      <c r="B458" s="51" t="s">
        <v>1293</v>
      </c>
      <c r="C458" s="50" t="s">
        <v>116</v>
      </c>
      <c r="D458" s="52" t="s">
        <v>1291</v>
      </c>
      <c r="E458" s="53" t="s">
        <v>1294</v>
      </c>
    </row>
    <row r="459" spans="1:5" x14ac:dyDescent="0.25">
      <c r="A459" s="50" t="s">
        <v>116</v>
      </c>
      <c r="B459" s="51" t="s">
        <v>1293</v>
      </c>
      <c r="C459" s="50" t="s">
        <v>116</v>
      </c>
      <c r="D459" s="52" t="s">
        <v>1295</v>
      </c>
      <c r="E459" s="53" t="s">
        <v>1294</v>
      </c>
    </row>
    <row r="460" spans="1:5" x14ac:dyDescent="0.25">
      <c r="A460" s="50" t="s">
        <v>106</v>
      </c>
      <c r="B460" s="51" t="s">
        <v>1296</v>
      </c>
      <c r="C460" s="50" t="s">
        <v>104</v>
      </c>
      <c r="D460" s="52" t="s">
        <v>1297</v>
      </c>
      <c r="E460" s="53" t="s">
        <v>1298</v>
      </c>
    </row>
    <row r="461" spans="1:5" x14ac:dyDescent="0.25">
      <c r="A461" s="50" t="s">
        <v>107</v>
      </c>
      <c r="B461" s="51" t="s">
        <v>1296</v>
      </c>
      <c r="C461" s="50" t="s">
        <v>104</v>
      </c>
      <c r="D461" s="52" t="s">
        <v>1297</v>
      </c>
      <c r="E461" s="53" t="s">
        <v>1298</v>
      </c>
    </row>
    <row r="462" spans="1:5" x14ac:dyDescent="0.25">
      <c r="A462" s="50" t="s">
        <v>105</v>
      </c>
      <c r="B462" s="51" t="s">
        <v>1296</v>
      </c>
      <c r="C462" s="50" t="s">
        <v>104</v>
      </c>
      <c r="D462" s="52" t="s">
        <v>1297</v>
      </c>
      <c r="E462" s="53" t="s">
        <v>1298</v>
      </c>
    </row>
    <row r="463" spans="1:5" x14ac:dyDescent="0.25">
      <c r="A463" s="50" t="s">
        <v>104</v>
      </c>
      <c r="B463" s="51" t="s">
        <v>1296</v>
      </c>
      <c r="C463" s="50" t="s">
        <v>104</v>
      </c>
      <c r="D463" s="52" t="s">
        <v>1297</v>
      </c>
      <c r="E463" s="53" t="s">
        <v>1298</v>
      </c>
    </row>
    <row r="464" spans="1:5" x14ac:dyDescent="0.25">
      <c r="A464" s="50" t="s">
        <v>109</v>
      </c>
      <c r="B464" s="51" t="s">
        <v>1299</v>
      </c>
      <c r="C464" s="50" t="s">
        <v>108</v>
      </c>
      <c r="D464" s="52" t="s">
        <v>1300</v>
      </c>
      <c r="E464" s="53" t="s">
        <v>1301</v>
      </c>
    </row>
    <row r="465" spans="1:5" x14ac:dyDescent="0.25">
      <c r="A465" s="50" t="s">
        <v>108</v>
      </c>
      <c r="B465" s="51" t="s">
        <v>1299</v>
      </c>
      <c r="C465" s="50" t="s">
        <v>108</v>
      </c>
      <c r="D465" s="52" t="s">
        <v>1300</v>
      </c>
      <c r="E465" s="53" t="s">
        <v>1301</v>
      </c>
    </row>
    <row r="466" spans="1:5" x14ac:dyDescent="0.25">
      <c r="A466" s="50" t="s">
        <v>127</v>
      </c>
      <c r="B466" s="51" t="s">
        <v>1302</v>
      </c>
      <c r="C466" s="50" t="s">
        <v>127</v>
      </c>
      <c r="D466" s="52" t="s">
        <v>1303</v>
      </c>
      <c r="E466" s="53" t="s">
        <v>1304</v>
      </c>
    </row>
    <row r="467" spans="1:5" x14ac:dyDescent="0.25">
      <c r="A467" s="50" t="s">
        <v>443</v>
      </c>
      <c r="B467" s="51" t="s">
        <v>1305</v>
      </c>
      <c r="C467" s="50" t="s">
        <v>443</v>
      </c>
      <c r="D467" s="52" t="s">
        <v>1306</v>
      </c>
      <c r="E467" s="53" t="s">
        <v>1307</v>
      </c>
    </row>
    <row r="468" spans="1:5" x14ac:dyDescent="0.25">
      <c r="A468" s="50" t="s">
        <v>444</v>
      </c>
      <c r="B468" s="51" t="s">
        <v>1305</v>
      </c>
      <c r="C468" s="50" t="s">
        <v>443</v>
      </c>
      <c r="D468" s="52" t="s">
        <v>1306</v>
      </c>
      <c r="E468" s="53" t="s">
        <v>1307</v>
      </c>
    </row>
    <row r="469" spans="1:5" x14ac:dyDescent="0.25">
      <c r="A469" s="50" t="s">
        <v>446</v>
      </c>
      <c r="B469" s="51" t="s">
        <v>1305</v>
      </c>
      <c r="C469" s="50" t="s">
        <v>443</v>
      </c>
      <c r="D469" s="52" t="s">
        <v>1308</v>
      </c>
      <c r="E469" s="53" t="s">
        <v>1307</v>
      </c>
    </row>
    <row r="470" spans="1:5" x14ac:dyDescent="0.25">
      <c r="A470" s="50" t="s">
        <v>445</v>
      </c>
      <c r="B470" s="51" t="s">
        <v>1305</v>
      </c>
      <c r="C470" s="50" t="s">
        <v>443</v>
      </c>
      <c r="D470" s="52" t="s">
        <v>1308</v>
      </c>
      <c r="E470" s="53" t="s">
        <v>1307</v>
      </c>
    </row>
    <row r="471" spans="1:5" x14ac:dyDescent="0.25">
      <c r="A471" s="50" t="s">
        <v>371</v>
      </c>
      <c r="B471" s="51" t="s">
        <v>1309</v>
      </c>
      <c r="C471" s="50" t="s">
        <v>47</v>
      </c>
      <c r="D471" s="52" t="s">
        <v>1310</v>
      </c>
      <c r="E471" s="53" t="s">
        <v>1311</v>
      </c>
    </row>
    <row r="472" spans="1:5" x14ac:dyDescent="0.25">
      <c r="A472" s="50" t="s">
        <v>1312</v>
      </c>
      <c r="B472" s="51" t="s">
        <v>1313</v>
      </c>
      <c r="C472" s="50" t="s">
        <v>1312</v>
      </c>
      <c r="D472" s="52" t="s">
        <v>1314</v>
      </c>
      <c r="E472" s="53" t="s">
        <v>1315</v>
      </c>
    </row>
    <row r="473" spans="1:5" x14ac:dyDescent="0.25">
      <c r="A473" s="50" t="s">
        <v>1316</v>
      </c>
      <c r="B473" s="51" t="s">
        <v>1313</v>
      </c>
      <c r="C473" s="50" t="s">
        <v>1312</v>
      </c>
      <c r="D473" s="52" t="s">
        <v>1314</v>
      </c>
      <c r="E473" s="53" t="s">
        <v>1315</v>
      </c>
    </row>
    <row r="474" spans="1:5" x14ac:dyDescent="0.25">
      <c r="A474" s="50" t="s">
        <v>140</v>
      </c>
      <c r="B474" s="51" t="s">
        <v>1309</v>
      </c>
      <c r="C474" s="50" t="s">
        <v>47</v>
      </c>
      <c r="D474" s="52" t="s">
        <v>1310</v>
      </c>
      <c r="E474" s="53" t="s">
        <v>1311</v>
      </c>
    </row>
    <row r="475" spans="1:5" x14ac:dyDescent="0.25">
      <c r="A475" s="54" t="s">
        <v>454</v>
      </c>
      <c r="B475" s="55" t="s">
        <v>1309</v>
      </c>
      <c r="C475" s="54" t="s">
        <v>47</v>
      </c>
      <c r="D475" s="56" t="s">
        <v>1310</v>
      </c>
      <c r="E475" s="57" t="s">
        <v>1311</v>
      </c>
    </row>
    <row r="476" spans="1:5" x14ac:dyDescent="0.25">
      <c r="A476" s="50" t="s">
        <v>47</v>
      </c>
      <c r="B476" s="51" t="s">
        <v>1309</v>
      </c>
      <c r="C476" s="50" t="s">
        <v>47</v>
      </c>
      <c r="D476" s="52" t="s">
        <v>1310</v>
      </c>
      <c r="E476" s="53" t="s">
        <v>1311</v>
      </c>
    </row>
    <row r="477" spans="1:5" x14ac:dyDescent="0.25">
      <c r="A477" s="50" t="s">
        <v>141</v>
      </c>
      <c r="B477" s="51" t="s">
        <v>1309</v>
      </c>
      <c r="C477" s="50" t="s">
        <v>47</v>
      </c>
      <c r="D477" s="52" t="s">
        <v>1310</v>
      </c>
      <c r="E477" s="53" t="s">
        <v>1311</v>
      </c>
    </row>
    <row r="478" spans="1:5" x14ac:dyDescent="0.25">
      <c r="A478" s="54" t="s">
        <v>330</v>
      </c>
      <c r="B478" s="55" t="s">
        <v>1309</v>
      </c>
      <c r="C478" s="54" t="s">
        <v>47</v>
      </c>
      <c r="D478" s="56" t="s">
        <v>1310</v>
      </c>
      <c r="E478" s="57" t="s">
        <v>1311</v>
      </c>
    </row>
    <row r="479" spans="1:5" x14ac:dyDescent="0.25">
      <c r="A479" s="50" t="s">
        <v>327</v>
      </c>
      <c r="B479" s="51" t="s">
        <v>1309</v>
      </c>
      <c r="C479" s="50" t="s">
        <v>47</v>
      </c>
      <c r="D479" s="52" t="s">
        <v>1317</v>
      </c>
      <c r="E479" s="53" t="s">
        <v>1311</v>
      </c>
    </row>
    <row r="480" spans="1:5" x14ac:dyDescent="0.25">
      <c r="A480" s="50" t="s">
        <v>312</v>
      </c>
      <c r="B480" s="51" t="s">
        <v>1309</v>
      </c>
      <c r="C480" s="50" t="s">
        <v>47</v>
      </c>
      <c r="D480" s="52" t="s">
        <v>1310</v>
      </c>
      <c r="E480" s="53" t="s">
        <v>1311</v>
      </c>
    </row>
    <row r="481" spans="1:5" x14ac:dyDescent="0.25">
      <c r="A481" s="50" t="s">
        <v>450</v>
      </c>
      <c r="B481" s="51" t="s">
        <v>1309</v>
      </c>
      <c r="C481" s="50" t="s">
        <v>47</v>
      </c>
      <c r="D481" s="52" t="s">
        <v>1310</v>
      </c>
      <c r="E481" s="53" t="s">
        <v>1311</v>
      </c>
    </row>
    <row r="482" spans="1:5" x14ac:dyDescent="0.25">
      <c r="A482" s="50" t="s">
        <v>402</v>
      </c>
      <c r="B482" s="51" t="s">
        <v>1309</v>
      </c>
      <c r="C482" s="50" t="s">
        <v>47</v>
      </c>
      <c r="D482" s="52" t="s">
        <v>1310</v>
      </c>
      <c r="E482" s="53" t="s">
        <v>1311</v>
      </c>
    </row>
    <row r="483" spans="1:5" x14ac:dyDescent="0.25">
      <c r="A483" s="50" t="s">
        <v>54</v>
      </c>
      <c r="B483" s="51" t="s">
        <v>1309</v>
      </c>
      <c r="C483" s="50" t="s">
        <v>47</v>
      </c>
      <c r="D483" s="52" t="s">
        <v>1310</v>
      </c>
      <c r="E483" s="53" t="s">
        <v>1311</v>
      </c>
    </row>
    <row r="484" spans="1:5" x14ac:dyDescent="0.25">
      <c r="A484" s="50" t="s">
        <v>89</v>
      </c>
      <c r="B484" s="51" t="s">
        <v>1309</v>
      </c>
      <c r="C484" s="50" t="s">
        <v>47</v>
      </c>
      <c r="D484" s="52" t="s">
        <v>1310</v>
      </c>
      <c r="E484" s="53" t="s">
        <v>1311</v>
      </c>
    </row>
    <row r="485" spans="1:5" x14ac:dyDescent="0.25">
      <c r="A485" s="50" t="s">
        <v>1318</v>
      </c>
      <c r="B485" s="51" t="s">
        <v>1309</v>
      </c>
      <c r="C485" s="50" t="s">
        <v>47</v>
      </c>
      <c r="D485" s="52" t="s">
        <v>1310</v>
      </c>
      <c r="E485" s="53" t="s">
        <v>1311</v>
      </c>
    </row>
    <row r="486" spans="1:5" x14ac:dyDescent="0.25">
      <c r="A486" s="50" t="s">
        <v>48</v>
      </c>
      <c r="B486" s="51" t="s">
        <v>1309</v>
      </c>
      <c r="C486" s="50" t="s">
        <v>47</v>
      </c>
      <c r="D486" s="52" t="s">
        <v>1310</v>
      </c>
      <c r="E486" s="53" t="s">
        <v>1311</v>
      </c>
    </row>
    <row r="487" spans="1:5" x14ac:dyDescent="0.25">
      <c r="A487" s="50" t="s">
        <v>139</v>
      </c>
      <c r="B487" s="51" t="s">
        <v>1309</v>
      </c>
      <c r="C487" s="50" t="s">
        <v>47</v>
      </c>
      <c r="D487" s="52" t="s">
        <v>1310</v>
      </c>
      <c r="E487" s="53" t="s">
        <v>1311</v>
      </c>
    </row>
    <row r="488" spans="1:5" x14ac:dyDescent="0.25">
      <c r="A488" s="50" t="s">
        <v>119</v>
      </c>
      <c r="B488" s="51" t="s">
        <v>1319</v>
      </c>
      <c r="C488" s="50" t="s">
        <v>119</v>
      </c>
      <c r="D488" s="52" t="s">
        <v>1320</v>
      </c>
      <c r="E488" s="53" t="s">
        <v>1321</v>
      </c>
    </row>
    <row r="489" spans="1:5" x14ac:dyDescent="0.25">
      <c r="A489" s="50" t="s">
        <v>121</v>
      </c>
      <c r="B489" s="51" t="s">
        <v>1322</v>
      </c>
      <c r="C489" s="50" t="s">
        <v>120</v>
      </c>
      <c r="D489" s="52" t="s">
        <v>1323</v>
      </c>
      <c r="E489" s="53" t="s">
        <v>1324</v>
      </c>
    </row>
    <row r="490" spans="1:5" x14ac:dyDescent="0.25">
      <c r="A490" s="50" t="s">
        <v>120</v>
      </c>
      <c r="B490" s="51" t="s">
        <v>1322</v>
      </c>
      <c r="C490" s="50" t="s">
        <v>120</v>
      </c>
      <c r="D490" s="52" t="s">
        <v>1323</v>
      </c>
      <c r="E490" s="53" t="s">
        <v>1324</v>
      </c>
    </row>
    <row r="491" spans="1:5" x14ac:dyDescent="0.25">
      <c r="A491" s="50" t="s">
        <v>360</v>
      </c>
      <c r="B491" s="51" t="s">
        <v>1322</v>
      </c>
      <c r="C491" s="50" t="s">
        <v>120</v>
      </c>
      <c r="D491" s="52" t="s">
        <v>1323</v>
      </c>
      <c r="E491" s="53" t="s">
        <v>1324</v>
      </c>
    </row>
    <row r="492" spans="1:5" x14ac:dyDescent="0.25">
      <c r="A492" s="50" t="s">
        <v>1325</v>
      </c>
      <c r="B492" s="51" t="s">
        <v>1322</v>
      </c>
      <c r="C492" s="50" t="s">
        <v>120</v>
      </c>
      <c r="D492" s="52" t="s">
        <v>1323</v>
      </c>
      <c r="E492" s="53" t="s">
        <v>1324</v>
      </c>
    </row>
    <row r="493" spans="1:5" x14ac:dyDescent="0.25">
      <c r="A493" s="50" t="s">
        <v>122</v>
      </c>
      <c r="B493" s="51" t="s">
        <v>1326</v>
      </c>
      <c r="C493" s="50" t="s">
        <v>122</v>
      </c>
      <c r="D493" s="52" t="s">
        <v>1327</v>
      </c>
      <c r="E493" s="53" t="s">
        <v>1328</v>
      </c>
    </row>
    <row r="494" spans="1:5" x14ac:dyDescent="0.25">
      <c r="A494" s="54" t="s">
        <v>1329</v>
      </c>
      <c r="B494" s="55" t="s">
        <v>1330</v>
      </c>
      <c r="C494" s="54" t="s">
        <v>471</v>
      </c>
      <c r="D494" s="56" t="s">
        <v>1331</v>
      </c>
      <c r="E494" s="57" t="s">
        <v>1332</v>
      </c>
    </row>
    <row r="495" spans="1:5" x14ac:dyDescent="0.25">
      <c r="A495" s="54" t="s">
        <v>471</v>
      </c>
      <c r="B495" s="55" t="s">
        <v>1330</v>
      </c>
      <c r="C495" s="54" t="s">
        <v>471</v>
      </c>
      <c r="D495" s="56" t="s">
        <v>1331</v>
      </c>
      <c r="E495" s="57" t="s">
        <v>1332</v>
      </c>
    </row>
    <row r="496" spans="1:5" x14ac:dyDescent="0.25">
      <c r="A496" s="54" t="s">
        <v>472</v>
      </c>
      <c r="B496" s="55" t="s">
        <v>1330</v>
      </c>
      <c r="C496" s="54" t="s">
        <v>471</v>
      </c>
      <c r="D496" s="56" t="s">
        <v>1331</v>
      </c>
      <c r="E496" s="57" t="s">
        <v>1332</v>
      </c>
    </row>
    <row r="497" spans="1:5" x14ac:dyDescent="0.25">
      <c r="A497" s="50" t="s">
        <v>128</v>
      </c>
      <c r="B497" s="51" t="s">
        <v>1333</v>
      </c>
      <c r="C497" s="50" t="s">
        <v>128</v>
      </c>
      <c r="D497" s="52" t="s">
        <v>1334</v>
      </c>
      <c r="E497" s="53" t="s">
        <v>1335</v>
      </c>
    </row>
    <row r="498" spans="1:5" x14ac:dyDescent="0.25">
      <c r="A498" s="50" t="s">
        <v>129</v>
      </c>
      <c r="B498" s="51" t="s">
        <v>1333</v>
      </c>
      <c r="C498" s="50" t="s">
        <v>128</v>
      </c>
      <c r="D498" s="52" t="s">
        <v>1336</v>
      </c>
      <c r="E498" s="53" t="s">
        <v>1335</v>
      </c>
    </row>
    <row r="499" spans="1:5" x14ac:dyDescent="0.25">
      <c r="A499" s="50" t="s">
        <v>136</v>
      </c>
      <c r="B499" s="51" t="s">
        <v>1337</v>
      </c>
      <c r="C499" s="50" t="s">
        <v>136</v>
      </c>
      <c r="D499" s="52" t="s">
        <v>1338</v>
      </c>
      <c r="E499" s="53" t="s">
        <v>1339</v>
      </c>
    </row>
    <row r="500" spans="1:5" x14ac:dyDescent="0.25">
      <c r="A500" s="50" t="s">
        <v>137</v>
      </c>
      <c r="B500" s="51" t="s">
        <v>1337</v>
      </c>
      <c r="C500" s="50" t="s">
        <v>136</v>
      </c>
      <c r="D500" s="52" t="s">
        <v>1338</v>
      </c>
      <c r="E500" s="53" t="s">
        <v>1339</v>
      </c>
    </row>
    <row r="501" spans="1:5" x14ac:dyDescent="0.25">
      <c r="A501" s="50" t="s">
        <v>135</v>
      </c>
      <c r="B501" s="51" t="s">
        <v>1340</v>
      </c>
      <c r="C501" s="50" t="s">
        <v>135</v>
      </c>
      <c r="D501" s="52" t="s">
        <v>1341</v>
      </c>
      <c r="E501" s="53" t="s">
        <v>1339</v>
      </c>
    </row>
    <row r="502" spans="1:5" x14ac:dyDescent="0.25">
      <c r="A502" s="50" t="s">
        <v>138</v>
      </c>
      <c r="B502" s="51" t="s">
        <v>1340</v>
      </c>
      <c r="C502" s="50" t="s">
        <v>135</v>
      </c>
      <c r="D502" s="52" t="s">
        <v>1338</v>
      </c>
      <c r="E502" s="53" t="s">
        <v>1339</v>
      </c>
    </row>
    <row r="503" spans="1:5" x14ac:dyDescent="0.25">
      <c r="A503" s="50" t="s">
        <v>168</v>
      </c>
      <c r="B503" s="51" t="s">
        <v>1342</v>
      </c>
      <c r="C503" s="50" t="s">
        <v>168</v>
      </c>
      <c r="D503" s="52" t="s">
        <v>1343</v>
      </c>
      <c r="E503" s="53" t="s">
        <v>1344</v>
      </c>
    </row>
    <row r="504" spans="1:5" x14ac:dyDescent="0.25">
      <c r="A504" s="50" t="s">
        <v>169</v>
      </c>
      <c r="B504" s="51" t="s">
        <v>1342</v>
      </c>
      <c r="C504" s="50" t="s">
        <v>168</v>
      </c>
      <c r="D504" s="52" t="s">
        <v>1343</v>
      </c>
      <c r="E504" s="53" t="s">
        <v>1344</v>
      </c>
    </row>
    <row r="505" spans="1:5" x14ac:dyDescent="0.25">
      <c r="A505" s="50" t="s">
        <v>1345</v>
      </c>
      <c r="B505" s="51" t="s">
        <v>1346</v>
      </c>
      <c r="C505" s="50" t="s">
        <v>142</v>
      </c>
      <c r="D505" s="52" t="s">
        <v>1347</v>
      </c>
      <c r="E505" s="53" t="s">
        <v>1348</v>
      </c>
    </row>
    <row r="506" spans="1:5" x14ac:dyDescent="0.25">
      <c r="A506" s="50" t="s">
        <v>142</v>
      </c>
      <c r="B506" s="51" t="s">
        <v>1346</v>
      </c>
      <c r="C506" s="50" t="s">
        <v>142</v>
      </c>
      <c r="D506" s="52" t="s">
        <v>1347</v>
      </c>
      <c r="E506" s="53" t="s">
        <v>1348</v>
      </c>
    </row>
    <row r="507" spans="1:5" x14ac:dyDescent="0.25">
      <c r="A507" s="50" t="s">
        <v>143</v>
      </c>
      <c r="B507" s="51" t="s">
        <v>1349</v>
      </c>
      <c r="C507" s="50" t="s">
        <v>143</v>
      </c>
      <c r="D507" s="52" t="s">
        <v>1350</v>
      </c>
      <c r="E507" s="53" t="s">
        <v>1351</v>
      </c>
    </row>
    <row r="508" spans="1:5" x14ac:dyDescent="0.25">
      <c r="A508" s="50" t="s">
        <v>144</v>
      </c>
      <c r="B508" s="51" t="s">
        <v>1349</v>
      </c>
      <c r="C508" s="50" t="s">
        <v>143</v>
      </c>
      <c r="D508" s="52" t="s">
        <v>1350</v>
      </c>
      <c r="E508" s="53" t="s">
        <v>1351</v>
      </c>
    </row>
    <row r="509" spans="1:5" x14ac:dyDescent="0.25">
      <c r="A509" s="50" t="s">
        <v>501</v>
      </c>
      <c r="B509" s="51" t="s">
        <v>1352</v>
      </c>
      <c r="C509" s="50" t="s">
        <v>100</v>
      </c>
      <c r="D509" s="52" t="s">
        <v>1353</v>
      </c>
      <c r="E509" s="53" t="s">
        <v>1354</v>
      </c>
    </row>
    <row r="510" spans="1:5" x14ac:dyDescent="0.25">
      <c r="A510" s="50" t="s">
        <v>502</v>
      </c>
      <c r="B510" s="51" t="s">
        <v>1352</v>
      </c>
      <c r="C510" s="50" t="s">
        <v>100</v>
      </c>
      <c r="D510" s="52" t="s">
        <v>1353</v>
      </c>
      <c r="E510" s="53" t="s">
        <v>1354</v>
      </c>
    </row>
    <row r="511" spans="1:5" x14ac:dyDescent="0.25">
      <c r="A511" s="50" t="s">
        <v>100</v>
      </c>
      <c r="B511" s="51" t="s">
        <v>1352</v>
      </c>
      <c r="C511" s="50" t="s">
        <v>100</v>
      </c>
      <c r="D511" s="52" t="s">
        <v>1353</v>
      </c>
      <c r="E511" s="53" t="s">
        <v>1354</v>
      </c>
    </row>
    <row r="512" spans="1:5" x14ac:dyDescent="0.25">
      <c r="A512" s="50" t="s">
        <v>481</v>
      </c>
      <c r="B512" s="51" t="s">
        <v>1352</v>
      </c>
      <c r="C512" s="50" t="s">
        <v>100</v>
      </c>
      <c r="D512" s="52" t="s">
        <v>1353</v>
      </c>
      <c r="E512" s="53" t="s">
        <v>1354</v>
      </c>
    </row>
    <row r="513" spans="1:5" x14ac:dyDescent="0.25">
      <c r="A513" s="50" t="s">
        <v>149</v>
      </c>
      <c r="B513" s="51" t="s">
        <v>1352</v>
      </c>
      <c r="C513" s="50" t="s">
        <v>100</v>
      </c>
      <c r="D513" s="52" t="s">
        <v>1353</v>
      </c>
      <c r="E513" s="53" t="s">
        <v>1354</v>
      </c>
    </row>
    <row r="514" spans="1:5" x14ac:dyDescent="0.25">
      <c r="A514" s="50" t="s">
        <v>440</v>
      </c>
      <c r="B514" s="51" t="s">
        <v>1352</v>
      </c>
      <c r="C514" s="50" t="s">
        <v>100</v>
      </c>
      <c r="D514" s="52" t="s">
        <v>1353</v>
      </c>
      <c r="E514" s="53" t="s">
        <v>1354</v>
      </c>
    </row>
    <row r="515" spans="1:5" x14ac:dyDescent="0.25">
      <c r="A515" s="50" t="s">
        <v>101</v>
      </c>
      <c r="B515" s="51" t="s">
        <v>1352</v>
      </c>
      <c r="C515" s="50" t="s">
        <v>100</v>
      </c>
      <c r="D515" s="52" t="s">
        <v>1353</v>
      </c>
      <c r="E515" s="53" t="s">
        <v>1354</v>
      </c>
    </row>
    <row r="516" spans="1:5" x14ac:dyDescent="0.25">
      <c r="A516" s="50" t="s">
        <v>435</v>
      </c>
      <c r="B516" s="51" t="s">
        <v>1352</v>
      </c>
      <c r="C516" s="50" t="s">
        <v>100</v>
      </c>
      <c r="D516" s="52" t="s">
        <v>1353</v>
      </c>
      <c r="E516" s="53" t="s">
        <v>1354</v>
      </c>
    </row>
    <row r="517" spans="1:5" x14ac:dyDescent="0.25">
      <c r="A517" s="50" t="s">
        <v>1355</v>
      </c>
      <c r="B517" s="51" t="s">
        <v>1352</v>
      </c>
      <c r="C517" s="50" t="s">
        <v>100</v>
      </c>
      <c r="D517" s="52" t="s">
        <v>1353</v>
      </c>
      <c r="E517" s="53" t="s">
        <v>1354</v>
      </c>
    </row>
    <row r="518" spans="1:5" x14ac:dyDescent="0.25">
      <c r="A518" s="50" t="s">
        <v>145</v>
      </c>
      <c r="B518" s="51" t="s">
        <v>1356</v>
      </c>
      <c r="C518" s="50" t="s">
        <v>145</v>
      </c>
      <c r="D518" s="52" t="s">
        <v>1357</v>
      </c>
      <c r="E518" s="53" t="s">
        <v>1354</v>
      </c>
    </row>
    <row r="519" spans="1:5" x14ac:dyDescent="0.25">
      <c r="A519" s="50" t="s">
        <v>146</v>
      </c>
      <c r="B519" s="51" t="s">
        <v>1356</v>
      </c>
      <c r="C519" s="50" t="s">
        <v>145</v>
      </c>
      <c r="D519" s="52" t="s">
        <v>1358</v>
      </c>
      <c r="E519" s="53" t="s">
        <v>1359</v>
      </c>
    </row>
    <row r="520" spans="1:5" x14ac:dyDescent="0.25">
      <c r="A520" s="50" t="s">
        <v>148</v>
      </c>
      <c r="B520" s="51" t="s">
        <v>1360</v>
      </c>
      <c r="C520" s="50" t="s">
        <v>147</v>
      </c>
      <c r="D520" s="52" t="s">
        <v>1361</v>
      </c>
      <c r="E520" s="53" t="s">
        <v>1362</v>
      </c>
    </row>
    <row r="521" spans="1:5" x14ac:dyDescent="0.25">
      <c r="A521" s="50" t="s">
        <v>147</v>
      </c>
      <c r="B521" s="51" t="s">
        <v>1360</v>
      </c>
      <c r="C521" s="50" t="s">
        <v>147</v>
      </c>
      <c r="D521" s="52" t="s">
        <v>1361</v>
      </c>
      <c r="E521" s="53" t="s">
        <v>1362</v>
      </c>
    </row>
    <row r="522" spans="1:5" x14ac:dyDescent="0.25">
      <c r="A522" s="50" t="s">
        <v>154</v>
      </c>
      <c r="B522" s="51" t="s">
        <v>1363</v>
      </c>
      <c r="C522" s="50" t="s">
        <v>154</v>
      </c>
      <c r="D522" s="52" t="s">
        <v>1364</v>
      </c>
      <c r="E522" s="53" t="s">
        <v>1365</v>
      </c>
    </row>
    <row r="523" spans="1:5" x14ac:dyDescent="0.25">
      <c r="A523" s="50" t="s">
        <v>155</v>
      </c>
      <c r="B523" s="51" t="s">
        <v>1363</v>
      </c>
      <c r="C523" s="50" t="s">
        <v>154</v>
      </c>
      <c r="D523" s="52" t="s">
        <v>1364</v>
      </c>
      <c r="E523" s="53" t="s">
        <v>1365</v>
      </c>
    </row>
    <row r="524" spans="1:5" x14ac:dyDescent="0.25">
      <c r="A524" s="50" t="s">
        <v>174</v>
      </c>
      <c r="B524" s="51" t="s">
        <v>1366</v>
      </c>
      <c r="C524" s="50" t="s">
        <v>174</v>
      </c>
      <c r="D524" s="52" t="s">
        <v>1364</v>
      </c>
      <c r="E524" s="53" t="s">
        <v>1367</v>
      </c>
    </row>
    <row r="525" spans="1:5" x14ac:dyDescent="0.25">
      <c r="A525" s="50" t="s">
        <v>1368</v>
      </c>
      <c r="B525" s="51" t="s">
        <v>1366</v>
      </c>
      <c r="C525" s="50" t="s">
        <v>174</v>
      </c>
      <c r="D525" s="52" t="s">
        <v>1364</v>
      </c>
      <c r="E525" s="53" t="s">
        <v>1367</v>
      </c>
    </row>
    <row r="526" spans="1:5" x14ac:dyDescent="0.25">
      <c r="A526" s="50" t="s">
        <v>173</v>
      </c>
      <c r="B526" s="51" t="s">
        <v>1369</v>
      </c>
      <c r="C526" s="50" t="s">
        <v>173</v>
      </c>
      <c r="D526" s="52" t="s">
        <v>1370</v>
      </c>
      <c r="E526" s="53" t="s">
        <v>1371</v>
      </c>
    </row>
    <row r="527" spans="1:5" x14ac:dyDescent="0.25">
      <c r="A527" s="50" t="s">
        <v>157</v>
      </c>
      <c r="B527" s="51" t="s">
        <v>1372</v>
      </c>
      <c r="C527" s="50" t="s">
        <v>156</v>
      </c>
      <c r="D527" s="52" t="s">
        <v>1364</v>
      </c>
      <c r="E527" s="53" t="s">
        <v>1373</v>
      </c>
    </row>
    <row r="528" spans="1:5" x14ac:dyDescent="0.25">
      <c r="A528" s="50" t="s">
        <v>156</v>
      </c>
      <c r="B528" s="51" t="s">
        <v>1372</v>
      </c>
      <c r="C528" s="50" t="s">
        <v>156</v>
      </c>
      <c r="D528" s="52" t="s">
        <v>1364</v>
      </c>
      <c r="E528" s="53" t="s">
        <v>1373</v>
      </c>
    </row>
    <row r="529" spans="1:5" x14ac:dyDescent="0.25">
      <c r="A529" s="50" t="s">
        <v>152</v>
      </c>
      <c r="B529" s="51" t="s">
        <v>1374</v>
      </c>
      <c r="C529" s="50" t="s">
        <v>152</v>
      </c>
      <c r="D529" s="52" t="s">
        <v>888</v>
      </c>
      <c r="E529" s="53" t="s">
        <v>1375</v>
      </c>
    </row>
    <row r="530" spans="1:5" x14ac:dyDescent="0.25">
      <c r="A530" s="50" t="s">
        <v>153</v>
      </c>
      <c r="B530" s="51" t="s">
        <v>1374</v>
      </c>
      <c r="C530" s="50" t="s">
        <v>152</v>
      </c>
      <c r="D530" s="52" t="s">
        <v>888</v>
      </c>
      <c r="E530" s="53" t="s">
        <v>1375</v>
      </c>
    </row>
    <row r="531" spans="1:5" x14ac:dyDescent="0.25">
      <c r="A531" s="50" t="s">
        <v>1376</v>
      </c>
      <c r="B531" s="51" t="s">
        <v>1377</v>
      </c>
      <c r="C531" s="50" t="s">
        <v>1376</v>
      </c>
      <c r="D531" s="52" t="e">
        <v>#N/A</v>
      </c>
      <c r="E531" s="53" t="e">
        <v>#N/A</v>
      </c>
    </row>
    <row r="532" spans="1:5" x14ac:dyDescent="0.25">
      <c r="A532" s="50" t="s">
        <v>159</v>
      </c>
      <c r="B532" s="51" t="s">
        <v>1378</v>
      </c>
      <c r="C532" s="50" t="s">
        <v>159</v>
      </c>
      <c r="D532" s="52" t="s">
        <v>1379</v>
      </c>
      <c r="E532" s="53" t="s">
        <v>1380</v>
      </c>
    </row>
    <row r="533" spans="1:5" x14ac:dyDescent="0.25">
      <c r="A533" s="50" t="s">
        <v>160</v>
      </c>
      <c r="B533" s="51" t="s">
        <v>1381</v>
      </c>
      <c r="C533" s="50" t="s">
        <v>160</v>
      </c>
      <c r="D533" s="52" t="s">
        <v>1382</v>
      </c>
      <c r="E533" s="53" t="s">
        <v>1383</v>
      </c>
    </row>
    <row r="534" spans="1:5" x14ac:dyDescent="0.25">
      <c r="A534" s="50" t="s">
        <v>133</v>
      </c>
      <c r="B534" s="51" t="s">
        <v>1384</v>
      </c>
      <c r="C534" s="50" t="s">
        <v>133</v>
      </c>
      <c r="D534" s="52" t="s">
        <v>1385</v>
      </c>
      <c r="E534" s="53" t="s">
        <v>1386</v>
      </c>
    </row>
    <row r="535" spans="1:5" x14ac:dyDescent="0.25">
      <c r="A535" s="50" t="s">
        <v>134</v>
      </c>
      <c r="B535" s="51" t="s">
        <v>1384</v>
      </c>
      <c r="C535" s="50" t="s">
        <v>133</v>
      </c>
      <c r="D535" s="52" t="s">
        <v>1385</v>
      </c>
      <c r="E535" s="53" t="s">
        <v>1386</v>
      </c>
    </row>
    <row r="536" spans="1:5" x14ac:dyDescent="0.25">
      <c r="A536" s="50" t="s">
        <v>337</v>
      </c>
      <c r="B536" s="51" t="s">
        <v>1384</v>
      </c>
      <c r="C536" s="50" t="s">
        <v>133</v>
      </c>
      <c r="D536" s="52" t="s">
        <v>1385</v>
      </c>
      <c r="E536" s="53" t="s">
        <v>1386</v>
      </c>
    </row>
    <row r="537" spans="1:5" x14ac:dyDescent="0.25">
      <c r="A537" s="50" t="s">
        <v>151</v>
      </c>
      <c r="B537" s="51" t="s">
        <v>1387</v>
      </c>
      <c r="C537" s="50" t="s">
        <v>150</v>
      </c>
      <c r="D537" s="52" t="s">
        <v>1388</v>
      </c>
      <c r="E537" s="53" t="s">
        <v>1389</v>
      </c>
    </row>
    <row r="538" spans="1:5" x14ac:dyDescent="0.25">
      <c r="A538" s="50" t="s">
        <v>150</v>
      </c>
      <c r="B538" s="51" t="s">
        <v>1387</v>
      </c>
      <c r="C538" s="50" t="s">
        <v>150</v>
      </c>
      <c r="D538" s="52" t="s">
        <v>1388</v>
      </c>
      <c r="E538" s="53" t="s">
        <v>1389</v>
      </c>
    </row>
    <row r="539" spans="1:5" x14ac:dyDescent="0.25">
      <c r="A539" s="50" t="s">
        <v>171</v>
      </c>
      <c r="B539" s="51" t="s">
        <v>1390</v>
      </c>
      <c r="C539" s="50" t="s">
        <v>171</v>
      </c>
      <c r="D539" s="52" t="s">
        <v>1317</v>
      </c>
      <c r="E539" s="53" t="s">
        <v>1391</v>
      </c>
    </row>
    <row r="540" spans="1:5" x14ac:dyDescent="0.25">
      <c r="A540" s="50" t="s">
        <v>1392</v>
      </c>
      <c r="B540" s="51" t="s">
        <v>1390</v>
      </c>
      <c r="C540" s="50" t="s">
        <v>171</v>
      </c>
      <c r="D540" s="52" t="s">
        <v>1317</v>
      </c>
      <c r="E540" s="53" t="s">
        <v>1391</v>
      </c>
    </row>
    <row r="541" spans="1:5" x14ac:dyDescent="0.25">
      <c r="A541" s="50" t="s">
        <v>172</v>
      </c>
      <c r="B541" s="51" t="s">
        <v>1390</v>
      </c>
      <c r="C541" s="50" t="s">
        <v>171</v>
      </c>
      <c r="D541" s="52" t="s">
        <v>1317</v>
      </c>
      <c r="E541" s="53" t="s">
        <v>1391</v>
      </c>
    </row>
    <row r="542" spans="1:5" x14ac:dyDescent="0.25">
      <c r="A542" s="50" t="s">
        <v>158</v>
      </c>
      <c r="B542" s="51" t="s">
        <v>1393</v>
      </c>
      <c r="C542" s="50" t="s">
        <v>158</v>
      </c>
      <c r="D542" s="52" t="s">
        <v>1394</v>
      </c>
      <c r="E542" s="53" t="s">
        <v>1395</v>
      </c>
    </row>
    <row r="543" spans="1:5" x14ac:dyDescent="0.25">
      <c r="A543" s="50" t="s">
        <v>132</v>
      </c>
      <c r="B543" s="51" t="s">
        <v>1396</v>
      </c>
      <c r="C543" s="50" t="s">
        <v>132</v>
      </c>
      <c r="D543" s="52" t="s">
        <v>1397</v>
      </c>
      <c r="E543" s="53" t="s">
        <v>1398</v>
      </c>
    </row>
    <row r="544" spans="1:5" x14ac:dyDescent="0.25">
      <c r="A544" s="50" t="s">
        <v>1399</v>
      </c>
      <c r="B544" s="51" t="s">
        <v>1396</v>
      </c>
      <c r="C544" s="50" t="s">
        <v>132</v>
      </c>
      <c r="D544" s="52" t="s">
        <v>1397</v>
      </c>
      <c r="E544" s="53" t="s">
        <v>1398</v>
      </c>
    </row>
    <row r="545" spans="1:5" x14ac:dyDescent="0.25">
      <c r="A545" s="50" t="s">
        <v>163</v>
      </c>
      <c r="B545" s="51" t="s">
        <v>1400</v>
      </c>
      <c r="C545" s="50" t="s">
        <v>161</v>
      </c>
      <c r="D545" s="52" t="s">
        <v>1401</v>
      </c>
      <c r="E545" s="53" t="s">
        <v>1402</v>
      </c>
    </row>
    <row r="546" spans="1:5" x14ac:dyDescent="0.25">
      <c r="A546" s="50" t="s">
        <v>161</v>
      </c>
      <c r="B546" s="51" t="s">
        <v>1400</v>
      </c>
      <c r="C546" s="50" t="s">
        <v>161</v>
      </c>
      <c r="D546" s="52" t="s">
        <v>1403</v>
      </c>
      <c r="E546" s="53" t="s">
        <v>1402</v>
      </c>
    </row>
    <row r="547" spans="1:5" x14ac:dyDescent="0.25">
      <c r="A547" s="50" t="s">
        <v>162</v>
      </c>
      <c r="B547" s="51" t="s">
        <v>1400</v>
      </c>
      <c r="C547" s="50" t="s">
        <v>161</v>
      </c>
      <c r="D547" s="52" t="s">
        <v>1403</v>
      </c>
      <c r="E547" s="53" t="s">
        <v>1402</v>
      </c>
    </row>
    <row r="548" spans="1:5" x14ac:dyDescent="0.25">
      <c r="A548" s="50" t="s">
        <v>1404</v>
      </c>
      <c r="B548" s="51" t="s">
        <v>1400</v>
      </c>
      <c r="C548" s="50" t="s">
        <v>161</v>
      </c>
      <c r="D548" s="52" t="s">
        <v>1403</v>
      </c>
      <c r="E548" s="53" t="s">
        <v>1402</v>
      </c>
    </row>
    <row r="549" spans="1:5" x14ac:dyDescent="0.25">
      <c r="A549" s="50" t="s">
        <v>1405</v>
      </c>
      <c r="B549" s="51" t="s">
        <v>1400</v>
      </c>
      <c r="C549" s="50" t="s">
        <v>161</v>
      </c>
      <c r="D549" s="52" t="s">
        <v>1403</v>
      </c>
      <c r="E549" s="53" t="s">
        <v>1402</v>
      </c>
    </row>
    <row r="550" spans="1:5" x14ac:dyDescent="0.25">
      <c r="A550" s="50" t="s">
        <v>1406</v>
      </c>
      <c r="B550" s="51" t="s">
        <v>1400</v>
      </c>
      <c r="C550" s="50" t="s">
        <v>161</v>
      </c>
      <c r="D550" s="52" t="s">
        <v>1403</v>
      </c>
      <c r="E550" s="53" t="s">
        <v>1402</v>
      </c>
    </row>
    <row r="551" spans="1:5" x14ac:dyDescent="0.25">
      <c r="A551" s="50" t="s">
        <v>130</v>
      </c>
      <c r="B551" s="51" t="s">
        <v>1407</v>
      </c>
      <c r="C551" s="50" t="s">
        <v>130</v>
      </c>
      <c r="D551" s="52" t="s">
        <v>1408</v>
      </c>
      <c r="E551" s="53" t="s">
        <v>1409</v>
      </c>
    </row>
    <row r="552" spans="1:5" x14ac:dyDescent="0.25">
      <c r="A552" s="50" t="s">
        <v>131</v>
      </c>
      <c r="B552" s="51" t="s">
        <v>1407</v>
      </c>
      <c r="C552" s="50" t="s">
        <v>130</v>
      </c>
      <c r="D552" s="52" t="s">
        <v>1408</v>
      </c>
      <c r="E552" s="53" t="s">
        <v>1409</v>
      </c>
    </row>
    <row r="553" spans="1:5" x14ac:dyDescent="0.25">
      <c r="A553" s="50" t="s">
        <v>164</v>
      </c>
      <c r="B553" s="51" t="s">
        <v>1410</v>
      </c>
      <c r="C553" s="50" t="s">
        <v>164</v>
      </c>
      <c r="D553" s="52" t="s">
        <v>1411</v>
      </c>
      <c r="E553" s="53" t="s">
        <v>1412</v>
      </c>
    </row>
    <row r="554" spans="1:5" x14ac:dyDescent="0.25">
      <c r="A554" s="50" t="s">
        <v>165</v>
      </c>
      <c r="B554" s="51" t="s">
        <v>1410</v>
      </c>
      <c r="C554" s="50" t="s">
        <v>164</v>
      </c>
      <c r="D554" s="52" t="s">
        <v>1411</v>
      </c>
      <c r="E554" s="53" t="s">
        <v>1412</v>
      </c>
    </row>
    <row r="555" spans="1:5" ht="17.25" customHeight="1" x14ac:dyDescent="0.25">
      <c r="A555" s="50" t="s">
        <v>170</v>
      </c>
      <c r="B555" s="51" t="s">
        <v>1413</v>
      </c>
      <c r="C555" s="50" t="s">
        <v>170</v>
      </c>
      <c r="D555" s="52" t="s">
        <v>1414</v>
      </c>
      <c r="E555" s="53" t="s">
        <v>1415</v>
      </c>
    </row>
    <row r="556" spans="1:5" x14ac:dyDescent="0.25">
      <c r="A556" s="50" t="s">
        <v>1416</v>
      </c>
      <c r="B556" s="51" t="s">
        <v>1417</v>
      </c>
      <c r="C556" s="50" t="s">
        <v>175</v>
      </c>
      <c r="D556" s="52" t="s">
        <v>1418</v>
      </c>
      <c r="E556" s="53" t="s">
        <v>1419</v>
      </c>
    </row>
    <row r="557" spans="1:5" x14ac:dyDescent="0.25">
      <c r="A557" s="50" t="s">
        <v>175</v>
      </c>
      <c r="B557" s="51" t="s">
        <v>1417</v>
      </c>
      <c r="C557" s="50" t="s">
        <v>175</v>
      </c>
      <c r="D557" s="52" t="s">
        <v>1418</v>
      </c>
      <c r="E557" s="53" t="s">
        <v>1419</v>
      </c>
    </row>
    <row r="558" spans="1:5" x14ac:dyDescent="0.25">
      <c r="A558" s="50" t="s">
        <v>1420</v>
      </c>
      <c r="B558" s="51" t="s">
        <v>1417</v>
      </c>
      <c r="C558" s="50" t="s">
        <v>175</v>
      </c>
      <c r="D558" s="52" t="s">
        <v>1418</v>
      </c>
      <c r="E558" s="53" t="s">
        <v>1419</v>
      </c>
    </row>
    <row r="559" spans="1:5" x14ac:dyDescent="0.25">
      <c r="A559" s="50" t="s">
        <v>1421</v>
      </c>
      <c r="B559" s="51" t="s">
        <v>1417</v>
      </c>
      <c r="C559" s="50" t="s">
        <v>175</v>
      </c>
      <c r="D559" s="52" t="s">
        <v>1418</v>
      </c>
      <c r="E559" s="53" t="s">
        <v>1419</v>
      </c>
    </row>
    <row r="560" spans="1:5" x14ac:dyDescent="0.25">
      <c r="A560" s="50" t="s">
        <v>1422</v>
      </c>
      <c r="B560" s="51" t="s">
        <v>1417</v>
      </c>
      <c r="C560" s="50" t="s">
        <v>175</v>
      </c>
      <c r="D560" s="52" t="s">
        <v>1418</v>
      </c>
      <c r="E560" s="53" t="s">
        <v>1419</v>
      </c>
    </row>
    <row r="561" spans="1:5" x14ac:dyDescent="0.25">
      <c r="A561" s="50" t="s">
        <v>166</v>
      </c>
      <c r="B561" s="51" t="s">
        <v>1423</v>
      </c>
      <c r="C561" s="50" t="s">
        <v>166</v>
      </c>
      <c r="D561" s="52" t="s">
        <v>1424</v>
      </c>
      <c r="E561" s="53" t="s">
        <v>1425</v>
      </c>
    </row>
    <row r="562" spans="1:5" x14ac:dyDescent="0.25">
      <c r="A562" s="50" t="s">
        <v>167</v>
      </c>
      <c r="B562" s="51" t="s">
        <v>1423</v>
      </c>
      <c r="C562" s="50" t="s">
        <v>166</v>
      </c>
      <c r="D562" s="52" t="s">
        <v>1424</v>
      </c>
      <c r="E562" s="53" t="s">
        <v>1425</v>
      </c>
    </row>
    <row r="563" spans="1:5" x14ac:dyDescent="0.25">
      <c r="A563" s="50" t="s">
        <v>1426</v>
      </c>
      <c r="B563" s="51" t="s">
        <v>1427</v>
      </c>
      <c r="C563" s="50" t="s">
        <v>1426</v>
      </c>
      <c r="D563" s="52" t="s">
        <v>1428</v>
      </c>
      <c r="E563" s="53" t="s">
        <v>1429</v>
      </c>
    </row>
    <row r="564" spans="1:5" x14ac:dyDescent="0.25">
      <c r="A564" s="50" t="s">
        <v>124</v>
      </c>
      <c r="B564" s="51" t="s">
        <v>1430</v>
      </c>
      <c r="C564" s="50" t="s">
        <v>124</v>
      </c>
      <c r="D564" s="52" t="s">
        <v>1431</v>
      </c>
      <c r="E564" s="53" t="s">
        <v>1429</v>
      </c>
    </row>
    <row r="565" spans="1:5" x14ac:dyDescent="0.25">
      <c r="A565" s="50" t="s">
        <v>1432</v>
      </c>
      <c r="B565" s="51" t="s">
        <v>1430</v>
      </c>
      <c r="C565" s="50" t="s">
        <v>1432</v>
      </c>
      <c r="D565" s="52" t="s">
        <v>1428</v>
      </c>
      <c r="E565" s="53" t="s">
        <v>1429</v>
      </c>
    </row>
    <row r="566" spans="1:5" x14ac:dyDescent="0.25">
      <c r="A566" s="50" t="s">
        <v>123</v>
      </c>
      <c r="B566" s="51" t="s">
        <v>1433</v>
      </c>
      <c r="C566" s="50" t="s">
        <v>123</v>
      </c>
      <c r="D566" s="52" t="s">
        <v>1434</v>
      </c>
      <c r="E566" s="53" t="s">
        <v>1435</v>
      </c>
    </row>
    <row r="567" spans="1:5" x14ac:dyDescent="0.25">
      <c r="A567" s="50" t="s">
        <v>1436</v>
      </c>
      <c r="B567" s="51" t="s">
        <v>1433</v>
      </c>
      <c r="C567" s="50" t="s">
        <v>123</v>
      </c>
      <c r="D567" s="52" t="s">
        <v>1434</v>
      </c>
      <c r="E567" s="53" t="s">
        <v>1435</v>
      </c>
    </row>
    <row r="568" spans="1:5" x14ac:dyDescent="0.25">
      <c r="A568" s="50" t="s">
        <v>176</v>
      </c>
      <c r="B568" s="51" t="s">
        <v>1437</v>
      </c>
      <c r="C568" s="50" t="s">
        <v>176</v>
      </c>
      <c r="D568" s="52" t="s">
        <v>1438</v>
      </c>
      <c r="E568" s="53" t="s">
        <v>1439</v>
      </c>
    </row>
    <row r="569" spans="1:5" x14ac:dyDescent="0.25">
      <c r="A569" s="50" t="s">
        <v>177</v>
      </c>
      <c r="B569" s="51" t="s">
        <v>1437</v>
      </c>
      <c r="C569" s="50" t="s">
        <v>176</v>
      </c>
      <c r="D569" s="52" t="s">
        <v>1438</v>
      </c>
      <c r="E569" s="53" t="s">
        <v>1439</v>
      </c>
    </row>
    <row r="570" spans="1:5" x14ac:dyDescent="0.25">
      <c r="A570" s="50" t="s">
        <v>1440</v>
      </c>
      <c r="B570" s="51" t="s">
        <v>1441</v>
      </c>
      <c r="C570" s="50" t="s">
        <v>1440</v>
      </c>
      <c r="D570" s="52" t="s">
        <v>1442</v>
      </c>
      <c r="E570" s="53" t="s">
        <v>1443</v>
      </c>
    </row>
    <row r="571" spans="1:5" x14ac:dyDescent="0.25">
      <c r="A571" s="50" t="s">
        <v>185</v>
      </c>
      <c r="B571" s="51" t="s">
        <v>1441</v>
      </c>
      <c r="C571" s="50" t="s">
        <v>185</v>
      </c>
      <c r="D571" s="52" t="s">
        <v>1442</v>
      </c>
      <c r="E571" s="53" t="s">
        <v>1443</v>
      </c>
    </row>
    <row r="572" spans="1:5" x14ac:dyDescent="0.25">
      <c r="A572" s="50" t="s">
        <v>1444</v>
      </c>
      <c r="B572" s="51" t="s">
        <v>1445</v>
      </c>
      <c r="C572" s="50" t="s">
        <v>1444</v>
      </c>
      <c r="D572" s="52" t="s">
        <v>1446</v>
      </c>
      <c r="E572" s="53" t="s">
        <v>1447</v>
      </c>
    </row>
    <row r="573" spans="1:5" x14ac:dyDescent="0.25">
      <c r="A573" s="50" t="s">
        <v>182</v>
      </c>
      <c r="B573" s="51" t="s">
        <v>1448</v>
      </c>
      <c r="C573" s="50" t="s">
        <v>182</v>
      </c>
      <c r="D573" s="52" t="s">
        <v>1446</v>
      </c>
      <c r="E573" s="53" t="s">
        <v>1447</v>
      </c>
    </row>
    <row r="574" spans="1:5" x14ac:dyDescent="0.25">
      <c r="A574" s="50" t="s">
        <v>1449</v>
      </c>
      <c r="B574" s="51" t="s">
        <v>1450</v>
      </c>
      <c r="C574" s="50" t="s">
        <v>1449</v>
      </c>
      <c r="D574" s="52" t="s">
        <v>1451</v>
      </c>
      <c r="E574" s="53" t="s">
        <v>1452</v>
      </c>
    </row>
    <row r="575" spans="1:5" x14ac:dyDescent="0.25">
      <c r="A575" s="50" t="s">
        <v>183</v>
      </c>
      <c r="B575" s="51" t="s">
        <v>1453</v>
      </c>
      <c r="C575" s="50" t="s">
        <v>183</v>
      </c>
      <c r="D575" s="52" t="s">
        <v>1451</v>
      </c>
      <c r="E575" s="53" t="s">
        <v>1452</v>
      </c>
    </row>
    <row r="576" spans="1:5" x14ac:dyDescent="0.25">
      <c r="A576" s="50" t="s">
        <v>190</v>
      </c>
      <c r="B576" s="51" t="s">
        <v>1454</v>
      </c>
      <c r="C576" s="50" t="s">
        <v>190</v>
      </c>
      <c r="D576" s="52" t="s">
        <v>1455</v>
      </c>
      <c r="E576" s="53" t="s">
        <v>1456</v>
      </c>
    </row>
    <row r="577" spans="1:5" x14ac:dyDescent="0.25">
      <c r="A577" s="50" t="s">
        <v>1457</v>
      </c>
      <c r="B577" s="51" t="s">
        <v>1454</v>
      </c>
      <c r="C577" s="50" t="s">
        <v>1457</v>
      </c>
      <c r="D577" s="52" t="s">
        <v>1455</v>
      </c>
      <c r="E577" s="53" t="s">
        <v>1456</v>
      </c>
    </row>
    <row r="578" spans="1:5" x14ac:dyDescent="0.25">
      <c r="A578" s="50" t="s">
        <v>191</v>
      </c>
      <c r="B578" s="51" t="s">
        <v>1454</v>
      </c>
      <c r="C578" s="50" t="s">
        <v>190</v>
      </c>
      <c r="D578" s="52" t="s">
        <v>1455</v>
      </c>
      <c r="E578" s="53" t="s">
        <v>1456</v>
      </c>
    </row>
    <row r="579" spans="1:5" x14ac:dyDescent="0.25">
      <c r="A579" s="50" t="s">
        <v>184</v>
      </c>
      <c r="B579" s="51" t="s">
        <v>1458</v>
      </c>
      <c r="C579" s="50" t="s">
        <v>184</v>
      </c>
      <c r="D579" s="52" t="s">
        <v>1459</v>
      </c>
      <c r="E579" s="53" t="s">
        <v>1460</v>
      </c>
    </row>
    <row r="580" spans="1:5" x14ac:dyDescent="0.25">
      <c r="A580" s="50" t="s">
        <v>194</v>
      </c>
      <c r="B580" s="51" t="s">
        <v>1461</v>
      </c>
      <c r="C580" s="50" t="s">
        <v>194</v>
      </c>
      <c r="D580" s="52" t="s">
        <v>1459</v>
      </c>
      <c r="E580" s="53" t="s">
        <v>1462</v>
      </c>
    </row>
    <row r="581" spans="1:5" x14ac:dyDescent="0.25">
      <c r="A581" s="50" t="s">
        <v>1463</v>
      </c>
      <c r="B581" s="51" t="s">
        <v>1461</v>
      </c>
      <c r="C581" s="50" t="s">
        <v>194</v>
      </c>
      <c r="D581" s="52" t="s">
        <v>1459</v>
      </c>
      <c r="E581" s="53" t="s">
        <v>1462</v>
      </c>
    </row>
    <row r="582" spans="1:5" x14ac:dyDescent="0.25">
      <c r="A582" s="50" t="s">
        <v>195</v>
      </c>
      <c r="B582" s="51" t="s">
        <v>1461</v>
      </c>
      <c r="C582" s="50" t="s">
        <v>194</v>
      </c>
      <c r="D582" s="52" t="s">
        <v>1459</v>
      </c>
      <c r="E582" s="53" t="s">
        <v>1462</v>
      </c>
    </row>
    <row r="583" spans="1:5" x14ac:dyDescent="0.25">
      <c r="A583" s="50" t="s">
        <v>1464</v>
      </c>
      <c r="B583" s="51" t="s">
        <v>1461</v>
      </c>
      <c r="C583" s="50" t="s">
        <v>194</v>
      </c>
      <c r="D583" s="52" t="s">
        <v>1459</v>
      </c>
      <c r="E583" s="53" t="s">
        <v>1462</v>
      </c>
    </row>
    <row r="584" spans="1:5" x14ac:dyDescent="0.25">
      <c r="A584" s="50" t="s">
        <v>187</v>
      </c>
      <c r="B584" s="51" t="s">
        <v>1465</v>
      </c>
      <c r="C584" s="50" t="s">
        <v>186</v>
      </c>
      <c r="D584" s="52" t="s">
        <v>1466</v>
      </c>
      <c r="E584" s="53" t="s">
        <v>1467</v>
      </c>
    </row>
    <row r="585" spans="1:5" x14ac:dyDescent="0.25">
      <c r="A585" s="50" t="s">
        <v>186</v>
      </c>
      <c r="B585" s="51" t="s">
        <v>1465</v>
      </c>
      <c r="C585" s="50" t="s">
        <v>186</v>
      </c>
      <c r="D585" s="52" t="s">
        <v>1466</v>
      </c>
      <c r="E585" s="53" t="s">
        <v>1467</v>
      </c>
    </row>
    <row r="586" spans="1:5" x14ac:dyDescent="0.25">
      <c r="A586" s="50" t="s">
        <v>188</v>
      </c>
      <c r="B586" s="51" t="s">
        <v>1468</v>
      </c>
      <c r="C586" s="50" t="s">
        <v>188</v>
      </c>
      <c r="D586" s="52" t="s">
        <v>1382</v>
      </c>
      <c r="E586" s="53" t="s">
        <v>1469</v>
      </c>
    </row>
    <row r="587" spans="1:5" x14ac:dyDescent="0.25">
      <c r="A587" s="50" t="s">
        <v>1470</v>
      </c>
      <c r="B587" s="51" t="s">
        <v>1468</v>
      </c>
      <c r="C587" s="50" t="s">
        <v>188</v>
      </c>
      <c r="D587" s="52" t="s">
        <v>1382</v>
      </c>
      <c r="E587" s="53" t="s">
        <v>1469</v>
      </c>
    </row>
    <row r="588" spans="1:5" x14ac:dyDescent="0.25">
      <c r="A588" s="50" t="s">
        <v>338</v>
      </c>
      <c r="B588" s="51" t="s">
        <v>1468</v>
      </c>
      <c r="C588" s="50" t="s">
        <v>188</v>
      </c>
      <c r="D588" s="52" t="s">
        <v>1382</v>
      </c>
      <c r="E588" s="53" t="s">
        <v>1469</v>
      </c>
    </row>
    <row r="589" spans="1:5" x14ac:dyDescent="0.25">
      <c r="A589" s="50" t="s">
        <v>290</v>
      </c>
      <c r="B589" s="51" t="s">
        <v>1468</v>
      </c>
      <c r="C589" s="50" t="s">
        <v>188</v>
      </c>
      <c r="D589" s="52" t="s">
        <v>1382</v>
      </c>
      <c r="E589" s="53" t="s">
        <v>1469</v>
      </c>
    </row>
    <row r="590" spans="1:5" x14ac:dyDescent="0.25">
      <c r="A590" s="50" t="s">
        <v>1471</v>
      </c>
      <c r="B590" s="51" t="s">
        <v>1468</v>
      </c>
      <c r="C590" s="50" t="s">
        <v>188</v>
      </c>
      <c r="D590" s="52" t="s">
        <v>1382</v>
      </c>
      <c r="E590" s="53" t="s">
        <v>1469</v>
      </c>
    </row>
    <row r="591" spans="1:5" x14ac:dyDescent="0.25">
      <c r="A591" s="50" t="s">
        <v>289</v>
      </c>
      <c r="B591" s="51" t="s">
        <v>1468</v>
      </c>
      <c r="C591" s="50" t="s">
        <v>188</v>
      </c>
      <c r="D591" s="52" t="s">
        <v>1382</v>
      </c>
      <c r="E591" s="53" t="s">
        <v>1469</v>
      </c>
    </row>
    <row r="592" spans="1:5" x14ac:dyDescent="0.25">
      <c r="A592" s="50" t="s">
        <v>280</v>
      </c>
      <c r="B592" s="51" t="s">
        <v>1468</v>
      </c>
      <c r="C592" s="50" t="s">
        <v>188</v>
      </c>
      <c r="D592" s="52" t="s">
        <v>1382</v>
      </c>
      <c r="E592" s="53" t="s">
        <v>1469</v>
      </c>
    </row>
    <row r="593" spans="1:5" x14ac:dyDescent="0.25">
      <c r="A593" s="50" t="s">
        <v>281</v>
      </c>
      <c r="B593" s="51" t="s">
        <v>1468</v>
      </c>
      <c r="C593" s="50" t="s">
        <v>188</v>
      </c>
      <c r="D593" s="52" t="s">
        <v>1382</v>
      </c>
      <c r="E593" s="53" t="s">
        <v>1469</v>
      </c>
    </row>
    <row r="594" spans="1:5" x14ac:dyDescent="0.25">
      <c r="A594" s="50" t="s">
        <v>477</v>
      </c>
      <c r="B594" s="51" t="s">
        <v>1468</v>
      </c>
      <c r="C594" s="50" t="s">
        <v>188</v>
      </c>
      <c r="D594" s="52" t="s">
        <v>1382</v>
      </c>
      <c r="E594" s="53" t="s">
        <v>1469</v>
      </c>
    </row>
    <row r="595" spans="1:5" x14ac:dyDescent="0.25">
      <c r="A595" s="50" t="s">
        <v>1472</v>
      </c>
      <c r="B595" s="51" t="s">
        <v>1468</v>
      </c>
      <c r="C595" s="50" t="s">
        <v>188</v>
      </c>
      <c r="D595" s="52" t="s">
        <v>1382</v>
      </c>
      <c r="E595" s="53" t="s">
        <v>1469</v>
      </c>
    </row>
    <row r="596" spans="1:5" x14ac:dyDescent="0.25">
      <c r="A596" s="50" t="s">
        <v>216</v>
      </c>
      <c r="B596" s="51" t="s">
        <v>1468</v>
      </c>
      <c r="C596" s="50" t="s">
        <v>188</v>
      </c>
      <c r="D596" s="52" t="s">
        <v>1382</v>
      </c>
      <c r="E596" s="53" t="s">
        <v>1469</v>
      </c>
    </row>
    <row r="597" spans="1:5" x14ac:dyDescent="0.25">
      <c r="A597" s="50" t="s">
        <v>1473</v>
      </c>
      <c r="B597" s="51" t="s">
        <v>1468</v>
      </c>
      <c r="C597" s="50" t="s">
        <v>188</v>
      </c>
      <c r="D597" s="52" t="s">
        <v>1382</v>
      </c>
      <c r="E597" s="53" t="s">
        <v>1469</v>
      </c>
    </row>
    <row r="598" spans="1:5" x14ac:dyDescent="0.25">
      <c r="A598" s="50" t="s">
        <v>1474</v>
      </c>
      <c r="B598" s="51" t="s">
        <v>1468</v>
      </c>
      <c r="C598" s="50" t="s">
        <v>188</v>
      </c>
      <c r="D598" s="52" t="s">
        <v>1382</v>
      </c>
      <c r="E598" s="53" t="s">
        <v>1469</v>
      </c>
    </row>
    <row r="599" spans="1:5" x14ac:dyDescent="0.25">
      <c r="A599" s="50" t="s">
        <v>434</v>
      </c>
      <c r="B599" s="51" t="s">
        <v>1468</v>
      </c>
      <c r="C599" s="50" t="s">
        <v>188</v>
      </c>
      <c r="D599" s="52" t="s">
        <v>1382</v>
      </c>
      <c r="E599" s="53" t="s">
        <v>1469</v>
      </c>
    </row>
    <row r="600" spans="1:5" x14ac:dyDescent="0.25">
      <c r="A600" s="50" t="s">
        <v>1475</v>
      </c>
      <c r="B600" s="51" t="s">
        <v>1468</v>
      </c>
      <c r="C600" s="50" t="s">
        <v>188</v>
      </c>
      <c r="D600" s="52" t="s">
        <v>1382</v>
      </c>
      <c r="E600" s="53" t="s">
        <v>1469</v>
      </c>
    </row>
    <row r="601" spans="1:5" x14ac:dyDescent="0.25">
      <c r="A601" s="50" t="s">
        <v>1476</v>
      </c>
      <c r="B601" s="51" t="s">
        <v>1477</v>
      </c>
      <c r="C601" s="50" t="s">
        <v>1476</v>
      </c>
      <c r="D601" s="52" t="s">
        <v>1478</v>
      </c>
      <c r="E601" s="53" t="s">
        <v>1479</v>
      </c>
    </row>
    <row r="602" spans="1:5" x14ac:dyDescent="0.25">
      <c r="A602" s="50" t="s">
        <v>1480</v>
      </c>
      <c r="B602" s="51" t="s">
        <v>1477</v>
      </c>
      <c r="C602" s="50" t="s">
        <v>1476</v>
      </c>
      <c r="D602" s="52" t="s">
        <v>1478</v>
      </c>
      <c r="E602" s="53" t="s">
        <v>1479</v>
      </c>
    </row>
    <row r="603" spans="1:5" x14ac:dyDescent="0.25">
      <c r="A603" s="50" t="s">
        <v>1481</v>
      </c>
      <c r="B603" s="51" t="s">
        <v>1482</v>
      </c>
      <c r="C603" s="50" t="s">
        <v>1481</v>
      </c>
      <c r="D603" s="52" t="s">
        <v>1478</v>
      </c>
      <c r="E603" s="53" t="s">
        <v>1479</v>
      </c>
    </row>
    <row r="604" spans="1:5" x14ac:dyDescent="0.25">
      <c r="A604" s="50" t="s">
        <v>192</v>
      </c>
      <c r="B604" s="51" t="s">
        <v>1483</v>
      </c>
      <c r="C604" s="50" t="s">
        <v>192</v>
      </c>
      <c r="D604" s="52" t="s">
        <v>1484</v>
      </c>
      <c r="E604" s="53" t="s">
        <v>1485</v>
      </c>
    </row>
    <row r="605" spans="1:5" x14ac:dyDescent="0.25">
      <c r="A605" s="50" t="s">
        <v>193</v>
      </c>
      <c r="B605" s="51" t="s">
        <v>1483</v>
      </c>
      <c r="C605" s="50" t="s">
        <v>192</v>
      </c>
      <c r="D605" s="52" t="s">
        <v>1484</v>
      </c>
      <c r="E605" s="53" t="s">
        <v>1485</v>
      </c>
    </row>
    <row r="606" spans="1:5" x14ac:dyDescent="0.25">
      <c r="A606" s="50" t="s">
        <v>196</v>
      </c>
      <c r="B606" s="51" t="s">
        <v>1486</v>
      </c>
      <c r="C606" s="50" t="s">
        <v>196</v>
      </c>
      <c r="D606" s="52" t="s">
        <v>1487</v>
      </c>
      <c r="E606" s="53" t="s">
        <v>1488</v>
      </c>
    </row>
    <row r="607" spans="1:5" x14ac:dyDescent="0.25">
      <c r="A607" s="50" t="s">
        <v>197</v>
      </c>
      <c r="B607" s="51" t="s">
        <v>1486</v>
      </c>
      <c r="C607" s="50" t="s">
        <v>196</v>
      </c>
      <c r="D607" s="52" t="s">
        <v>1484</v>
      </c>
      <c r="E607" s="53" t="s">
        <v>1488</v>
      </c>
    </row>
    <row r="608" spans="1:5" x14ac:dyDescent="0.25">
      <c r="A608" s="50" t="s">
        <v>1489</v>
      </c>
      <c r="B608" s="51" t="s">
        <v>1490</v>
      </c>
      <c r="C608" s="50" t="s">
        <v>79</v>
      </c>
      <c r="D608" s="52" t="s">
        <v>1491</v>
      </c>
      <c r="E608" s="53" t="s">
        <v>1492</v>
      </c>
    </row>
    <row r="609" spans="1:5" x14ac:dyDescent="0.25">
      <c r="A609" s="50" t="s">
        <v>315</v>
      </c>
      <c r="B609" s="51" t="s">
        <v>1490</v>
      </c>
      <c r="C609" s="50" t="s">
        <v>79</v>
      </c>
      <c r="D609" s="52" t="s">
        <v>1491</v>
      </c>
      <c r="E609" s="53" t="s">
        <v>1492</v>
      </c>
    </row>
    <row r="610" spans="1:5" x14ac:dyDescent="0.25">
      <c r="A610" s="50" t="s">
        <v>79</v>
      </c>
      <c r="B610" s="51" t="s">
        <v>1490</v>
      </c>
      <c r="C610" s="50" t="s">
        <v>79</v>
      </c>
      <c r="D610" s="52" t="s">
        <v>1491</v>
      </c>
      <c r="E610" s="53" t="s">
        <v>1492</v>
      </c>
    </row>
    <row r="611" spans="1:5" x14ac:dyDescent="0.25">
      <c r="A611" s="50" t="s">
        <v>80</v>
      </c>
      <c r="B611" s="51" t="s">
        <v>1490</v>
      </c>
      <c r="C611" s="50" t="s">
        <v>79</v>
      </c>
      <c r="D611" s="52" t="s">
        <v>1491</v>
      </c>
      <c r="E611" s="53" t="s">
        <v>1492</v>
      </c>
    </row>
    <row r="612" spans="1:5" x14ac:dyDescent="0.25">
      <c r="A612" s="50" t="s">
        <v>189</v>
      </c>
      <c r="B612" s="51" t="s">
        <v>1490</v>
      </c>
      <c r="C612" s="50" t="s">
        <v>79</v>
      </c>
      <c r="D612" s="52" t="s">
        <v>1491</v>
      </c>
      <c r="E612" s="53" t="s">
        <v>1492</v>
      </c>
    </row>
    <row r="613" spans="1:5" x14ac:dyDescent="0.25">
      <c r="A613" s="50" t="s">
        <v>1493</v>
      </c>
      <c r="B613" s="51" t="s">
        <v>1494</v>
      </c>
      <c r="C613" s="50" t="s">
        <v>1493</v>
      </c>
      <c r="D613" s="52" t="s">
        <v>1495</v>
      </c>
      <c r="E613" s="53" t="s">
        <v>1496</v>
      </c>
    </row>
    <row r="614" spans="1:5" x14ac:dyDescent="0.25">
      <c r="A614" s="50" t="s">
        <v>202</v>
      </c>
      <c r="B614" s="51" t="s">
        <v>1497</v>
      </c>
      <c r="C614" s="50" t="s">
        <v>201</v>
      </c>
      <c r="D614" s="52" t="s">
        <v>1495</v>
      </c>
      <c r="E614" s="53" t="s">
        <v>1496</v>
      </c>
    </row>
    <row r="615" spans="1:5" x14ac:dyDescent="0.25">
      <c r="A615" s="50" t="s">
        <v>201</v>
      </c>
      <c r="B615" s="51" t="s">
        <v>1498</v>
      </c>
      <c r="C615" s="50" t="s">
        <v>201</v>
      </c>
      <c r="D615" s="52" t="s">
        <v>1495</v>
      </c>
      <c r="E615" s="53" t="s">
        <v>1496</v>
      </c>
    </row>
    <row r="616" spans="1:5" x14ac:dyDescent="0.25">
      <c r="A616" s="50" t="s">
        <v>204</v>
      </c>
      <c r="B616" s="51" t="s">
        <v>1499</v>
      </c>
      <c r="C616" s="50" t="s">
        <v>203</v>
      </c>
      <c r="D616" s="52" t="s">
        <v>1500</v>
      </c>
      <c r="E616" s="53" t="s">
        <v>1501</v>
      </c>
    </row>
    <row r="617" spans="1:5" x14ac:dyDescent="0.25">
      <c r="A617" s="50" t="s">
        <v>1502</v>
      </c>
      <c r="B617" s="51" t="s">
        <v>1499</v>
      </c>
      <c r="C617" s="50" t="s">
        <v>203</v>
      </c>
      <c r="D617" s="52" t="s">
        <v>1500</v>
      </c>
      <c r="E617" s="53" t="s">
        <v>1501</v>
      </c>
    </row>
    <row r="618" spans="1:5" x14ac:dyDescent="0.25">
      <c r="A618" s="50" t="s">
        <v>1503</v>
      </c>
      <c r="B618" s="51" t="s">
        <v>1499</v>
      </c>
      <c r="C618" s="50" t="s">
        <v>203</v>
      </c>
      <c r="D618" s="52" t="s">
        <v>1500</v>
      </c>
      <c r="E618" s="53" t="s">
        <v>1501</v>
      </c>
    </row>
    <row r="619" spans="1:5" x14ac:dyDescent="0.25">
      <c r="A619" s="50" t="s">
        <v>222</v>
      </c>
      <c r="B619" s="51" t="s">
        <v>1499</v>
      </c>
      <c r="C619" s="50" t="s">
        <v>203</v>
      </c>
      <c r="D619" s="52" t="s">
        <v>1500</v>
      </c>
      <c r="E619" s="53" t="s">
        <v>1501</v>
      </c>
    </row>
    <row r="620" spans="1:5" x14ac:dyDescent="0.25">
      <c r="A620" s="50" t="s">
        <v>203</v>
      </c>
      <c r="B620" s="51" t="s">
        <v>1499</v>
      </c>
      <c r="C620" s="50" t="s">
        <v>203</v>
      </c>
      <c r="D620" s="52" t="s">
        <v>1500</v>
      </c>
      <c r="E620" s="53" t="s">
        <v>1501</v>
      </c>
    </row>
    <row r="621" spans="1:5" x14ac:dyDescent="0.25">
      <c r="A621" s="50" t="s">
        <v>205</v>
      </c>
      <c r="B621" s="51" t="s">
        <v>1504</v>
      </c>
      <c r="C621" s="50" t="s">
        <v>205</v>
      </c>
      <c r="D621" s="52" t="s">
        <v>1505</v>
      </c>
      <c r="E621" s="53" t="s">
        <v>1506</v>
      </c>
    </row>
    <row r="622" spans="1:5" x14ac:dyDescent="0.25">
      <c r="A622" s="50" t="s">
        <v>1507</v>
      </c>
      <c r="B622" s="51" t="s">
        <v>1504</v>
      </c>
      <c r="C622" s="50" t="s">
        <v>205</v>
      </c>
      <c r="D622" s="52" t="s">
        <v>1505</v>
      </c>
      <c r="E622" s="53" t="s">
        <v>1506</v>
      </c>
    </row>
    <row r="623" spans="1:5" x14ac:dyDescent="0.25">
      <c r="A623" s="50" t="s">
        <v>200</v>
      </c>
      <c r="B623" s="51" t="s">
        <v>1508</v>
      </c>
      <c r="C623" s="50" t="s">
        <v>200</v>
      </c>
      <c r="D623" s="52" t="s">
        <v>1509</v>
      </c>
      <c r="E623" s="53" t="s">
        <v>1510</v>
      </c>
    </row>
    <row r="624" spans="1:5" x14ac:dyDescent="0.25">
      <c r="A624" s="50" t="s">
        <v>213</v>
      </c>
      <c r="B624" s="51" t="s">
        <v>1511</v>
      </c>
      <c r="C624" s="50" t="s">
        <v>213</v>
      </c>
      <c r="D624" s="52" t="s">
        <v>1512</v>
      </c>
      <c r="E624" s="53" t="s">
        <v>1513</v>
      </c>
    </row>
    <row r="625" spans="1:5" x14ac:dyDescent="0.25">
      <c r="A625" s="50" t="s">
        <v>1514</v>
      </c>
      <c r="B625" s="51" t="s">
        <v>1511</v>
      </c>
      <c r="C625" s="50" t="s">
        <v>213</v>
      </c>
      <c r="D625" s="52" t="s">
        <v>1512</v>
      </c>
      <c r="E625" s="53" t="s">
        <v>1513</v>
      </c>
    </row>
    <row r="626" spans="1:5" x14ac:dyDescent="0.25">
      <c r="A626" s="50" t="s">
        <v>210</v>
      </c>
      <c r="B626" s="51" t="s">
        <v>1515</v>
      </c>
      <c r="C626" s="50" t="s">
        <v>207</v>
      </c>
      <c r="D626" s="52" t="s">
        <v>1516</v>
      </c>
      <c r="E626" s="53" t="s">
        <v>1517</v>
      </c>
    </row>
    <row r="627" spans="1:5" x14ac:dyDescent="0.25">
      <c r="A627" s="50" t="s">
        <v>208</v>
      </c>
      <c r="B627" s="51" t="s">
        <v>1515</v>
      </c>
      <c r="C627" s="50" t="s">
        <v>207</v>
      </c>
      <c r="D627" s="52" t="s">
        <v>1518</v>
      </c>
      <c r="E627" s="53" t="s">
        <v>1519</v>
      </c>
    </row>
    <row r="628" spans="1:5" x14ac:dyDescent="0.25">
      <c r="A628" s="50" t="s">
        <v>207</v>
      </c>
      <c r="B628" s="51" t="s">
        <v>1515</v>
      </c>
      <c r="C628" s="50" t="s">
        <v>207</v>
      </c>
      <c r="D628" s="52" t="s">
        <v>1518</v>
      </c>
      <c r="E628" s="53" t="s">
        <v>1519</v>
      </c>
    </row>
    <row r="629" spans="1:5" x14ac:dyDescent="0.25">
      <c r="A629" s="50" t="s">
        <v>209</v>
      </c>
      <c r="B629" s="51" t="s">
        <v>1515</v>
      </c>
      <c r="C629" s="50" t="s">
        <v>207</v>
      </c>
      <c r="D629" s="52" t="s">
        <v>1518</v>
      </c>
      <c r="E629" s="53" t="s">
        <v>1519</v>
      </c>
    </row>
    <row r="630" spans="1:5" x14ac:dyDescent="0.25">
      <c r="A630" s="50" t="s">
        <v>211</v>
      </c>
      <c r="B630" s="51" t="s">
        <v>1520</v>
      </c>
      <c r="C630" s="50" t="s">
        <v>211</v>
      </c>
      <c r="D630" s="52" t="s">
        <v>1521</v>
      </c>
      <c r="E630" s="53" t="s">
        <v>1522</v>
      </c>
    </row>
    <row r="631" spans="1:5" x14ac:dyDescent="0.25">
      <c r="A631" s="50" t="s">
        <v>212</v>
      </c>
      <c r="B631" s="51" t="s">
        <v>1520</v>
      </c>
      <c r="C631" s="50" t="s">
        <v>211</v>
      </c>
      <c r="D631" s="52" t="s">
        <v>1521</v>
      </c>
      <c r="E631" s="53" t="s">
        <v>1522</v>
      </c>
    </row>
    <row r="632" spans="1:5" x14ac:dyDescent="0.25">
      <c r="A632" s="50" t="s">
        <v>1523</v>
      </c>
      <c r="B632" s="51" t="s">
        <v>1524</v>
      </c>
      <c r="C632" s="50" t="s">
        <v>1523</v>
      </c>
      <c r="D632" s="52" t="s">
        <v>1525</v>
      </c>
      <c r="E632" s="53" t="s">
        <v>1526</v>
      </c>
    </row>
    <row r="633" spans="1:5" x14ac:dyDescent="0.25">
      <c r="A633" s="50" t="s">
        <v>206</v>
      </c>
      <c r="B633" s="51" t="s">
        <v>1527</v>
      </c>
      <c r="C633" s="50" t="s">
        <v>206</v>
      </c>
      <c r="D633" s="52" t="s">
        <v>1525</v>
      </c>
      <c r="E633" s="53" t="s">
        <v>1526</v>
      </c>
    </row>
    <row r="634" spans="1:5" x14ac:dyDescent="0.25">
      <c r="A634" s="50" t="s">
        <v>1528</v>
      </c>
      <c r="B634" s="51" t="s">
        <v>1529</v>
      </c>
      <c r="C634" s="50" t="s">
        <v>1528</v>
      </c>
      <c r="D634" s="52" t="s">
        <v>1525</v>
      </c>
      <c r="E634" s="53" t="s">
        <v>1526</v>
      </c>
    </row>
    <row r="635" spans="1:5" x14ac:dyDescent="0.25">
      <c r="A635" s="50" t="s">
        <v>1530</v>
      </c>
      <c r="B635" s="51" t="s">
        <v>1531</v>
      </c>
      <c r="C635" s="50" t="s">
        <v>1530</v>
      </c>
      <c r="D635" s="52" t="s">
        <v>1532</v>
      </c>
      <c r="E635" s="53" t="s">
        <v>1533</v>
      </c>
    </row>
    <row r="636" spans="1:5" x14ac:dyDescent="0.25">
      <c r="A636" s="50" t="s">
        <v>214</v>
      </c>
      <c r="B636" s="51" t="s">
        <v>1534</v>
      </c>
      <c r="C636" s="50" t="s">
        <v>214</v>
      </c>
      <c r="D636" s="52" t="s">
        <v>1306</v>
      </c>
      <c r="E636" s="53" t="s">
        <v>1535</v>
      </c>
    </row>
    <row r="637" spans="1:5" x14ac:dyDescent="0.25">
      <c r="A637" s="50" t="s">
        <v>215</v>
      </c>
      <c r="B637" s="51" t="s">
        <v>1534</v>
      </c>
      <c r="C637" s="50" t="s">
        <v>214</v>
      </c>
      <c r="D637" s="52" t="s">
        <v>1306</v>
      </c>
      <c r="E637" s="53" t="s">
        <v>1536</v>
      </c>
    </row>
    <row r="638" spans="1:5" x14ac:dyDescent="0.25">
      <c r="A638" s="50" t="s">
        <v>1537</v>
      </c>
      <c r="B638" s="51" t="s">
        <v>1538</v>
      </c>
      <c r="C638" s="50" t="s">
        <v>1537</v>
      </c>
      <c r="D638" s="52" t="s">
        <v>1539</v>
      </c>
      <c r="E638" s="53" t="s">
        <v>1540</v>
      </c>
    </row>
    <row r="639" spans="1:5" x14ac:dyDescent="0.25">
      <c r="A639" s="50" t="s">
        <v>1541</v>
      </c>
      <c r="B639" s="51" t="s">
        <v>1542</v>
      </c>
      <c r="C639" s="50" t="s">
        <v>1541</v>
      </c>
      <c r="D639" s="52" t="s">
        <v>1539</v>
      </c>
      <c r="E639" s="53" t="s">
        <v>1540</v>
      </c>
    </row>
    <row r="640" spans="1:5" x14ac:dyDescent="0.25">
      <c r="A640" s="50" t="s">
        <v>217</v>
      </c>
      <c r="B640" s="51" t="s">
        <v>1543</v>
      </c>
      <c r="C640" s="50" t="s">
        <v>217</v>
      </c>
      <c r="D640" s="52" t="s">
        <v>1544</v>
      </c>
      <c r="E640" s="53" t="s">
        <v>1545</v>
      </c>
    </row>
    <row r="641" spans="1:5" x14ac:dyDescent="0.25">
      <c r="A641" s="50" t="s">
        <v>218</v>
      </c>
      <c r="B641" s="51" t="s">
        <v>1543</v>
      </c>
      <c r="C641" s="50" t="s">
        <v>217</v>
      </c>
      <c r="D641" s="52" t="s">
        <v>1544</v>
      </c>
      <c r="E641" s="53" t="s">
        <v>1545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</cp:lastModifiedBy>
  <cp:lastPrinted>2022-05-11T00:20:32Z</cp:lastPrinted>
  <dcterms:created xsi:type="dcterms:W3CDTF">2022-04-13T06:44:10Z</dcterms:created>
  <dcterms:modified xsi:type="dcterms:W3CDTF">2022-07-19T07:02:03Z</dcterms:modified>
</cp:coreProperties>
</file>