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0" windowWidth="25360" windowHeight="7740" tabRatio="500" activeTab="6"/>
  </bookViews>
  <sheets>
    <sheet name="Worcester" sheetId="1" r:id="rId1"/>
    <sheet name="Holden" sheetId="2" r:id="rId2"/>
    <sheet name="Leicester" sheetId="3" r:id="rId3"/>
    <sheet name="Millbury" sheetId="4" r:id="rId4"/>
    <sheet name="Shrewsbury" sheetId="5" r:id="rId5"/>
    <sheet name="West Boylston" sheetId="6" r:id="rId6"/>
    <sheet name="All Interventions 365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6" l="1"/>
  <c r="O10" i="6"/>
  <c r="G8" i="6"/>
  <c r="O8" i="6"/>
  <c r="O4" i="6"/>
  <c r="C4" i="6"/>
  <c r="K10" i="5"/>
  <c r="O10" i="5"/>
  <c r="G8" i="5"/>
  <c r="O8" i="5"/>
  <c r="C4" i="5"/>
  <c r="O4" i="5"/>
  <c r="K10" i="4"/>
  <c r="O10" i="4"/>
  <c r="G8" i="4"/>
  <c r="O8" i="4"/>
  <c r="O4" i="4"/>
  <c r="C4" i="4"/>
  <c r="K10" i="3"/>
  <c r="O10" i="3"/>
  <c r="G8" i="3"/>
  <c r="O8" i="3"/>
  <c r="O4" i="3"/>
  <c r="C4" i="3"/>
  <c r="G8" i="2"/>
  <c r="O8" i="2"/>
  <c r="K10" i="2"/>
  <c r="O10" i="2"/>
  <c r="O6" i="2"/>
  <c r="O4" i="2"/>
  <c r="C4" i="2"/>
  <c r="K10" i="1"/>
  <c r="G8" i="1"/>
  <c r="O4" i="1"/>
  <c r="C4" i="1"/>
  <c r="C3" i="6"/>
  <c r="B3" i="6"/>
  <c r="D3" i="6"/>
  <c r="G3" i="6"/>
  <c r="O3" i="6"/>
  <c r="C3" i="5"/>
  <c r="B3" i="5"/>
  <c r="O3" i="5"/>
  <c r="C3" i="4"/>
  <c r="B3" i="4"/>
  <c r="G3" i="4"/>
  <c r="O3" i="4"/>
  <c r="C3" i="3"/>
  <c r="B3" i="3"/>
  <c r="D3" i="3"/>
  <c r="G3" i="3"/>
  <c r="O3" i="3"/>
  <c r="C3" i="2"/>
  <c r="B3" i="2"/>
  <c r="D3" i="2"/>
  <c r="G3" i="2"/>
  <c r="O3" i="2"/>
  <c r="C3" i="1"/>
  <c r="G3" i="1"/>
  <c r="B2" i="6"/>
  <c r="O2" i="6"/>
  <c r="B2" i="5"/>
  <c r="O2" i="5"/>
  <c r="B2" i="4"/>
  <c r="O2" i="4"/>
  <c r="B2" i="3"/>
  <c r="O2" i="3"/>
  <c r="B2" i="2"/>
  <c r="O2" i="2"/>
  <c r="B2" i="1"/>
  <c r="L11" i="6"/>
  <c r="M11" i="6"/>
  <c r="I11" i="6"/>
  <c r="L11" i="5"/>
  <c r="M11" i="5"/>
  <c r="I11" i="5"/>
  <c r="L11" i="4"/>
  <c r="M11" i="4"/>
  <c r="I11" i="4"/>
  <c r="L11" i="3"/>
  <c r="M11" i="3"/>
  <c r="I11" i="3"/>
  <c r="L11" i="2"/>
  <c r="M11" i="2"/>
  <c r="I11" i="2"/>
  <c r="L11" i="1"/>
  <c r="M11" i="1"/>
  <c r="I11" i="1"/>
  <c r="O14" i="6"/>
  <c r="O13" i="6"/>
  <c r="M12" i="6"/>
  <c r="O12" i="6"/>
  <c r="J9" i="6"/>
  <c r="I9" i="6"/>
  <c r="O9" i="6"/>
  <c r="G7" i="6"/>
  <c r="O6" i="6"/>
  <c r="O5" i="6"/>
  <c r="O14" i="5"/>
  <c r="O13" i="5"/>
  <c r="M12" i="5"/>
  <c r="O12" i="5"/>
  <c r="J9" i="5"/>
  <c r="I9" i="5"/>
  <c r="O9" i="5"/>
  <c r="G7" i="5"/>
  <c r="O6" i="5"/>
  <c r="O5" i="5"/>
  <c r="O14" i="4"/>
  <c r="O13" i="4"/>
  <c r="M12" i="4"/>
  <c r="O12" i="4"/>
  <c r="J9" i="4"/>
  <c r="I9" i="4"/>
  <c r="O9" i="4"/>
  <c r="G7" i="4"/>
  <c r="O6" i="4"/>
  <c r="O5" i="4"/>
  <c r="O14" i="3"/>
  <c r="O13" i="3"/>
  <c r="M12" i="3"/>
  <c r="O12" i="3"/>
  <c r="J9" i="3"/>
  <c r="I9" i="3"/>
  <c r="O9" i="3"/>
  <c r="G7" i="3"/>
  <c r="O6" i="3"/>
  <c r="O5" i="3"/>
  <c r="O14" i="2"/>
  <c r="O13" i="2"/>
  <c r="M12" i="2"/>
  <c r="O12" i="2"/>
  <c r="J9" i="2"/>
  <c r="I9" i="2"/>
  <c r="O9" i="2"/>
  <c r="G7" i="2"/>
  <c r="O5" i="2"/>
  <c r="M12" i="1"/>
  <c r="J9" i="1"/>
  <c r="I9" i="1"/>
  <c r="O9" i="1"/>
  <c r="G7" i="1"/>
</calcChain>
</file>

<file path=xl/sharedStrings.xml><?xml version="1.0" encoding="utf-8"?>
<sst xmlns="http://schemas.openxmlformats.org/spreadsheetml/2006/main" count="175" uniqueCount="19">
  <si>
    <t>General Population</t>
  </si>
  <si>
    <t>Directed Use</t>
  </si>
  <si>
    <t>Directed OD</t>
  </si>
  <si>
    <t>Recreational Use</t>
  </si>
  <si>
    <t>Recreational OD</t>
  </si>
  <si>
    <t>Misuse</t>
  </si>
  <si>
    <t>OD From Misuse</t>
  </si>
  <si>
    <t>Active Use Addiction</t>
  </si>
  <si>
    <t>OD From Addiction</t>
  </si>
  <si>
    <t>Detoxification</t>
  </si>
  <si>
    <t>Addiction Treatment</t>
  </si>
  <si>
    <t>Recovery Management</t>
  </si>
  <si>
    <t>Death</t>
  </si>
  <si>
    <t>Worcester</t>
  </si>
  <si>
    <t>Shrewsbury</t>
  </si>
  <si>
    <t>Holden</t>
  </si>
  <si>
    <t>Millbury</t>
  </si>
  <si>
    <t>West Boylston</t>
  </si>
  <si>
    <t>Leicester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</si>
</sst>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000000000"/>
    <numFmt numFmtId="166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3" fillId="2" borderId="0" xfId="0" applyNumberFormat="1" applyFont="1" applyFill="1"/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0" sqref="A10:XFD10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33203125" bestFit="1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0.99962000000000006</v>
      </c>
      <c r="C2" s="2">
        <v>3.6999999999999999E-4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5">
      <c r="A3" s="1" t="s">
        <v>1</v>
      </c>
      <c r="B3" s="4">
        <v>3.9059999999999997E-2</v>
      </c>
      <c r="C3" s="4">
        <f>20/21</f>
        <v>0.95238095238095233</v>
      </c>
      <c r="D3" s="4">
        <v>4.0000000000000003E-5</v>
      </c>
      <c r="E3" s="3">
        <v>0</v>
      </c>
      <c r="F3" s="3">
        <v>0</v>
      </c>
      <c r="G3" s="4">
        <f>0.179*(1-C3)</f>
        <v>8.5238095238095325E-3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5">
      <c r="A4" s="1" t="s">
        <v>2</v>
      </c>
      <c r="B4" s="3">
        <v>0</v>
      </c>
      <c r="C4" s="2">
        <f>1-N4</f>
        <v>0.99373999999999996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6.2599999999999999E-3</v>
      </c>
      <c r="O4">
        <f>N4/2</f>
        <v>3.13E-3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0.95224999999999993</v>
      </c>
      <c r="H7" s="2">
        <v>7.5000000000000002E-4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0.99373999999999996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6.2599999999999999E-3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0.99250000000000005</v>
      </c>
      <c r="J9" s="2">
        <f>H7*2</f>
        <v>1.5E-3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ref="O9" si="0">SUM(B9:N9)</f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0.99373999999999996</v>
      </c>
      <c r="L10" s="3">
        <v>0</v>
      </c>
      <c r="M10" s="3">
        <v>0</v>
      </c>
      <c r="N10" s="2">
        <v>6.2599999999999999E-3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</row>
    <row r="16" spans="1:15">
      <c r="C16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8" sqref="A8:XFD8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0.99975000000000003</v>
      </c>
      <c r="C2" s="2">
        <v>2.4000000000000001E-4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4.1000000000000036E-2</v>
      </c>
      <c r="C3" s="4">
        <f>19/20</f>
        <v>0.95</v>
      </c>
      <c r="D3" s="4">
        <f>0.001*(1-C3)</f>
        <v>5.0000000000000043E-5</v>
      </c>
      <c r="E3" s="3">
        <v>0</v>
      </c>
      <c r="F3" s="3">
        <v>0</v>
      </c>
      <c r="G3" s="4">
        <f>0.179*(1-C3)</f>
        <v>8.9500000000000083E-3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</v>
      </c>
    </row>
    <row r="4" spans="1:15">
      <c r="A4" s="1" t="s">
        <v>2</v>
      </c>
      <c r="B4" s="3">
        <v>0</v>
      </c>
      <c r="C4" s="2">
        <f>1-N4</f>
        <v>0.98077000000000003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1.9230000000000001E-2</v>
      </c>
      <c r="O4">
        <f>N4/2</f>
        <v>9.6150000000000003E-3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ref="O5:O14" si="1">SUM(B5:N5)</f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0.95284999999999997</v>
      </c>
      <c r="H7" s="2">
        <v>1.4999999999999999E-4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0.98077000000000003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1.9230000000000001E-2</v>
      </c>
      <c r="O8" s="4">
        <f t="shared" ref="O8" si="2">SUM(B8:N8)</f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0.99370000000000003</v>
      </c>
      <c r="J9" s="2">
        <f>H7*2</f>
        <v>2.9999999999999997E-4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0.98077000000000003</v>
      </c>
      <c r="L10" s="3">
        <v>0</v>
      </c>
      <c r="M10" s="3">
        <v>0</v>
      </c>
      <c r="N10" s="2">
        <v>1.9230000000000001E-2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0" sqref="A10:XFD10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0.99984000000000006</v>
      </c>
      <c r="C2" s="2">
        <v>1.4999999999999999E-4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4.3157894736842145E-2</v>
      </c>
      <c r="C3" s="4">
        <f>18/19</f>
        <v>0.94736842105263153</v>
      </c>
      <c r="D3" s="4">
        <f>0.001*(1-C3)</f>
        <v>5.2631578947368471E-5</v>
      </c>
      <c r="E3" s="3">
        <v>0</v>
      </c>
      <c r="F3" s="3">
        <v>0</v>
      </c>
      <c r="G3" s="4">
        <f>0.179*(1-C3)</f>
        <v>9.4210526315789567E-3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</v>
      </c>
    </row>
    <row r="4" spans="1:15">
      <c r="A4" s="1" t="s">
        <v>2</v>
      </c>
      <c r="B4" s="3">
        <v>0</v>
      </c>
      <c r="C4" s="2">
        <f>1-N4</f>
        <v>0.98214999999999997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1.7850000000000001E-2</v>
      </c>
      <c r="O4" s="4">
        <f>N4/2</f>
        <v>8.9250000000000006E-3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ref="O5:O14" si="1">SUM(B5:N5)</f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0.95273999999999992</v>
      </c>
      <c r="H7" s="2">
        <v>2.5999999999999998E-4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0.98214999999999997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1.7850000000000001E-2</v>
      </c>
      <c r="O8" s="4">
        <f t="shared" ref="O8" si="2">SUM(B8:N8)</f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0.99348000000000003</v>
      </c>
      <c r="J9" s="2">
        <f>H7*2</f>
        <v>5.1999999999999995E-4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0.98214999999999997</v>
      </c>
      <c r="L10" s="3">
        <v>0</v>
      </c>
      <c r="M10" s="3">
        <v>0</v>
      </c>
      <c r="N10" s="2">
        <v>1.7850000000000001E-2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0" sqref="A10:XFD10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0.99973000000000001</v>
      </c>
      <c r="C2" s="2">
        <v>2.5999999999999998E-4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3.5652173913043456E-2</v>
      </c>
      <c r="C3" s="4">
        <f>22/23</f>
        <v>0.95652173913043481</v>
      </c>
      <c r="D3" s="4">
        <v>5.0000000000000002E-5</v>
      </c>
      <c r="E3" s="3">
        <v>0</v>
      </c>
      <c r="F3" s="3">
        <v>0</v>
      </c>
      <c r="G3" s="4">
        <f>0.179*(1-C3)</f>
        <v>7.7826086956521686E-3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1.0000065217391303</v>
      </c>
    </row>
    <row r="4" spans="1:15">
      <c r="A4" s="1" t="s">
        <v>2</v>
      </c>
      <c r="B4" s="3">
        <v>0</v>
      </c>
      <c r="C4" s="2">
        <f>1-N4</f>
        <v>0.98038999999999998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1.9609999999999999E-2</v>
      </c>
      <c r="O4" s="4">
        <f>N4/2</f>
        <v>9.8049999999999995E-3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ref="O5:O14" si="1">SUM(B5:N5)</f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0.9526</v>
      </c>
      <c r="H7" s="2">
        <v>4.0000000000000002E-4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0.98038999999999998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1.9609999999999999E-2</v>
      </c>
      <c r="O8" s="4">
        <f t="shared" ref="O8" si="2">SUM(B8:N8)</f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0.99319999999999997</v>
      </c>
      <c r="J9" s="2">
        <f>H7*2</f>
        <v>8.0000000000000004E-4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0.98038999999999998</v>
      </c>
      <c r="L10" s="3">
        <v>0</v>
      </c>
      <c r="M10" s="3">
        <v>0</v>
      </c>
      <c r="N10" s="2">
        <v>1.9609999999999999E-2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0" sqref="A10:XFD10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0.99977000000000005</v>
      </c>
      <c r="C2" s="2">
        <v>2.2000000000000001E-4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3.4166666666666637E-2</v>
      </c>
      <c r="C3" s="4">
        <f>23/24</f>
        <v>0.95833333333333337</v>
      </c>
      <c r="D3" s="4">
        <v>5.0000000000000002E-5</v>
      </c>
      <c r="E3" s="3">
        <v>0</v>
      </c>
      <c r="F3" s="3">
        <v>0</v>
      </c>
      <c r="G3" s="4">
        <v>7.45E-3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</v>
      </c>
    </row>
    <row r="4" spans="1:15">
      <c r="A4" s="1" t="s">
        <v>2</v>
      </c>
      <c r="B4" s="3">
        <v>0</v>
      </c>
      <c r="C4" s="2">
        <f>1-N4</f>
        <v>0.99138000000000004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8.6199999999999992E-3</v>
      </c>
      <c r="O4" s="4">
        <f>N4/2</f>
        <v>4.3099999999999996E-3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ref="O5:O14" si="1">SUM(B5:N5)</f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0.95283999999999991</v>
      </c>
      <c r="H7" s="2">
        <v>1.6000000000000001E-4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0.99138000000000004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8.6199999999999992E-3</v>
      </c>
      <c r="O8" s="4">
        <f t="shared" ref="O8" si="2">SUM(B8:N8)</f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0.99368000000000001</v>
      </c>
      <c r="J9" s="2">
        <f>H7*2</f>
        <v>3.2000000000000003E-4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0.99138000000000004</v>
      </c>
      <c r="L10" s="3">
        <v>0</v>
      </c>
      <c r="M10" s="3">
        <v>0</v>
      </c>
      <c r="N10" s="2">
        <v>8.6199999999999992E-3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5" sqref="A15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11.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f>1-C2-G2</f>
        <v>0.99983</v>
      </c>
      <c r="C2" s="2">
        <v>1.6000000000000001E-4</v>
      </c>
      <c r="D2" s="3">
        <v>0</v>
      </c>
      <c r="E2" s="3">
        <v>0</v>
      </c>
      <c r="F2" s="3">
        <v>0</v>
      </c>
      <c r="G2" s="2">
        <v>1.0000000000000001E-5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6.8333333333333357E-2</v>
      </c>
      <c r="C3" s="4">
        <f>11/12</f>
        <v>0.91666666666666663</v>
      </c>
      <c r="D3" s="4">
        <f>0.001*(1-C3)</f>
        <v>8.3333333333333371E-5</v>
      </c>
      <c r="E3" s="3">
        <v>0</v>
      </c>
      <c r="F3" s="3">
        <v>0</v>
      </c>
      <c r="G3" s="4">
        <f>0.179*(1-C3)</f>
        <v>1.4916666666666672E-2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" si="0">SUM(B3:N3)</f>
        <v>1</v>
      </c>
    </row>
    <row r="4" spans="1:15">
      <c r="A4" s="1" t="s">
        <v>2</v>
      </c>
      <c r="B4" s="3">
        <v>0</v>
      </c>
      <c r="C4" s="2">
        <f>1-N4</f>
        <v>0.995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5.0000000000000001E-3</v>
      </c>
      <c r="O4" s="4">
        <f>N4/2</f>
        <v>2.5000000000000001E-3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ref="O5:O14" si="1">SUM(B5:N5)</f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1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0.95255999999999996</v>
      </c>
      <c r="H7" s="2">
        <v>4.4000000000000002E-4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0.995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5.0000000000000001E-3</v>
      </c>
      <c r="O8" s="4">
        <f t="shared" ref="O8" si="2">SUM(B8:N8)</f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0.99312</v>
      </c>
      <c r="J9" s="2">
        <f>H7*2</f>
        <v>8.8000000000000003E-4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1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0.995</v>
      </c>
      <c r="L10" s="3">
        <v>0</v>
      </c>
      <c r="M10" s="3">
        <v>0</v>
      </c>
      <c r="N10" s="2">
        <v>5.0000000000000001E-3</v>
      </c>
      <c r="O10" s="4">
        <f t="shared" si="1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1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1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8" sqref="B8"/>
    </sheetView>
  </sheetViews>
  <sheetFormatPr baseColWidth="10" defaultColWidth="21" defaultRowHeight="15" x14ac:dyDescent="0"/>
  <cols>
    <col min="1" max="1" width="13.33203125" style="1" customWidth="1"/>
    <col min="2" max="2" width="17.33203125" bestFit="1" customWidth="1"/>
    <col min="3" max="3" width="11.83203125" bestFit="1" customWidth="1"/>
    <col min="4" max="4" width="11.33203125" bestFit="1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7.16406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 s="8">
        <v>0.979522</v>
      </c>
      <c r="C2" s="8">
        <v>7.9710000000000007E-3</v>
      </c>
      <c r="D2" s="8">
        <v>0</v>
      </c>
      <c r="E2" s="8">
        <v>0</v>
      </c>
      <c r="F2" s="8">
        <v>0</v>
      </c>
      <c r="G2" s="8">
        <v>1.655E-3</v>
      </c>
      <c r="H2" s="8">
        <v>9.9999999999999995E-7</v>
      </c>
      <c r="I2" s="8">
        <v>8.0569999999999999E-3</v>
      </c>
      <c r="J2" s="8">
        <v>1.2E-5</v>
      </c>
      <c r="K2" s="8">
        <v>2.3900000000000001E-4</v>
      </c>
      <c r="L2" s="8">
        <v>2.52E-4</v>
      </c>
      <c r="M2" s="8">
        <v>2.2049999999999999E-3</v>
      </c>
      <c r="N2" s="8">
        <v>1.5999999999999999E-5</v>
      </c>
    </row>
    <row r="3" spans="1:14">
      <c r="A3" s="1" t="s">
        <v>14</v>
      </c>
      <c r="B3" s="8">
        <v>0.98645499999999997</v>
      </c>
      <c r="C3" s="8">
        <v>5.476E-3</v>
      </c>
      <c r="D3" s="8">
        <v>0</v>
      </c>
      <c r="E3" s="8">
        <v>0</v>
      </c>
      <c r="F3" s="8">
        <v>0</v>
      </c>
      <c r="G3" s="8">
        <v>1.078E-3</v>
      </c>
      <c r="H3" s="8">
        <v>0</v>
      </c>
      <c r="I3" s="8">
        <v>5.4520000000000002E-3</v>
      </c>
      <c r="J3" s="8">
        <v>1.9999999999999999E-6</v>
      </c>
      <c r="K3" s="8">
        <v>1.36E-4</v>
      </c>
      <c r="L3" s="8">
        <v>1.44E-4</v>
      </c>
      <c r="M3" s="8">
        <v>1.253E-3</v>
      </c>
      <c r="N3" s="8">
        <v>3.9999999999999998E-6</v>
      </c>
    </row>
    <row r="4" spans="1:14">
      <c r="A4" s="1" t="s">
        <v>15</v>
      </c>
      <c r="B4" s="8">
        <v>0.98629299999999998</v>
      </c>
      <c r="C4" s="8">
        <v>4.973E-3</v>
      </c>
      <c r="D4" s="8">
        <v>0</v>
      </c>
      <c r="E4" s="8">
        <v>0</v>
      </c>
      <c r="F4" s="8">
        <v>0</v>
      </c>
      <c r="G4" s="8">
        <v>1.157E-3</v>
      </c>
      <c r="H4" s="8">
        <v>0</v>
      </c>
      <c r="I4" s="8">
        <v>5.9069999999999999E-3</v>
      </c>
      <c r="J4" s="8">
        <v>1.9999999999999999E-6</v>
      </c>
      <c r="K4" s="8">
        <v>1.47E-4</v>
      </c>
      <c r="L4" s="8">
        <v>1.55E-4</v>
      </c>
      <c r="M4" s="8">
        <v>1.3569999999999999E-3</v>
      </c>
      <c r="N4" s="8">
        <v>9.0000000000000002E-6</v>
      </c>
    </row>
    <row r="5" spans="1:14">
      <c r="A5" s="1" t="s">
        <v>16</v>
      </c>
      <c r="B5" s="8">
        <v>0.98457600000000001</v>
      </c>
      <c r="C5" s="8">
        <v>6.182E-3</v>
      </c>
      <c r="D5" s="8">
        <v>0</v>
      </c>
      <c r="E5" s="8">
        <v>0</v>
      </c>
      <c r="F5" s="8">
        <v>0</v>
      </c>
      <c r="G5" s="8">
        <v>1.157E-3</v>
      </c>
      <c r="H5" s="8">
        <v>0</v>
      </c>
      <c r="I5" s="8">
        <v>5.9069999999999999E-3</v>
      </c>
      <c r="J5" s="8">
        <v>1.9999999999999999E-6</v>
      </c>
      <c r="K5" s="8">
        <v>1.47E-4</v>
      </c>
      <c r="L5" s="8">
        <v>1.55E-4</v>
      </c>
      <c r="M5" s="8">
        <v>1.3569999999999999E-3</v>
      </c>
      <c r="N5" s="8">
        <v>9.0000000000000002E-6</v>
      </c>
    </row>
    <row r="6" spans="1:14">
      <c r="A6" s="1" t="s">
        <v>17</v>
      </c>
      <c r="B6" s="8">
        <v>0.99146500000000004</v>
      </c>
      <c r="C6" s="8">
        <v>2.0079999999999998E-3</v>
      </c>
      <c r="D6" s="8">
        <v>0</v>
      </c>
      <c r="E6" s="8">
        <v>0</v>
      </c>
      <c r="F6" s="8">
        <v>0</v>
      </c>
      <c r="G6" s="8">
        <v>8.4900000000000004E-4</v>
      </c>
      <c r="H6" s="8">
        <v>0</v>
      </c>
      <c r="I6" s="8">
        <v>4.3299999999999996E-3</v>
      </c>
      <c r="J6" s="8">
        <v>3.9999999999999998E-6</v>
      </c>
      <c r="K6" s="8">
        <v>1.18E-4</v>
      </c>
      <c r="L6" s="8">
        <v>1.25E-4</v>
      </c>
      <c r="M6" s="8">
        <v>1.0970000000000001E-3</v>
      </c>
      <c r="N6" s="8">
        <v>3.9999999999999998E-6</v>
      </c>
    </row>
    <row r="7" spans="1:14">
      <c r="A7" s="1" t="s">
        <v>18</v>
      </c>
      <c r="B7" s="8">
        <v>0.99088399999999999</v>
      </c>
      <c r="C7" s="8">
        <v>2.9810000000000001E-3</v>
      </c>
      <c r="D7" s="8">
        <v>0</v>
      </c>
      <c r="E7" s="8">
        <v>0</v>
      </c>
      <c r="F7" s="8">
        <v>0</v>
      </c>
      <c r="G7" s="8">
        <v>8.0900000000000004E-4</v>
      </c>
      <c r="H7" s="8">
        <v>0</v>
      </c>
      <c r="I7" s="8">
        <v>4.1159999999999999E-3</v>
      </c>
      <c r="J7" s="8">
        <v>1.9999999999999999E-6</v>
      </c>
      <c r="K7" s="8">
        <v>1.06E-4</v>
      </c>
      <c r="L7" s="8">
        <v>1.12E-4</v>
      </c>
      <c r="M7" s="8">
        <v>9.810000000000001E-4</v>
      </c>
      <c r="N7" s="8">
        <v>9.0000000000000002E-6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Worcester</vt:lpstr>
      <vt:lpstr>Holden</vt:lpstr>
      <vt:lpstr>Leicester</vt:lpstr>
      <vt:lpstr>Millbury</vt:lpstr>
      <vt:lpstr>Shrewsbury</vt:lpstr>
      <vt:lpstr>West Boylston</vt:lpstr>
      <vt:lpstr>All Interventions 365</vt:lpstr>
    </vt:vector>
  </TitlesOfParts>
  <Company>MITRE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Anuj</dc:creator>
  <cp:lastModifiedBy>Misra Anuj</cp:lastModifiedBy>
  <dcterms:created xsi:type="dcterms:W3CDTF">2015-09-24T23:29:19Z</dcterms:created>
  <dcterms:modified xsi:type="dcterms:W3CDTF">2015-09-25T13:05:37Z</dcterms:modified>
</cp:coreProperties>
</file>