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221"/>
  <workbookPr showInkAnnotation="0" autoCompressPictures="0"/>
  <bookViews>
    <workbookView xWindow="10280" yWindow="0" windowWidth="26580" windowHeight="19020" tabRatio="500" activeTab="2"/>
  </bookViews>
  <sheets>
    <sheet name="Worcester" sheetId="1" r:id="rId1"/>
    <sheet name="Holden" sheetId="2" r:id="rId2"/>
    <sheet name="Leicester" sheetId="3" r:id="rId3"/>
    <sheet name="Millbury" sheetId="4" r:id="rId4"/>
    <sheet name="Shrewsbury" sheetId="5" r:id="rId5"/>
    <sheet name="West Boylston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6" l="1"/>
  <c r="G8" i="6"/>
  <c r="O4" i="6"/>
  <c r="C4" i="5"/>
  <c r="G8" i="5"/>
  <c r="O4" i="5"/>
  <c r="G8" i="4"/>
  <c r="C4" i="4"/>
  <c r="O4" i="4"/>
  <c r="G8" i="3"/>
  <c r="C4" i="3"/>
  <c r="O4" i="3"/>
  <c r="G8" i="2"/>
  <c r="C4" i="2"/>
  <c r="O4" i="2"/>
  <c r="K10" i="1"/>
  <c r="G8" i="1"/>
  <c r="C4" i="1"/>
  <c r="O4" i="1"/>
  <c r="O14" i="6"/>
  <c r="O13" i="6"/>
  <c r="M12" i="6"/>
  <c r="O12" i="6"/>
  <c r="L11" i="6"/>
  <c r="M11" i="6"/>
  <c r="K10" i="6"/>
  <c r="O10" i="6"/>
  <c r="J9" i="6"/>
  <c r="I9" i="6"/>
  <c r="O9" i="6"/>
  <c r="O8" i="6"/>
  <c r="G7" i="6"/>
  <c r="O6" i="6"/>
  <c r="O5" i="6"/>
  <c r="C3" i="6"/>
  <c r="B3" i="6"/>
  <c r="D3" i="6"/>
  <c r="G3" i="6"/>
  <c r="O3" i="6"/>
  <c r="O2" i="6"/>
  <c r="O14" i="5"/>
  <c r="O13" i="5"/>
  <c r="M12" i="5"/>
  <c r="O12" i="5"/>
  <c r="L11" i="5"/>
  <c r="M11" i="5"/>
  <c r="K10" i="5"/>
  <c r="O10" i="5"/>
  <c r="J9" i="5"/>
  <c r="I9" i="5"/>
  <c r="O9" i="5"/>
  <c r="O8" i="5"/>
  <c r="G7" i="5"/>
  <c r="O6" i="5"/>
  <c r="O5" i="5"/>
  <c r="C3" i="5"/>
  <c r="B3" i="5"/>
  <c r="G3" i="5"/>
  <c r="O3" i="5"/>
  <c r="O2" i="5"/>
  <c r="O14" i="4"/>
  <c r="O13" i="4"/>
  <c r="M12" i="4"/>
  <c r="O12" i="4"/>
  <c r="L11" i="4"/>
  <c r="M11" i="4"/>
  <c r="K10" i="4"/>
  <c r="O10" i="4"/>
  <c r="J9" i="4"/>
  <c r="I9" i="4"/>
  <c r="O9" i="4"/>
  <c r="O8" i="4"/>
  <c r="G7" i="4"/>
  <c r="O6" i="4"/>
  <c r="O5" i="4"/>
  <c r="C3" i="4"/>
  <c r="B3" i="4"/>
  <c r="G3" i="4"/>
  <c r="O3" i="4"/>
  <c r="O2" i="4"/>
  <c r="O14" i="3"/>
  <c r="O13" i="3"/>
  <c r="M12" i="3"/>
  <c r="O12" i="3"/>
  <c r="L11" i="3"/>
  <c r="M11" i="3"/>
  <c r="K10" i="3"/>
  <c r="O10" i="3"/>
  <c r="J9" i="3"/>
  <c r="I9" i="3"/>
  <c r="O9" i="3"/>
  <c r="O8" i="3"/>
  <c r="G7" i="3"/>
  <c r="O6" i="3"/>
  <c r="O5" i="3"/>
  <c r="C3" i="3"/>
  <c r="B3" i="3"/>
  <c r="D3" i="3"/>
  <c r="G3" i="3"/>
  <c r="O3" i="3"/>
  <c r="O2" i="3"/>
  <c r="O14" i="2"/>
  <c r="O13" i="2"/>
  <c r="M12" i="2"/>
  <c r="O12" i="2"/>
  <c r="L11" i="2"/>
  <c r="M11" i="2"/>
  <c r="K10" i="2"/>
  <c r="O10" i="2"/>
  <c r="J9" i="2"/>
  <c r="I9" i="2"/>
  <c r="O9" i="2"/>
  <c r="O8" i="2"/>
  <c r="G7" i="2"/>
  <c r="O6" i="2"/>
  <c r="O5" i="2"/>
  <c r="C3" i="2"/>
  <c r="B3" i="2"/>
  <c r="D3" i="2"/>
  <c r="G3" i="2"/>
  <c r="O3" i="2"/>
  <c r="O2" i="2"/>
  <c r="M12" i="1"/>
  <c r="L11" i="1"/>
  <c r="M11" i="1"/>
  <c r="J9" i="1"/>
  <c r="I9" i="1"/>
  <c r="O9" i="1"/>
  <c r="G7" i="1"/>
  <c r="C3" i="1"/>
  <c r="G3" i="1"/>
  <c r="B3" i="1"/>
</calcChain>
</file>

<file path=xl/sharedStrings.xml><?xml version="1.0" encoding="utf-8"?>
<sst xmlns="http://schemas.openxmlformats.org/spreadsheetml/2006/main" count="156" uniqueCount="13">
  <si>
    <t>General Population</t>
  </si>
  <si>
    <t>Directed Use</t>
  </si>
  <si>
    <t>Directed OD</t>
  </si>
  <si>
    <t>Recreational Use</t>
  </si>
  <si>
    <t>Recreational OD</t>
  </si>
  <si>
    <t>Misuse</t>
  </si>
  <si>
    <t>OD From Misuse</t>
  </si>
  <si>
    <t>Active Use Addiction</t>
  </si>
  <si>
    <t>OD From Addiction</t>
  </si>
  <si>
    <t>Detoxification</t>
  </si>
  <si>
    <t>Addiction Treatment</t>
  </si>
  <si>
    <t>Recovery Management</t>
  </si>
  <si>
    <t>Death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</si>
</sst>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"/>
    <numFmt numFmtId="165" formatCode="0.000000000000000"/>
  </numFmts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164" fontId="0" fillId="2" borderId="0" xfId="0" applyNumberFormat="1" applyFill="1"/>
    <xf numFmtId="164" fontId="0" fillId="0" borderId="0" xfId="0" applyNumberFormat="1"/>
    <xf numFmtId="164" fontId="0" fillId="0" borderId="0" xfId="0" applyNumberFormat="1" applyFill="1"/>
    <xf numFmtId="164" fontId="2" fillId="2" borderId="0" xfId="0" applyNumberFormat="1" applyFont="1" applyFill="1"/>
    <xf numFmtId="165" fontId="0" fillId="0" borderId="0" xfId="0" applyNumberFormat="1"/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topLeftCell="B1" workbookViewId="0">
      <selection activeCell="C4" sqref="C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33203125" bestFit="1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0.99961</v>
      </c>
      <c r="C2" s="2">
        <v>3.6999999999999999E-4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</row>
    <row r="3" spans="1:15">
      <c r="A3" s="1" t="s">
        <v>1</v>
      </c>
      <c r="B3" s="4">
        <f>0.8*(1-C3)</f>
        <v>3.809523809523814E-2</v>
      </c>
      <c r="C3" s="4">
        <f>20/21</f>
        <v>0.95238095238095233</v>
      </c>
      <c r="D3" s="4">
        <v>4.0000000000000003E-5</v>
      </c>
      <c r="E3" s="3">
        <v>0</v>
      </c>
      <c r="F3" s="3">
        <v>0</v>
      </c>
      <c r="G3" s="4">
        <f>0.199*(1-C3)</f>
        <v>9.476190476190487E-3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</row>
    <row r="4" spans="1:15">
      <c r="A4" s="1" t="s">
        <v>2</v>
      </c>
      <c r="B4" s="3">
        <v>0</v>
      </c>
      <c r="C4" s="2">
        <f>1-N4</f>
        <v>0.99373999999999996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6.2599999999999999E-3</v>
      </c>
      <c r="O4">
        <f>N4/2</f>
        <v>3.13E-3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0.95224999999999993</v>
      </c>
      <c r="H7" s="2">
        <v>7.5000000000000002E-4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0.99373999999999996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6.2599999999999999E-3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0.99250000000000005</v>
      </c>
      <c r="J9" s="2">
        <f>H7*2</f>
        <v>1.5E-3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ref="O9" si="0">SUM(B9:N9)</f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0.99373999999999996</v>
      </c>
      <c r="L10" s="3">
        <v>0</v>
      </c>
      <c r="M10" s="3">
        <v>0</v>
      </c>
      <c r="N10" s="2">
        <v>6.2599999999999999E-3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</row>
    <row r="16" spans="1:15">
      <c r="C16" s="7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4" sqref="N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0.99973999999999996</v>
      </c>
      <c r="C2" s="2">
        <v>2.4000000000000001E-4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4.0000000000000036E-2</v>
      </c>
      <c r="C3" s="4">
        <f>19/20</f>
        <v>0.95</v>
      </c>
      <c r="D3" s="4">
        <f>0.001*(1-C3)</f>
        <v>5.0000000000000043E-5</v>
      </c>
      <c r="E3" s="3">
        <v>0</v>
      </c>
      <c r="F3" s="3">
        <v>0</v>
      </c>
      <c r="G3" s="4">
        <f>0.199*(1-C3)</f>
        <v>9.9500000000000092E-3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f>1-N4</f>
        <v>0.98077000000000003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1.9230000000000001E-2</v>
      </c>
      <c r="O4">
        <f>N4/2</f>
        <v>9.6150000000000003E-3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0.95284999999999997</v>
      </c>
      <c r="H7" s="2">
        <v>1.4999999999999999E-4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0.98077000000000003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1.9230000000000001E-2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0.99370000000000003</v>
      </c>
      <c r="J9" s="2">
        <f>H7*2</f>
        <v>2.9999999999999997E-4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0.98077000000000003</v>
      </c>
      <c r="L10" s="3">
        <v>0</v>
      </c>
      <c r="M10" s="3">
        <v>0</v>
      </c>
      <c r="N10" s="2">
        <v>1.9230000000000001E-2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tabSelected="1" workbookViewId="0">
      <selection activeCell="A16" sqref="A16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0.99983</v>
      </c>
      <c r="C2" s="2">
        <v>1.4999999999999999E-4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4.2105263157894784E-2</v>
      </c>
      <c r="C3" s="4">
        <f>18/19</f>
        <v>0.94736842105263153</v>
      </c>
      <c r="D3" s="4">
        <f>0.001*(1-C3)</f>
        <v>5.2631578947368471E-5</v>
      </c>
      <c r="E3" s="3">
        <v>0</v>
      </c>
      <c r="F3" s="3">
        <v>0</v>
      </c>
      <c r="G3" s="4">
        <f>0.199*(1-C3)</f>
        <v>1.0473684210526326E-2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f>1-N4</f>
        <v>0.98214999999999997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1.7850000000000001E-2</v>
      </c>
      <c r="O4" s="4">
        <f>N4/2</f>
        <v>8.9250000000000006E-3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0.95273999999999992</v>
      </c>
      <c r="H7" s="2">
        <v>2.5999999999999998E-4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0.98214999999999997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1.7850000000000001E-2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0.99348000000000003</v>
      </c>
      <c r="J9" s="2">
        <f>H7*2</f>
        <v>5.1999999999999995E-4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0.98214999999999997</v>
      </c>
      <c r="L10" s="3">
        <v>0</v>
      </c>
      <c r="M10" s="3">
        <v>0</v>
      </c>
      <c r="N10" s="2">
        <v>1.7850000000000001E-2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G9" sqref="G9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0.99972000000000005</v>
      </c>
      <c r="C2" s="2">
        <v>2.5999999999999998E-4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3.4782608695652154E-2</v>
      </c>
      <c r="C3" s="4">
        <f>22/23</f>
        <v>0.95652173913043481</v>
      </c>
      <c r="D3" s="4">
        <v>5.0000000000000002E-5</v>
      </c>
      <c r="E3" s="3">
        <v>0</v>
      </c>
      <c r="F3" s="3">
        <v>0</v>
      </c>
      <c r="G3" s="4">
        <f>0.199*(1-C3)</f>
        <v>8.6521739130434733E-3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1.0000065217391305</v>
      </c>
    </row>
    <row r="4" spans="1:15">
      <c r="A4" s="1" t="s">
        <v>2</v>
      </c>
      <c r="B4" s="3">
        <v>0</v>
      </c>
      <c r="C4" s="2">
        <f>1-N4</f>
        <v>0.98038999999999998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1.9609999999999999E-2</v>
      </c>
      <c r="O4" s="4">
        <f>N4/2</f>
        <v>9.8049999999999995E-3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0.9526</v>
      </c>
      <c r="H7" s="2">
        <v>4.0000000000000002E-4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0.98038999999999998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1.9609999999999999E-2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0.99319999999999997</v>
      </c>
      <c r="J9" s="2">
        <f>H7*2</f>
        <v>8.0000000000000004E-4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0.98038999999999998</v>
      </c>
      <c r="L10" s="3">
        <v>0</v>
      </c>
      <c r="M10" s="3">
        <v>0</v>
      </c>
      <c r="N10" s="2">
        <v>1.9609999999999999E-2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N4" sqref="N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8.1640625" bestFit="1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0.99975999999999998</v>
      </c>
      <c r="C2" s="2">
        <v>2.2000000000000001E-4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3.3333333333333305E-2</v>
      </c>
      <c r="C3" s="4">
        <f>23/24</f>
        <v>0.95833333333333337</v>
      </c>
      <c r="D3" s="4">
        <v>5.0000000000000002E-5</v>
      </c>
      <c r="E3" s="3">
        <v>0</v>
      </c>
      <c r="F3" s="3">
        <v>0</v>
      </c>
      <c r="G3" s="4">
        <f>0.199*(1-C3)</f>
        <v>8.291666666666659E-3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1.0000083333333334</v>
      </c>
    </row>
    <row r="4" spans="1:15">
      <c r="A4" s="1" t="s">
        <v>2</v>
      </c>
      <c r="B4" s="3">
        <v>0</v>
      </c>
      <c r="C4" s="2">
        <f>1-N8</f>
        <v>0.99138000000000004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8.6199999999999992E-3</v>
      </c>
      <c r="O4" s="4">
        <f>N4/2</f>
        <v>4.3099999999999996E-3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0.95283999999999991</v>
      </c>
      <c r="H7" s="2">
        <v>1.6000000000000001E-4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0.99138000000000004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8.6199999999999992E-3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0.99368000000000001</v>
      </c>
      <c r="J9" s="2">
        <f>H7*2</f>
        <v>3.2000000000000003E-4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0.99138000000000004</v>
      </c>
      <c r="L10" s="3">
        <v>0</v>
      </c>
      <c r="M10" s="3">
        <v>0</v>
      </c>
      <c r="N10" s="2">
        <v>8.6199999999999992E-3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4"/>
  <sheetViews>
    <sheetView workbookViewId="0">
      <selection activeCell="C4" sqref="C4"/>
    </sheetView>
  </sheetViews>
  <sheetFormatPr baseColWidth="10" defaultRowHeight="15" x14ac:dyDescent="0"/>
  <cols>
    <col min="1" max="1" width="20.5" style="1" bestFit="1" customWidth="1"/>
    <col min="2" max="2" width="17.33203125" bestFit="1" customWidth="1"/>
    <col min="3" max="3" width="11.83203125" bestFit="1" customWidth="1"/>
    <col min="4" max="4" width="11.83203125" customWidth="1"/>
    <col min="5" max="5" width="15.33203125" bestFit="1" customWidth="1"/>
    <col min="6" max="6" width="14.83203125" bestFit="1" customWidth="1"/>
    <col min="7" max="7" width="8.1640625" bestFit="1" customWidth="1"/>
    <col min="8" max="8" width="15" bestFit="1" customWidth="1"/>
    <col min="9" max="9" width="18.5" bestFit="1" customWidth="1"/>
    <col min="10" max="10" width="16.83203125" bestFit="1" customWidth="1"/>
    <col min="11" max="11" width="13" bestFit="1" customWidth="1"/>
    <col min="12" max="12" width="18.5" bestFit="1" customWidth="1"/>
    <col min="13" max="13" width="20.5" bestFit="1" customWidth="1"/>
    <col min="14" max="14" width="11.5" customWidth="1"/>
  </cols>
  <sheetData>
    <row r="1" spans="1: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5">
      <c r="A2" s="1" t="s">
        <v>0</v>
      </c>
      <c r="B2" s="2">
        <v>0.99982000000000004</v>
      </c>
      <c r="C2" s="2">
        <v>1.6000000000000001E-4</v>
      </c>
      <c r="D2" s="3">
        <v>0</v>
      </c>
      <c r="E2" s="3">
        <v>0</v>
      </c>
      <c r="F2" s="3">
        <v>0</v>
      </c>
      <c r="G2" s="2">
        <v>2.0000000000000002E-5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4">
        <f>SUM(B2:N2)</f>
        <v>1</v>
      </c>
    </row>
    <row r="3" spans="1:15">
      <c r="A3" s="1" t="s">
        <v>1</v>
      </c>
      <c r="B3" s="4">
        <f>0.8*(1-C3)</f>
        <v>6.6666666666666693E-2</v>
      </c>
      <c r="C3" s="4">
        <f>11/12</f>
        <v>0.91666666666666663</v>
      </c>
      <c r="D3" s="4">
        <f>0.001*(1-C3)</f>
        <v>8.3333333333333371E-5</v>
      </c>
      <c r="E3" s="3">
        <v>0</v>
      </c>
      <c r="F3" s="3">
        <v>0</v>
      </c>
      <c r="G3" s="4">
        <f>0.199*(1-C3)</f>
        <v>1.6583333333333342E-2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4">
        <f t="shared" ref="O3:O14" si="0">SUM(B3:N3)</f>
        <v>1</v>
      </c>
    </row>
    <row r="4" spans="1:15">
      <c r="A4" s="1" t="s">
        <v>2</v>
      </c>
      <c r="B4" s="3">
        <v>0</v>
      </c>
      <c r="C4" s="2">
        <f>1-N4</f>
        <v>0.995</v>
      </c>
      <c r="D4" s="3">
        <v>0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2">
        <v>5.0000000000000001E-3</v>
      </c>
      <c r="O4" s="4">
        <f>N4/2</f>
        <v>2.5000000000000001E-3</v>
      </c>
    </row>
    <row r="5" spans="1:15">
      <c r="A5" s="1" t="s">
        <v>3</v>
      </c>
      <c r="B5" s="3">
        <v>0</v>
      </c>
      <c r="C5" s="3">
        <v>0</v>
      </c>
      <c r="D5" s="3">
        <v>0</v>
      </c>
      <c r="E5" s="5">
        <v>1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4">
        <f t="shared" si="0"/>
        <v>1</v>
      </c>
    </row>
    <row r="6" spans="1:15">
      <c r="A6" s="1" t="s">
        <v>4</v>
      </c>
      <c r="B6" s="3">
        <v>0</v>
      </c>
      <c r="C6" s="3">
        <v>0</v>
      </c>
      <c r="D6" s="3">
        <v>0</v>
      </c>
      <c r="E6" s="3">
        <v>0</v>
      </c>
      <c r="F6" s="5">
        <v>1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4">
        <f t="shared" si="0"/>
        <v>1</v>
      </c>
    </row>
    <row r="7" spans="1:15">
      <c r="A7" s="1" t="s">
        <v>5</v>
      </c>
      <c r="B7" s="4">
        <v>1.7000000000000001E-2</v>
      </c>
      <c r="C7" s="4">
        <v>0.01</v>
      </c>
      <c r="D7" s="3">
        <v>0</v>
      </c>
      <c r="E7" s="3">
        <v>0</v>
      </c>
      <c r="F7" s="3">
        <v>0</v>
      </c>
      <c r="G7" s="4">
        <f>1-B7-C7-H7-I7</f>
        <v>0.95255999999999996</v>
      </c>
      <c r="H7" s="2">
        <v>4.4000000000000002E-4</v>
      </c>
      <c r="I7" s="2">
        <v>0.02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4"/>
    </row>
    <row r="8" spans="1:15">
      <c r="A8" s="1" t="s">
        <v>6</v>
      </c>
      <c r="B8" s="3">
        <v>0</v>
      </c>
      <c r="C8" s="3">
        <v>0</v>
      </c>
      <c r="D8" s="3">
        <v>0</v>
      </c>
      <c r="E8" s="3">
        <v>0</v>
      </c>
      <c r="F8" s="3">
        <v>0</v>
      </c>
      <c r="G8" s="2">
        <f>1-N8</f>
        <v>0.995</v>
      </c>
      <c r="H8" s="3">
        <v>0</v>
      </c>
      <c r="I8" s="6">
        <v>0</v>
      </c>
      <c r="J8" s="3">
        <v>0</v>
      </c>
      <c r="K8" s="3">
        <v>0</v>
      </c>
      <c r="L8" s="3">
        <v>0</v>
      </c>
      <c r="M8" s="3">
        <v>0</v>
      </c>
      <c r="N8" s="2">
        <v>5.0000000000000001E-3</v>
      </c>
      <c r="O8" s="4">
        <f t="shared" si="0"/>
        <v>1</v>
      </c>
    </row>
    <row r="9" spans="1:15">
      <c r="A9" s="1" t="s">
        <v>7</v>
      </c>
      <c r="B9" s="3">
        <v>0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0</v>
      </c>
      <c r="I9" s="2">
        <f>1-J9-K9</f>
        <v>0.99312</v>
      </c>
      <c r="J9" s="2">
        <f>H7*2</f>
        <v>8.8000000000000003E-4</v>
      </c>
      <c r="K9" s="2">
        <v>6.0000000000000001E-3</v>
      </c>
      <c r="L9" s="3">
        <v>0</v>
      </c>
      <c r="M9" s="3">
        <v>0</v>
      </c>
      <c r="N9" s="3">
        <v>0</v>
      </c>
      <c r="O9" s="4">
        <f t="shared" si="0"/>
        <v>1</v>
      </c>
    </row>
    <row r="10" spans="1:15">
      <c r="A10" s="1" t="s">
        <v>8</v>
      </c>
      <c r="B10" s="3">
        <v>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2">
        <f>1-N10</f>
        <v>0.995</v>
      </c>
      <c r="L10" s="3">
        <v>0</v>
      </c>
      <c r="M10" s="3">
        <v>0</v>
      </c>
      <c r="N10" s="2">
        <v>5.0000000000000001E-3</v>
      </c>
      <c r="O10" s="4">
        <f t="shared" si="0"/>
        <v>1</v>
      </c>
    </row>
    <row r="11" spans="1:15">
      <c r="A11" s="1" t="s">
        <v>9</v>
      </c>
      <c r="B11" s="3">
        <v>0</v>
      </c>
      <c r="C11" s="3">
        <v>0</v>
      </c>
      <c r="D11" s="3">
        <v>0</v>
      </c>
      <c r="E11" s="3">
        <v>0</v>
      </c>
      <c r="F11" s="3">
        <v>0</v>
      </c>
      <c r="G11" s="3">
        <v>0</v>
      </c>
      <c r="H11" s="3">
        <v>0</v>
      </c>
      <c r="I11" s="4">
        <v>0.10375</v>
      </c>
      <c r="J11" s="3">
        <v>0</v>
      </c>
      <c r="K11" s="2">
        <v>0.75</v>
      </c>
      <c r="L11" s="2">
        <f>0.17*0.25</f>
        <v>4.2500000000000003E-2</v>
      </c>
      <c r="M11" s="2">
        <f>0.5*(1-K11-L11)</f>
        <v>0.10375</v>
      </c>
      <c r="N11" s="3">
        <v>0</v>
      </c>
      <c r="O11" s="4"/>
    </row>
    <row r="12" spans="1:15">
      <c r="A12" s="1" t="s">
        <v>10</v>
      </c>
      <c r="B12" s="3">
        <v>0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">
        <v>0</v>
      </c>
      <c r="I12" s="2">
        <v>0.02</v>
      </c>
      <c r="J12" s="3">
        <v>0</v>
      </c>
      <c r="K12" s="3">
        <v>0</v>
      </c>
      <c r="L12" s="2">
        <v>0.94864999999999999</v>
      </c>
      <c r="M12" s="2">
        <f>1-I12-L12</f>
        <v>3.1349999999999989E-2</v>
      </c>
      <c r="N12" s="3">
        <v>0</v>
      </c>
      <c r="O12" s="4">
        <f t="shared" si="0"/>
        <v>1</v>
      </c>
    </row>
    <row r="13" spans="1:15">
      <c r="A13" s="1" t="s">
        <v>11</v>
      </c>
      <c r="B13" s="3">
        <v>0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2">
        <v>0.01</v>
      </c>
      <c r="J13" s="3">
        <v>0</v>
      </c>
      <c r="K13" s="3">
        <v>0</v>
      </c>
      <c r="L13" s="3">
        <v>0</v>
      </c>
      <c r="M13" s="4">
        <v>0.99</v>
      </c>
      <c r="N13" s="3">
        <v>0</v>
      </c>
      <c r="O13" s="4">
        <f t="shared" si="0"/>
        <v>1</v>
      </c>
    </row>
    <row r="14" spans="1:15">
      <c r="A14" s="1" t="s">
        <v>12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5">
        <v>1</v>
      </c>
      <c r="O14" s="4">
        <f t="shared" si="0"/>
        <v>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Worcester</vt:lpstr>
      <vt:lpstr>Holden</vt:lpstr>
      <vt:lpstr>Leicester</vt:lpstr>
      <vt:lpstr>Millbury</vt:lpstr>
      <vt:lpstr>Shrewsbury</vt:lpstr>
      <vt:lpstr>West Boylston</vt:lpstr>
    </vt:vector>
  </TitlesOfParts>
  <Company>MITRE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Misra Anuj</dc:creator>
  <cp:lastModifiedBy>Misra Anuj</cp:lastModifiedBy>
  <dcterms:created xsi:type="dcterms:W3CDTF">2015-09-24T22:50:24Z</dcterms:created>
  <dcterms:modified xsi:type="dcterms:W3CDTF">2015-09-24T23:16:18Z</dcterms:modified>
</cp:coreProperties>
</file>