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bookViews>
    <workbookView xWindow="0" yWindow="0" windowWidth="7470" windowHeight="2760"/>
  </bookViews>
  <sheets>
    <sheet name="Analisa Masalah" sheetId="1" r:id="rId1"/>
    <sheet name="Solusi" sheetId="2" r:id="rId2"/>
  </sheets>
  <externalReferences>
    <externalReference r:id="rId3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0" i="2" l="1"/>
  <c r="O19" i="2"/>
  <c r="M21" i="2"/>
  <c r="M20" i="2"/>
  <c r="M19" i="2"/>
  <c r="M18" i="2"/>
  <c r="U7" i="1" l="1"/>
  <c r="U8" i="1"/>
  <c r="U9" i="1"/>
  <c r="U10" i="1"/>
  <c r="U11" i="1"/>
  <c r="U12" i="1"/>
  <c r="V12" i="1" s="1"/>
  <c r="U13" i="1"/>
  <c r="U14" i="1"/>
  <c r="U15" i="1"/>
  <c r="U16" i="1"/>
  <c r="V16" i="1" s="1"/>
  <c r="U17" i="1"/>
  <c r="U18" i="1"/>
  <c r="U19" i="1"/>
  <c r="U20" i="1"/>
  <c r="V20" i="1" s="1"/>
  <c r="U21" i="1"/>
  <c r="U22" i="1"/>
  <c r="U23" i="1"/>
  <c r="U24" i="1"/>
  <c r="V24" i="1" s="1"/>
  <c r="U25" i="1"/>
  <c r="U26" i="1"/>
  <c r="U27" i="1"/>
  <c r="U28" i="1"/>
  <c r="U29" i="1"/>
  <c r="U30" i="1"/>
  <c r="U31" i="1"/>
  <c r="U32" i="1"/>
  <c r="U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6" i="1"/>
  <c r="V23" i="1" l="1"/>
  <c r="V19" i="1"/>
  <c r="V15" i="1"/>
  <c r="V11" i="1"/>
  <c r="V30" i="1"/>
  <c r="V6" i="1"/>
  <c r="V29" i="1"/>
  <c r="V25" i="1"/>
  <c r="V21" i="1"/>
  <c r="V17" i="1"/>
  <c r="V13" i="1"/>
  <c r="V9" i="1"/>
  <c r="V31" i="1"/>
  <c r="V26" i="1"/>
  <c r="V22" i="1"/>
  <c r="V18" i="1"/>
  <c r="V14" i="1"/>
  <c r="V10" i="1"/>
  <c r="V27" i="1"/>
  <c r="V8" i="1"/>
  <c r="V32" i="1"/>
  <c r="V28" i="1"/>
  <c r="V7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6" i="1"/>
  <c r="AG6" i="1"/>
  <c r="AO97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6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7" i="1"/>
  <c r="Z8" i="1"/>
  <c r="Z9" i="1"/>
  <c r="Z10" i="1"/>
  <c r="Z11" i="1"/>
  <c r="Z12" i="1"/>
  <c r="Z13" i="1"/>
  <c r="Z14" i="1"/>
  <c r="Z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6" i="1"/>
  <c r="H24" i="1"/>
  <c r="G24" i="1"/>
  <c r="AN21" i="1" l="1"/>
  <c r="AH29" i="1"/>
  <c r="AH21" i="1"/>
  <c r="O28" i="1"/>
  <c r="O16" i="1"/>
  <c r="O8" i="1"/>
  <c r="AB30" i="1"/>
  <c r="AB18" i="1"/>
  <c r="AB13" i="1"/>
  <c r="AH19" i="1"/>
  <c r="AH11" i="1"/>
  <c r="AT30" i="1"/>
  <c r="AT10" i="1"/>
  <c r="O32" i="1"/>
  <c r="O24" i="1"/>
  <c r="O20" i="1"/>
  <c r="O12" i="1"/>
  <c r="AB26" i="1"/>
  <c r="AB22" i="1"/>
  <c r="AB9" i="1"/>
  <c r="AH15" i="1"/>
  <c r="AH7" i="1"/>
  <c r="AT26" i="1"/>
  <c r="AT22" i="1"/>
  <c r="AT18" i="1"/>
  <c r="AT14" i="1"/>
  <c r="AB14" i="1"/>
  <c r="AB31" i="1"/>
  <c r="AH16" i="1"/>
  <c r="AH12" i="1"/>
  <c r="AH8" i="1"/>
  <c r="AN32" i="1"/>
  <c r="AN28" i="1"/>
  <c r="AN24" i="1"/>
  <c r="AN20" i="1"/>
  <c r="AN16" i="1"/>
  <c r="AN12" i="1"/>
  <c r="AN8" i="1"/>
  <c r="AT31" i="1"/>
  <c r="AT27" i="1"/>
  <c r="AT23" i="1"/>
  <c r="AT19" i="1"/>
  <c r="AT15" i="1"/>
  <c r="AT11" i="1"/>
  <c r="AT7" i="1"/>
  <c r="AB11" i="1"/>
  <c r="AB7" i="1"/>
  <c r="AH32" i="1"/>
  <c r="AH28" i="1"/>
  <c r="AH24" i="1"/>
  <c r="AH20" i="1"/>
  <c r="AH13" i="1"/>
  <c r="AH9" i="1"/>
  <c r="AH14" i="1"/>
  <c r="AH25" i="1"/>
  <c r="AN26" i="1"/>
  <c r="AN18" i="1"/>
  <c r="AN10" i="1"/>
  <c r="AT29" i="1"/>
  <c r="AT21" i="1"/>
  <c r="AT17" i="1"/>
  <c r="AT9" i="1"/>
  <c r="AB10" i="1"/>
  <c r="AH17" i="1"/>
  <c r="AH31" i="1"/>
  <c r="AH27" i="1"/>
  <c r="AH23" i="1"/>
  <c r="AN6" i="1"/>
  <c r="AN29" i="1"/>
  <c r="AN25" i="1"/>
  <c r="AN17" i="1"/>
  <c r="AN13" i="1"/>
  <c r="AN9" i="1"/>
  <c r="AH18" i="1"/>
  <c r="AH10" i="1"/>
  <c r="AN30" i="1"/>
  <c r="AN22" i="1"/>
  <c r="AN14" i="1"/>
  <c r="AT6" i="1"/>
  <c r="AT25" i="1"/>
  <c r="AT13" i="1"/>
  <c r="AH6" i="1"/>
  <c r="O30" i="1"/>
  <c r="O26" i="1"/>
  <c r="O22" i="1"/>
  <c r="O18" i="1"/>
  <c r="O14" i="1"/>
  <c r="AB32" i="1"/>
  <c r="AB28" i="1"/>
  <c r="AB24" i="1"/>
  <c r="AB20" i="1"/>
  <c r="AB16" i="1"/>
  <c r="AB27" i="1"/>
  <c r="AN31" i="1"/>
  <c r="AN27" i="1"/>
  <c r="AN23" i="1"/>
  <c r="AN19" i="1"/>
  <c r="AN15" i="1"/>
  <c r="AN11" i="1"/>
  <c r="AN7" i="1"/>
  <c r="AT32" i="1"/>
  <c r="AT28" i="1"/>
  <c r="AT24" i="1"/>
  <c r="AT20" i="1"/>
  <c r="AT16" i="1"/>
  <c r="AT12" i="1"/>
  <c r="AT8" i="1"/>
  <c r="AH30" i="1"/>
  <c r="AH26" i="1"/>
  <c r="AH22" i="1"/>
  <c r="AB12" i="1"/>
  <c r="AB8" i="1"/>
  <c r="AB25" i="1"/>
  <c r="AB21" i="1"/>
  <c r="AB17" i="1"/>
  <c r="I24" i="1"/>
  <c r="O31" i="1"/>
  <c r="O27" i="1"/>
  <c r="O23" i="1"/>
  <c r="O19" i="1"/>
  <c r="O15" i="1"/>
  <c r="O11" i="1"/>
  <c r="O7" i="1"/>
  <c r="AB6" i="1"/>
  <c r="AB29" i="1"/>
  <c r="O6" i="1"/>
  <c r="O29" i="1"/>
  <c r="O25" i="1"/>
  <c r="O21" i="1"/>
  <c r="O17" i="1"/>
  <c r="O13" i="1"/>
  <c r="O9" i="1"/>
  <c r="AB23" i="1"/>
  <c r="AB19" i="1"/>
  <c r="AB15" i="1"/>
  <c r="O10" i="1"/>
  <c r="H27" i="1"/>
  <c r="H29" i="1"/>
  <c r="H7" i="1"/>
  <c r="H11" i="1"/>
  <c r="H13" i="1"/>
  <c r="H15" i="1"/>
  <c r="H23" i="1"/>
  <c r="H19" i="1"/>
  <c r="H18" i="1"/>
  <c r="H25" i="1"/>
  <c r="H16" i="1"/>
  <c r="H31" i="1"/>
  <c r="H22" i="1"/>
  <c r="H21" i="1"/>
  <c r="H6" i="1"/>
  <c r="H12" i="1"/>
  <c r="H8" i="1"/>
  <c r="H14" i="1"/>
  <c r="H10" i="1"/>
  <c r="H17" i="1"/>
  <c r="H20" i="1"/>
  <c r="H26" i="1"/>
  <c r="H32" i="1"/>
  <c r="H28" i="1"/>
  <c r="H30" i="1"/>
  <c r="H9" i="1"/>
  <c r="G30" i="1"/>
  <c r="G27" i="1"/>
  <c r="G29" i="1"/>
  <c r="G7" i="1"/>
  <c r="G11" i="1"/>
  <c r="G13" i="1"/>
  <c r="G15" i="1"/>
  <c r="G23" i="1"/>
  <c r="G19" i="1"/>
  <c r="G18" i="1"/>
  <c r="G25" i="1"/>
  <c r="G16" i="1"/>
  <c r="G31" i="1"/>
  <c r="G22" i="1"/>
  <c r="G21" i="1"/>
  <c r="G6" i="1"/>
  <c r="G12" i="1"/>
  <c r="G8" i="1"/>
  <c r="G14" i="1"/>
  <c r="G10" i="1"/>
  <c r="G17" i="1"/>
  <c r="G20" i="1"/>
  <c r="G26" i="1"/>
  <c r="G32" i="1"/>
  <c r="G28" i="1"/>
  <c r="G9" i="1"/>
  <c r="I8" i="1" l="1"/>
  <c r="I18" i="1"/>
  <c r="I20" i="1"/>
  <c r="I22" i="1"/>
  <c r="I15" i="1"/>
  <c r="I9" i="1"/>
  <c r="I29" i="1"/>
  <c r="I10" i="1"/>
  <c r="I6" i="1"/>
  <c r="I16" i="1"/>
  <c r="I11" i="1"/>
  <c r="I30" i="1"/>
  <c r="I32" i="1"/>
  <c r="I28" i="1"/>
  <c r="I17" i="1"/>
  <c r="I12" i="1"/>
  <c r="I31" i="1"/>
  <c r="I19" i="1"/>
  <c r="I13" i="1"/>
  <c r="I27" i="1"/>
  <c r="I26" i="1"/>
  <c r="I14" i="1"/>
  <c r="I21" i="1"/>
  <c r="I25" i="1"/>
  <c r="I23" i="1"/>
  <c r="I7" i="1"/>
</calcChain>
</file>

<file path=xl/sharedStrings.xml><?xml version="1.0" encoding="utf-8"?>
<sst xmlns="http://schemas.openxmlformats.org/spreadsheetml/2006/main" count="261" uniqueCount="206">
  <si>
    <t xml:space="preserve">Kenaikan 2018 - 2019 </t>
  </si>
  <si>
    <t>Kenaikan 2019 - 2020</t>
  </si>
  <si>
    <t>periode</t>
  </si>
  <si>
    <t>nama_kabupaten_kota</t>
  </si>
  <si>
    <t>KABUPATEN BOGOR</t>
  </si>
  <si>
    <t>KABUPATEN SUKABUMI</t>
  </si>
  <si>
    <t>KABUPATEN CIANJUR</t>
  </si>
  <si>
    <t>KABUPATEN BANDUNG</t>
  </si>
  <si>
    <t>KABUPATEN GARUT</t>
  </si>
  <si>
    <t>KABUPATEN TASIKMALAYA</t>
  </si>
  <si>
    <t>KABUPATEN CIAMIS</t>
  </si>
  <si>
    <t>KABUPATEN KUNINGAN</t>
  </si>
  <si>
    <t>KABUPATEN CIREBON</t>
  </si>
  <si>
    <t>KABUPATEN MAJALENGKA</t>
  </si>
  <si>
    <t>KABUPATEN SUMEDANG</t>
  </si>
  <si>
    <t>KABUPATEN INDRAMAYU</t>
  </si>
  <si>
    <t>KABUPATEN SUBANG</t>
  </si>
  <si>
    <t>KABUPATEN PURWAKARTA</t>
  </si>
  <si>
    <t>KABUPATEN KARAWANG</t>
  </si>
  <si>
    <t>KABUPATEN BEKASI</t>
  </si>
  <si>
    <t>KABUPATEN BANDUNG BARAT</t>
  </si>
  <si>
    <t>KABUPATEN PANGANDARAN</t>
  </si>
  <si>
    <t>KOTA BOGOR</t>
  </si>
  <si>
    <t>KOTA SUKABUMI</t>
  </si>
  <si>
    <t>KOTA BANDUNG</t>
  </si>
  <si>
    <t>KOTA CIREBON</t>
  </si>
  <si>
    <t>KOTA BEKASI</t>
  </si>
  <si>
    <t>KOTA DEPOK</t>
  </si>
  <si>
    <t>KOTA CIMAHI</t>
  </si>
  <si>
    <t>KOTA TASIKMALAYA</t>
  </si>
  <si>
    <t>KOTA BANJAR</t>
  </si>
  <si>
    <t>PENDIDIKAN</t>
  </si>
  <si>
    <t>KEMISKINAN</t>
  </si>
  <si>
    <t>kode</t>
  </si>
  <si>
    <t>Rata - rata selama 2 Tahun</t>
  </si>
  <si>
    <t>indeks_keparahan_kemiskinan ( poin )</t>
  </si>
  <si>
    <t>jumlah_penduduk_miskin ( ribu jiwa )</t>
  </si>
  <si>
    <t>persentase_penduduk (%)</t>
  </si>
  <si>
    <t>SMK</t>
  </si>
  <si>
    <t>Universitas</t>
  </si>
  <si>
    <t>.</t>
  </si>
  <si>
    <t>Pedesaan</t>
  </si>
  <si>
    <t>KESIMPULAN</t>
  </si>
  <si>
    <t>2. Penduduk miskin terbanyak di Kabupaten Bogor</t>
  </si>
  <si>
    <t>1. Jumlah penduduk miskin pasca pandemi meningkat</t>
  </si>
  <si>
    <t>3. Jumlah penduduk miskin di kabupaten lebih banyak dari pada di kota</t>
  </si>
  <si>
    <t>Satuan</t>
  </si>
  <si>
    <r>
      <rPr>
        <b/>
        <sz val="11"/>
        <color theme="1"/>
        <rFont val="Calibri"/>
        <family val="2"/>
        <scheme val="minor"/>
      </rPr>
      <t>Ket</t>
    </r>
    <r>
      <rPr>
        <sz val="11"/>
        <color theme="1"/>
        <rFont val="Calibri"/>
        <family val="2"/>
        <scheme val="minor"/>
      </rPr>
      <t>: seberapa jauh jarak pengeluaran orang termiskin di satu wilayah terhadap pengeluaran rata- rata kelompok miskin di sana</t>
    </r>
  </si>
  <si>
    <t>Bandung</t>
  </si>
  <si>
    <t>Garut</t>
  </si>
  <si>
    <t>Ciamis</t>
  </si>
  <si>
    <t>Kota</t>
  </si>
  <si>
    <r>
      <rPr>
        <b/>
        <sz val="11"/>
        <color theme="1"/>
        <rFont val="Calibri"/>
        <family val="2"/>
        <scheme val="minor"/>
      </rPr>
      <t>Ket:</t>
    </r>
    <r>
      <rPr>
        <sz val="11"/>
        <color theme="1"/>
        <rFont val="Calibri"/>
        <family val="2"/>
        <scheme val="minor"/>
      </rPr>
      <t xml:space="preserve"> biaya yang dikeluarkan untuk konsumsi semua angoota rumah tangga selama sebulan</t>
    </r>
  </si>
  <si>
    <r>
      <rPr>
        <b/>
        <sz val="11"/>
        <color theme="1"/>
        <rFont val="Calibri"/>
        <family val="2"/>
        <scheme val="minor"/>
      </rPr>
      <t xml:space="preserve">Ket: </t>
    </r>
    <r>
      <rPr>
        <sz val="11"/>
        <color theme="1"/>
        <rFont val="Calibri"/>
        <family val="2"/>
        <scheme val="minor"/>
      </rPr>
      <t>seberapa jauh beda rata- rata pengeluaran penduduk miskin dari garis kemiskinan</t>
    </r>
  </si>
  <si>
    <r>
      <rPr>
        <b/>
        <sz val="11"/>
        <color theme="1"/>
        <rFont val="Calibri"/>
        <family val="2"/>
        <scheme val="minor"/>
      </rPr>
      <t>Ket:</t>
    </r>
    <r>
      <rPr>
        <sz val="11"/>
        <color theme="1"/>
        <rFont val="Calibri"/>
        <family val="2"/>
        <scheme val="minor"/>
      </rPr>
      <t xml:space="preserve"> persentase penduduk di bawah garis kemiskinan</t>
    </r>
  </si>
  <si>
    <t>KEMISKINAN di JAWA BARAT</t>
  </si>
  <si>
    <t>https://databoks.katadata.co.id/datapublish/2019/11/28/pengangguran-universitas-di-jawa-barat-semakin-meningkat</t>
  </si>
  <si>
    <t>Tingkat Pengangguran Terbuka</t>
  </si>
  <si>
    <t>PENGELUARAN PER KAPITA ( ribu rupiah)</t>
  </si>
  <si>
    <t>2020 (September)</t>
  </si>
  <si>
    <t>2021 (Maret)</t>
  </si>
  <si>
    <t>rupiah/kapita/bulan</t>
  </si>
  <si>
    <t>garis_kemiskinan_perkapita ( rupiah / bulan)</t>
  </si>
  <si>
    <r>
      <rPr>
        <b/>
        <sz val="11"/>
        <color theme="1"/>
        <rFont val="Calibri"/>
        <family val="2"/>
        <scheme val="minor"/>
      </rPr>
      <t>Ket</t>
    </r>
    <r>
      <rPr>
        <sz val="11"/>
        <color theme="1"/>
        <rFont val="Calibri"/>
        <family val="2"/>
        <scheme val="minor"/>
      </rPr>
      <t>: jumlah rupiah minimum yang dibutuhkan untuk memenuhi kebutuhan pokok minimum makanan setara dengan 2100 kalori per kapita per hari  dann kebutuhan non maknanan ( data ini dihitung per bulan)</t>
    </r>
  </si>
  <si>
    <t>Peningkatan Garis Kemiskinan Selama Pandemi</t>
  </si>
  <si>
    <t>Peningkatan Jumlah Masyarakat Miskin selama Pandemi</t>
  </si>
  <si>
    <t>orang ( juta jiwa)</t>
  </si>
  <si>
    <t>Selisih</t>
  </si>
  <si>
    <t>Persentase</t>
  </si>
  <si>
    <t>6.82 ribu jiwa</t>
  </si>
  <si>
    <t>TENAGA PROFESIONAL, TEKNISI DAN YANG SEJENIS</t>
  </si>
  <si>
    <t>TENAGA KEPEMIMPINAN DAN KETATALAKSANAAN</t>
  </si>
  <si>
    <t>TENAGA TATA USAHA DAN YANG SEJENIS</t>
  </si>
  <si>
    <t>TENAGA USAHA PENJUALAN</t>
  </si>
  <si>
    <t>TENAGA USAHA JASA</t>
  </si>
  <si>
    <t>TENAGA USAHA PERTANIAN, KEHUTANAN, PERBURUAN, DAN PERIKANAN</t>
  </si>
  <si>
    <t>TENAGA PRODUKSI, OPERATOR ALAT-ALAT ANGKUTAN DAN PEKERJA KASAR, LAINNYA</t>
  </si>
  <si>
    <t>jumlah</t>
  </si>
  <si>
    <t>Analisis Masalah</t>
  </si>
  <si>
    <t>PENGANGGURAN ( %)</t>
  </si>
  <si>
    <t>indeks_kedalaman_kemiskinan (poin)</t>
  </si>
  <si>
    <t>persen</t>
  </si>
  <si>
    <t>2021 (Februari)</t>
  </si>
  <si>
    <t>Mengapa terjadi?</t>
  </si>
  <si>
    <t>bidang</t>
  </si>
  <si>
    <t>Peningkatan Pengangguran Selama Pandemi</t>
  </si>
  <si>
    <t>2. Sistem Pendidikan yang Banyak Teori Minim Praktek</t>
  </si>
  <si>
    <t>Lainnya ( dari semua jenjang pendidikan)</t>
  </si>
  <si>
    <t>1. Jumlah pengangguran selama pandemi meningkat</t>
  </si>
  <si>
    <t>2020 (Agustus)</t>
  </si>
  <si>
    <t>2020 ( Februari)</t>
  </si>
  <si>
    <t>2. Pengangguran terbanyak di Kabupaten Bogor</t>
  </si>
  <si>
    <t>3. Jumlah pengangguran di kabupaten lebih sedikit dari pada di kota</t>
  </si>
  <si>
    <t>4. Mayoritas jumlah pengangguran di seluruh daerah turun di tahun 2019 dan naik signifikan di tahun 2020</t>
  </si>
  <si>
    <t>1. Mayoritas jumlah kebutuhan meningkat baik sebelum maupun sesudah pandemi</t>
  </si>
  <si>
    <t>2. Garis kemiskinan / kebutuhan minimum terbanyak di kota Depok</t>
  </si>
  <si>
    <t>2. Kabupaten Kuningan, indeks kedalaman dan keparahan kemiskinan tertinggi di tahun 2020</t>
  </si>
  <si>
    <t>1. Kota Tasikmalaya, indeks kedalaman dan keparahan kemiskinan tertinggi di  tahun 2019</t>
  </si>
  <si>
    <t>1. Mayoritas masyarakat berprofesi sebagai tenaga kerja kasar</t>
  </si>
  <si>
    <t>2. Kurikulum pendidikan perlu disesuaikan dengan kebutuhan pasar agar menghasilkan lulusan yang siap kerja</t>
  </si>
  <si>
    <t>https://jabar.bps.go.id/pressrelease/2021/07/15/900/tingkat-kemiskinan-jawa-barat-maret-2021-sebesar-8-40-persen-dan-ketimpangan-pendapatan-sebesar-0-412.html#:~:text=Pada%20Maret%202021%2C%20jumlah%20penduduk,40%20persen)%20pada%20Maret%202021.</t>
  </si>
  <si>
    <t>https://opendata.jabarprov.go.id/id/dataset/persentase-tingkat-pengangguran-terbuka-berdasarkan-daerah-di-jawa-barat</t>
  </si>
  <si>
    <t>https://opendata.jabarprov.go.id/id/dataset/jumlah-penduduk-yang-bekerja-berdasarkan-jenis-pekerjaan-atau-jabatan-di-jawa-barat</t>
  </si>
  <si>
    <t>https://opendata.jabarprov.go.id/id/dataset/indeks-keparahan-kemiskinan-berdasarkan-kabupatenkota-di-jawa-barat</t>
  </si>
  <si>
    <t>https://opendata.jabarprov.go.id/id/dataset/angka-garis-kemiskinan-per-kapita-per-bulan-berdasarkan-kabupatenkota-di-jawa-barat</t>
  </si>
  <si>
    <t>https://opendata.jabarprov.go.id/id/dataset/jumlah-penduduk-miskin-berdasarkan-kabupatenkota-di-jawa-barat</t>
  </si>
  <si>
    <t>https://opendata.jabarprov.go.id/id/dataset/persentase-penduduk-miskin-berdasarkan-kabupatenkota-di-jawa-barat</t>
  </si>
  <si>
    <t>https://opendata.jabarprov.go.id/id/dataset/persentase-tingkat-pengangguran-terbuka-berdasarkan-kabupatenkota-di-jawa-barat</t>
  </si>
  <si>
    <t>1. Jenis Pekerjaan ( orang) - 2018</t>
  </si>
  <si>
    <t>https://jabar.bps.go.id/indicator/23/86/1/indeks-kedalaman-kemiskinan.html</t>
  </si>
  <si>
    <t>https://opendata.jabarprov.go.id/id/dataset/jumlah-pengeluaran-per-kapita-berdasarkan-kabupatenkota-di-jawa-barat</t>
  </si>
  <si>
    <t>Solusi</t>
  </si>
  <si>
    <t>Industri Kreatif</t>
  </si>
  <si>
    <t>2. Kuliner</t>
  </si>
  <si>
    <t>1. Fesyen dan sektor kreatif</t>
  </si>
  <si>
    <t>Ekspor</t>
  </si>
  <si>
    <t>OVOC ( One Village One Company)</t>
  </si>
  <si>
    <t>OPOC ( One Pesantren One Company)</t>
  </si>
  <si>
    <t>1. Kurikulum pendidikan</t>
  </si>
  <si>
    <t>Praktek &gt; Teori</t>
  </si>
  <si>
    <t>2. Honor guru</t>
  </si>
  <si>
    <t>Ditingkatkan</t>
  </si>
  <si>
    <t>3. Fasilitas pengembangan bakat ( ekstrakulikuler)</t>
  </si>
  <si>
    <t>Pendidikan</t>
  </si>
  <si>
    <t>PDB</t>
  </si>
  <si>
    <t xml:space="preserve">Usaha </t>
  </si>
  <si>
    <t>Tenaga kerja</t>
  </si>
  <si>
    <t>191.3 triliun</t>
  </si>
  <si>
    <t>6.38 juta USD</t>
  </si>
  <si>
    <t>1.5 juta unit</t>
  </si>
  <si>
    <t>3.8 juta</t>
  </si>
  <si>
    <t>Aspek</t>
  </si>
  <si>
    <t>Jumlah</t>
  </si>
  <si>
    <t>Persentase terhadap nasional</t>
  </si>
  <si>
    <t>3. Lanjutkan pengembangan desa</t>
  </si>
  <si>
    <t>4. Lanjutkan pengembangan di kota</t>
  </si>
  <si>
    <t>GEKRAF ( Gelar Produk Ekonomi Kreatif)</t>
  </si>
  <si>
    <t>http://disperindag.jabarprov.go.id/detail-post/12835/tahun-2021-sebagai-momentum-pemulihan-ekonomi-kreatif-jabar</t>
  </si>
  <si>
    <t>https://nasional.tempo.co/read/1224902/ridwan-kamil-ekonomi-kreatif-jawa-barat-paling-progresif</t>
  </si>
  <si>
    <t>Kontribusi Industri Kreatif Jabar 2016</t>
  </si>
  <si>
    <t>https://investor.id/business/kontribusi-industri-kreatif-terhadap-pdb-2019-diproyeksikan-755</t>
  </si>
  <si>
    <t>Rangkuman Solusi</t>
  </si>
  <si>
    <t>INDUSTRI KREATIF</t>
  </si>
  <si>
    <t>Industri Kreatif terhadap PDB Indonesia ( triliun rupiah)</t>
  </si>
  <si>
    <t>Sektor Unggulan Industri  Kreatif</t>
  </si>
  <si>
    <t>Fesyen</t>
  </si>
  <si>
    <t>Kriya</t>
  </si>
  <si>
    <t>Kuliner</t>
  </si>
  <si>
    <t>Sektor</t>
  </si>
  <si>
    <t>Ekspor ( miliar dolar As)</t>
  </si>
  <si>
    <t>Masalah</t>
  </si>
  <si>
    <t>1. Minimnya fasilitas untuk belajar dan berkarya ( harga khursus sangat mahal)</t>
  </si>
  <si>
    <t>2. Fasilitas dari pemerintah belum merata</t>
  </si>
  <si>
    <t>3. Sulitnya mendapatkan customer di era pandemi</t>
  </si>
  <si>
    <t>1. Digitalisasi</t>
  </si>
  <si>
    <t>2. Mendukung program pemerintah JABAR</t>
  </si>
  <si>
    <t>membuat aplikasi yang lengkap dengan fitur belajar sekaligus menjembatani tenaga kerja dengan customer</t>
  </si>
  <si>
    <t>EKRAF Film Festival</t>
  </si>
  <si>
    <t>Virtual talks show</t>
  </si>
  <si>
    <t>Creative Center di Bogor dan Cirebon </t>
  </si>
  <si>
    <t>ICALAN atau Inovasi Cara Penjualan</t>
  </si>
  <si>
    <t>KREATIFORUM ( pengembangan jaringan ekosistem ekonomi kreatif)</t>
  </si>
  <si>
    <t>UDUNAN ( pendanaan)</t>
  </si>
  <si>
    <t>3. Mendukung program pengembangan desa</t>
  </si>
  <si>
    <t>1. Digitalisasi fesyen dan sektor kreatif</t>
  </si>
  <si>
    <t>2. Franchise dan ekspor kuliner</t>
  </si>
  <si>
    <t>Jumlah Restoran, Rumah Makan dan Café</t>
  </si>
  <si>
    <t>Tahun</t>
  </si>
  <si>
    <t>Unit</t>
  </si>
  <si>
    <t>Kota Terbanyak</t>
  </si>
  <si>
    <t>https://opendata.jabarprov.go.id/id/dataset/jumlah-usaha-restoran-rumah-makan-dan-cafe-berdasarkan-kabupatenkota-di-jawa-barat</t>
  </si>
  <si>
    <t>Nama</t>
  </si>
  <si>
    <t>Asal</t>
  </si>
  <si>
    <t>Tujuan ekspor</t>
  </si>
  <si>
    <t>Kue Balok</t>
  </si>
  <si>
    <t>Malaysia</t>
  </si>
  <si>
    <t>Keripik Singkokng</t>
  </si>
  <si>
    <t>Korea</t>
  </si>
  <si>
    <t>Selai Pisang</t>
  </si>
  <si>
    <t>https://jabar.tribunnews.com/2018/03/28/blusukan-ke-pusat-oleh-oleh-ciamis-demiz-sebut-banyak-produk-jawa-barat-yang-bisa-diekspor</t>
  </si>
  <si>
    <t>Sumber</t>
  </si>
  <si>
    <t>https://www.republika.co.id/berita/qqzdfn328/lima-umkm-jawa-barat-tembus-pasar-korea</t>
  </si>
  <si>
    <t>Bandung, Sukabumi, Bogor</t>
  </si>
  <si>
    <t>1. Mempermudah dan menggalakan franchise tempat kuliner</t>
  </si>
  <si>
    <t>2. Mendukung ekspor kuliner khas asal Jawa Barat</t>
  </si>
  <si>
    <t>Daftar kuliner khasyang berpotensi diekspor</t>
  </si>
  <si>
    <t>1. Terlalu banyak teori, kurang praktek</t>
  </si>
  <si>
    <t>solusi: mendukung program kampus merdeka</t>
  </si>
  <si>
    <t>2. honor guru yang sangat sedikit</t>
  </si>
  <si>
    <t>Sistem Pendidikan yang Banyak Teori Minim Praktek</t>
  </si>
  <si>
    <t>Kesenjangan Gaji</t>
  </si>
  <si>
    <t>Pemkot Bekasi</t>
  </si>
  <si>
    <t>5.1 juta</t>
  </si>
  <si>
    <t>Pemprov jJabar</t>
  </si>
  <si>
    <t>2 juta</t>
  </si>
  <si>
    <t>Brunei</t>
  </si>
  <si>
    <t>Singapura</t>
  </si>
  <si>
    <t>Thailand</t>
  </si>
  <si>
    <t>Filipina</t>
  </si>
  <si>
    <t>Indonesia</t>
  </si>
  <si>
    <t>Peringkat  Rata - rata Gaji Guru ( juta/ bulan)</t>
  </si>
  <si>
    <t>1.56 - 3.59</t>
  </si>
  <si>
    <t>https://www.idntimes.com/news/indonesia/aulia-fitria/daftar-gaji-guru-pns/4</t>
  </si>
  <si>
    <t xml:space="preserve">solusi: </t>
  </si>
  <si>
    <t>naikkan upah guru baik PNS atau non PNS</t>
  </si>
  <si>
    <t>3. ekstrakuliler untuk mendukung kreativitas siswa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</si>
</sst>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777777"/>
      <name val="Arial"/>
      <family val="2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495057"/>
      <name val="Lato"/>
    </font>
    <font>
      <u/>
      <sz val="11"/>
      <color theme="10"/>
      <name val="Calibri"/>
      <family val="2"/>
      <scheme val="minor"/>
    </font>
    <font>
      <sz val="11"/>
      <color rgb="FF313131"/>
      <name val="Arial"/>
      <family val="2"/>
    </font>
    <font>
      <sz val="11"/>
      <color rgb="FF444444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CFCFC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E9ECEF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201">
    <xf numFmtId="0" fontId="0" fillId="0" borderId="0" xfId="0"/>
    <xf numFmtId="0" fontId="0" fillId="0" borderId="0" xfId="0" applyFill="1"/>
    <xf numFmtId="0" fontId="1" fillId="0" borderId="0" xfId="0" applyFont="1" applyBorder="1" applyAlignment="1">
      <alignment wrapText="1"/>
    </xf>
    <xf numFmtId="0" fontId="0" fillId="0" borderId="0" xfId="0" applyBorder="1"/>
    <xf numFmtId="0" fontId="0" fillId="2" borderId="0" xfId="0" applyFill="1" applyBorder="1"/>
    <xf numFmtId="0" fontId="0" fillId="0" borderId="0" xfId="0" applyFill="1" applyBorder="1"/>
    <xf numFmtId="0" fontId="0" fillId="0" borderId="1" xfId="0" applyBorder="1"/>
    <xf numFmtId="0" fontId="0" fillId="0" borderId="0" xfId="0" applyBorder="1" applyAlignment="1">
      <alignment wrapText="1"/>
    </xf>
    <xf numFmtId="0" fontId="3" fillId="0" borderId="0" xfId="0" applyFont="1" applyBorder="1"/>
    <xf numFmtId="0" fontId="0" fillId="0" borderId="7" xfId="0" applyBorder="1"/>
    <xf numFmtId="0" fontId="0" fillId="0" borderId="8" xfId="0" applyBorder="1"/>
    <xf numFmtId="0" fontId="0" fillId="0" borderId="6" xfId="0" applyBorder="1"/>
    <xf numFmtId="0" fontId="0" fillId="0" borderId="9" xfId="0" applyBorder="1"/>
    <xf numFmtId="0" fontId="1" fillId="2" borderId="0" xfId="0" applyFont="1" applyFill="1" applyBorder="1" applyAlignment="1">
      <alignment wrapText="1"/>
    </xf>
    <xf numFmtId="0" fontId="1" fillId="0" borderId="6" xfId="0" applyFont="1" applyBorder="1" applyAlignment="1">
      <alignment wrapText="1"/>
    </xf>
    <xf numFmtId="0" fontId="1" fillId="2" borderId="6" xfId="0" applyFont="1" applyFill="1" applyBorder="1" applyAlignment="1">
      <alignment wrapText="1"/>
    </xf>
    <xf numFmtId="0" fontId="0" fillId="2" borderId="7" xfId="0" applyFill="1" applyBorder="1"/>
    <xf numFmtId="0" fontId="1" fillId="0" borderId="9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0" fillId="0" borderId="2" xfId="0" applyBorder="1"/>
    <xf numFmtId="0" fontId="1" fillId="0" borderId="0" xfId="0" applyFont="1" applyFill="1" applyBorder="1" applyAlignment="1">
      <alignment wrapText="1"/>
    </xf>
    <xf numFmtId="0" fontId="4" fillId="2" borderId="0" xfId="0" applyFont="1" applyFill="1" applyBorder="1"/>
    <xf numFmtId="0" fontId="1" fillId="0" borderId="6" xfId="0" applyFont="1" applyFill="1" applyBorder="1" applyAlignment="1">
      <alignment wrapText="1"/>
    </xf>
    <xf numFmtId="0" fontId="5" fillId="0" borderId="2" xfId="0" applyFont="1" applyFill="1" applyBorder="1" applyAlignment="1">
      <alignment wrapText="1"/>
    </xf>
    <xf numFmtId="0" fontId="1" fillId="3" borderId="2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0" fillId="2" borderId="6" xfId="0" applyFill="1" applyBorder="1"/>
    <xf numFmtId="0" fontId="4" fillId="0" borderId="6" xfId="0" applyFont="1" applyBorder="1"/>
    <xf numFmtId="0" fontId="0" fillId="0" borderId="2" xfId="0" applyFill="1" applyBorder="1"/>
    <xf numFmtId="0" fontId="1" fillId="5" borderId="2" xfId="0" applyFont="1" applyFill="1" applyBorder="1" applyAlignment="1">
      <alignment horizontal="center" wrapText="1"/>
    </xf>
    <xf numFmtId="0" fontId="4" fillId="0" borderId="2" xfId="0" applyFont="1" applyBorder="1"/>
    <xf numFmtId="0" fontId="0" fillId="0" borderId="0" xfId="0" applyBorder="1" applyAlignment="1">
      <alignment horizontal="right" wrapText="1"/>
    </xf>
    <xf numFmtId="0" fontId="0" fillId="0" borderId="6" xfId="0" applyBorder="1" applyAlignment="1">
      <alignment horizontal="right" wrapText="1"/>
    </xf>
    <xf numFmtId="0" fontId="0" fillId="0" borderId="9" xfId="0" applyBorder="1" applyAlignment="1">
      <alignment horizontal="right" wrapText="1"/>
    </xf>
    <xf numFmtId="0" fontId="0" fillId="0" borderId="1" xfId="0" applyBorder="1" applyAlignment="1">
      <alignment horizontal="right" wrapText="1"/>
    </xf>
    <xf numFmtId="0" fontId="0" fillId="2" borderId="6" xfId="0" applyFill="1" applyBorder="1" applyAlignment="1">
      <alignment horizontal="right" wrapText="1"/>
    </xf>
    <xf numFmtId="0" fontId="0" fillId="2" borderId="0" xfId="0" applyFill="1" applyBorder="1" applyAlignment="1">
      <alignment horizontal="right" wrapText="1"/>
    </xf>
    <xf numFmtId="0" fontId="0" fillId="0" borderId="0" xfId="0" applyAlignment="1">
      <alignment vertical="center"/>
    </xf>
    <xf numFmtId="0" fontId="0" fillId="0" borderId="0" xfId="0" applyBorder="1" applyAlignment="1">
      <alignment horizontal="center"/>
    </xf>
    <xf numFmtId="0" fontId="0" fillId="0" borderId="0" xfId="0" applyAlignment="1"/>
    <xf numFmtId="0" fontId="0" fillId="0" borderId="4" xfId="0" applyBorder="1" applyAlignment="1"/>
    <xf numFmtId="0" fontId="0" fillId="0" borderId="4" xfId="0" applyBorder="1" applyAlignment="1">
      <alignment vertical="center"/>
    </xf>
    <xf numFmtId="0" fontId="0" fillId="0" borderId="0" xfId="0" applyNumberFormat="1"/>
    <xf numFmtId="0" fontId="2" fillId="0" borderId="0" xfId="0" applyFont="1" applyBorder="1" applyAlignment="1">
      <alignment horizontal="center" vertical="center"/>
    </xf>
    <xf numFmtId="0" fontId="1" fillId="5" borderId="10" xfId="0" applyFont="1" applyFill="1" applyBorder="1" applyAlignment="1">
      <alignment horizontal="center" wrapText="1"/>
    </xf>
    <xf numFmtId="0" fontId="0" fillId="0" borderId="12" xfId="0" applyFill="1" applyBorder="1"/>
    <xf numFmtId="0" fontId="0" fillId="0" borderId="6" xfId="0" applyNumberFormat="1" applyBorder="1"/>
    <xf numFmtId="0" fontId="0" fillId="0" borderId="0" xfId="0" applyNumberFormat="1" applyBorder="1"/>
    <xf numFmtId="0" fontId="0" fillId="0" borderId="9" xfId="0" applyNumberFormat="1" applyBorder="1"/>
    <xf numFmtId="0" fontId="0" fillId="0" borderId="1" xfId="0" applyNumberFormat="1" applyBorder="1"/>
    <xf numFmtId="0" fontId="0" fillId="2" borderId="6" xfId="0" applyNumberFormat="1" applyFill="1" applyBorder="1"/>
    <xf numFmtId="0" fontId="0" fillId="2" borderId="0" xfId="0" applyNumberFormat="1" applyFill="1" applyBorder="1"/>
    <xf numFmtId="0" fontId="0" fillId="0" borderId="0" xfId="0" applyFill="1" applyBorder="1" applyAlignment="1"/>
    <xf numFmtId="0" fontId="11" fillId="7" borderId="13" xfId="0" applyFont="1" applyFill="1" applyBorder="1" applyAlignment="1">
      <alignment horizontal="right" vertical="center"/>
    </xf>
    <xf numFmtId="17" fontId="0" fillId="0" borderId="6" xfId="0" applyNumberFormat="1" applyBorder="1"/>
    <xf numFmtId="0" fontId="11" fillId="0" borderId="0" xfId="0" applyFont="1" applyBorder="1"/>
    <xf numFmtId="0" fontId="11" fillId="0" borderId="1" xfId="0" applyFont="1" applyBorder="1"/>
    <xf numFmtId="0" fontId="0" fillId="0" borderId="7" xfId="0" applyBorder="1" applyAlignment="1"/>
    <xf numFmtId="0" fontId="9" fillId="0" borderId="0" xfId="0" applyFont="1"/>
    <xf numFmtId="0" fontId="0" fillId="0" borderId="14" xfId="0" applyBorder="1"/>
    <xf numFmtId="10" fontId="0" fillId="0" borderId="0" xfId="0" applyNumberFormat="1" applyBorder="1"/>
    <xf numFmtId="10" fontId="0" fillId="0" borderId="1" xfId="0" applyNumberFormat="1" applyBorder="1"/>
    <xf numFmtId="0" fontId="0" fillId="0" borderId="0" xfId="0" applyBorder="1" applyAlignment="1">
      <alignment vertical="center" wrapText="1"/>
    </xf>
    <xf numFmtId="0" fontId="0" fillId="2" borderId="9" xfId="0" applyFill="1" applyBorder="1"/>
    <xf numFmtId="0" fontId="0" fillId="2" borderId="1" xfId="0" applyFill="1" applyBorder="1" applyAlignment="1">
      <alignment vertical="center" wrapText="1"/>
    </xf>
    <xf numFmtId="0" fontId="0" fillId="2" borderId="8" xfId="0" applyFill="1" applyBorder="1"/>
    <xf numFmtId="10" fontId="0" fillId="0" borderId="7" xfId="0" applyNumberFormat="1" applyBorder="1"/>
    <xf numFmtId="10" fontId="0" fillId="0" borderId="8" xfId="0" applyNumberFormat="1" applyBorder="1"/>
    <xf numFmtId="0" fontId="9" fillId="0" borderId="0" xfId="0" applyFont="1" applyFill="1" applyBorder="1"/>
    <xf numFmtId="0" fontId="0" fillId="0" borderId="0" xfId="0" applyFill="1" applyBorder="1" applyAlignment="1">
      <alignment wrapText="1"/>
    </xf>
    <xf numFmtId="0" fontId="0" fillId="0" borderId="0" xfId="0" applyFill="1" applyBorder="1" applyAlignment="1">
      <alignment vertical="center"/>
    </xf>
    <xf numFmtId="0" fontId="0" fillId="0" borderId="8" xfId="0" applyFill="1" applyBorder="1"/>
    <xf numFmtId="0" fontId="0" fillId="0" borderId="6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9" fillId="0" borderId="6" xfId="0" applyFont="1" applyBorder="1"/>
    <xf numFmtId="0" fontId="12" fillId="0" borderId="6" xfId="1" applyBorder="1"/>
    <xf numFmtId="0" fontId="0" fillId="0" borderId="9" xfId="0" applyFill="1" applyBorder="1"/>
    <xf numFmtId="0" fontId="0" fillId="0" borderId="5" xfId="0" applyFill="1" applyBorder="1"/>
    <xf numFmtId="0" fontId="0" fillId="0" borderId="6" xfId="0" applyFill="1" applyBorder="1"/>
    <xf numFmtId="0" fontId="8" fillId="0" borderId="0" xfId="0" applyFont="1" applyBorder="1" applyAlignment="1"/>
    <xf numFmtId="0" fontId="13" fillId="0" borderId="0" xfId="0" applyFont="1"/>
    <xf numFmtId="0" fontId="12" fillId="0" borderId="7" xfId="1" applyBorder="1"/>
    <xf numFmtId="0" fontId="12" fillId="0" borderId="8" xfId="1" applyBorder="1"/>
    <xf numFmtId="0" fontId="14" fillId="0" borderId="0" xfId="0" applyFont="1" applyAlignment="1">
      <alignment vertical="center" wrapText="1"/>
    </xf>
    <xf numFmtId="0" fontId="14" fillId="0" borderId="6" xfId="0" applyFont="1" applyBorder="1" applyAlignment="1">
      <alignment vertical="center" wrapText="1"/>
    </xf>
    <xf numFmtId="1" fontId="0" fillId="0" borderId="7" xfId="0" applyNumberFormat="1" applyBorder="1"/>
    <xf numFmtId="0" fontId="0" fillId="0" borderId="8" xfId="0" applyNumberFormat="1" applyBorder="1"/>
    <xf numFmtId="0" fontId="12" fillId="0" borderId="0" xfId="1" applyAlignment="1">
      <alignment horizontal="left"/>
    </xf>
    <xf numFmtId="0" fontId="0" fillId="0" borderId="0" xfId="0" applyAlignment="1">
      <alignment horizontal="left"/>
    </xf>
    <xf numFmtId="0" fontId="12" fillId="0" borderId="11" xfId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12" fillId="0" borderId="4" xfId="1" applyBorder="1" applyAlignment="1">
      <alignment horizontal="left"/>
    </xf>
    <xf numFmtId="0" fontId="0" fillId="0" borderId="4" xfId="0" applyBorder="1" applyAlignment="1">
      <alignment horizontal="left"/>
    </xf>
    <xf numFmtId="0" fontId="6" fillId="0" borderId="0" xfId="0" applyFont="1" applyAlignment="1">
      <alignment horizontal="center" vertical="center"/>
    </xf>
    <xf numFmtId="0" fontId="0" fillId="6" borderId="10" xfId="0" applyFill="1" applyBorder="1" applyAlignment="1">
      <alignment horizontal="center"/>
    </xf>
    <xf numFmtId="0" fontId="0" fillId="6" borderId="11" xfId="0" applyFill="1" applyBorder="1" applyAlignment="1">
      <alignment horizontal="center"/>
    </xf>
    <xf numFmtId="0" fontId="0" fillId="6" borderId="12" xfId="0" applyFill="1" applyBorder="1" applyAlignment="1">
      <alignment horizontal="center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12" fillId="0" borderId="0" xfId="1" applyBorder="1" applyAlignment="1">
      <alignment horizontal="left"/>
    </xf>
    <xf numFmtId="0" fontId="0" fillId="0" borderId="0" xfId="0" applyBorder="1" applyAlignment="1">
      <alignment horizontal="left"/>
    </xf>
    <xf numFmtId="0" fontId="8" fillId="0" borderId="0" xfId="0" applyFon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12" fillId="0" borderId="0" xfId="1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8" fillId="0" borderId="3" xfId="0" applyFont="1" applyBorder="1" applyAlignment="1">
      <alignment horizontal="left" vertical="center"/>
    </xf>
    <xf numFmtId="0" fontId="8" fillId="0" borderId="4" xfId="0" applyFont="1" applyBorder="1" applyAlignment="1">
      <alignment horizontal="left" vertical="center"/>
    </xf>
    <xf numFmtId="0" fontId="8" fillId="0" borderId="5" xfId="0" applyFont="1" applyBorder="1" applyAlignment="1">
      <alignment horizontal="left" vertical="center"/>
    </xf>
    <xf numFmtId="0" fontId="8" fillId="0" borderId="10" xfId="0" applyFont="1" applyBorder="1" applyAlignment="1">
      <alignment horizontal="left" vertical="center"/>
    </xf>
    <xf numFmtId="0" fontId="8" fillId="0" borderId="11" xfId="0" applyFont="1" applyBorder="1" applyAlignment="1">
      <alignment horizontal="left" vertical="center"/>
    </xf>
    <xf numFmtId="0" fontId="8" fillId="0" borderId="12" xfId="0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/>
    </xf>
    <xf numFmtId="0" fontId="0" fillId="0" borderId="6" xfId="0" applyBorder="1" applyAlignment="1">
      <alignment horizontal="left" wrapText="1"/>
    </xf>
    <xf numFmtId="0" fontId="0" fillId="0" borderId="0" xfId="0" applyBorder="1" applyAlignment="1">
      <alignment horizontal="left" wrapText="1"/>
    </xf>
    <xf numFmtId="0" fontId="0" fillId="0" borderId="7" xfId="0" applyBorder="1" applyAlignment="1">
      <alignment horizontal="left" wrapText="1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8" fillId="0" borderId="10" xfId="0" applyFont="1" applyBorder="1" applyAlignment="1">
      <alignment horizontal="left"/>
    </xf>
    <xf numFmtId="0" fontId="8" fillId="0" borderId="11" xfId="0" applyFont="1" applyBorder="1" applyAlignment="1">
      <alignment horizontal="left"/>
    </xf>
    <xf numFmtId="0" fontId="8" fillId="0" borderId="12" xfId="0" applyFont="1" applyBorder="1" applyAlignment="1">
      <alignment horizontal="left"/>
    </xf>
    <xf numFmtId="0" fontId="12" fillId="0" borderId="10" xfId="1" applyBorder="1" applyAlignment="1"/>
    <xf numFmtId="0" fontId="12" fillId="0" borderId="11" xfId="1" applyBorder="1" applyAlignment="1"/>
    <xf numFmtId="0" fontId="12" fillId="0" borderId="12" xfId="1" applyBorder="1" applyAlignment="1"/>
    <xf numFmtId="0" fontId="0" fillId="0" borderId="5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10" fontId="0" fillId="0" borderId="3" xfId="0" applyNumberFormat="1" applyBorder="1" applyAlignment="1">
      <alignment horizontal="center"/>
    </xf>
    <xf numFmtId="10" fontId="0" fillId="0" borderId="5" xfId="0" applyNumberFormat="1" applyBorder="1" applyAlignment="1">
      <alignment horizontal="center"/>
    </xf>
    <xf numFmtId="10" fontId="0" fillId="0" borderId="9" xfId="0" applyNumberFormat="1" applyBorder="1" applyAlignment="1">
      <alignment horizontal="center"/>
    </xf>
    <xf numFmtId="10" fontId="0" fillId="0" borderId="8" xfId="0" applyNumberForma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10" fillId="0" borderId="10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left" vertical="center"/>
    </xf>
    <xf numFmtId="0" fontId="0" fillId="0" borderId="10" xfId="0" applyBorder="1" applyAlignment="1">
      <alignment horizontal="left"/>
    </xf>
    <xf numFmtId="0" fontId="0" fillId="0" borderId="12" xfId="0" applyBorder="1" applyAlignment="1">
      <alignment horizontal="left"/>
    </xf>
    <xf numFmtId="0" fontId="12" fillId="0" borderId="0" xfId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2" fillId="0" borderId="6" xfId="1" applyBorder="1" applyAlignment="1">
      <alignment horizontal="left"/>
    </xf>
    <xf numFmtId="0" fontId="8" fillId="0" borderId="10" xfId="0" applyFont="1" applyFill="1" applyBorder="1" applyAlignment="1">
      <alignment horizontal="left"/>
    </xf>
    <xf numFmtId="0" fontId="8" fillId="0" borderId="11" xfId="0" applyFont="1" applyFill="1" applyBorder="1" applyAlignment="1">
      <alignment horizontal="left"/>
    </xf>
    <xf numFmtId="0" fontId="8" fillId="0" borderId="12" xfId="0" applyFont="1" applyFill="1" applyBorder="1" applyAlignment="1">
      <alignment horizontal="left"/>
    </xf>
    <xf numFmtId="0" fontId="13" fillId="0" borderId="0" xfId="0" applyFont="1" applyAlignment="1">
      <alignment horizontal="left"/>
    </xf>
    <xf numFmtId="0" fontId="0" fillId="0" borderId="7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3" xfId="0" applyBorder="1" applyAlignment="1">
      <alignment horizontal="left" vertical="center"/>
    </xf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0" fillId="0" borderId="12" xfId="0" applyBorder="1" applyAlignment="1">
      <alignment horizontal="left" vertical="center"/>
    </xf>
    <xf numFmtId="0" fontId="12" fillId="0" borderId="4" xfId="1" applyFill="1" applyBorder="1" applyAlignment="1">
      <alignment horizontal="left"/>
    </xf>
    <xf numFmtId="0" fontId="0" fillId="0" borderId="4" xfId="0" applyFill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NOVO/Documents/AYO%20LOMBA/2021%20-%20Turnamen%20Sains%20Data/Data%20Tambahan/jumlah%20rumah%20makan/disparbud-od_jumlah_restoran_rumah_makan_dan_cafe_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</sheetNames>
    <sheetDataSet>
      <sheetData sheetId="0">
        <row r="55">
          <cell r="F55">
            <v>235</v>
          </cell>
        </row>
        <row r="56">
          <cell r="F56">
            <v>72</v>
          </cell>
        </row>
        <row r="57">
          <cell r="F57">
            <v>237</v>
          </cell>
        </row>
        <row r="58">
          <cell r="F58">
            <v>532</v>
          </cell>
        </row>
        <row r="59">
          <cell r="F59">
            <v>228</v>
          </cell>
        </row>
        <row r="60">
          <cell r="F60">
            <v>25</v>
          </cell>
        </row>
        <row r="61">
          <cell r="F61">
            <v>118</v>
          </cell>
        </row>
        <row r="62">
          <cell r="F62">
            <v>78</v>
          </cell>
        </row>
        <row r="63">
          <cell r="F63">
            <v>25</v>
          </cell>
        </row>
        <row r="64">
          <cell r="F64">
            <v>67</v>
          </cell>
        </row>
        <row r="65">
          <cell r="F65">
            <v>119</v>
          </cell>
        </row>
        <row r="66">
          <cell r="F66">
            <v>36</v>
          </cell>
        </row>
        <row r="67">
          <cell r="F67">
            <v>159</v>
          </cell>
        </row>
        <row r="68">
          <cell r="F68">
            <v>117</v>
          </cell>
        </row>
        <row r="69">
          <cell r="F69">
            <v>227</v>
          </cell>
        </row>
        <row r="70">
          <cell r="F70">
            <v>93</v>
          </cell>
        </row>
        <row r="71">
          <cell r="F71">
            <v>152</v>
          </cell>
        </row>
        <row r="72">
          <cell r="F72">
            <v>156</v>
          </cell>
        </row>
        <row r="73">
          <cell r="F73">
            <v>195</v>
          </cell>
        </row>
        <row r="74">
          <cell r="F74">
            <v>87</v>
          </cell>
        </row>
        <row r="75">
          <cell r="F75">
            <v>756</v>
          </cell>
        </row>
        <row r="76">
          <cell r="F76">
            <v>143</v>
          </cell>
        </row>
        <row r="77">
          <cell r="F77">
            <v>235</v>
          </cell>
        </row>
        <row r="78">
          <cell r="F78">
            <v>381</v>
          </cell>
        </row>
        <row r="79">
          <cell r="F79">
            <v>114</v>
          </cell>
        </row>
        <row r="80">
          <cell r="F80">
            <v>132</v>
          </cell>
        </row>
        <row r="81">
          <cell r="F81">
            <v>54</v>
          </cell>
        </row>
        <row r="82">
          <cell r="F82">
            <v>342</v>
          </cell>
        </row>
        <row r="83">
          <cell r="F83">
            <v>72</v>
          </cell>
        </row>
        <row r="84">
          <cell r="F84">
            <v>237</v>
          </cell>
        </row>
        <row r="85">
          <cell r="F85">
            <v>532</v>
          </cell>
        </row>
        <row r="86">
          <cell r="F86">
            <v>228</v>
          </cell>
        </row>
        <row r="87">
          <cell r="F87">
            <v>25</v>
          </cell>
        </row>
        <row r="88">
          <cell r="F88">
            <v>52</v>
          </cell>
        </row>
        <row r="89">
          <cell r="F89">
            <v>78</v>
          </cell>
        </row>
        <row r="90">
          <cell r="F90">
            <v>25</v>
          </cell>
        </row>
        <row r="91">
          <cell r="F91">
            <v>67</v>
          </cell>
        </row>
        <row r="92">
          <cell r="F92">
            <v>119</v>
          </cell>
        </row>
        <row r="93">
          <cell r="F93">
            <v>36</v>
          </cell>
        </row>
        <row r="94">
          <cell r="F94">
            <v>159</v>
          </cell>
        </row>
        <row r="95">
          <cell r="F95">
            <v>117</v>
          </cell>
        </row>
        <row r="96">
          <cell r="F96">
            <v>570</v>
          </cell>
        </row>
        <row r="97">
          <cell r="F97">
            <v>93</v>
          </cell>
        </row>
        <row r="98">
          <cell r="F98">
            <v>152</v>
          </cell>
        </row>
        <row r="99">
          <cell r="F99">
            <v>156</v>
          </cell>
        </row>
        <row r="100">
          <cell r="F100">
            <v>195</v>
          </cell>
        </row>
        <row r="101">
          <cell r="F101">
            <v>87</v>
          </cell>
        </row>
        <row r="102">
          <cell r="F102">
            <v>756</v>
          </cell>
        </row>
        <row r="103">
          <cell r="F103">
            <v>147</v>
          </cell>
        </row>
        <row r="104">
          <cell r="F104">
            <v>235</v>
          </cell>
        </row>
        <row r="105">
          <cell r="F105">
            <v>381</v>
          </cell>
        </row>
        <row r="106">
          <cell r="F106">
            <v>114</v>
          </cell>
        </row>
        <row r="107">
          <cell r="F107">
            <v>132</v>
          </cell>
        </row>
        <row r="108">
          <cell r="F108">
            <v>47</v>
          </cell>
        </row>
        <row r="109">
          <cell r="F109">
            <v>0</v>
          </cell>
        </row>
        <row r="110">
          <cell r="F110">
            <v>0</v>
          </cell>
        </row>
        <row r="111">
          <cell r="F111">
            <v>500</v>
          </cell>
        </row>
        <row r="112">
          <cell r="F112">
            <v>93</v>
          </cell>
        </row>
        <row r="113">
          <cell r="F113">
            <v>298</v>
          </cell>
        </row>
        <row r="114">
          <cell r="F114">
            <v>31</v>
          </cell>
        </row>
        <row r="115">
          <cell r="F115">
            <v>52</v>
          </cell>
        </row>
        <row r="116">
          <cell r="F116">
            <v>133</v>
          </cell>
        </row>
        <row r="117">
          <cell r="F117">
            <v>255</v>
          </cell>
        </row>
        <row r="118">
          <cell r="F118">
            <v>103</v>
          </cell>
        </row>
        <row r="119">
          <cell r="F119">
            <v>0</v>
          </cell>
        </row>
        <row r="120">
          <cell r="F120">
            <v>408</v>
          </cell>
        </row>
        <row r="121">
          <cell r="F121">
            <v>177</v>
          </cell>
        </row>
        <row r="122">
          <cell r="F122">
            <v>371</v>
          </cell>
        </row>
        <row r="123">
          <cell r="F123">
            <v>275</v>
          </cell>
        </row>
        <row r="124">
          <cell r="F124">
            <v>200</v>
          </cell>
        </row>
        <row r="125">
          <cell r="F125">
            <v>71</v>
          </cell>
        </row>
        <row r="126">
          <cell r="F126">
            <v>156</v>
          </cell>
        </row>
        <row r="127">
          <cell r="F127">
            <v>198</v>
          </cell>
        </row>
        <row r="128">
          <cell r="F128">
            <v>0</v>
          </cell>
        </row>
        <row r="129">
          <cell r="F129">
            <v>1052</v>
          </cell>
        </row>
        <row r="130">
          <cell r="F130">
            <v>143</v>
          </cell>
        </row>
        <row r="131">
          <cell r="F131">
            <v>252</v>
          </cell>
        </row>
        <row r="132">
          <cell r="F132">
            <v>0</v>
          </cell>
        </row>
        <row r="133">
          <cell r="F133">
            <v>114</v>
          </cell>
        </row>
        <row r="134">
          <cell r="F134">
            <v>0</v>
          </cell>
        </row>
        <row r="135">
          <cell r="F135">
            <v>0</v>
          </cell>
        </row>
        <row r="136">
          <cell r="F136">
            <v>453</v>
          </cell>
        </row>
        <row r="137">
          <cell r="F137">
            <v>72</v>
          </cell>
        </row>
        <row r="138">
          <cell r="F138">
            <v>500</v>
          </cell>
        </row>
        <row r="139">
          <cell r="F139">
            <v>258</v>
          </cell>
        </row>
        <row r="140">
          <cell r="F140">
            <v>173</v>
          </cell>
        </row>
        <row r="141">
          <cell r="F141">
            <v>33</v>
          </cell>
        </row>
        <row r="142">
          <cell r="F142">
            <v>52</v>
          </cell>
        </row>
        <row r="143">
          <cell r="F143">
            <v>0</v>
          </cell>
        </row>
        <row r="144">
          <cell r="F144">
            <v>244</v>
          </cell>
        </row>
        <row r="145">
          <cell r="F145">
            <v>90</v>
          </cell>
        </row>
        <row r="146">
          <cell r="F146">
            <v>190</v>
          </cell>
        </row>
        <row r="147">
          <cell r="F147">
            <v>54</v>
          </cell>
        </row>
        <row r="148">
          <cell r="F148">
            <v>189</v>
          </cell>
        </row>
        <row r="149">
          <cell r="F149">
            <v>138</v>
          </cell>
        </row>
        <row r="150">
          <cell r="F150">
            <v>442</v>
          </cell>
        </row>
        <row r="151">
          <cell r="F151">
            <v>200</v>
          </cell>
        </row>
        <row r="152">
          <cell r="F152">
            <v>134</v>
          </cell>
        </row>
        <row r="153">
          <cell r="F153">
            <v>239</v>
          </cell>
        </row>
        <row r="154">
          <cell r="F154">
            <v>198</v>
          </cell>
        </row>
        <row r="155">
          <cell r="F155">
            <v>0</v>
          </cell>
        </row>
        <row r="156">
          <cell r="F156">
            <v>952</v>
          </cell>
        </row>
        <row r="157">
          <cell r="F157">
            <v>147</v>
          </cell>
        </row>
        <row r="158">
          <cell r="F158">
            <v>2208</v>
          </cell>
        </row>
        <row r="159">
          <cell r="F159">
            <v>0</v>
          </cell>
        </row>
        <row r="160">
          <cell r="F160">
            <v>116</v>
          </cell>
        </row>
        <row r="161">
          <cell r="F161">
            <v>216</v>
          </cell>
        </row>
        <row r="162">
          <cell r="F162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jabar.bps.go.id/indicator/23/86/1/indeks-kedalaman-kemiskinan.html" TargetMode="External"/><Relationship Id="rId3" Type="http://schemas.openxmlformats.org/officeDocument/2006/relationships/hyperlink" Target="https://jabar.bps.go.id/pressrelease/2021/07/15/900/tingkat-kemiskinan-jawa-barat-maret-2021-sebesar-8-40-persen-dan-ketimpangan-pendapatan-sebesar-0-412.html" TargetMode="External"/><Relationship Id="rId7" Type="http://schemas.openxmlformats.org/officeDocument/2006/relationships/hyperlink" Target="https://opendata.jabarprov.go.id/id/dataset/persentase-penduduk-miskin-berdasarkan-kabupatenkota-di-jawa-barat" TargetMode="External"/><Relationship Id="rId2" Type="http://schemas.openxmlformats.org/officeDocument/2006/relationships/hyperlink" Target="https://jabar.bps.go.id/pressrelease/2021/07/15/900/tingkat-kemiskinan-jawa-barat-maret-2021-sebesar-8-40-persen-dan-ketimpangan-pendapatan-sebesar-0-412.html" TargetMode="External"/><Relationship Id="rId1" Type="http://schemas.openxmlformats.org/officeDocument/2006/relationships/hyperlink" Target="https://databoks.katadata.co.id/datapublish/2019/11/28/pengangguran-universitas-di-jawa-barat-semakin-meningkat" TargetMode="External"/><Relationship Id="rId6" Type="http://schemas.openxmlformats.org/officeDocument/2006/relationships/hyperlink" Target="https://opendata.jabarprov.go.id/id/dataset/jumlah-penduduk-miskin-berdasarkan-kabupatenkota-di-jawa-barat" TargetMode="External"/><Relationship Id="rId5" Type="http://schemas.openxmlformats.org/officeDocument/2006/relationships/hyperlink" Target="https://opendata.jabarprov.go.id/id/dataset/indeks-keparahan-kemiskinan-berdasarkan-kabupatenkota-di-jawa-barat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opendata.jabarprov.go.id/id/dataset/jumlah-penduduk-yang-bekerja-berdasarkan-jenis-pekerjaan-atau-jabatan-di-jawa-barat" TargetMode="External"/><Relationship Id="rId9" Type="http://schemas.openxmlformats.org/officeDocument/2006/relationships/hyperlink" Target="https://opendata.jabarprov.go.id/id/dataset/jumlah-pengeluaran-per-kapita-berdasarkan-kabupatenkota-di-jawa-barat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databoks.katadata.co.id/datapublish/2019/11/28/pengangguran-universitas-di-jawa-barat-semakin-meningkat" TargetMode="External"/><Relationship Id="rId3" Type="http://schemas.openxmlformats.org/officeDocument/2006/relationships/hyperlink" Target="http://disperindag.jabarprov.go.id/detail-post/12835/tahun-2021-sebagai-momentum-pemulihan-ekonomi-kreatif-jabar" TargetMode="External"/><Relationship Id="rId7" Type="http://schemas.openxmlformats.org/officeDocument/2006/relationships/hyperlink" Target="https://jabar.tribunnews.com/2018/03/28/blusukan-ke-pusat-oleh-oleh-ciamis-demiz-sebut-banyak-produk-jawa-barat-yang-bisa-diekspor" TargetMode="External"/><Relationship Id="rId2" Type="http://schemas.openxmlformats.org/officeDocument/2006/relationships/hyperlink" Target="https://investor.id/business/kontribusi-industri-kreatif-terhadap-pdb-2019-diproyeksikan-755" TargetMode="External"/><Relationship Id="rId1" Type="http://schemas.openxmlformats.org/officeDocument/2006/relationships/hyperlink" Target="http://disperindag.jabarprov.go.id/detail-post/12835/tahun-2021-sebagai-momentum-pemulihan-ekonomi-kreatif-jabar" TargetMode="External"/><Relationship Id="rId6" Type="http://schemas.openxmlformats.org/officeDocument/2006/relationships/hyperlink" Target="https://www.republika.co.id/berita/qqzdfn328/lima-umkm-jawa-barat-tembus-pasar-korea" TargetMode="External"/><Relationship Id="rId5" Type="http://schemas.openxmlformats.org/officeDocument/2006/relationships/hyperlink" Target="https://opendata.jabarprov.go.id/id/dataset/jumlah-usaha-restoran-rumah-makan-dan-cafe-berdasarkan-kabupatenkota-di-jawa-barat" TargetMode="External"/><Relationship Id="rId4" Type="http://schemas.openxmlformats.org/officeDocument/2006/relationships/hyperlink" Target="https://nasional.tempo.co/read/1224902/ridwan-kamil-ekonomi-kreatif-jawa-barat-paling-progresif" TargetMode="External"/><Relationship Id="rId9" Type="http://schemas.openxmlformats.org/officeDocument/2006/relationships/hyperlink" Target="https://www.idntimes.com/news/indonesia/aulia-fitria/daftar-gaji-guru-pns/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159"/>
  <sheetViews>
    <sheetView tabSelected="1" zoomScale="60" zoomScaleNormal="60" workbookViewId="0">
      <selection activeCell="Y21" sqref="Y21"/>
    </sheetView>
  </sheetViews>
  <sheetFormatPr defaultRowHeight="15" x14ac:dyDescent="0.25"/>
  <cols>
    <col min="1" max="1" width="2" customWidth="1"/>
    <col min="2" max="2" width="9.5703125" customWidth="1"/>
    <col min="3" max="3" width="34.5703125" customWidth="1"/>
    <col min="4" max="4" width="10" bestFit="1" customWidth="1"/>
    <col min="5" max="5" width="10" customWidth="1"/>
    <col min="6" max="6" width="10.28515625" customWidth="1"/>
    <col min="7" max="7" width="10.7109375" customWidth="1"/>
    <col min="8" max="8" width="11.28515625" customWidth="1"/>
    <col min="9" max="9" width="11.7109375" customWidth="1"/>
    <col min="10" max="10" width="11" customWidth="1"/>
    <col min="11" max="11" width="11.28515625" customWidth="1"/>
    <col min="12" max="12" width="11.140625" customWidth="1"/>
    <col min="13" max="13" width="11" customWidth="1"/>
    <col min="14" max="14" width="10.7109375" customWidth="1"/>
    <col min="15" max="15" width="11.140625" customWidth="1"/>
    <col min="18" max="18" width="8.85546875" customWidth="1"/>
    <col min="19" max="19" width="9.140625" hidden="1" customWidth="1"/>
    <col min="20" max="21" width="10.5703125" customWidth="1"/>
    <col min="26" max="26" width="9.85546875" customWidth="1"/>
    <col min="27" max="27" width="10.28515625" customWidth="1"/>
    <col min="28" max="28" width="11.140625" customWidth="1"/>
    <col min="41" max="41" width="10" customWidth="1"/>
    <col min="43" max="43" width="10.140625" customWidth="1"/>
    <col min="48" max="48" width="26.140625" customWidth="1"/>
    <col min="49" max="49" width="23.140625" customWidth="1"/>
    <col min="51" max="51" width="17.42578125" customWidth="1"/>
  </cols>
  <sheetData>
    <row r="1" spans="2:56" x14ac:dyDescent="0.25">
      <c r="E1" s="90" t="s">
        <v>107</v>
      </c>
      <c r="F1" s="91"/>
      <c r="G1" s="91"/>
      <c r="H1" s="91"/>
      <c r="K1" s="90" t="s">
        <v>104</v>
      </c>
      <c r="L1" s="91"/>
      <c r="M1" s="91"/>
      <c r="N1" s="91"/>
      <c r="Q1" s="90" t="s">
        <v>109</v>
      </c>
      <c r="R1" s="91"/>
      <c r="S1" s="91"/>
      <c r="T1" s="91"/>
      <c r="U1" s="91"/>
      <c r="X1" s="90" t="s">
        <v>103</v>
      </c>
      <c r="Y1" s="91"/>
      <c r="Z1" s="91"/>
      <c r="AA1" s="91"/>
      <c r="AD1" s="90" t="s">
        <v>105</v>
      </c>
      <c r="AE1" s="91"/>
      <c r="AF1" s="91"/>
      <c r="AG1" s="91"/>
      <c r="AJ1" s="90" t="s">
        <v>106</v>
      </c>
      <c r="AK1" s="91"/>
      <c r="AL1" s="91"/>
      <c r="AM1" s="91"/>
      <c r="AP1" s="90" t="s">
        <v>110</v>
      </c>
      <c r="AQ1" s="91"/>
      <c r="AR1" s="91"/>
      <c r="AS1" s="91"/>
    </row>
    <row r="2" spans="2:56" ht="32.25" customHeight="1" x14ac:dyDescent="0.25">
      <c r="B2" s="172" t="s">
        <v>78</v>
      </c>
      <c r="C2" s="173"/>
      <c r="D2" s="178" t="s">
        <v>55</v>
      </c>
      <c r="E2" s="172"/>
      <c r="F2" s="172"/>
      <c r="G2" s="172"/>
      <c r="H2" s="172"/>
      <c r="I2" s="172"/>
      <c r="J2" s="172"/>
      <c r="K2" s="172"/>
      <c r="L2" s="172"/>
      <c r="M2" s="172"/>
      <c r="N2" s="172"/>
      <c r="O2" s="172"/>
      <c r="P2" s="172"/>
      <c r="Q2" s="172"/>
      <c r="R2" s="172"/>
      <c r="S2" s="172"/>
      <c r="T2" s="172"/>
      <c r="U2" s="172"/>
      <c r="V2" s="172"/>
      <c r="W2" s="172"/>
      <c r="X2" s="172"/>
      <c r="Y2" s="172"/>
      <c r="Z2" s="172"/>
      <c r="AA2" s="172"/>
      <c r="AB2" s="172"/>
      <c r="AC2" s="172"/>
      <c r="AD2" s="172"/>
      <c r="AE2" s="172"/>
      <c r="AF2" s="172"/>
      <c r="AG2" s="172"/>
      <c r="AH2" s="172"/>
      <c r="AI2" s="172"/>
      <c r="AJ2" s="172"/>
      <c r="AK2" s="172"/>
      <c r="AL2" s="172"/>
      <c r="AM2" s="172"/>
      <c r="AN2" s="172"/>
      <c r="AO2" s="172"/>
      <c r="AP2" s="172"/>
      <c r="AQ2" s="172"/>
      <c r="AR2" s="172"/>
      <c r="AS2" s="172"/>
      <c r="AT2" s="172"/>
      <c r="AU2" s="3"/>
      <c r="AV2" s="3"/>
      <c r="AW2" s="3"/>
      <c r="AX2" s="3"/>
      <c r="AY2" s="3"/>
      <c r="AZ2" s="3"/>
      <c r="BA2" s="3"/>
      <c r="BB2" s="3"/>
      <c r="BC2" s="3"/>
    </row>
    <row r="3" spans="2:56" ht="31.5" customHeight="1" x14ac:dyDescent="0.25">
      <c r="B3" s="177" t="s">
        <v>33</v>
      </c>
      <c r="C3" s="177" t="s">
        <v>3</v>
      </c>
      <c r="D3" s="177" t="s">
        <v>79</v>
      </c>
      <c r="E3" s="177"/>
      <c r="F3" s="177"/>
      <c r="G3" s="177"/>
      <c r="H3" s="177"/>
      <c r="I3" s="177"/>
      <c r="J3" s="163" t="s">
        <v>32</v>
      </c>
      <c r="K3" s="164"/>
      <c r="L3" s="164"/>
      <c r="M3" s="164"/>
      <c r="N3" s="164"/>
      <c r="O3" s="164"/>
      <c r="P3" s="164"/>
      <c r="Q3" s="164"/>
      <c r="R3" s="164"/>
      <c r="S3" s="164"/>
      <c r="T3" s="164"/>
      <c r="U3" s="164"/>
      <c r="V3" s="164"/>
      <c r="W3" s="164"/>
      <c r="X3" s="164"/>
      <c r="Y3" s="164"/>
      <c r="Z3" s="164"/>
      <c r="AA3" s="164"/>
      <c r="AB3" s="164"/>
      <c r="AC3" s="164"/>
      <c r="AD3" s="164"/>
      <c r="AE3" s="164"/>
      <c r="AF3" s="164"/>
      <c r="AG3" s="164"/>
      <c r="AH3" s="164"/>
      <c r="AI3" s="164"/>
      <c r="AJ3" s="164"/>
      <c r="AK3" s="164"/>
      <c r="AL3" s="164"/>
      <c r="AM3" s="164"/>
      <c r="AN3" s="164"/>
      <c r="AO3" s="165" t="s">
        <v>58</v>
      </c>
      <c r="AP3" s="166"/>
      <c r="AQ3" s="166"/>
      <c r="AR3" s="166"/>
      <c r="AS3" s="166"/>
      <c r="AT3" s="167"/>
      <c r="AU3" s="44"/>
      <c r="AV3" s="3"/>
      <c r="AW3" s="8"/>
      <c r="AX3" s="3"/>
      <c r="AY3" s="3"/>
      <c r="AZ3" s="2"/>
      <c r="BA3" s="2"/>
      <c r="BB3" s="2"/>
      <c r="BC3" s="2"/>
    </row>
    <row r="4" spans="2:56" ht="24.75" customHeight="1" x14ac:dyDescent="0.25">
      <c r="B4" s="177"/>
      <c r="C4" s="177"/>
      <c r="D4" s="177"/>
      <c r="E4" s="177"/>
      <c r="F4" s="177"/>
      <c r="G4" s="177"/>
      <c r="H4" s="177"/>
      <c r="I4" s="177"/>
      <c r="J4" s="177" t="s">
        <v>62</v>
      </c>
      <c r="K4" s="177"/>
      <c r="L4" s="177"/>
      <c r="M4" s="177"/>
      <c r="N4" s="177"/>
      <c r="O4" s="177"/>
      <c r="P4" s="160" t="s">
        <v>80</v>
      </c>
      <c r="Q4" s="161"/>
      <c r="R4" s="161"/>
      <c r="S4" s="161"/>
      <c r="T4" s="161"/>
      <c r="U4" s="161"/>
      <c r="V4" s="162"/>
      <c r="W4" s="174" t="s">
        <v>35</v>
      </c>
      <c r="X4" s="175"/>
      <c r="Y4" s="175"/>
      <c r="Z4" s="175"/>
      <c r="AA4" s="175"/>
      <c r="AB4" s="176"/>
      <c r="AC4" s="164" t="s">
        <v>36</v>
      </c>
      <c r="AD4" s="164"/>
      <c r="AE4" s="164"/>
      <c r="AF4" s="164"/>
      <c r="AG4" s="164"/>
      <c r="AH4" s="164"/>
      <c r="AI4" s="163" t="s">
        <v>37</v>
      </c>
      <c r="AJ4" s="164"/>
      <c r="AK4" s="164"/>
      <c r="AL4" s="164"/>
      <c r="AM4" s="164"/>
      <c r="AN4" s="164"/>
      <c r="AO4" s="168"/>
      <c r="AP4" s="169"/>
      <c r="AQ4" s="169"/>
      <c r="AR4" s="169"/>
      <c r="AS4" s="169"/>
      <c r="AT4" s="170"/>
      <c r="AU4" s="44"/>
      <c r="AV4" s="7"/>
      <c r="AW4" s="32"/>
      <c r="AX4" s="7"/>
      <c r="AY4" s="32"/>
      <c r="AZ4" s="2"/>
    </row>
    <row r="5" spans="2:56" ht="21" customHeight="1" x14ac:dyDescent="0.25">
      <c r="B5" s="177"/>
      <c r="C5" s="177"/>
      <c r="D5" s="23">
        <v>2018</v>
      </c>
      <c r="E5" s="19">
        <v>2019</v>
      </c>
      <c r="F5" s="19">
        <v>2020</v>
      </c>
      <c r="G5" s="24" t="s">
        <v>0</v>
      </c>
      <c r="H5" s="25" t="s">
        <v>1</v>
      </c>
      <c r="I5" s="26" t="s">
        <v>34</v>
      </c>
      <c r="J5" s="29">
        <v>2018</v>
      </c>
      <c r="K5" s="19">
        <v>2019</v>
      </c>
      <c r="L5" s="19">
        <v>2020</v>
      </c>
      <c r="M5" s="24" t="s">
        <v>0</v>
      </c>
      <c r="N5" s="25" t="s">
        <v>1</v>
      </c>
      <c r="O5" s="45" t="s">
        <v>34</v>
      </c>
      <c r="P5" s="29">
        <v>2018</v>
      </c>
      <c r="Q5" s="19">
        <v>2019</v>
      </c>
      <c r="R5" s="19">
        <v>2020</v>
      </c>
      <c r="S5" s="24" t="s">
        <v>0</v>
      </c>
      <c r="T5" s="24" t="s">
        <v>0</v>
      </c>
      <c r="U5" s="25" t="s">
        <v>1</v>
      </c>
      <c r="V5" s="30" t="s">
        <v>34</v>
      </c>
      <c r="W5" s="29">
        <v>2018</v>
      </c>
      <c r="X5" s="19">
        <v>2019</v>
      </c>
      <c r="Y5" s="19">
        <v>2020</v>
      </c>
      <c r="Z5" s="24" t="s">
        <v>0</v>
      </c>
      <c r="AA5" s="25" t="s">
        <v>1</v>
      </c>
      <c r="AB5" s="30" t="s">
        <v>34</v>
      </c>
      <c r="AC5" s="29">
        <v>2018</v>
      </c>
      <c r="AD5" s="19">
        <v>2019</v>
      </c>
      <c r="AE5" s="19">
        <v>2020</v>
      </c>
      <c r="AF5" s="24" t="s">
        <v>0</v>
      </c>
      <c r="AG5" s="25" t="s">
        <v>1</v>
      </c>
      <c r="AH5" s="26" t="s">
        <v>34</v>
      </c>
      <c r="AI5" s="46">
        <v>2018</v>
      </c>
      <c r="AJ5" s="19">
        <v>2019</v>
      </c>
      <c r="AK5" s="19">
        <v>2020</v>
      </c>
      <c r="AL5" s="24" t="s">
        <v>0</v>
      </c>
      <c r="AM5" s="25" t="s">
        <v>1</v>
      </c>
      <c r="AN5" s="26" t="s">
        <v>34</v>
      </c>
      <c r="AO5" s="29">
        <v>2018</v>
      </c>
      <c r="AP5" s="19">
        <v>2019</v>
      </c>
      <c r="AQ5" s="19">
        <v>2020</v>
      </c>
      <c r="AR5" s="24" t="s">
        <v>0</v>
      </c>
      <c r="AS5" s="25" t="s">
        <v>1</v>
      </c>
      <c r="AT5" s="26" t="s">
        <v>34</v>
      </c>
      <c r="AV5" s="7"/>
      <c r="AW5" s="32"/>
      <c r="AX5" s="7"/>
      <c r="AY5" s="32"/>
      <c r="AZ5" s="2"/>
    </row>
    <row r="6" spans="2:56" ht="18" customHeight="1" x14ac:dyDescent="0.25">
      <c r="B6" s="19">
        <v>3201</v>
      </c>
      <c r="C6" s="19" t="s">
        <v>4</v>
      </c>
      <c r="D6" s="14">
        <v>9.83</v>
      </c>
      <c r="E6" s="2">
        <v>9.11</v>
      </c>
      <c r="F6" s="13">
        <v>14.29</v>
      </c>
      <c r="G6" s="3">
        <f t="shared" ref="G6:G23" si="0">E6-D6</f>
        <v>-0.72000000000000064</v>
      </c>
      <c r="H6" s="5">
        <f t="shared" ref="H6:H23" si="1">F6-E6</f>
        <v>5.18</v>
      </c>
      <c r="I6" s="9">
        <f t="shared" ref="I6:I23" si="2">AVERAGE(G6:H6)</f>
        <v>2.2299999999999995</v>
      </c>
      <c r="J6" s="11">
        <v>359787</v>
      </c>
      <c r="K6" s="3">
        <v>373799</v>
      </c>
      <c r="L6" s="3">
        <v>402877</v>
      </c>
      <c r="M6" s="3">
        <f t="shared" ref="M6:M32" si="3">K6-J6</f>
        <v>14012</v>
      </c>
      <c r="N6" s="3">
        <f t="shared" ref="N6:N32" si="4">L6-K6</f>
        <v>29078</v>
      </c>
      <c r="O6" s="3">
        <f>AVERAGE((M6:N6))</f>
        <v>21545</v>
      </c>
      <c r="P6" s="47">
        <v>1.1200000000000001</v>
      </c>
      <c r="Q6" s="48">
        <v>0.83</v>
      </c>
      <c r="R6" s="48">
        <v>0.83</v>
      </c>
      <c r="S6" s="3"/>
      <c r="T6" s="3">
        <f>Q6-P6</f>
        <v>-0.29000000000000015</v>
      </c>
      <c r="U6" s="3">
        <f>R6-Q6</f>
        <v>0</v>
      </c>
      <c r="V6" s="9">
        <f>AVERAGE(T6:U6)</f>
        <v>-0.14500000000000007</v>
      </c>
      <c r="W6" s="11">
        <v>0.26</v>
      </c>
      <c r="X6" s="3">
        <v>0.15</v>
      </c>
      <c r="Y6" s="3">
        <v>0.11</v>
      </c>
      <c r="Z6" s="3">
        <f t="shared" ref="Z6:Z32" si="5">X6-W6</f>
        <v>-0.11000000000000001</v>
      </c>
      <c r="AA6" s="3">
        <f t="shared" ref="AA6:AA32" si="6">Y6-X6</f>
        <v>-3.9999999999999994E-2</v>
      </c>
      <c r="AB6" s="9">
        <f>AVERAGE(Z6:AA6)</f>
        <v>-7.5000000000000011E-2</v>
      </c>
      <c r="AC6" s="27">
        <v>415</v>
      </c>
      <c r="AD6" s="4">
        <v>395.03</v>
      </c>
      <c r="AE6" s="4">
        <v>465.67</v>
      </c>
      <c r="AF6" s="3">
        <f>AD6-AC6</f>
        <v>-19.970000000000027</v>
      </c>
      <c r="AG6" s="4">
        <f>AE6-AD6</f>
        <v>70.640000000000043</v>
      </c>
      <c r="AH6" s="16">
        <f t="shared" ref="AH6:AH32" si="7">AVERAGE(AF6:AG6)</f>
        <v>25.335000000000008</v>
      </c>
      <c r="AI6" s="3">
        <v>7.14</v>
      </c>
      <c r="AJ6" s="3">
        <v>6.66</v>
      </c>
      <c r="AK6" s="3">
        <v>7.69</v>
      </c>
      <c r="AL6" s="3">
        <f>AJ6-AI6</f>
        <v>-0.47999999999999954</v>
      </c>
      <c r="AM6" s="3">
        <f>AK6-AJ6</f>
        <v>1.0300000000000002</v>
      </c>
      <c r="AN6" s="9">
        <f>AVERAGE(AL6:AM6)</f>
        <v>0.27500000000000036</v>
      </c>
      <c r="AO6" s="33">
        <v>10323</v>
      </c>
      <c r="AP6" s="32">
        <v>10683</v>
      </c>
      <c r="AQ6" s="32">
        <v>10317</v>
      </c>
      <c r="AR6" s="3">
        <f>AP6-AO6</f>
        <v>360</v>
      </c>
      <c r="AS6" s="3">
        <f>AQ6-AP6</f>
        <v>-366</v>
      </c>
      <c r="AT6" s="9">
        <f>AVERAGE(AR6:AS6)</f>
        <v>-3</v>
      </c>
      <c r="AV6" s="7"/>
      <c r="AW6" s="32"/>
      <c r="AX6" s="7"/>
      <c r="AY6" s="32"/>
      <c r="AZ6" s="2"/>
      <c r="BA6" s="43"/>
      <c r="BB6" s="43"/>
      <c r="BC6" s="43"/>
      <c r="BD6" s="43"/>
    </row>
    <row r="7" spans="2:56" ht="18" customHeight="1" x14ac:dyDescent="0.25">
      <c r="B7" s="19">
        <v>3202</v>
      </c>
      <c r="C7" s="19" t="s">
        <v>5</v>
      </c>
      <c r="D7" s="14">
        <v>8.57</v>
      </c>
      <c r="E7" s="2">
        <v>8.49</v>
      </c>
      <c r="F7" s="2">
        <v>12.17</v>
      </c>
      <c r="G7" s="3">
        <f t="shared" si="0"/>
        <v>-8.0000000000000071E-2</v>
      </c>
      <c r="H7" s="3">
        <f t="shared" si="1"/>
        <v>3.6799999999999997</v>
      </c>
      <c r="I7" s="9">
        <f t="shared" si="2"/>
        <v>1.7999999999999998</v>
      </c>
      <c r="J7" s="11">
        <v>302213</v>
      </c>
      <c r="K7" s="3">
        <v>309676</v>
      </c>
      <c r="L7" s="3">
        <v>328284</v>
      </c>
      <c r="M7" s="3">
        <f t="shared" si="3"/>
        <v>7463</v>
      </c>
      <c r="N7" s="3">
        <f t="shared" si="4"/>
        <v>18608</v>
      </c>
      <c r="O7" s="3">
        <f t="shared" ref="O7:O32" si="8">AVERAGE((M7:N7))</f>
        <v>13035.5</v>
      </c>
      <c r="P7" s="47">
        <v>0.86</v>
      </c>
      <c r="Q7" s="48">
        <v>0.66</v>
      </c>
      <c r="R7" s="48">
        <v>0.8</v>
      </c>
      <c r="S7" s="3"/>
      <c r="T7" s="3">
        <f t="shared" ref="T7:T32" si="9">Q7-P7</f>
        <v>-0.19999999999999996</v>
      </c>
      <c r="U7" s="3">
        <f t="shared" ref="U7:U32" si="10">R7-Q7</f>
        <v>0.14000000000000001</v>
      </c>
      <c r="V7" s="9">
        <f t="shared" ref="V7:V32" si="11">AVERAGE(T7:U7)</f>
        <v>-2.9999999999999971E-2</v>
      </c>
      <c r="W7" s="11">
        <v>0.19</v>
      </c>
      <c r="X7" s="3">
        <v>0.11</v>
      </c>
      <c r="Y7" s="3">
        <v>0.12</v>
      </c>
      <c r="Z7" s="3">
        <f t="shared" si="5"/>
        <v>-0.08</v>
      </c>
      <c r="AA7" s="3">
        <f t="shared" si="6"/>
        <v>9.999999999999995E-3</v>
      </c>
      <c r="AB7" s="9">
        <f t="shared" ref="AB7:AB32" si="12">AVERAGE(Z7:AA7)</f>
        <v>-3.5000000000000003E-2</v>
      </c>
      <c r="AC7" s="11">
        <v>166.3</v>
      </c>
      <c r="AD7" s="3">
        <v>153.30000000000001</v>
      </c>
      <c r="AE7" s="3">
        <v>175.1</v>
      </c>
      <c r="AF7" s="3">
        <f t="shared" ref="AF7:AF32" si="13">AD7-AC7</f>
        <v>-13</v>
      </c>
      <c r="AG7" s="3">
        <f t="shared" ref="AG7:AG32" si="14">AE7-AD7</f>
        <v>21.799999999999983</v>
      </c>
      <c r="AH7" s="9">
        <f t="shared" si="7"/>
        <v>4.3999999999999915</v>
      </c>
      <c r="AI7" s="3">
        <v>6.76</v>
      </c>
      <c r="AJ7" s="3">
        <v>6.22</v>
      </c>
      <c r="AK7" s="3">
        <v>7.09</v>
      </c>
      <c r="AL7" s="3">
        <f t="shared" ref="AL7:AL32" si="15">AJ7-AI7</f>
        <v>-0.54</v>
      </c>
      <c r="AM7" s="3">
        <f t="shared" ref="AM7:AM32" si="16">AK7-AJ7</f>
        <v>0.87000000000000011</v>
      </c>
      <c r="AN7" s="9">
        <f t="shared" ref="AN7:AN32" si="17">AVERAGE(AL7:AM7)</f>
        <v>0.16500000000000004</v>
      </c>
      <c r="AO7" s="33">
        <v>8618</v>
      </c>
      <c r="AP7" s="32">
        <v>8973</v>
      </c>
      <c r="AQ7" s="32">
        <v>8823</v>
      </c>
      <c r="AR7" s="3">
        <f t="shared" ref="AR7:AR32" si="18">AP7-AO7</f>
        <v>355</v>
      </c>
      <c r="AS7" s="3">
        <f t="shared" ref="AS7:AS32" si="19">AQ7-AP7</f>
        <v>-150</v>
      </c>
      <c r="AT7" s="9">
        <f t="shared" ref="AT7:AT32" si="20">AVERAGE(AR7:AS7)</f>
        <v>102.5</v>
      </c>
      <c r="AV7" s="7"/>
      <c r="AW7" s="32"/>
      <c r="AX7" s="7"/>
      <c r="AY7" s="32"/>
      <c r="AZ7" s="2"/>
      <c r="BA7" s="43"/>
    </row>
    <row r="8" spans="2:56" ht="17.25" customHeight="1" x14ac:dyDescent="0.25">
      <c r="B8" s="19">
        <v>3203</v>
      </c>
      <c r="C8" s="19" t="s">
        <v>6</v>
      </c>
      <c r="D8" s="14">
        <v>10.23</v>
      </c>
      <c r="E8" s="2">
        <v>9.81</v>
      </c>
      <c r="F8" s="2">
        <v>11.05</v>
      </c>
      <c r="G8" s="3">
        <f t="shared" si="0"/>
        <v>-0.41999999999999993</v>
      </c>
      <c r="H8" s="3">
        <f t="shared" si="1"/>
        <v>1.2400000000000002</v>
      </c>
      <c r="I8" s="9">
        <f t="shared" si="2"/>
        <v>0.41000000000000014</v>
      </c>
      <c r="J8" s="11">
        <v>340882</v>
      </c>
      <c r="K8" s="3">
        <v>350760</v>
      </c>
      <c r="L8" s="3">
        <v>371699</v>
      </c>
      <c r="M8" s="3">
        <f t="shared" si="3"/>
        <v>9878</v>
      </c>
      <c r="N8" s="3">
        <f t="shared" si="4"/>
        <v>20939</v>
      </c>
      <c r="O8" s="3">
        <f t="shared" si="8"/>
        <v>15408.5</v>
      </c>
      <c r="P8" s="47">
        <v>1.34</v>
      </c>
      <c r="Q8" s="48">
        <v>0.74</v>
      </c>
      <c r="R8" s="48">
        <v>1.38</v>
      </c>
      <c r="S8" s="3"/>
      <c r="T8" s="3">
        <f t="shared" si="9"/>
        <v>-0.60000000000000009</v>
      </c>
      <c r="U8" s="3">
        <f t="shared" si="10"/>
        <v>0.6399999999999999</v>
      </c>
      <c r="V8" s="9">
        <f t="shared" si="11"/>
        <v>1.9999999999999907E-2</v>
      </c>
      <c r="W8" s="11">
        <v>0.27</v>
      </c>
      <c r="X8" s="3">
        <v>0.11</v>
      </c>
      <c r="Y8" s="3">
        <v>0.27</v>
      </c>
      <c r="Z8" s="3">
        <f t="shared" si="5"/>
        <v>-0.16000000000000003</v>
      </c>
      <c r="AA8" s="3">
        <f t="shared" si="6"/>
        <v>0.16000000000000003</v>
      </c>
      <c r="AB8" s="9">
        <f t="shared" si="12"/>
        <v>0</v>
      </c>
      <c r="AC8" s="11">
        <v>221.6</v>
      </c>
      <c r="AD8" s="3">
        <v>207.07</v>
      </c>
      <c r="AE8" s="3">
        <v>234.47</v>
      </c>
      <c r="AF8" s="3">
        <f t="shared" si="13"/>
        <v>-14.530000000000001</v>
      </c>
      <c r="AG8" s="3">
        <f t="shared" si="14"/>
        <v>27.400000000000006</v>
      </c>
      <c r="AH8" s="9">
        <f t="shared" si="7"/>
        <v>6.4350000000000023</v>
      </c>
      <c r="AI8" s="3">
        <v>9.81</v>
      </c>
      <c r="AJ8" s="3">
        <v>9.15</v>
      </c>
      <c r="AK8" s="3">
        <v>10.36</v>
      </c>
      <c r="AL8" s="3">
        <f t="shared" si="15"/>
        <v>-0.66000000000000014</v>
      </c>
      <c r="AM8" s="3">
        <f t="shared" si="16"/>
        <v>1.2099999999999991</v>
      </c>
      <c r="AN8" s="9">
        <f t="shared" si="17"/>
        <v>0.27499999999999947</v>
      </c>
      <c r="AO8" s="33">
        <v>7874</v>
      </c>
      <c r="AP8" s="32">
        <v>8290</v>
      </c>
      <c r="AQ8" s="32">
        <v>7980</v>
      </c>
      <c r="AR8" s="3">
        <f t="shared" si="18"/>
        <v>416</v>
      </c>
      <c r="AS8" s="3">
        <f t="shared" si="19"/>
        <v>-310</v>
      </c>
      <c r="AT8" s="9">
        <f t="shared" si="20"/>
        <v>53</v>
      </c>
      <c r="AV8" s="7"/>
      <c r="AW8" s="32"/>
      <c r="AX8" s="7"/>
      <c r="AY8" s="32"/>
      <c r="AZ8" s="2"/>
      <c r="BA8" s="43"/>
    </row>
    <row r="9" spans="2:56" ht="18" customHeight="1" x14ac:dyDescent="0.25">
      <c r="B9" s="19">
        <v>3204</v>
      </c>
      <c r="C9" s="19" t="s">
        <v>7</v>
      </c>
      <c r="D9" s="14">
        <v>5.07</v>
      </c>
      <c r="E9" s="2">
        <v>5.51</v>
      </c>
      <c r="F9" s="2">
        <v>8.58</v>
      </c>
      <c r="G9" s="3">
        <f t="shared" si="0"/>
        <v>0.4399999999999995</v>
      </c>
      <c r="H9" s="3">
        <f t="shared" si="1"/>
        <v>3.0700000000000003</v>
      </c>
      <c r="I9" s="9">
        <f t="shared" si="2"/>
        <v>1.7549999999999999</v>
      </c>
      <c r="J9" s="11">
        <v>334929</v>
      </c>
      <c r="K9" s="3">
        <v>345177</v>
      </c>
      <c r="L9" s="3">
        <v>367403</v>
      </c>
      <c r="M9" s="3">
        <f t="shared" si="3"/>
        <v>10248</v>
      </c>
      <c r="N9" s="3">
        <f t="shared" si="4"/>
        <v>22226</v>
      </c>
      <c r="O9" s="3">
        <f t="shared" si="8"/>
        <v>16237</v>
      </c>
      <c r="P9" s="47">
        <v>0.87</v>
      </c>
      <c r="Q9" s="48">
        <v>1.04</v>
      </c>
      <c r="R9" s="48">
        <v>0.92</v>
      </c>
      <c r="S9" s="3"/>
      <c r="T9" s="3">
        <f t="shared" si="9"/>
        <v>0.17000000000000004</v>
      </c>
      <c r="U9" s="3">
        <f t="shared" si="10"/>
        <v>-0.12</v>
      </c>
      <c r="V9" s="9">
        <f t="shared" si="11"/>
        <v>2.5000000000000022E-2</v>
      </c>
      <c r="W9" s="11">
        <v>0.2</v>
      </c>
      <c r="X9" s="3">
        <v>0.28000000000000003</v>
      </c>
      <c r="Y9" s="3">
        <v>0.17</v>
      </c>
      <c r="Z9" s="3">
        <f t="shared" si="5"/>
        <v>8.0000000000000016E-2</v>
      </c>
      <c r="AA9" s="3">
        <f t="shared" si="6"/>
        <v>-0.11000000000000001</v>
      </c>
      <c r="AB9" s="9">
        <f t="shared" si="12"/>
        <v>-1.4999999999999999E-2</v>
      </c>
      <c r="AC9" s="11">
        <v>246.1</v>
      </c>
      <c r="AD9" s="3">
        <v>223.21</v>
      </c>
      <c r="AE9" s="3">
        <v>263.60000000000002</v>
      </c>
      <c r="AF9" s="3">
        <f t="shared" si="13"/>
        <v>-22.889999999999986</v>
      </c>
      <c r="AG9" s="3">
        <f t="shared" si="14"/>
        <v>40.390000000000015</v>
      </c>
      <c r="AH9" s="9">
        <f t="shared" si="7"/>
        <v>8.7500000000000142</v>
      </c>
      <c r="AI9" s="3">
        <v>6.65</v>
      </c>
      <c r="AJ9" s="3">
        <v>5.94</v>
      </c>
      <c r="AK9" s="3">
        <v>6.91</v>
      </c>
      <c r="AL9" s="3">
        <f t="shared" si="15"/>
        <v>-0.71</v>
      </c>
      <c r="AM9" s="3">
        <f t="shared" si="16"/>
        <v>0.96999999999999975</v>
      </c>
      <c r="AN9" s="9">
        <f t="shared" si="17"/>
        <v>0.12999999999999989</v>
      </c>
      <c r="AO9" s="33">
        <v>10203</v>
      </c>
      <c r="AP9" s="32">
        <v>10502</v>
      </c>
      <c r="AQ9" s="32">
        <v>10201</v>
      </c>
      <c r="AR9" s="3">
        <f t="shared" si="18"/>
        <v>299</v>
      </c>
      <c r="AS9" s="3">
        <f t="shared" si="19"/>
        <v>-301</v>
      </c>
      <c r="AT9" s="9">
        <f t="shared" si="20"/>
        <v>-1</v>
      </c>
      <c r="AV9" s="7"/>
      <c r="AW9" s="32"/>
      <c r="AX9" s="7"/>
      <c r="AY9" s="32"/>
      <c r="AZ9" s="2"/>
      <c r="BA9" s="43"/>
    </row>
    <row r="10" spans="2:56" ht="16.5" customHeight="1" x14ac:dyDescent="0.25">
      <c r="B10" s="19">
        <v>3205</v>
      </c>
      <c r="C10" s="19" t="s">
        <v>8</v>
      </c>
      <c r="D10" s="14">
        <v>7.12</v>
      </c>
      <c r="E10" s="2">
        <v>7.35</v>
      </c>
      <c r="F10" s="2">
        <v>8.9499999999999993</v>
      </c>
      <c r="G10" s="3">
        <f t="shared" si="0"/>
        <v>0.22999999999999954</v>
      </c>
      <c r="H10" s="3">
        <f t="shared" si="1"/>
        <v>1.5999999999999996</v>
      </c>
      <c r="I10" s="9">
        <f t="shared" si="2"/>
        <v>0.91499999999999959</v>
      </c>
      <c r="J10" s="11">
        <v>282683</v>
      </c>
      <c r="K10" s="3">
        <v>301202</v>
      </c>
      <c r="L10" s="3">
        <v>310437</v>
      </c>
      <c r="M10" s="3">
        <f t="shared" si="3"/>
        <v>18519</v>
      </c>
      <c r="N10" s="3">
        <f t="shared" si="4"/>
        <v>9235</v>
      </c>
      <c r="O10" s="3">
        <f t="shared" si="8"/>
        <v>13877</v>
      </c>
      <c r="P10" s="47">
        <v>1.49</v>
      </c>
      <c r="Q10" s="48">
        <v>0.87</v>
      </c>
      <c r="R10" s="48">
        <v>0.97</v>
      </c>
      <c r="S10" s="3"/>
      <c r="T10" s="3">
        <f t="shared" si="9"/>
        <v>-0.62</v>
      </c>
      <c r="U10" s="3">
        <f t="shared" si="10"/>
        <v>9.9999999999999978E-2</v>
      </c>
      <c r="V10" s="9">
        <f t="shared" si="11"/>
        <v>-0.26</v>
      </c>
      <c r="W10" s="11">
        <v>0.37</v>
      </c>
      <c r="X10" s="3">
        <v>0.16</v>
      </c>
      <c r="Y10" s="3">
        <v>0.15</v>
      </c>
      <c r="Z10" s="3">
        <f t="shared" si="5"/>
        <v>-0.21</v>
      </c>
      <c r="AA10" s="3">
        <f t="shared" si="6"/>
        <v>-1.0000000000000009E-2</v>
      </c>
      <c r="AB10" s="9">
        <f t="shared" si="12"/>
        <v>-0.11</v>
      </c>
      <c r="AC10" s="11">
        <v>241.3</v>
      </c>
      <c r="AD10" s="3">
        <v>235.19</v>
      </c>
      <c r="AE10" s="3">
        <v>262.77999999999997</v>
      </c>
      <c r="AF10" s="3">
        <f t="shared" si="13"/>
        <v>-6.1100000000000136</v>
      </c>
      <c r="AG10" s="3">
        <f t="shared" si="14"/>
        <v>27.589999999999975</v>
      </c>
      <c r="AH10" s="9">
        <f t="shared" si="7"/>
        <v>10.739999999999981</v>
      </c>
      <c r="AI10" s="3">
        <v>9.27</v>
      </c>
      <c r="AJ10" s="3">
        <v>8.98</v>
      </c>
      <c r="AK10" s="3">
        <v>9.98</v>
      </c>
      <c r="AL10" s="3">
        <f t="shared" si="15"/>
        <v>-0.28999999999999915</v>
      </c>
      <c r="AM10" s="3">
        <f t="shared" si="16"/>
        <v>1</v>
      </c>
      <c r="AN10" s="9">
        <f t="shared" si="17"/>
        <v>0.35500000000000043</v>
      </c>
      <c r="AO10" s="33">
        <v>7597</v>
      </c>
      <c r="AP10" s="32">
        <v>8099</v>
      </c>
      <c r="AQ10" s="32">
        <v>7876</v>
      </c>
      <c r="AR10" s="3">
        <f t="shared" si="18"/>
        <v>502</v>
      </c>
      <c r="AS10" s="3">
        <f t="shared" si="19"/>
        <v>-223</v>
      </c>
      <c r="AT10" s="9">
        <f t="shared" si="20"/>
        <v>139.5</v>
      </c>
      <c r="AV10" s="7"/>
      <c r="AW10" s="32"/>
      <c r="AX10" s="7"/>
      <c r="AY10" s="32"/>
      <c r="AZ10" s="2"/>
      <c r="BA10" s="43"/>
    </row>
    <row r="11" spans="2:56" ht="15.75" customHeight="1" x14ac:dyDescent="0.25">
      <c r="B11" s="19">
        <v>3206</v>
      </c>
      <c r="C11" s="19" t="s">
        <v>9</v>
      </c>
      <c r="D11" s="14">
        <v>6.89</v>
      </c>
      <c r="E11" s="2">
        <v>6.78</v>
      </c>
      <c r="F11" s="2">
        <v>7.99</v>
      </c>
      <c r="G11" s="3">
        <f t="shared" si="0"/>
        <v>-0.10999999999999943</v>
      </c>
      <c r="H11" s="3">
        <f t="shared" si="1"/>
        <v>1.21</v>
      </c>
      <c r="I11" s="9">
        <f t="shared" si="2"/>
        <v>0.55000000000000027</v>
      </c>
      <c r="J11" s="11">
        <v>306759</v>
      </c>
      <c r="K11" s="3">
        <v>311848</v>
      </c>
      <c r="L11" s="3">
        <v>323880</v>
      </c>
      <c r="M11" s="3">
        <f t="shared" si="3"/>
        <v>5089</v>
      </c>
      <c r="N11" s="3">
        <f t="shared" si="4"/>
        <v>12032</v>
      </c>
      <c r="O11" s="3">
        <f t="shared" si="8"/>
        <v>8560.5</v>
      </c>
      <c r="P11" s="47">
        <v>1.19</v>
      </c>
      <c r="Q11" s="48">
        <v>0.84</v>
      </c>
      <c r="R11" s="48">
        <v>0.83</v>
      </c>
      <c r="S11" s="3"/>
      <c r="T11" s="3">
        <f t="shared" si="9"/>
        <v>-0.35</v>
      </c>
      <c r="U11" s="3">
        <f t="shared" si="10"/>
        <v>-1.0000000000000009E-2</v>
      </c>
      <c r="V11" s="9">
        <f t="shared" si="11"/>
        <v>-0.18</v>
      </c>
      <c r="W11" s="11">
        <v>0.23</v>
      </c>
      <c r="X11" s="3">
        <v>0.12</v>
      </c>
      <c r="Y11" s="3">
        <v>0.11</v>
      </c>
      <c r="Z11" s="3">
        <f t="shared" si="5"/>
        <v>-0.11000000000000001</v>
      </c>
      <c r="AA11" s="3">
        <f t="shared" si="6"/>
        <v>-9.999999999999995E-3</v>
      </c>
      <c r="AB11" s="9">
        <f t="shared" si="12"/>
        <v>-6.0000000000000005E-2</v>
      </c>
      <c r="AC11" s="11">
        <v>172.4</v>
      </c>
      <c r="AD11" s="3">
        <v>159.93</v>
      </c>
      <c r="AE11" s="3">
        <v>181.52</v>
      </c>
      <c r="AF11" s="3">
        <f t="shared" si="13"/>
        <v>-12.469999999999999</v>
      </c>
      <c r="AG11" s="3">
        <f t="shared" si="14"/>
        <v>21.590000000000003</v>
      </c>
      <c r="AH11" s="9">
        <f t="shared" si="7"/>
        <v>4.5600000000000023</v>
      </c>
      <c r="AI11" s="3">
        <v>9.85</v>
      </c>
      <c r="AJ11" s="3">
        <v>9.1199999999999992</v>
      </c>
      <c r="AK11" s="3">
        <v>10.34</v>
      </c>
      <c r="AL11" s="3">
        <f t="shared" si="15"/>
        <v>-0.73000000000000043</v>
      </c>
      <c r="AM11" s="3">
        <f t="shared" si="16"/>
        <v>1.2200000000000006</v>
      </c>
      <c r="AN11" s="9">
        <f t="shared" si="17"/>
        <v>0.24500000000000011</v>
      </c>
      <c r="AO11" s="33">
        <v>7761</v>
      </c>
      <c r="AP11" s="32">
        <v>8092</v>
      </c>
      <c r="AQ11" s="32">
        <v>7852</v>
      </c>
      <c r="AR11" s="3">
        <f t="shared" si="18"/>
        <v>331</v>
      </c>
      <c r="AS11" s="3">
        <f t="shared" si="19"/>
        <v>-240</v>
      </c>
      <c r="AT11" s="9">
        <f t="shared" si="20"/>
        <v>45.5</v>
      </c>
      <c r="AV11" s="7"/>
      <c r="AW11" s="32"/>
      <c r="AX11" s="7"/>
      <c r="AY11" s="32"/>
      <c r="AZ11" s="2"/>
      <c r="BA11" s="43"/>
    </row>
    <row r="12" spans="2:56" ht="18" customHeight="1" x14ac:dyDescent="0.25">
      <c r="B12" s="19">
        <v>3207</v>
      </c>
      <c r="C12" s="19" t="s">
        <v>10</v>
      </c>
      <c r="D12" s="14">
        <v>4.6399999999999997</v>
      </c>
      <c r="E12" s="2">
        <v>5.16</v>
      </c>
      <c r="F12" s="2">
        <v>5.66</v>
      </c>
      <c r="G12" s="3">
        <f t="shared" si="0"/>
        <v>0.52000000000000046</v>
      </c>
      <c r="H12" s="3">
        <f t="shared" si="1"/>
        <v>0.5</v>
      </c>
      <c r="I12" s="9">
        <f t="shared" si="2"/>
        <v>0.51000000000000023</v>
      </c>
      <c r="J12" s="11">
        <v>357382</v>
      </c>
      <c r="K12" s="3">
        <v>363750</v>
      </c>
      <c r="L12" s="3">
        <v>378108</v>
      </c>
      <c r="M12" s="3">
        <f t="shared" si="3"/>
        <v>6368</v>
      </c>
      <c r="N12" s="3">
        <f t="shared" si="4"/>
        <v>14358</v>
      </c>
      <c r="O12" s="3">
        <f t="shared" si="8"/>
        <v>10363</v>
      </c>
      <c r="P12" s="47">
        <v>1.18</v>
      </c>
      <c r="Q12" s="48">
        <v>0.76</v>
      </c>
      <c r="R12" s="48">
        <v>0.92</v>
      </c>
      <c r="S12" s="3"/>
      <c r="T12" s="3">
        <f t="shared" si="9"/>
        <v>-0.41999999999999993</v>
      </c>
      <c r="U12" s="3">
        <f t="shared" si="10"/>
        <v>0.16000000000000003</v>
      </c>
      <c r="V12" s="9">
        <f t="shared" si="11"/>
        <v>-0.12999999999999995</v>
      </c>
      <c r="W12" s="11">
        <v>0.26</v>
      </c>
      <c r="X12" s="3">
        <v>0.14000000000000001</v>
      </c>
      <c r="Y12" s="3">
        <v>0.16</v>
      </c>
      <c r="Z12" s="3">
        <f t="shared" si="5"/>
        <v>-0.12</v>
      </c>
      <c r="AA12" s="3">
        <f t="shared" si="6"/>
        <v>1.999999999999999E-2</v>
      </c>
      <c r="AB12" s="9">
        <f t="shared" si="12"/>
        <v>-0.05</v>
      </c>
      <c r="AC12" s="11">
        <v>85.7</v>
      </c>
      <c r="AD12" s="3">
        <v>79.41</v>
      </c>
      <c r="AE12" s="3">
        <v>91.39</v>
      </c>
      <c r="AF12" s="3">
        <f t="shared" si="13"/>
        <v>-6.2900000000000063</v>
      </c>
      <c r="AG12" s="3">
        <f t="shared" si="14"/>
        <v>11.980000000000004</v>
      </c>
      <c r="AH12" s="9">
        <f t="shared" si="7"/>
        <v>2.8449999999999989</v>
      </c>
      <c r="AI12" s="3">
        <v>7.22</v>
      </c>
      <c r="AJ12" s="3">
        <v>6.65</v>
      </c>
      <c r="AK12" s="3">
        <v>7.62</v>
      </c>
      <c r="AL12" s="3">
        <f t="shared" si="15"/>
        <v>-0.5699999999999994</v>
      </c>
      <c r="AM12" s="3">
        <f t="shared" si="16"/>
        <v>0.96999999999999975</v>
      </c>
      <c r="AN12" s="9">
        <f t="shared" si="17"/>
        <v>0.20000000000000018</v>
      </c>
      <c r="AO12" s="33">
        <v>9190</v>
      </c>
      <c r="AP12" s="32">
        <v>9557</v>
      </c>
      <c r="AQ12" s="32">
        <v>9288</v>
      </c>
      <c r="AR12" s="3">
        <f t="shared" si="18"/>
        <v>367</v>
      </c>
      <c r="AS12" s="3">
        <f t="shared" si="19"/>
        <v>-269</v>
      </c>
      <c r="AT12" s="9">
        <f t="shared" si="20"/>
        <v>49</v>
      </c>
      <c r="AV12" s="7"/>
      <c r="AW12" s="32"/>
      <c r="AX12" s="7"/>
      <c r="AY12" s="32"/>
      <c r="AZ12" s="2"/>
      <c r="BA12" s="43"/>
    </row>
    <row r="13" spans="2:56" ht="16.5" customHeight="1" x14ac:dyDescent="0.25">
      <c r="B13" s="19">
        <v>3208</v>
      </c>
      <c r="C13" s="19" t="s">
        <v>11</v>
      </c>
      <c r="D13" s="14">
        <v>9.1</v>
      </c>
      <c r="E13" s="2">
        <v>9.68</v>
      </c>
      <c r="F13" s="2">
        <v>11.22</v>
      </c>
      <c r="G13" s="3">
        <f t="shared" si="0"/>
        <v>0.58000000000000007</v>
      </c>
      <c r="H13" s="3">
        <f t="shared" si="1"/>
        <v>1.5400000000000009</v>
      </c>
      <c r="I13" s="9">
        <f t="shared" si="2"/>
        <v>1.0600000000000005</v>
      </c>
      <c r="J13" s="11">
        <v>332483</v>
      </c>
      <c r="K13" s="3">
        <v>340775</v>
      </c>
      <c r="L13" s="3">
        <v>352358</v>
      </c>
      <c r="M13" s="3">
        <f t="shared" si="3"/>
        <v>8292</v>
      </c>
      <c r="N13" s="3">
        <f t="shared" si="4"/>
        <v>11583</v>
      </c>
      <c r="O13" s="3">
        <f t="shared" si="8"/>
        <v>9937.5</v>
      </c>
      <c r="P13" s="47">
        <v>1.73</v>
      </c>
      <c r="Q13" s="48">
        <v>1.24</v>
      </c>
      <c r="R13" s="52">
        <v>2.41</v>
      </c>
      <c r="S13" s="3"/>
      <c r="T13" s="3">
        <f t="shared" si="9"/>
        <v>-0.49</v>
      </c>
      <c r="U13" s="4">
        <f t="shared" si="10"/>
        <v>1.1700000000000002</v>
      </c>
      <c r="V13" s="9">
        <f t="shared" si="11"/>
        <v>0.34000000000000008</v>
      </c>
      <c r="W13" s="11">
        <v>0.4</v>
      </c>
      <c r="X13" s="3">
        <v>0.18</v>
      </c>
      <c r="Y13" s="4">
        <v>0.62</v>
      </c>
      <c r="Z13" s="3">
        <f t="shared" si="5"/>
        <v>-0.22000000000000003</v>
      </c>
      <c r="AA13" s="4">
        <f t="shared" si="6"/>
        <v>0.44</v>
      </c>
      <c r="AB13" s="16">
        <f t="shared" si="12"/>
        <v>0.10999999999999999</v>
      </c>
      <c r="AC13" s="11">
        <v>131.19999999999999</v>
      </c>
      <c r="AD13" s="3">
        <v>123.16</v>
      </c>
      <c r="AE13" s="3">
        <v>139.19999999999999</v>
      </c>
      <c r="AF13" s="3">
        <f t="shared" si="13"/>
        <v>-8.039999999999992</v>
      </c>
      <c r="AG13" s="3">
        <f t="shared" si="14"/>
        <v>16.039999999999992</v>
      </c>
      <c r="AH13" s="9">
        <f t="shared" si="7"/>
        <v>4</v>
      </c>
      <c r="AI13" s="3">
        <v>12.22</v>
      </c>
      <c r="AJ13" s="3">
        <v>11.41</v>
      </c>
      <c r="AK13" s="3">
        <v>12.82</v>
      </c>
      <c r="AL13" s="3">
        <f t="shared" si="15"/>
        <v>-0.8100000000000005</v>
      </c>
      <c r="AM13" s="3">
        <f t="shared" si="16"/>
        <v>1.4100000000000001</v>
      </c>
      <c r="AN13" s="9">
        <f t="shared" si="17"/>
        <v>0.29999999999999982</v>
      </c>
      <c r="AO13" s="33">
        <v>9297</v>
      </c>
      <c r="AP13" s="32">
        <v>9673</v>
      </c>
      <c r="AQ13" s="32">
        <v>9459</v>
      </c>
      <c r="AR13" s="3">
        <f t="shared" si="18"/>
        <v>376</v>
      </c>
      <c r="AS13" s="3">
        <f t="shared" si="19"/>
        <v>-214</v>
      </c>
      <c r="AT13" s="9">
        <f t="shared" si="20"/>
        <v>81</v>
      </c>
      <c r="AV13" s="7"/>
      <c r="AW13" s="32"/>
      <c r="AX13" s="7"/>
      <c r="AY13" s="32"/>
      <c r="AZ13" s="3"/>
      <c r="BA13" s="43"/>
    </row>
    <row r="14" spans="2:56" ht="17.25" customHeight="1" x14ac:dyDescent="0.25">
      <c r="B14" s="19">
        <v>3209</v>
      </c>
      <c r="C14" s="19" t="s">
        <v>12</v>
      </c>
      <c r="D14" s="15">
        <v>10.64</v>
      </c>
      <c r="E14" s="13">
        <v>10.35</v>
      </c>
      <c r="F14" s="2">
        <v>11.52</v>
      </c>
      <c r="G14" s="3">
        <f t="shared" si="0"/>
        <v>-0.29000000000000092</v>
      </c>
      <c r="H14" s="3">
        <f t="shared" si="1"/>
        <v>1.17</v>
      </c>
      <c r="I14" s="9">
        <f t="shared" si="2"/>
        <v>0.4399999999999995</v>
      </c>
      <c r="J14" s="11">
        <v>370747</v>
      </c>
      <c r="K14" s="3">
        <v>381372</v>
      </c>
      <c r="L14" s="3">
        <v>393452</v>
      </c>
      <c r="M14" s="3">
        <f t="shared" si="3"/>
        <v>10625</v>
      </c>
      <c r="N14" s="3">
        <f t="shared" si="4"/>
        <v>12080</v>
      </c>
      <c r="O14" s="3">
        <f t="shared" si="8"/>
        <v>11352.5</v>
      </c>
      <c r="P14" s="47">
        <v>2.04</v>
      </c>
      <c r="Q14" s="48">
        <v>1.29</v>
      </c>
      <c r="R14" s="48">
        <v>1.3</v>
      </c>
      <c r="S14" s="3"/>
      <c r="T14" s="3">
        <f t="shared" si="9"/>
        <v>-0.75</v>
      </c>
      <c r="U14" s="3">
        <f t="shared" si="10"/>
        <v>1.0000000000000009E-2</v>
      </c>
      <c r="V14" s="9">
        <f t="shared" si="11"/>
        <v>-0.37</v>
      </c>
      <c r="W14" s="11">
        <v>0.55000000000000004</v>
      </c>
      <c r="X14" s="3">
        <v>0.26</v>
      </c>
      <c r="Y14" s="3">
        <v>0.24</v>
      </c>
      <c r="Z14" s="3">
        <f t="shared" si="5"/>
        <v>-0.29000000000000004</v>
      </c>
      <c r="AA14" s="3">
        <f t="shared" si="6"/>
        <v>-2.0000000000000018E-2</v>
      </c>
      <c r="AB14" s="9">
        <f t="shared" si="12"/>
        <v>-0.15500000000000003</v>
      </c>
      <c r="AC14" s="11">
        <v>232.4</v>
      </c>
      <c r="AD14" s="3">
        <v>217.64</v>
      </c>
      <c r="AE14" s="3">
        <v>247.94</v>
      </c>
      <c r="AF14" s="3">
        <f t="shared" si="13"/>
        <v>-14.760000000000019</v>
      </c>
      <c r="AG14" s="3">
        <f t="shared" si="14"/>
        <v>30.300000000000011</v>
      </c>
      <c r="AH14" s="9">
        <f t="shared" si="7"/>
        <v>7.769999999999996</v>
      </c>
      <c r="AI14" s="3">
        <v>10.7</v>
      </c>
      <c r="AJ14" s="3">
        <v>9.94</v>
      </c>
      <c r="AK14" s="3">
        <v>11.24</v>
      </c>
      <c r="AL14" s="3">
        <f t="shared" si="15"/>
        <v>-0.75999999999999979</v>
      </c>
      <c r="AM14" s="3">
        <f t="shared" si="16"/>
        <v>1.3000000000000007</v>
      </c>
      <c r="AN14" s="9">
        <f t="shared" si="17"/>
        <v>0.27000000000000046</v>
      </c>
      <c r="AO14" s="33">
        <v>10212</v>
      </c>
      <c r="AP14" s="32">
        <v>10670</v>
      </c>
      <c r="AQ14" s="32">
        <v>10342</v>
      </c>
      <c r="AR14" s="3">
        <f t="shared" si="18"/>
        <v>458</v>
      </c>
      <c r="AS14" s="3">
        <f t="shared" si="19"/>
        <v>-328</v>
      </c>
      <c r="AT14" s="9">
        <f t="shared" si="20"/>
        <v>65</v>
      </c>
      <c r="AV14" s="7"/>
      <c r="AW14" s="32"/>
      <c r="AX14" s="7"/>
      <c r="AY14" s="32"/>
      <c r="AZ14" s="3"/>
      <c r="BA14" s="43"/>
    </row>
    <row r="15" spans="2:56" ht="16.5" customHeight="1" x14ac:dyDescent="0.25">
      <c r="B15" s="19">
        <v>3210</v>
      </c>
      <c r="C15" s="19" t="s">
        <v>13</v>
      </c>
      <c r="D15" s="14">
        <v>5</v>
      </c>
      <c r="E15" s="2">
        <v>4.37</v>
      </c>
      <c r="F15" s="2">
        <v>5.84</v>
      </c>
      <c r="G15" s="3">
        <f t="shared" si="0"/>
        <v>-0.62999999999999989</v>
      </c>
      <c r="H15" s="3">
        <f t="shared" si="1"/>
        <v>1.4699999999999998</v>
      </c>
      <c r="I15" s="9">
        <f t="shared" si="2"/>
        <v>0.41999999999999993</v>
      </c>
      <c r="J15" s="11">
        <v>440776</v>
      </c>
      <c r="K15" s="3">
        <v>445184</v>
      </c>
      <c r="L15" s="3">
        <v>453201</v>
      </c>
      <c r="M15" s="3">
        <f t="shared" si="3"/>
        <v>4408</v>
      </c>
      <c r="N15" s="3">
        <f t="shared" si="4"/>
        <v>8017</v>
      </c>
      <c r="O15" s="3">
        <f t="shared" si="8"/>
        <v>6212.5</v>
      </c>
      <c r="P15" s="47">
        <v>1.96</v>
      </c>
      <c r="Q15" s="48">
        <v>1.39</v>
      </c>
      <c r="R15" s="48">
        <v>1.41</v>
      </c>
      <c r="S15" s="3"/>
      <c r="T15" s="3">
        <f t="shared" si="9"/>
        <v>-0.57000000000000006</v>
      </c>
      <c r="U15" s="3">
        <f t="shared" si="10"/>
        <v>2.0000000000000018E-2</v>
      </c>
      <c r="V15" s="9">
        <f t="shared" si="11"/>
        <v>-0.27500000000000002</v>
      </c>
      <c r="W15" s="11">
        <v>0.51</v>
      </c>
      <c r="X15" s="3">
        <v>0.28000000000000003</v>
      </c>
      <c r="Y15" s="3">
        <v>0.25</v>
      </c>
      <c r="Z15" s="3">
        <f t="shared" si="5"/>
        <v>-0.22999999999999998</v>
      </c>
      <c r="AA15" s="3">
        <f t="shared" si="6"/>
        <v>-3.0000000000000027E-2</v>
      </c>
      <c r="AB15" s="9">
        <f t="shared" si="12"/>
        <v>-0.13</v>
      </c>
      <c r="AC15" s="11">
        <v>129.30000000000001</v>
      </c>
      <c r="AD15" s="3">
        <v>121.06</v>
      </c>
      <c r="AE15" s="3">
        <v>138.21</v>
      </c>
      <c r="AF15" s="3">
        <f t="shared" si="13"/>
        <v>-8.2400000000000091</v>
      </c>
      <c r="AG15" s="3">
        <f t="shared" si="14"/>
        <v>17.150000000000006</v>
      </c>
      <c r="AH15" s="9">
        <f t="shared" si="7"/>
        <v>4.4549999999999983</v>
      </c>
      <c r="AI15" s="3">
        <v>10.79</v>
      </c>
      <c r="AJ15" s="3">
        <v>10.06</v>
      </c>
      <c r="AK15" s="3">
        <v>11.43</v>
      </c>
      <c r="AL15" s="3">
        <f t="shared" si="15"/>
        <v>-0.72999999999999865</v>
      </c>
      <c r="AM15" s="3">
        <f t="shared" si="16"/>
        <v>1.3699999999999992</v>
      </c>
      <c r="AN15" s="9">
        <f t="shared" si="17"/>
        <v>0.32000000000000028</v>
      </c>
      <c r="AO15" s="33">
        <v>9416</v>
      </c>
      <c r="AP15" s="32">
        <v>9822</v>
      </c>
      <c r="AQ15" s="32">
        <v>9521</v>
      </c>
      <c r="AR15" s="3">
        <f t="shared" si="18"/>
        <v>406</v>
      </c>
      <c r="AS15" s="3">
        <f t="shared" si="19"/>
        <v>-301</v>
      </c>
      <c r="AT15" s="9">
        <f t="shared" si="20"/>
        <v>52.5</v>
      </c>
      <c r="AV15" s="7"/>
      <c r="AW15" s="32"/>
      <c r="AX15" s="7"/>
      <c r="AY15" s="32"/>
      <c r="AZ15" s="3"/>
      <c r="BA15" s="43"/>
    </row>
    <row r="16" spans="2:56" ht="15.75" customHeight="1" x14ac:dyDescent="0.25">
      <c r="B16" s="19">
        <v>3211</v>
      </c>
      <c r="C16" s="19" t="s">
        <v>14</v>
      </c>
      <c r="D16" s="14">
        <v>7.54</v>
      </c>
      <c r="E16" s="2">
        <v>7.7</v>
      </c>
      <c r="F16" s="2">
        <v>9.89</v>
      </c>
      <c r="G16" s="3">
        <f t="shared" si="0"/>
        <v>0.16000000000000014</v>
      </c>
      <c r="H16" s="3">
        <f t="shared" si="1"/>
        <v>2.1900000000000004</v>
      </c>
      <c r="I16" s="9">
        <f t="shared" si="2"/>
        <v>1.1750000000000003</v>
      </c>
      <c r="J16" s="11">
        <v>334743</v>
      </c>
      <c r="K16" s="3">
        <v>342073</v>
      </c>
      <c r="L16" s="3">
        <v>353092</v>
      </c>
      <c r="M16" s="3">
        <f t="shared" si="3"/>
        <v>7330</v>
      </c>
      <c r="N16" s="3">
        <f t="shared" si="4"/>
        <v>11019</v>
      </c>
      <c r="O16" s="3">
        <f t="shared" si="8"/>
        <v>9174.5</v>
      </c>
      <c r="P16" s="47">
        <v>1.72</v>
      </c>
      <c r="Q16" s="48">
        <v>1.05</v>
      </c>
      <c r="R16" s="48">
        <v>1.72</v>
      </c>
      <c r="S16" s="3"/>
      <c r="T16" s="3">
        <f t="shared" si="9"/>
        <v>-0.66999999999999993</v>
      </c>
      <c r="U16" s="3">
        <f t="shared" si="10"/>
        <v>0.66999999999999993</v>
      </c>
      <c r="V16" s="9">
        <f t="shared" si="11"/>
        <v>0</v>
      </c>
      <c r="W16" s="11">
        <v>0.47</v>
      </c>
      <c r="X16" s="3">
        <v>0.21</v>
      </c>
      <c r="Y16" s="3">
        <v>0.42</v>
      </c>
      <c r="Z16" s="3">
        <f t="shared" si="5"/>
        <v>-0.26</v>
      </c>
      <c r="AA16" s="3">
        <f t="shared" si="6"/>
        <v>0.21</v>
      </c>
      <c r="AB16" s="9">
        <f t="shared" si="12"/>
        <v>-2.5000000000000008E-2</v>
      </c>
      <c r="AC16" s="11">
        <v>112.1</v>
      </c>
      <c r="AD16" s="3">
        <v>104.18</v>
      </c>
      <c r="AE16" s="3">
        <v>118.38</v>
      </c>
      <c r="AF16" s="3">
        <f t="shared" si="13"/>
        <v>-7.9199999999999875</v>
      </c>
      <c r="AG16" s="3">
        <f t="shared" si="14"/>
        <v>14.199999999999989</v>
      </c>
      <c r="AH16" s="9">
        <f t="shared" si="7"/>
        <v>3.1400000000000006</v>
      </c>
      <c r="AI16" s="3">
        <v>9.76</v>
      </c>
      <c r="AJ16" s="3">
        <v>9.0500000000000007</v>
      </c>
      <c r="AK16" s="3">
        <v>10.26</v>
      </c>
      <c r="AL16" s="3">
        <f t="shared" si="15"/>
        <v>-0.70999999999999908</v>
      </c>
      <c r="AM16" s="3">
        <f t="shared" si="16"/>
        <v>1.2099999999999991</v>
      </c>
      <c r="AN16" s="9">
        <f t="shared" si="17"/>
        <v>0.25</v>
      </c>
      <c r="AO16" s="33">
        <v>10153</v>
      </c>
      <c r="AP16" s="32">
        <v>10406</v>
      </c>
      <c r="AQ16" s="32">
        <v>10217</v>
      </c>
      <c r="AR16" s="3">
        <f t="shared" si="18"/>
        <v>253</v>
      </c>
      <c r="AS16" s="3">
        <f t="shared" si="19"/>
        <v>-189</v>
      </c>
      <c r="AT16" s="9">
        <f t="shared" si="20"/>
        <v>32</v>
      </c>
      <c r="AV16" s="7"/>
      <c r="AW16" s="32"/>
      <c r="AX16" s="7"/>
      <c r="AY16" s="32"/>
      <c r="AZ16" s="3"/>
      <c r="BA16" s="43"/>
    </row>
    <row r="17" spans="1:53" ht="18" customHeight="1" x14ac:dyDescent="0.25">
      <c r="B17" s="19">
        <v>3212</v>
      </c>
      <c r="C17" s="19" t="s">
        <v>15</v>
      </c>
      <c r="D17" s="14">
        <v>8.4600000000000009</v>
      </c>
      <c r="E17" s="2">
        <v>8.35</v>
      </c>
      <c r="F17" s="2">
        <v>9.2100000000000009</v>
      </c>
      <c r="G17" s="3">
        <f t="shared" si="0"/>
        <v>-0.11000000000000121</v>
      </c>
      <c r="H17" s="3">
        <f t="shared" si="1"/>
        <v>0.86000000000000121</v>
      </c>
      <c r="I17" s="9">
        <f t="shared" si="2"/>
        <v>0.375</v>
      </c>
      <c r="J17" s="11">
        <v>447378</v>
      </c>
      <c r="K17" s="3">
        <v>458240</v>
      </c>
      <c r="L17" s="3">
        <v>474807</v>
      </c>
      <c r="M17" s="3">
        <f t="shared" si="3"/>
        <v>10862</v>
      </c>
      <c r="N17" s="3">
        <f t="shared" si="4"/>
        <v>16567</v>
      </c>
      <c r="O17" s="3">
        <f t="shared" si="8"/>
        <v>13714.5</v>
      </c>
      <c r="P17" s="51">
        <v>2.23</v>
      </c>
      <c r="Q17" s="48">
        <v>1.66</v>
      </c>
      <c r="R17" s="48">
        <v>2.1800000000000002</v>
      </c>
      <c r="S17" s="3"/>
      <c r="T17" s="3">
        <f t="shared" si="9"/>
        <v>-0.57000000000000006</v>
      </c>
      <c r="U17" s="3">
        <f t="shared" si="10"/>
        <v>0.52000000000000024</v>
      </c>
      <c r="V17" s="9">
        <f t="shared" si="11"/>
        <v>-2.4999999999999911E-2</v>
      </c>
      <c r="W17" s="27">
        <v>0.6</v>
      </c>
      <c r="X17" s="3">
        <v>0.4</v>
      </c>
      <c r="Y17" s="3">
        <v>0.56000000000000005</v>
      </c>
      <c r="Z17" s="3">
        <f t="shared" si="5"/>
        <v>-0.19999999999999996</v>
      </c>
      <c r="AA17" s="3">
        <f t="shared" si="6"/>
        <v>0.16000000000000003</v>
      </c>
      <c r="AB17" s="9">
        <f t="shared" si="12"/>
        <v>-1.9999999999999962E-2</v>
      </c>
      <c r="AC17" s="11">
        <v>204.2</v>
      </c>
      <c r="AD17" s="3">
        <v>191.86</v>
      </c>
      <c r="AE17" s="3">
        <v>220.31</v>
      </c>
      <c r="AF17" s="3">
        <f t="shared" si="13"/>
        <v>-12.339999999999975</v>
      </c>
      <c r="AG17" s="3">
        <f t="shared" si="14"/>
        <v>28.449999999999989</v>
      </c>
      <c r="AH17" s="9">
        <f t="shared" si="7"/>
        <v>8.0550000000000068</v>
      </c>
      <c r="AI17" s="3">
        <v>11.89</v>
      </c>
      <c r="AJ17" s="3">
        <v>11.11</v>
      </c>
      <c r="AK17" s="3">
        <v>12.7</v>
      </c>
      <c r="AL17" s="3">
        <f t="shared" si="15"/>
        <v>-0.78000000000000114</v>
      </c>
      <c r="AM17" s="4">
        <f t="shared" si="16"/>
        <v>1.5899999999999999</v>
      </c>
      <c r="AN17" s="9">
        <f t="shared" si="17"/>
        <v>0.40499999999999936</v>
      </c>
      <c r="AO17" s="33">
        <v>9633</v>
      </c>
      <c r="AP17" s="32">
        <v>10090</v>
      </c>
      <c r="AQ17" s="32">
        <v>9859</v>
      </c>
      <c r="AR17" s="3">
        <f t="shared" si="18"/>
        <v>457</v>
      </c>
      <c r="AS17" s="3">
        <f t="shared" si="19"/>
        <v>-231</v>
      </c>
      <c r="AT17" s="9">
        <f t="shared" si="20"/>
        <v>113</v>
      </c>
      <c r="AV17" s="7"/>
      <c r="AW17" s="32"/>
      <c r="AX17" s="7"/>
      <c r="AY17" s="32"/>
      <c r="AZ17" s="3"/>
      <c r="BA17" s="43"/>
    </row>
    <row r="18" spans="1:53" ht="18" customHeight="1" x14ac:dyDescent="0.25">
      <c r="B18" s="19">
        <v>3213</v>
      </c>
      <c r="C18" s="19" t="s">
        <v>16</v>
      </c>
      <c r="D18" s="14">
        <v>8.7100000000000009</v>
      </c>
      <c r="E18" s="2">
        <v>8.68</v>
      </c>
      <c r="F18" s="2">
        <v>9.48</v>
      </c>
      <c r="G18" s="3">
        <f t="shared" si="0"/>
        <v>-3.0000000000001137E-2</v>
      </c>
      <c r="H18" s="3">
        <f t="shared" si="1"/>
        <v>0.80000000000000071</v>
      </c>
      <c r="I18" s="9">
        <f t="shared" si="2"/>
        <v>0.38499999999999979</v>
      </c>
      <c r="J18" s="11">
        <v>331557</v>
      </c>
      <c r="K18" s="3">
        <v>339607</v>
      </c>
      <c r="L18" s="3">
        <v>351885</v>
      </c>
      <c r="M18" s="3">
        <f t="shared" si="3"/>
        <v>8050</v>
      </c>
      <c r="N18" s="3">
        <f t="shared" si="4"/>
        <v>12278</v>
      </c>
      <c r="O18" s="3">
        <f t="shared" si="8"/>
        <v>10164</v>
      </c>
      <c r="P18" s="47">
        <v>1.7</v>
      </c>
      <c r="Q18" s="48">
        <v>1.39</v>
      </c>
      <c r="R18" s="48">
        <v>1.29</v>
      </c>
      <c r="S18" s="3"/>
      <c r="T18" s="3">
        <f t="shared" si="9"/>
        <v>-0.31000000000000005</v>
      </c>
      <c r="U18" s="3">
        <f t="shared" si="10"/>
        <v>-9.9999999999999867E-2</v>
      </c>
      <c r="V18" s="9">
        <f t="shared" si="11"/>
        <v>-0.20499999999999996</v>
      </c>
      <c r="W18" s="11">
        <v>0.51</v>
      </c>
      <c r="X18" s="3">
        <v>0.34</v>
      </c>
      <c r="Y18" s="3">
        <v>0.25</v>
      </c>
      <c r="Z18" s="3">
        <f t="shared" si="5"/>
        <v>-0.16999999999999998</v>
      </c>
      <c r="AA18" s="3">
        <f t="shared" si="6"/>
        <v>-9.0000000000000024E-2</v>
      </c>
      <c r="AB18" s="9">
        <f t="shared" si="12"/>
        <v>-0.13</v>
      </c>
      <c r="AC18" s="11">
        <v>136.6</v>
      </c>
      <c r="AD18" s="3">
        <v>129.18</v>
      </c>
      <c r="AE18" s="3">
        <v>149.81</v>
      </c>
      <c r="AF18" s="3">
        <f t="shared" si="13"/>
        <v>-7.4199999999999875</v>
      </c>
      <c r="AG18" s="3">
        <f t="shared" si="14"/>
        <v>20.629999999999995</v>
      </c>
      <c r="AH18" s="9">
        <f t="shared" si="7"/>
        <v>6.605000000000004</v>
      </c>
      <c r="AI18" s="3">
        <v>8.67</v>
      </c>
      <c r="AJ18" s="3">
        <v>8.1199999999999992</v>
      </c>
      <c r="AK18" s="3">
        <v>9.31</v>
      </c>
      <c r="AL18" s="3">
        <f t="shared" si="15"/>
        <v>-0.55000000000000071</v>
      </c>
      <c r="AM18" s="3">
        <f t="shared" si="16"/>
        <v>1.1900000000000013</v>
      </c>
      <c r="AN18" s="9">
        <f t="shared" si="17"/>
        <v>0.32000000000000028</v>
      </c>
      <c r="AO18" s="33">
        <v>10715</v>
      </c>
      <c r="AP18" s="32">
        <v>11012</v>
      </c>
      <c r="AQ18" s="32">
        <v>10790</v>
      </c>
      <c r="AR18" s="3">
        <f t="shared" si="18"/>
        <v>297</v>
      </c>
      <c r="AS18" s="3">
        <f t="shared" si="19"/>
        <v>-222</v>
      </c>
      <c r="AT18" s="9">
        <f t="shared" si="20"/>
        <v>37.5</v>
      </c>
      <c r="AV18" s="7"/>
      <c r="AW18" s="32"/>
      <c r="AX18" s="7"/>
      <c r="AY18" s="32"/>
      <c r="AZ18" s="3"/>
      <c r="BA18" s="43"/>
    </row>
    <row r="19" spans="1:53" ht="18" customHeight="1" x14ac:dyDescent="0.25">
      <c r="B19" s="19">
        <v>3214</v>
      </c>
      <c r="C19" s="19" t="s">
        <v>17</v>
      </c>
      <c r="D19" s="14">
        <v>9.94</v>
      </c>
      <c r="E19" s="2">
        <v>9.73</v>
      </c>
      <c r="F19" s="2">
        <v>11.07</v>
      </c>
      <c r="G19" s="5">
        <f t="shared" si="0"/>
        <v>-0.20999999999999908</v>
      </c>
      <c r="H19" s="3">
        <f t="shared" si="1"/>
        <v>1.3399999999999999</v>
      </c>
      <c r="I19" s="9">
        <f t="shared" si="2"/>
        <v>0.56500000000000039</v>
      </c>
      <c r="J19" s="11">
        <v>352061</v>
      </c>
      <c r="K19" s="3">
        <v>367273</v>
      </c>
      <c r="L19" s="3">
        <v>378287</v>
      </c>
      <c r="M19" s="3">
        <f t="shared" si="3"/>
        <v>15212</v>
      </c>
      <c r="N19" s="3">
        <f t="shared" si="4"/>
        <v>11014</v>
      </c>
      <c r="O19" s="3">
        <f t="shared" si="8"/>
        <v>13113</v>
      </c>
      <c r="P19" s="47">
        <v>0.87</v>
      </c>
      <c r="Q19" s="48">
        <v>1.24</v>
      </c>
      <c r="R19" s="48">
        <v>1.04</v>
      </c>
      <c r="S19" s="3"/>
      <c r="T19" s="3">
        <f t="shared" si="9"/>
        <v>0.37</v>
      </c>
      <c r="U19" s="3">
        <f t="shared" si="10"/>
        <v>-0.19999999999999996</v>
      </c>
      <c r="V19" s="9">
        <f t="shared" si="11"/>
        <v>8.500000000000002E-2</v>
      </c>
      <c r="W19" s="11">
        <v>0.16</v>
      </c>
      <c r="X19" s="3">
        <v>0.28000000000000003</v>
      </c>
      <c r="Y19" s="3">
        <v>0.2</v>
      </c>
      <c r="Z19" s="3">
        <f t="shared" si="5"/>
        <v>0.12000000000000002</v>
      </c>
      <c r="AA19" s="3">
        <f t="shared" si="6"/>
        <v>-8.0000000000000016E-2</v>
      </c>
      <c r="AB19" s="9">
        <f t="shared" si="12"/>
        <v>2.0000000000000004E-2</v>
      </c>
      <c r="AC19" s="11">
        <v>75.900000000000006</v>
      </c>
      <c r="AD19" s="3">
        <v>71.86</v>
      </c>
      <c r="AE19" s="3">
        <v>80.17</v>
      </c>
      <c r="AF19" s="3">
        <f t="shared" si="13"/>
        <v>-4.0400000000000063</v>
      </c>
      <c r="AG19" s="3">
        <f t="shared" si="14"/>
        <v>8.3100000000000023</v>
      </c>
      <c r="AH19" s="9">
        <f t="shared" si="7"/>
        <v>2.134999999999998</v>
      </c>
      <c r="AI19" s="3">
        <v>7.99</v>
      </c>
      <c r="AJ19" s="3">
        <v>7.48</v>
      </c>
      <c r="AK19" s="3">
        <v>8.27</v>
      </c>
      <c r="AL19" s="3">
        <f t="shared" si="15"/>
        <v>-0.50999999999999979</v>
      </c>
      <c r="AM19" s="3">
        <f t="shared" si="16"/>
        <v>0.78999999999999915</v>
      </c>
      <c r="AN19" s="9">
        <f t="shared" si="17"/>
        <v>0.13999999999999968</v>
      </c>
      <c r="AO19" s="33">
        <v>11372</v>
      </c>
      <c r="AP19" s="32">
        <v>11819</v>
      </c>
      <c r="AQ19" s="32">
        <v>11614</v>
      </c>
      <c r="AR19" s="3">
        <f t="shared" si="18"/>
        <v>447</v>
      </c>
      <c r="AS19" s="3">
        <f t="shared" si="19"/>
        <v>-205</v>
      </c>
      <c r="AT19" s="9">
        <f t="shared" si="20"/>
        <v>121</v>
      </c>
      <c r="AV19" s="7"/>
      <c r="AW19" s="32"/>
      <c r="AX19" s="7"/>
      <c r="AY19" s="32"/>
      <c r="AZ19" s="3"/>
      <c r="BA19" s="43"/>
    </row>
    <row r="20" spans="1:53" ht="20.25" customHeight="1" x14ac:dyDescent="0.25">
      <c r="B20" s="19">
        <v>3215</v>
      </c>
      <c r="C20" s="19" t="s">
        <v>18</v>
      </c>
      <c r="D20" s="14">
        <v>9.1199999999999992</v>
      </c>
      <c r="E20" s="2">
        <v>9.68</v>
      </c>
      <c r="F20" s="2">
        <v>11.52</v>
      </c>
      <c r="G20" s="3">
        <f t="shared" si="0"/>
        <v>0.5600000000000005</v>
      </c>
      <c r="H20" s="3">
        <f t="shared" si="1"/>
        <v>1.8399999999999999</v>
      </c>
      <c r="I20" s="9">
        <f t="shared" si="2"/>
        <v>1.2000000000000002</v>
      </c>
      <c r="J20" s="11">
        <v>433972</v>
      </c>
      <c r="K20" s="3">
        <v>440347</v>
      </c>
      <c r="L20" s="3">
        <v>466152</v>
      </c>
      <c r="M20" s="3">
        <f t="shared" si="3"/>
        <v>6375</v>
      </c>
      <c r="N20" s="3">
        <f t="shared" si="4"/>
        <v>25805</v>
      </c>
      <c r="O20" s="3">
        <f t="shared" si="8"/>
        <v>16090</v>
      </c>
      <c r="P20" s="47">
        <v>1.21</v>
      </c>
      <c r="Q20" s="48">
        <v>1.06</v>
      </c>
      <c r="R20" s="48">
        <v>1.28</v>
      </c>
      <c r="S20" s="3"/>
      <c r="T20" s="3">
        <f t="shared" si="9"/>
        <v>-0.14999999999999991</v>
      </c>
      <c r="U20" s="3">
        <f t="shared" si="10"/>
        <v>0.21999999999999997</v>
      </c>
      <c r="V20" s="9">
        <f t="shared" si="11"/>
        <v>3.5000000000000031E-2</v>
      </c>
      <c r="W20" s="11">
        <v>0.3</v>
      </c>
      <c r="X20" s="3">
        <v>0.24</v>
      </c>
      <c r="Y20" s="3">
        <v>0.25</v>
      </c>
      <c r="Z20" s="3">
        <f t="shared" si="5"/>
        <v>-0.06</v>
      </c>
      <c r="AA20" s="3">
        <f t="shared" si="6"/>
        <v>1.0000000000000009E-2</v>
      </c>
      <c r="AB20" s="9">
        <f t="shared" si="12"/>
        <v>-2.4999999999999994E-2</v>
      </c>
      <c r="AC20" s="11">
        <v>188</v>
      </c>
      <c r="AD20" s="3">
        <v>173.66</v>
      </c>
      <c r="AE20" s="3">
        <v>195.41</v>
      </c>
      <c r="AF20" s="3">
        <f>AD20-AC20</f>
        <v>-14.340000000000003</v>
      </c>
      <c r="AG20" s="3">
        <f t="shared" si="14"/>
        <v>21.75</v>
      </c>
      <c r="AH20" s="9">
        <f t="shared" si="7"/>
        <v>3.7049999999999983</v>
      </c>
      <c r="AI20" s="3">
        <v>8.06</v>
      </c>
      <c r="AJ20" s="3">
        <v>7.39</v>
      </c>
      <c r="AK20" s="3">
        <v>8.26</v>
      </c>
      <c r="AL20" s="3">
        <f t="shared" si="15"/>
        <v>-0.67000000000000082</v>
      </c>
      <c r="AM20" s="3">
        <f t="shared" si="16"/>
        <v>0.87000000000000011</v>
      </c>
      <c r="AN20" s="9">
        <f t="shared" si="17"/>
        <v>9.9999999999999645E-2</v>
      </c>
      <c r="AO20" s="33">
        <v>11277</v>
      </c>
      <c r="AP20" s="32">
        <v>11856</v>
      </c>
      <c r="AQ20" s="32">
        <v>11315</v>
      </c>
      <c r="AR20" s="3">
        <f t="shared" si="18"/>
        <v>579</v>
      </c>
      <c r="AS20" s="3">
        <f t="shared" si="19"/>
        <v>-541</v>
      </c>
      <c r="AT20" s="9">
        <f t="shared" si="20"/>
        <v>19</v>
      </c>
      <c r="AV20" s="7"/>
      <c r="AW20" s="32"/>
      <c r="AX20" s="7"/>
      <c r="AY20" s="32"/>
      <c r="AZ20" s="3"/>
      <c r="BA20" s="43"/>
    </row>
    <row r="21" spans="1:53" ht="18.75" customHeight="1" x14ac:dyDescent="0.25">
      <c r="B21" s="19">
        <v>3216</v>
      </c>
      <c r="C21" s="19" t="s">
        <v>19</v>
      </c>
      <c r="D21" s="14">
        <v>9.74</v>
      </c>
      <c r="E21" s="2">
        <v>9</v>
      </c>
      <c r="F21" s="2">
        <v>11.54</v>
      </c>
      <c r="G21" s="3">
        <f t="shared" si="0"/>
        <v>-0.74000000000000021</v>
      </c>
      <c r="H21" s="3">
        <f t="shared" si="1"/>
        <v>2.5399999999999991</v>
      </c>
      <c r="I21" s="9">
        <f t="shared" si="2"/>
        <v>0.89999999999999947</v>
      </c>
      <c r="J21" s="11">
        <v>463507</v>
      </c>
      <c r="K21" s="3">
        <v>481732</v>
      </c>
      <c r="L21" s="3">
        <v>518667</v>
      </c>
      <c r="M21" s="3">
        <f t="shared" si="3"/>
        <v>18225</v>
      </c>
      <c r="N21" s="3">
        <f t="shared" si="4"/>
        <v>36935</v>
      </c>
      <c r="O21" s="3">
        <f t="shared" si="8"/>
        <v>27580</v>
      </c>
      <c r="P21" s="47">
        <v>0.65</v>
      </c>
      <c r="Q21" s="48">
        <v>0.6</v>
      </c>
      <c r="R21" s="48">
        <v>0.72</v>
      </c>
      <c r="S21" s="3"/>
      <c r="T21" s="3">
        <f t="shared" si="9"/>
        <v>-5.0000000000000044E-2</v>
      </c>
      <c r="U21" s="3">
        <f t="shared" si="10"/>
        <v>0.12</v>
      </c>
      <c r="V21" s="9">
        <f t="shared" si="11"/>
        <v>3.4999999999999976E-2</v>
      </c>
      <c r="W21" s="11">
        <v>0.15</v>
      </c>
      <c r="X21" s="3">
        <v>0.15</v>
      </c>
      <c r="Y21" s="3">
        <v>0.18</v>
      </c>
      <c r="Z21" s="3">
        <f t="shared" si="5"/>
        <v>0</v>
      </c>
      <c r="AA21" s="3">
        <f t="shared" si="6"/>
        <v>0.03</v>
      </c>
      <c r="AB21" s="9">
        <f t="shared" si="12"/>
        <v>1.4999999999999999E-2</v>
      </c>
      <c r="AC21" s="11">
        <v>157.19999999999999</v>
      </c>
      <c r="AD21" s="3">
        <v>149.43</v>
      </c>
      <c r="AE21" s="3">
        <v>186.3</v>
      </c>
      <c r="AF21" s="3">
        <f t="shared" si="13"/>
        <v>-7.7699999999999818</v>
      </c>
      <c r="AG21" s="3">
        <f t="shared" si="14"/>
        <v>36.870000000000005</v>
      </c>
      <c r="AH21" s="9">
        <f t="shared" si="7"/>
        <v>14.550000000000011</v>
      </c>
      <c r="AI21" s="3">
        <v>4.37</v>
      </c>
      <c r="AJ21" s="3">
        <v>4.01</v>
      </c>
      <c r="AK21" s="3">
        <v>4.82</v>
      </c>
      <c r="AL21" s="3">
        <f t="shared" si="15"/>
        <v>-0.36000000000000032</v>
      </c>
      <c r="AM21" s="3">
        <f t="shared" si="16"/>
        <v>0.8100000000000005</v>
      </c>
      <c r="AN21" s="9">
        <f t="shared" si="17"/>
        <v>0.22500000000000009</v>
      </c>
      <c r="AO21" s="33">
        <v>11155</v>
      </c>
      <c r="AP21" s="32">
        <v>11610</v>
      </c>
      <c r="AQ21" s="32">
        <v>11241</v>
      </c>
      <c r="AR21" s="3">
        <f t="shared" si="18"/>
        <v>455</v>
      </c>
      <c r="AS21" s="3">
        <f t="shared" si="19"/>
        <v>-369</v>
      </c>
      <c r="AT21" s="9">
        <f t="shared" si="20"/>
        <v>43</v>
      </c>
      <c r="AV21" s="7"/>
      <c r="AW21" s="32"/>
      <c r="AX21" s="7"/>
      <c r="AY21" s="32"/>
      <c r="AZ21" s="3"/>
      <c r="BA21" s="43"/>
    </row>
    <row r="22" spans="1:53" ht="18.75" customHeight="1" x14ac:dyDescent="0.25">
      <c r="B22" s="19">
        <v>3217</v>
      </c>
      <c r="C22" s="19" t="s">
        <v>20</v>
      </c>
      <c r="D22" s="14">
        <v>8.5500000000000007</v>
      </c>
      <c r="E22" s="2">
        <v>8.24</v>
      </c>
      <c r="F22" s="2">
        <v>12.25</v>
      </c>
      <c r="G22" s="3">
        <f t="shared" si="0"/>
        <v>-0.3100000000000005</v>
      </c>
      <c r="H22" s="3">
        <f t="shared" si="1"/>
        <v>4.01</v>
      </c>
      <c r="I22" s="9">
        <f t="shared" si="2"/>
        <v>1.8499999999999996</v>
      </c>
      <c r="J22" s="11">
        <v>329415</v>
      </c>
      <c r="K22" s="3">
        <v>341307</v>
      </c>
      <c r="L22" s="3">
        <v>362212</v>
      </c>
      <c r="M22" s="3">
        <f t="shared" si="3"/>
        <v>11892</v>
      </c>
      <c r="N22" s="3">
        <f t="shared" si="4"/>
        <v>20905</v>
      </c>
      <c r="O22" s="3">
        <f t="shared" si="8"/>
        <v>16398.5</v>
      </c>
      <c r="P22" s="47">
        <v>1.45</v>
      </c>
      <c r="Q22" s="48">
        <v>1.54</v>
      </c>
      <c r="R22" s="48">
        <v>1.4</v>
      </c>
      <c r="S22" s="3"/>
      <c r="T22" s="3">
        <f t="shared" si="9"/>
        <v>9.000000000000008E-2</v>
      </c>
      <c r="U22" s="3">
        <f t="shared" si="10"/>
        <v>-0.14000000000000012</v>
      </c>
      <c r="V22" s="9">
        <f t="shared" si="11"/>
        <v>-2.5000000000000022E-2</v>
      </c>
      <c r="W22" s="11">
        <v>0.35</v>
      </c>
      <c r="X22" s="3">
        <v>0.33</v>
      </c>
      <c r="Y22" s="3">
        <v>0.25</v>
      </c>
      <c r="Z22" s="3">
        <f t="shared" si="5"/>
        <v>-1.9999999999999962E-2</v>
      </c>
      <c r="AA22" s="3">
        <f t="shared" si="6"/>
        <v>-8.0000000000000016E-2</v>
      </c>
      <c r="AB22" s="9">
        <f t="shared" si="12"/>
        <v>-4.9999999999999989E-2</v>
      </c>
      <c r="AC22" s="11">
        <v>169</v>
      </c>
      <c r="AD22" s="3">
        <v>159.03</v>
      </c>
      <c r="AE22" s="3">
        <v>179.46</v>
      </c>
      <c r="AF22" s="3">
        <f t="shared" si="13"/>
        <v>-9.9699999999999989</v>
      </c>
      <c r="AG22" s="3">
        <f t="shared" si="14"/>
        <v>20.430000000000007</v>
      </c>
      <c r="AH22" s="9">
        <f t="shared" si="7"/>
        <v>5.230000000000004</v>
      </c>
      <c r="AI22" s="3">
        <v>10.06</v>
      </c>
      <c r="AJ22" s="3">
        <v>9.3800000000000008</v>
      </c>
      <c r="AK22" s="3">
        <v>10.49</v>
      </c>
      <c r="AL22" s="3">
        <f t="shared" si="15"/>
        <v>-0.67999999999999972</v>
      </c>
      <c r="AM22" s="3">
        <f t="shared" si="16"/>
        <v>1.1099999999999994</v>
      </c>
      <c r="AN22" s="9">
        <f t="shared" si="17"/>
        <v>0.21499999999999986</v>
      </c>
      <c r="AO22" s="33">
        <v>8329</v>
      </c>
      <c r="AP22" s="32">
        <v>8684</v>
      </c>
      <c r="AQ22" s="32">
        <v>8455</v>
      </c>
      <c r="AR22" s="3">
        <f t="shared" si="18"/>
        <v>355</v>
      </c>
      <c r="AS22" s="3">
        <f t="shared" si="19"/>
        <v>-229</v>
      </c>
      <c r="AT22" s="9">
        <f t="shared" si="20"/>
        <v>63</v>
      </c>
      <c r="AV22" s="7"/>
      <c r="AW22" s="32"/>
      <c r="AX22" s="7"/>
      <c r="AY22" s="32"/>
      <c r="AZ22" s="3"/>
      <c r="BA22" s="43"/>
    </row>
    <row r="23" spans="1:53" ht="18" customHeight="1" x14ac:dyDescent="0.25">
      <c r="B23" s="19">
        <v>3218</v>
      </c>
      <c r="C23" s="19" t="s">
        <v>21</v>
      </c>
      <c r="D23" s="14">
        <v>3.59</v>
      </c>
      <c r="E23" s="2">
        <v>4.5199999999999996</v>
      </c>
      <c r="F23" s="2">
        <v>5.08</v>
      </c>
      <c r="G23" s="4">
        <f t="shared" si="0"/>
        <v>0.92999999999999972</v>
      </c>
      <c r="H23" s="3">
        <f t="shared" si="1"/>
        <v>0.5600000000000005</v>
      </c>
      <c r="I23" s="9">
        <f t="shared" si="2"/>
        <v>0.74500000000000011</v>
      </c>
      <c r="J23" s="11">
        <v>360960</v>
      </c>
      <c r="K23" s="3">
        <v>367748</v>
      </c>
      <c r="L23" s="3">
        <v>382264</v>
      </c>
      <c r="M23" s="3">
        <f t="shared" si="3"/>
        <v>6788</v>
      </c>
      <c r="N23" s="3">
        <f t="shared" si="4"/>
        <v>14516</v>
      </c>
      <c r="O23" s="3">
        <f t="shared" si="8"/>
        <v>10652</v>
      </c>
      <c r="P23" s="47">
        <v>1.24</v>
      </c>
      <c r="Q23" s="48">
        <v>0.9</v>
      </c>
      <c r="R23" s="48">
        <v>1.32</v>
      </c>
      <c r="S23" s="3"/>
      <c r="T23" s="3">
        <f t="shared" si="9"/>
        <v>-0.33999999999999997</v>
      </c>
      <c r="U23" s="3">
        <f t="shared" si="10"/>
        <v>0.42000000000000004</v>
      </c>
      <c r="V23" s="9">
        <f t="shared" si="11"/>
        <v>4.0000000000000036E-2</v>
      </c>
      <c r="W23" s="11">
        <v>0.3</v>
      </c>
      <c r="X23" s="3">
        <v>0.16</v>
      </c>
      <c r="Y23" s="3">
        <v>0.28000000000000003</v>
      </c>
      <c r="Z23" s="3">
        <f t="shared" si="5"/>
        <v>-0.13999999999999999</v>
      </c>
      <c r="AA23" s="3">
        <f t="shared" si="6"/>
        <v>0.12000000000000002</v>
      </c>
      <c r="AB23" s="9">
        <f t="shared" si="12"/>
        <v>-9.9999999999999811E-3</v>
      </c>
      <c r="AC23" s="11">
        <v>32.200000000000003</v>
      </c>
      <c r="AD23" s="3">
        <v>30.73</v>
      </c>
      <c r="AE23" s="3">
        <v>36.049999999999997</v>
      </c>
      <c r="AF23" s="3">
        <f t="shared" si="13"/>
        <v>-1.4700000000000024</v>
      </c>
      <c r="AG23" s="3">
        <f t="shared" si="14"/>
        <v>5.3199999999999967</v>
      </c>
      <c r="AH23" s="9">
        <f t="shared" si="7"/>
        <v>1.9249999999999972</v>
      </c>
      <c r="AI23" s="3">
        <v>8.1199999999999992</v>
      </c>
      <c r="AJ23" s="3">
        <v>7.71</v>
      </c>
      <c r="AK23" s="3">
        <v>8.99</v>
      </c>
      <c r="AL23" s="3">
        <f t="shared" si="15"/>
        <v>-0.40999999999999925</v>
      </c>
      <c r="AM23" s="3">
        <f t="shared" si="16"/>
        <v>1.2800000000000002</v>
      </c>
      <c r="AN23" s="16">
        <f t="shared" si="17"/>
        <v>0.4350000000000005</v>
      </c>
      <c r="AO23" s="33">
        <v>8968</v>
      </c>
      <c r="AP23" s="32">
        <v>9423</v>
      </c>
      <c r="AQ23" s="32">
        <v>9084</v>
      </c>
      <c r="AR23" s="3">
        <f t="shared" si="18"/>
        <v>455</v>
      </c>
      <c r="AS23" s="3">
        <f t="shared" si="19"/>
        <v>-339</v>
      </c>
      <c r="AT23" s="9">
        <f t="shared" si="20"/>
        <v>58</v>
      </c>
      <c r="AV23" s="7"/>
      <c r="AW23" s="32"/>
      <c r="AX23" s="7"/>
      <c r="AY23" s="32"/>
      <c r="AZ23" s="3"/>
      <c r="BA23" s="43"/>
    </row>
    <row r="24" spans="1:53" ht="17.25" customHeight="1" x14ac:dyDescent="0.25">
      <c r="B24" s="19">
        <v>3271</v>
      </c>
      <c r="C24" s="19" t="s">
        <v>22</v>
      </c>
      <c r="D24" s="14">
        <v>9.74</v>
      </c>
      <c r="E24" s="2">
        <v>9.16</v>
      </c>
      <c r="F24" s="2">
        <v>12.68</v>
      </c>
      <c r="G24" s="3">
        <f t="shared" ref="G24" si="21">E24-D24</f>
        <v>-0.58000000000000007</v>
      </c>
      <c r="H24" s="3">
        <f t="shared" ref="H24" si="22">F24-E24</f>
        <v>3.5199999999999996</v>
      </c>
      <c r="I24" s="9">
        <f t="shared" ref="I24" si="23">AVERAGE(G24:H24)</f>
        <v>1.4699999999999998</v>
      </c>
      <c r="J24" s="11">
        <v>480749</v>
      </c>
      <c r="K24" s="3">
        <v>513343</v>
      </c>
      <c r="L24" s="3">
        <v>547399</v>
      </c>
      <c r="M24" s="3">
        <f t="shared" si="3"/>
        <v>32594</v>
      </c>
      <c r="N24" s="3">
        <f t="shared" si="4"/>
        <v>34056</v>
      </c>
      <c r="O24" s="3">
        <f t="shared" si="8"/>
        <v>33325</v>
      </c>
      <c r="P24" s="47">
        <v>0.77</v>
      </c>
      <c r="Q24" s="48">
        <v>0.72</v>
      </c>
      <c r="R24" s="48">
        <v>1.08</v>
      </c>
      <c r="S24" s="3"/>
      <c r="T24" s="3">
        <f t="shared" si="9"/>
        <v>-5.0000000000000044E-2</v>
      </c>
      <c r="U24" s="3">
        <f t="shared" si="10"/>
        <v>0.3600000000000001</v>
      </c>
      <c r="V24" s="9">
        <f t="shared" si="11"/>
        <v>0.15500000000000003</v>
      </c>
      <c r="W24" s="11">
        <v>0.17</v>
      </c>
      <c r="X24" s="3">
        <v>0.18</v>
      </c>
      <c r="Y24" s="3">
        <v>0.26</v>
      </c>
      <c r="Z24" s="3">
        <f t="shared" si="5"/>
        <v>9.9999999999999811E-3</v>
      </c>
      <c r="AA24" s="3">
        <f t="shared" si="6"/>
        <v>8.0000000000000016E-2</v>
      </c>
      <c r="AB24" s="9">
        <f t="shared" si="12"/>
        <v>4.4999999999999998E-2</v>
      </c>
      <c r="AC24" s="11">
        <v>64.900000000000006</v>
      </c>
      <c r="AD24" s="3">
        <v>63.97</v>
      </c>
      <c r="AE24" s="3">
        <v>75.040000000000006</v>
      </c>
      <c r="AF24" s="3">
        <f t="shared" si="13"/>
        <v>-0.93000000000000682</v>
      </c>
      <c r="AG24" s="3">
        <f t="shared" si="14"/>
        <v>11.070000000000007</v>
      </c>
      <c r="AH24" s="9">
        <f t="shared" si="7"/>
        <v>5.07</v>
      </c>
      <c r="AI24" s="3">
        <v>5.93</v>
      </c>
      <c r="AJ24" s="3">
        <v>5.77</v>
      </c>
      <c r="AK24" s="3">
        <v>6.68</v>
      </c>
      <c r="AL24" s="3">
        <f t="shared" si="15"/>
        <v>-0.16000000000000014</v>
      </c>
      <c r="AM24" s="3">
        <f t="shared" si="16"/>
        <v>0.91000000000000014</v>
      </c>
      <c r="AN24" s="9">
        <f t="shared" si="17"/>
        <v>0.375</v>
      </c>
      <c r="AO24" s="33">
        <v>11348</v>
      </c>
      <c r="AP24" s="32">
        <v>11825</v>
      </c>
      <c r="AQ24" s="32">
        <v>11564</v>
      </c>
      <c r="AR24" s="3">
        <f t="shared" si="18"/>
        <v>477</v>
      </c>
      <c r="AS24" s="3">
        <f t="shared" si="19"/>
        <v>-261</v>
      </c>
      <c r="AT24" s="9">
        <f t="shared" si="20"/>
        <v>108</v>
      </c>
      <c r="AV24" s="7"/>
      <c r="AW24" s="32"/>
      <c r="AX24" s="7"/>
      <c r="AY24" s="32"/>
      <c r="AZ24" s="3"/>
      <c r="BA24" s="43"/>
    </row>
    <row r="25" spans="1:53" ht="18" customHeight="1" x14ac:dyDescent="0.25">
      <c r="B25" s="19">
        <v>3272</v>
      </c>
      <c r="C25" s="19" t="s">
        <v>23</v>
      </c>
      <c r="D25" s="14">
        <v>7.84</v>
      </c>
      <c r="E25" s="2">
        <v>8.0500000000000007</v>
      </c>
      <c r="F25" s="2">
        <v>9.6</v>
      </c>
      <c r="G25" s="3">
        <f t="shared" ref="G25:H32" si="24">E25-D25</f>
        <v>0.21000000000000085</v>
      </c>
      <c r="H25" s="3">
        <f t="shared" si="24"/>
        <v>1.5499999999999989</v>
      </c>
      <c r="I25" s="9">
        <f t="shared" ref="I25:I32" si="25">AVERAGE(G25:H25)</f>
        <v>0.87999999999999989</v>
      </c>
      <c r="J25" s="11">
        <v>497995</v>
      </c>
      <c r="K25" s="3">
        <v>520742</v>
      </c>
      <c r="L25" s="3">
        <v>547415</v>
      </c>
      <c r="M25" s="3">
        <f t="shared" si="3"/>
        <v>22747</v>
      </c>
      <c r="N25" s="3">
        <f t="shared" si="4"/>
        <v>26673</v>
      </c>
      <c r="O25" s="3">
        <f t="shared" si="8"/>
        <v>24710</v>
      </c>
      <c r="P25" s="47">
        <v>1.0900000000000001</v>
      </c>
      <c r="Q25" s="48">
        <v>1.08</v>
      </c>
      <c r="R25" s="48">
        <v>1.17</v>
      </c>
      <c r="S25" s="3"/>
      <c r="T25" s="3">
        <f t="shared" si="9"/>
        <v>-1.0000000000000009E-2</v>
      </c>
      <c r="U25" s="3">
        <f t="shared" si="10"/>
        <v>8.9999999999999858E-2</v>
      </c>
      <c r="V25" s="9">
        <f t="shared" si="11"/>
        <v>3.9999999999999925E-2</v>
      </c>
      <c r="W25" s="11">
        <v>0.26</v>
      </c>
      <c r="X25" s="3">
        <v>0.32</v>
      </c>
      <c r="Y25" s="3">
        <v>0.22</v>
      </c>
      <c r="Z25" s="3">
        <f t="shared" si="5"/>
        <v>0.06</v>
      </c>
      <c r="AA25" s="3">
        <f t="shared" si="6"/>
        <v>-0.1</v>
      </c>
      <c r="AB25" s="9">
        <f t="shared" si="12"/>
        <v>-2.0000000000000004E-2</v>
      </c>
      <c r="AC25" s="11">
        <v>23.2</v>
      </c>
      <c r="AD25" s="3">
        <v>21.87</v>
      </c>
      <c r="AE25" s="3">
        <v>25.42</v>
      </c>
      <c r="AF25" s="3">
        <f t="shared" si="13"/>
        <v>-1.3299999999999983</v>
      </c>
      <c r="AG25" s="3">
        <f t="shared" si="14"/>
        <v>3.5500000000000007</v>
      </c>
      <c r="AH25" s="9">
        <f t="shared" si="7"/>
        <v>1.1100000000000012</v>
      </c>
      <c r="AI25" s="3">
        <v>7.12</v>
      </c>
      <c r="AJ25" s="3">
        <v>6.67</v>
      </c>
      <c r="AK25" s="3">
        <v>7.7</v>
      </c>
      <c r="AL25" s="3">
        <f t="shared" si="15"/>
        <v>-0.45000000000000018</v>
      </c>
      <c r="AM25" s="3">
        <f t="shared" si="16"/>
        <v>1.0300000000000002</v>
      </c>
      <c r="AN25" s="9">
        <f t="shared" si="17"/>
        <v>0.29000000000000004</v>
      </c>
      <c r="AO25" s="33">
        <v>10609</v>
      </c>
      <c r="AP25" s="32">
        <v>11204</v>
      </c>
      <c r="AQ25" s="32">
        <v>10999</v>
      </c>
      <c r="AR25" s="3">
        <f t="shared" si="18"/>
        <v>595</v>
      </c>
      <c r="AS25" s="3">
        <f t="shared" si="19"/>
        <v>-205</v>
      </c>
      <c r="AT25" s="9">
        <f t="shared" si="20"/>
        <v>195</v>
      </c>
      <c r="AV25" s="7"/>
      <c r="AW25" s="32"/>
      <c r="AX25" s="7"/>
      <c r="AY25" s="32"/>
      <c r="AZ25" s="3"/>
      <c r="BA25" s="43"/>
    </row>
    <row r="26" spans="1:53" ht="19.5" customHeight="1" x14ac:dyDescent="0.25">
      <c r="B26" s="19">
        <v>3273</v>
      </c>
      <c r="C26" s="19" t="s">
        <v>24</v>
      </c>
      <c r="D26" s="14">
        <v>8.0500000000000007</v>
      </c>
      <c r="E26" s="2">
        <v>8.18</v>
      </c>
      <c r="F26" s="2">
        <v>11.19</v>
      </c>
      <c r="G26" s="3">
        <f t="shared" si="24"/>
        <v>0.12999999999999901</v>
      </c>
      <c r="H26" s="3">
        <f t="shared" si="24"/>
        <v>3.01</v>
      </c>
      <c r="I26" s="9">
        <f t="shared" si="25"/>
        <v>1.5699999999999994</v>
      </c>
      <c r="J26" s="11">
        <v>448902</v>
      </c>
      <c r="K26" s="3">
        <v>474448</v>
      </c>
      <c r="L26" s="3">
        <v>500452</v>
      </c>
      <c r="M26" s="3">
        <f t="shared" si="3"/>
        <v>25546</v>
      </c>
      <c r="N26" s="3">
        <f t="shared" si="4"/>
        <v>26004</v>
      </c>
      <c r="O26" s="3">
        <f t="shared" si="8"/>
        <v>25775</v>
      </c>
      <c r="P26" s="47">
        <v>0.48</v>
      </c>
      <c r="Q26" s="48">
        <v>0.53</v>
      </c>
      <c r="R26" s="48">
        <v>0.61</v>
      </c>
      <c r="S26" s="3"/>
      <c r="T26" s="3">
        <f t="shared" si="9"/>
        <v>5.0000000000000044E-2</v>
      </c>
      <c r="U26" s="3">
        <f t="shared" si="10"/>
        <v>7.999999999999996E-2</v>
      </c>
      <c r="V26" s="9">
        <f>AVERAGE(T26:U26)</f>
        <v>6.5000000000000002E-2</v>
      </c>
      <c r="W26" s="11">
        <v>0.11</v>
      </c>
      <c r="X26" s="3">
        <v>0.14000000000000001</v>
      </c>
      <c r="Y26" s="3">
        <v>0.13</v>
      </c>
      <c r="Z26" s="3">
        <f t="shared" si="5"/>
        <v>3.0000000000000013E-2</v>
      </c>
      <c r="AA26" s="3">
        <f t="shared" si="6"/>
        <v>-1.0000000000000009E-2</v>
      </c>
      <c r="AB26" s="9">
        <f t="shared" si="12"/>
        <v>1.0000000000000002E-2</v>
      </c>
      <c r="AC26" s="11">
        <v>89.4</v>
      </c>
      <c r="AD26" s="3">
        <v>84.67</v>
      </c>
      <c r="AE26" s="3">
        <v>100.02</v>
      </c>
      <c r="AF26" s="3">
        <f t="shared" si="13"/>
        <v>-4.730000000000004</v>
      </c>
      <c r="AG26" s="3">
        <f t="shared" si="14"/>
        <v>15.349999999999994</v>
      </c>
      <c r="AH26" s="9">
        <f t="shared" si="7"/>
        <v>5.3099999999999952</v>
      </c>
      <c r="AI26" s="3">
        <v>3.57</v>
      </c>
      <c r="AJ26" s="3">
        <v>3.38</v>
      </c>
      <c r="AK26" s="3">
        <v>3.99</v>
      </c>
      <c r="AL26" s="3">
        <f t="shared" si="15"/>
        <v>-0.18999999999999995</v>
      </c>
      <c r="AM26" s="3">
        <f t="shared" si="16"/>
        <v>0.61000000000000032</v>
      </c>
      <c r="AN26" s="9">
        <f t="shared" si="17"/>
        <v>0.21000000000000019</v>
      </c>
      <c r="AO26" s="36">
        <v>16630</v>
      </c>
      <c r="AP26" s="37">
        <v>17254</v>
      </c>
      <c r="AQ26" s="37">
        <v>16887</v>
      </c>
      <c r="AR26" s="4">
        <f t="shared" si="18"/>
        <v>624</v>
      </c>
      <c r="AS26" s="3">
        <f t="shared" si="19"/>
        <v>-367</v>
      </c>
      <c r="AT26" s="9">
        <f t="shared" si="20"/>
        <v>128.5</v>
      </c>
      <c r="AV26" s="7"/>
      <c r="AW26" s="32"/>
      <c r="AX26" s="7"/>
      <c r="AY26" s="32"/>
      <c r="AZ26" s="3"/>
      <c r="BA26" s="43"/>
    </row>
    <row r="27" spans="1:53" ht="18.75" customHeight="1" x14ac:dyDescent="0.25">
      <c r="B27" s="19">
        <v>3274</v>
      </c>
      <c r="C27" s="19" t="s">
        <v>25</v>
      </c>
      <c r="D27" s="14">
        <v>9.07</v>
      </c>
      <c r="E27" s="2">
        <v>9.0399999999999991</v>
      </c>
      <c r="F27" s="2">
        <v>10.97</v>
      </c>
      <c r="G27" s="3">
        <f t="shared" si="24"/>
        <v>-3.0000000000001137E-2</v>
      </c>
      <c r="H27" s="3">
        <f t="shared" si="24"/>
        <v>1.9300000000000015</v>
      </c>
      <c r="I27" s="9">
        <f t="shared" si="25"/>
        <v>0.95000000000000018</v>
      </c>
      <c r="J27" s="11">
        <v>426738</v>
      </c>
      <c r="K27" s="3">
        <v>444574</v>
      </c>
      <c r="L27" s="3">
        <v>457954</v>
      </c>
      <c r="M27" s="3">
        <f t="shared" si="3"/>
        <v>17836</v>
      </c>
      <c r="N27" s="3">
        <f t="shared" si="4"/>
        <v>13380</v>
      </c>
      <c r="O27" s="3">
        <f t="shared" si="8"/>
        <v>15608</v>
      </c>
      <c r="P27" s="47">
        <v>0.99</v>
      </c>
      <c r="Q27" s="48">
        <v>1.23</v>
      </c>
      <c r="R27" s="48">
        <v>1.68</v>
      </c>
      <c r="S27" s="3"/>
      <c r="T27" s="3">
        <f t="shared" si="9"/>
        <v>0.24</v>
      </c>
      <c r="U27" s="3">
        <f t="shared" si="10"/>
        <v>0.44999999999999996</v>
      </c>
      <c r="V27" s="16">
        <f t="shared" si="11"/>
        <v>0.34499999999999997</v>
      </c>
      <c r="W27" s="11">
        <v>0.19</v>
      </c>
      <c r="X27" s="3">
        <v>0.26</v>
      </c>
      <c r="Y27" s="3">
        <v>0.4</v>
      </c>
      <c r="Z27" s="3">
        <f t="shared" si="5"/>
        <v>7.0000000000000007E-2</v>
      </c>
      <c r="AA27" s="3">
        <f t="shared" si="6"/>
        <v>0.14000000000000001</v>
      </c>
      <c r="AB27" s="9">
        <f t="shared" si="12"/>
        <v>0.10500000000000001</v>
      </c>
      <c r="AC27" s="11">
        <v>28</v>
      </c>
      <c r="AD27" s="3">
        <v>26.8</v>
      </c>
      <c r="AE27" s="3">
        <v>30.61</v>
      </c>
      <c r="AF27" s="3">
        <f t="shared" si="13"/>
        <v>-1.1999999999999993</v>
      </c>
      <c r="AG27" s="3">
        <f t="shared" si="14"/>
        <v>3.8099999999999987</v>
      </c>
      <c r="AH27" s="9">
        <f t="shared" si="7"/>
        <v>1.3049999999999997</v>
      </c>
      <c r="AI27" s="3">
        <v>8.8800000000000008</v>
      </c>
      <c r="AJ27" s="3">
        <v>8.41</v>
      </c>
      <c r="AK27" s="3">
        <v>9.52</v>
      </c>
      <c r="AL27" s="3">
        <f t="shared" si="15"/>
        <v>-0.47000000000000064</v>
      </c>
      <c r="AM27" s="3">
        <f t="shared" si="16"/>
        <v>1.1099999999999994</v>
      </c>
      <c r="AN27" s="9">
        <f t="shared" si="17"/>
        <v>0.3199999999999994</v>
      </c>
      <c r="AO27" s="33">
        <v>11397</v>
      </c>
      <c r="AP27" s="32">
        <v>11930</v>
      </c>
      <c r="AQ27" s="32">
        <v>11800</v>
      </c>
      <c r="AR27" s="3">
        <f t="shared" si="18"/>
        <v>533</v>
      </c>
      <c r="AS27" s="4">
        <f t="shared" si="19"/>
        <v>-130</v>
      </c>
      <c r="AT27" s="9">
        <f t="shared" si="20"/>
        <v>201.5</v>
      </c>
      <c r="AV27" s="7"/>
      <c r="AW27" s="32"/>
      <c r="AX27" s="7"/>
      <c r="AY27" s="32"/>
      <c r="AZ27" s="3"/>
      <c r="BA27" s="43"/>
    </row>
    <row r="28" spans="1:53" ht="16.5" customHeight="1" x14ac:dyDescent="0.25">
      <c r="B28" s="19">
        <v>3275</v>
      </c>
      <c r="C28" s="19" t="s">
        <v>26</v>
      </c>
      <c r="D28" s="14">
        <v>9.14</v>
      </c>
      <c r="E28" s="2">
        <v>8.3000000000000007</v>
      </c>
      <c r="F28" s="2">
        <v>10.68</v>
      </c>
      <c r="G28" s="3">
        <f t="shared" si="24"/>
        <v>-0.83999999999999986</v>
      </c>
      <c r="H28" s="3">
        <f t="shared" si="24"/>
        <v>2.379999999999999</v>
      </c>
      <c r="I28" s="9">
        <f t="shared" si="25"/>
        <v>0.76999999999999957</v>
      </c>
      <c r="J28" s="11">
        <v>582723</v>
      </c>
      <c r="K28" s="3">
        <v>617718</v>
      </c>
      <c r="L28" s="3">
        <v>657953</v>
      </c>
      <c r="M28" s="4">
        <f t="shared" si="3"/>
        <v>34995</v>
      </c>
      <c r="N28" s="3">
        <f t="shared" si="4"/>
        <v>40235</v>
      </c>
      <c r="O28" s="4">
        <f t="shared" si="8"/>
        <v>37615</v>
      </c>
      <c r="P28" s="47">
        <v>0.72</v>
      </c>
      <c r="Q28" s="48">
        <v>0.47</v>
      </c>
      <c r="R28" s="48">
        <v>0.6</v>
      </c>
      <c r="S28" s="3"/>
      <c r="T28" s="3">
        <f t="shared" si="9"/>
        <v>-0.25</v>
      </c>
      <c r="U28" s="3">
        <f t="shared" si="10"/>
        <v>0.13</v>
      </c>
      <c r="V28" s="9">
        <f t="shared" si="11"/>
        <v>-0.06</v>
      </c>
      <c r="W28" s="11">
        <v>0.18</v>
      </c>
      <c r="X28" s="3">
        <v>0.1</v>
      </c>
      <c r="Y28" s="3">
        <v>0.15</v>
      </c>
      <c r="Z28" s="3">
        <f t="shared" si="5"/>
        <v>-7.9999999999999988E-2</v>
      </c>
      <c r="AA28" s="3">
        <f t="shared" si="6"/>
        <v>4.9999999999999989E-2</v>
      </c>
      <c r="AB28" s="9">
        <f>AVERAGE(Z28:AA28)</f>
        <v>-1.4999999999999999E-2</v>
      </c>
      <c r="AC28" s="11">
        <v>119.8</v>
      </c>
      <c r="AD28" s="3">
        <v>113.65</v>
      </c>
      <c r="AE28" s="3">
        <v>134.01</v>
      </c>
      <c r="AF28" s="3">
        <f t="shared" si="13"/>
        <v>-6.1499999999999915</v>
      </c>
      <c r="AG28" s="3">
        <f t="shared" si="14"/>
        <v>20.359999999999985</v>
      </c>
      <c r="AH28" s="9">
        <f t="shared" si="7"/>
        <v>7.1049999999999969</v>
      </c>
      <c r="AI28" s="3">
        <v>4.1100000000000003</v>
      </c>
      <c r="AJ28" s="3">
        <v>3.81</v>
      </c>
      <c r="AK28" s="3">
        <v>4.38</v>
      </c>
      <c r="AL28" s="3">
        <f t="shared" si="15"/>
        <v>-0.30000000000000027</v>
      </c>
      <c r="AM28" s="3">
        <f t="shared" si="16"/>
        <v>0.56999999999999984</v>
      </c>
      <c r="AN28" s="9">
        <f t="shared" si="17"/>
        <v>0.13499999999999979</v>
      </c>
      <c r="AO28" s="33">
        <v>15755</v>
      </c>
      <c r="AP28" s="32">
        <v>16157</v>
      </c>
      <c r="AQ28" s="32">
        <v>15776</v>
      </c>
      <c r="AR28" s="3">
        <f t="shared" si="18"/>
        <v>402</v>
      </c>
      <c r="AS28" s="3">
        <f t="shared" si="19"/>
        <v>-381</v>
      </c>
      <c r="AT28" s="9">
        <f t="shared" si="20"/>
        <v>10.5</v>
      </c>
      <c r="AV28" s="7"/>
      <c r="AW28" s="32"/>
      <c r="AX28" s="7"/>
      <c r="AY28" s="32"/>
      <c r="AZ28" s="3"/>
      <c r="BA28" s="43"/>
    </row>
    <row r="29" spans="1:53" ht="15.75" x14ac:dyDescent="0.25">
      <c r="B29" s="19">
        <v>3276</v>
      </c>
      <c r="C29" s="19" t="s">
        <v>27</v>
      </c>
      <c r="D29" s="14">
        <v>6.66</v>
      </c>
      <c r="E29" s="2">
        <v>6.12</v>
      </c>
      <c r="F29" s="2">
        <v>9.8699999999999992</v>
      </c>
      <c r="G29" s="3">
        <f t="shared" si="24"/>
        <v>-0.54</v>
      </c>
      <c r="H29" s="3">
        <f t="shared" si="24"/>
        <v>3.7499999999999991</v>
      </c>
      <c r="I29" s="9">
        <f t="shared" si="25"/>
        <v>1.6049999999999995</v>
      </c>
      <c r="J29" s="27">
        <v>615255</v>
      </c>
      <c r="K29" s="4">
        <v>644860</v>
      </c>
      <c r="L29" s="4">
        <v>688194</v>
      </c>
      <c r="M29" s="3">
        <f t="shared" si="3"/>
        <v>29605</v>
      </c>
      <c r="N29" s="4">
        <f t="shared" si="4"/>
        <v>43334</v>
      </c>
      <c r="O29" s="3">
        <f t="shared" si="8"/>
        <v>36469.5</v>
      </c>
      <c r="P29" s="47">
        <v>0.31</v>
      </c>
      <c r="Q29" s="48">
        <v>0.24</v>
      </c>
      <c r="R29" s="48">
        <v>0.28999999999999998</v>
      </c>
      <c r="S29" s="3"/>
      <c r="T29" s="3">
        <f t="shared" si="9"/>
        <v>-7.0000000000000007E-2</v>
      </c>
      <c r="U29" s="3">
        <f t="shared" si="10"/>
        <v>4.9999999999999989E-2</v>
      </c>
      <c r="V29" s="9">
        <f t="shared" si="11"/>
        <v>-1.0000000000000009E-2</v>
      </c>
      <c r="W29" s="11">
        <v>0.06</v>
      </c>
      <c r="X29" s="3">
        <v>0.04</v>
      </c>
      <c r="Y29" s="3">
        <v>0.06</v>
      </c>
      <c r="Z29" s="3">
        <f t="shared" si="5"/>
        <v>-1.9999999999999997E-2</v>
      </c>
      <c r="AA29" s="3">
        <f t="shared" si="6"/>
        <v>1.9999999999999997E-2</v>
      </c>
      <c r="AB29" s="9">
        <f t="shared" si="12"/>
        <v>0</v>
      </c>
      <c r="AC29" s="11">
        <v>49.4</v>
      </c>
      <c r="AD29" s="3">
        <v>49.35</v>
      </c>
      <c r="AE29" s="3">
        <v>60.43</v>
      </c>
      <c r="AF29" s="4">
        <f t="shared" si="13"/>
        <v>-4.9999999999997158E-2</v>
      </c>
      <c r="AG29" s="3">
        <f t="shared" si="14"/>
        <v>11.079999999999998</v>
      </c>
      <c r="AH29" s="9">
        <f t="shared" si="7"/>
        <v>5.5150000000000006</v>
      </c>
      <c r="AI29" s="3">
        <v>2.14</v>
      </c>
      <c r="AJ29" s="3">
        <v>2.0699999999999998</v>
      </c>
      <c r="AK29" s="3">
        <v>2.4500000000000002</v>
      </c>
      <c r="AL29" s="4">
        <f t="shared" si="15"/>
        <v>-7.0000000000000284E-2</v>
      </c>
      <c r="AM29" s="3">
        <f t="shared" si="16"/>
        <v>0.38000000000000034</v>
      </c>
      <c r="AN29" s="9">
        <f t="shared" si="17"/>
        <v>0.15500000000000003</v>
      </c>
      <c r="AO29" s="33">
        <v>15262</v>
      </c>
      <c r="AP29" s="32">
        <v>15696</v>
      </c>
      <c r="AQ29" s="32">
        <v>15281</v>
      </c>
      <c r="AR29" s="3">
        <f t="shared" si="18"/>
        <v>434</v>
      </c>
      <c r="AS29" s="3">
        <f t="shared" si="19"/>
        <v>-415</v>
      </c>
      <c r="AT29" s="9">
        <f t="shared" si="20"/>
        <v>9.5</v>
      </c>
      <c r="AV29" s="7"/>
      <c r="AW29" s="32"/>
      <c r="AX29" s="7"/>
      <c r="AY29" s="32"/>
      <c r="AZ29" s="3"/>
      <c r="BA29" s="43"/>
    </row>
    <row r="30" spans="1:53" ht="17.25" customHeight="1" x14ac:dyDescent="0.25">
      <c r="B30" s="19">
        <v>3277</v>
      </c>
      <c r="C30" s="19" t="s">
        <v>28</v>
      </c>
      <c r="D30" s="22">
        <v>8</v>
      </c>
      <c r="E30" s="20">
        <v>8.09</v>
      </c>
      <c r="F30" s="20">
        <v>13.3</v>
      </c>
      <c r="G30" s="5">
        <f t="shared" si="24"/>
        <v>8.9999999999999858E-2</v>
      </c>
      <c r="H30" s="4">
        <f t="shared" si="24"/>
        <v>5.2100000000000009</v>
      </c>
      <c r="I30" s="16">
        <f t="shared" si="25"/>
        <v>2.6500000000000004</v>
      </c>
      <c r="J30" s="11">
        <v>462969</v>
      </c>
      <c r="K30" s="3">
        <v>484804</v>
      </c>
      <c r="L30" s="3">
        <v>511375</v>
      </c>
      <c r="M30" s="3">
        <f t="shared" si="3"/>
        <v>21835</v>
      </c>
      <c r="N30" s="3">
        <f t="shared" si="4"/>
        <v>26571</v>
      </c>
      <c r="O30" s="3">
        <f t="shared" si="8"/>
        <v>24203</v>
      </c>
      <c r="P30" s="47">
        <v>0.84</v>
      </c>
      <c r="Q30" s="48">
        <v>0.6</v>
      </c>
      <c r="R30" s="48">
        <v>0.75</v>
      </c>
      <c r="S30" s="3"/>
      <c r="T30" s="3">
        <f t="shared" si="9"/>
        <v>-0.24</v>
      </c>
      <c r="U30" s="3">
        <f t="shared" si="10"/>
        <v>0.15000000000000002</v>
      </c>
      <c r="V30" s="9">
        <f t="shared" si="11"/>
        <v>-4.4999999999999984E-2</v>
      </c>
      <c r="W30" s="11">
        <v>0.23</v>
      </c>
      <c r="X30" s="3">
        <v>0.14000000000000001</v>
      </c>
      <c r="Y30" s="3">
        <v>0.18</v>
      </c>
      <c r="Z30" s="3">
        <f t="shared" si="5"/>
        <v>-0.09</v>
      </c>
      <c r="AA30" s="3">
        <f t="shared" si="6"/>
        <v>3.999999999999998E-2</v>
      </c>
      <c r="AB30" s="9">
        <f t="shared" si="12"/>
        <v>-2.5000000000000008E-2</v>
      </c>
      <c r="AC30" s="11">
        <v>29.9</v>
      </c>
      <c r="AD30" s="3">
        <v>26.91</v>
      </c>
      <c r="AE30" s="3">
        <v>31.64</v>
      </c>
      <c r="AF30" s="3">
        <f t="shared" si="13"/>
        <v>-2.9899999999999984</v>
      </c>
      <c r="AG30" s="3">
        <f t="shared" si="14"/>
        <v>4.7300000000000004</v>
      </c>
      <c r="AH30" s="9">
        <f t="shared" si="7"/>
        <v>0.87000000000000099</v>
      </c>
      <c r="AI30" s="3">
        <v>4.9400000000000004</v>
      </c>
      <c r="AJ30" s="3">
        <v>4.3899999999999997</v>
      </c>
      <c r="AK30" s="3">
        <v>5.1100000000000003</v>
      </c>
      <c r="AL30" s="3">
        <f t="shared" si="15"/>
        <v>-0.55000000000000071</v>
      </c>
      <c r="AM30" s="3">
        <f t="shared" si="16"/>
        <v>0.72000000000000064</v>
      </c>
      <c r="AN30" s="9">
        <f t="shared" si="17"/>
        <v>8.4999999999999964E-2</v>
      </c>
      <c r="AO30" s="33">
        <v>11921</v>
      </c>
      <c r="AP30" s="32">
        <v>12448</v>
      </c>
      <c r="AQ30" s="32">
        <v>12025</v>
      </c>
      <c r="AR30" s="3">
        <f t="shared" si="18"/>
        <v>527</v>
      </c>
      <c r="AS30" s="3">
        <f t="shared" si="19"/>
        <v>-423</v>
      </c>
      <c r="AT30" s="9">
        <f t="shared" si="20"/>
        <v>52</v>
      </c>
      <c r="AV30" s="7"/>
      <c r="AW30" s="32"/>
      <c r="AX30" s="7"/>
      <c r="AY30" s="32"/>
      <c r="AZ30" s="3"/>
      <c r="BA30" s="43"/>
    </row>
    <row r="31" spans="1:53" ht="18" customHeight="1" x14ac:dyDescent="0.25">
      <c r="B31" s="31">
        <v>3278</v>
      </c>
      <c r="C31" s="31" t="s">
        <v>29</v>
      </c>
      <c r="D31" s="14">
        <v>6.92</v>
      </c>
      <c r="E31" s="2">
        <v>6.31</v>
      </c>
      <c r="F31" s="2">
        <v>7.12</v>
      </c>
      <c r="G31" s="3">
        <f t="shared" si="24"/>
        <v>-0.61000000000000032</v>
      </c>
      <c r="H31" s="3">
        <f t="shared" si="24"/>
        <v>0.8100000000000005</v>
      </c>
      <c r="I31" s="9">
        <f t="shared" si="25"/>
        <v>0.10000000000000009</v>
      </c>
      <c r="J31" s="28">
        <v>447008</v>
      </c>
      <c r="K31" s="3">
        <v>457899</v>
      </c>
      <c r="L31" s="3">
        <v>470150</v>
      </c>
      <c r="M31" s="3">
        <f t="shared" si="3"/>
        <v>10891</v>
      </c>
      <c r="N31" s="3">
        <f t="shared" si="4"/>
        <v>12251</v>
      </c>
      <c r="O31" s="3">
        <f t="shared" si="8"/>
        <v>11571</v>
      </c>
      <c r="P31" s="47">
        <v>1.52</v>
      </c>
      <c r="Q31" s="52">
        <v>1.98</v>
      </c>
      <c r="R31" s="48">
        <v>1.75</v>
      </c>
      <c r="S31" s="3"/>
      <c r="T31" s="4">
        <f t="shared" si="9"/>
        <v>0.45999999999999996</v>
      </c>
      <c r="U31" s="3">
        <f t="shared" si="10"/>
        <v>-0.22999999999999998</v>
      </c>
      <c r="V31" s="9">
        <f t="shared" si="11"/>
        <v>0.11499999999999999</v>
      </c>
      <c r="W31" s="28">
        <v>0.31</v>
      </c>
      <c r="X31" s="4">
        <v>0.53</v>
      </c>
      <c r="Y31" s="3">
        <v>0.39</v>
      </c>
      <c r="Z31" s="4">
        <f t="shared" si="5"/>
        <v>0.22000000000000003</v>
      </c>
      <c r="AA31" s="3">
        <f t="shared" si="6"/>
        <v>-0.14000000000000001</v>
      </c>
      <c r="AB31" s="9">
        <f t="shared" si="12"/>
        <v>4.0000000000000008E-2</v>
      </c>
      <c r="AC31" s="28">
        <v>84.2</v>
      </c>
      <c r="AD31" s="3">
        <v>76.98</v>
      </c>
      <c r="AE31" s="3">
        <v>86.13</v>
      </c>
      <c r="AF31" s="3">
        <f t="shared" si="13"/>
        <v>-7.2199999999999989</v>
      </c>
      <c r="AG31" s="3">
        <f t="shared" si="14"/>
        <v>9.1499999999999915</v>
      </c>
      <c r="AH31" s="9">
        <f t="shared" si="7"/>
        <v>0.96499999999999631</v>
      </c>
      <c r="AI31" s="21">
        <v>12.71</v>
      </c>
      <c r="AJ31" s="4">
        <v>11.6</v>
      </c>
      <c r="AK31" s="4">
        <v>12.97</v>
      </c>
      <c r="AL31" s="3">
        <f t="shared" si="15"/>
        <v>-1.1100000000000012</v>
      </c>
      <c r="AM31" s="3">
        <f t="shared" si="16"/>
        <v>1.370000000000001</v>
      </c>
      <c r="AN31" s="9">
        <f t="shared" si="17"/>
        <v>0.12999999999999989</v>
      </c>
      <c r="AO31" s="33">
        <v>9855</v>
      </c>
      <c r="AP31" s="32">
        <v>10414</v>
      </c>
      <c r="AQ31" s="32">
        <v>10263</v>
      </c>
      <c r="AR31" s="3">
        <f t="shared" si="18"/>
        <v>559</v>
      </c>
      <c r="AS31" s="3">
        <f t="shared" si="19"/>
        <v>-151</v>
      </c>
      <c r="AT31" s="16">
        <f t="shared" si="20"/>
        <v>204</v>
      </c>
      <c r="AV31" s="7"/>
      <c r="AX31" s="7"/>
      <c r="AY31" s="32"/>
      <c r="AZ31" s="3"/>
      <c r="BA31" s="43"/>
    </row>
    <row r="32" spans="1:53" ht="16.5" customHeight="1" x14ac:dyDescent="0.25">
      <c r="A32" s="2"/>
      <c r="B32" s="19">
        <v>3279</v>
      </c>
      <c r="C32" s="29" t="s">
        <v>30</v>
      </c>
      <c r="D32" s="17">
        <v>5.95</v>
      </c>
      <c r="E32" s="18">
        <v>6.16</v>
      </c>
      <c r="F32" s="18">
        <v>6.73</v>
      </c>
      <c r="G32" s="6">
        <f t="shared" si="24"/>
        <v>0.20999999999999996</v>
      </c>
      <c r="H32" s="6">
        <f t="shared" si="24"/>
        <v>0.57000000000000028</v>
      </c>
      <c r="I32" s="10">
        <f t="shared" si="25"/>
        <v>0.39000000000000012</v>
      </c>
      <c r="J32" s="12">
        <v>324958</v>
      </c>
      <c r="K32" s="6">
        <v>334590</v>
      </c>
      <c r="L32" s="6">
        <v>344363</v>
      </c>
      <c r="M32" s="6">
        <f t="shared" si="3"/>
        <v>9632</v>
      </c>
      <c r="N32" s="6">
        <f t="shared" si="4"/>
        <v>9773</v>
      </c>
      <c r="O32" s="6">
        <f t="shared" si="8"/>
        <v>9702.5</v>
      </c>
      <c r="P32" s="49">
        <v>0.79</v>
      </c>
      <c r="Q32" s="50">
        <v>0.56999999999999995</v>
      </c>
      <c r="R32" s="50">
        <v>0.7</v>
      </c>
      <c r="S32" s="6"/>
      <c r="T32" s="6">
        <f t="shared" si="9"/>
        <v>-0.22000000000000008</v>
      </c>
      <c r="U32" s="6">
        <f t="shared" si="10"/>
        <v>0.13</v>
      </c>
      <c r="V32" s="10">
        <f t="shared" si="11"/>
        <v>-4.500000000000004E-2</v>
      </c>
      <c r="W32" s="12">
        <v>0.19</v>
      </c>
      <c r="X32" s="6">
        <v>0.1</v>
      </c>
      <c r="Y32" s="6">
        <v>0.12</v>
      </c>
      <c r="Z32" s="6">
        <f t="shared" si="5"/>
        <v>-0.09</v>
      </c>
      <c r="AA32" s="6">
        <f t="shared" si="6"/>
        <v>1.999999999999999E-2</v>
      </c>
      <c r="AB32" s="10">
        <f t="shared" si="12"/>
        <v>-3.5000000000000003E-2</v>
      </c>
      <c r="AC32" s="12">
        <v>10.4</v>
      </c>
      <c r="AD32" s="6">
        <v>10.07</v>
      </c>
      <c r="AE32" s="6">
        <v>11.16</v>
      </c>
      <c r="AF32" s="6">
        <f t="shared" si="13"/>
        <v>-0.33000000000000007</v>
      </c>
      <c r="AG32" s="6">
        <f t="shared" si="14"/>
        <v>1.0899999999999999</v>
      </c>
      <c r="AH32" s="10">
        <f t="shared" si="7"/>
        <v>0.37999999999999989</v>
      </c>
      <c r="AI32" s="6">
        <v>5.7</v>
      </c>
      <c r="AJ32" s="6">
        <v>5.5</v>
      </c>
      <c r="AK32" s="6">
        <v>6.09</v>
      </c>
      <c r="AL32" s="6">
        <f t="shared" si="15"/>
        <v>-0.20000000000000018</v>
      </c>
      <c r="AM32" s="6">
        <f t="shared" si="16"/>
        <v>0.58999999999999986</v>
      </c>
      <c r="AN32" s="10">
        <f t="shared" si="17"/>
        <v>0.19499999999999984</v>
      </c>
      <c r="AO32" s="34">
        <v>10329</v>
      </c>
      <c r="AP32" s="35">
        <v>10705</v>
      </c>
      <c r="AQ32" s="35">
        <v>10535</v>
      </c>
      <c r="AR32" s="6">
        <f t="shared" si="18"/>
        <v>376</v>
      </c>
      <c r="AS32" s="6">
        <f t="shared" si="19"/>
        <v>-170</v>
      </c>
      <c r="AT32" s="10">
        <f t="shared" si="20"/>
        <v>103</v>
      </c>
      <c r="AV32" s="7"/>
      <c r="AX32" s="7"/>
      <c r="AY32" s="32"/>
      <c r="AZ32" s="3"/>
      <c r="BA32" s="43"/>
    </row>
    <row r="33" spans="2:55" x14ac:dyDescent="0.25">
      <c r="K33" s="95" t="s">
        <v>63</v>
      </c>
      <c r="L33" s="95"/>
      <c r="M33" s="95"/>
      <c r="N33" s="95"/>
      <c r="O33" s="41"/>
      <c r="Q33" s="95" t="s">
        <v>53</v>
      </c>
      <c r="R33" s="95"/>
      <c r="S33" s="95"/>
      <c r="T33" s="95"/>
      <c r="U33" s="95"/>
      <c r="X33" s="171" t="s">
        <v>47</v>
      </c>
      <c r="Y33" s="171"/>
      <c r="Z33" s="171"/>
      <c r="AA33" s="171"/>
      <c r="AB33" s="42"/>
      <c r="AC33" s="42"/>
      <c r="AG33" s="3"/>
      <c r="AH33" s="3"/>
      <c r="AI33" s="3"/>
      <c r="AJ33" s="95" t="s">
        <v>54</v>
      </c>
      <c r="AK33" s="95"/>
      <c r="AL33" s="95"/>
      <c r="AM33" s="95"/>
      <c r="AO33" s="3"/>
      <c r="AP33" s="95" t="s">
        <v>52</v>
      </c>
      <c r="AQ33" s="95"/>
      <c r="AR33" s="95"/>
      <c r="AS33" s="95"/>
      <c r="AV33" s="7"/>
      <c r="AX33" s="7"/>
      <c r="AY33" s="32"/>
      <c r="AZ33" s="3"/>
      <c r="BA33" s="43"/>
    </row>
    <row r="34" spans="2:55" x14ac:dyDescent="0.25">
      <c r="E34" s="135" t="s">
        <v>85</v>
      </c>
      <c r="F34" s="136"/>
      <c r="G34" s="136"/>
      <c r="H34" s="137"/>
      <c r="W34" s="3"/>
      <c r="X34" s="3"/>
      <c r="AI34" s="39"/>
      <c r="AK34" s="3"/>
      <c r="AM34" s="3"/>
      <c r="AO34" s="3"/>
      <c r="AV34" s="7"/>
      <c r="AX34" s="7"/>
      <c r="AY34" s="32"/>
      <c r="AZ34" s="3"/>
    </row>
    <row r="35" spans="2:55" ht="17.25" customHeight="1" x14ac:dyDescent="0.25">
      <c r="E35" s="11"/>
      <c r="F35" s="3" t="s">
        <v>41</v>
      </c>
      <c r="G35" s="3" t="s">
        <v>51</v>
      </c>
      <c r="H35" s="9" t="s">
        <v>46</v>
      </c>
      <c r="K35" s="135" t="s">
        <v>64</v>
      </c>
      <c r="L35" s="136"/>
      <c r="M35" s="136"/>
      <c r="N35" s="137"/>
      <c r="X35" s="5"/>
      <c r="AE35" s="157" t="s">
        <v>65</v>
      </c>
      <c r="AF35" s="158"/>
      <c r="AG35" s="158"/>
      <c r="AH35" s="158"/>
      <c r="AI35" s="158"/>
      <c r="AJ35" s="158"/>
      <c r="AK35" s="159"/>
      <c r="AL35" s="3"/>
      <c r="AM35" s="3"/>
      <c r="AO35" s="3"/>
      <c r="AV35" s="7"/>
      <c r="AX35" s="7"/>
      <c r="AY35" s="32"/>
      <c r="AZ35" s="3"/>
      <c r="BA35" s="3"/>
      <c r="BB35" s="3"/>
      <c r="BC35" s="3"/>
    </row>
    <row r="36" spans="2:55" x14ac:dyDescent="0.25">
      <c r="E36" s="11" t="s">
        <v>90</v>
      </c>
      <c r="F36" s="3">
        <v>6.52</v>
      </c>
      <c r="G36" s="3">
        <v>8.08</v>
      </c>
      <c r="H36" s="9" t="s">
        <v>81</v>
      </c>
      <c r="K36" s="11"/>
      <c r="L36" s="3" t="s">
        <v>41</v>
      </c>
      <c r="M36" s="3" t="s">
        <v>51</v>
      </c>
      <c r="N36" s="9" t="s">
        <v>46</v>
      </c>
      <c r="W36" s="3"/>
      <c r="X36" s="3"/>
      <c r="Z36" s="3"/>
      <c r="AE36" s="143" t="s">
        <v>2</v>
      </c>
      <c r="AF36" s="144"/>
      <c r="AG36" s="149" t="s">
        <v>66</v>
      </c>
      <c r="AH36" s="150"/>
      <c r="AI36" s="143" t="s">
        <v>68</v>
      </c>
      <c r="AJ36" s="144"/>
      <c r="AK36" s="60" t="s">
        <v>67</v>
      </c>
      <c r="AL36" s="3"/>
      <c r="AM36" s="3"/>
      <c r="AO36" s="3"/>
      <c r="AV36" s="7"/>
      <c r="AX36" s="7"/>
      <c r="AY36" s="32"/>
      <c r="AZ36" s="3"/>
      <c r="BA36" s="3"/>
      <c r="BB36" s="3"/>
      <c r="BC36" s="3"/>
    </row>
    <row r="37" spans="2:55" ht="15.75" customHeight="1" thickBot="1" x14ac:dyDescent="0.3">
      <c r="E37" s="55" t="s">
        <v>89</v>
      </c>
      <c r="F37" s="3">
        <v>8.4700000000000006</v>
      </c>
      <c r="G37" s="3">
        <v>11.07</v>
      </c>
      <c r="H37" s="58" t="s">
        <v>81</v>
      </c>
      <c r="K37" s="55" t="s">
        <v>59</v>
      </c>
      <c r="L37" s="54">
        <v>411342</v>
      </c>
      <c r="M37" s="56">
        <v>416699</v>
      </c>
      <c r="N37" s="58" t="s">
        <v>61</v>
      </c>
      <c r="O37" s="59" t="s">
        <v>40</v>
      </c>
      <c r="W37" s="3"/>
      <c r="X37" s="3"/>
      <c r="Z37" s="3"/>
      <c r="AE37" s="145" t="s">
        <v>59</v>
      </c>
      <c r="AF37" s="146"/>
      <c r="AG37" s="151">
        <v>4.1900000000000004</v>
      </c>
      <c r="AH37" s="151"/>
      <c r="AI37" s="153">
        <v>8.43E-2</v>
      </c>
      <c r="AJ37" s="154"/>
      <c r="AK37" s="141" t="s">
        <v>69</v>
      </c>
      <c r="AL37" s="3"/>
      <c r="AM37" s="3"/>
      <c r="AO37" s="3"/>
      <c r="AV37" s="7"/>
      <c r="AX37" s="7"/>
      <c r="AY37" s="32"/>
      <c r="AZ37" s="3"/>
      <c r="BA37" s="3"/>
      <c r="BB37" s="3"/>
      <c r="BC37" s="3"/>
    </row>
    <row r="38" spans="2:55" x14ac:dyDescent="0.25">
      <c r="E38" s="12" t="s">
        <v>82</v>
      </c>
      <c r="F38" s="6">
        <v>7.24</v>
      </c>
      <c r="G38" s="6">
        <v>9.43</v>
      </c>
      <c r="H38" s="10" t="s">
        <v>81</v>
      </c>
      <c r="K38" s="12" t="s">
        <v>60</v>
      </c>
      <c r="L38" s="57">
        <v>421757</v>
      </c>
      <c r="M38" s="57">
        <v>428832</v>
      </c>
      <c r="N38" s="10" t="s">
        <v>61</v>
      </c>
      <c r="O38" s="59" t="s">
        <v>40</v>
      </c>
      <c r="W38" s="3"/>
      <c r="X38" s="3"/>
      <c r="Z38" s="3"/>
      <c r="AD38" s="3"/>
      <c r="AE38" s="147" t="s">
        <v>60</v>
      </c>
      <c r="AF38" s="148"/>
      <c r="AG38" s="152">
        <v>4.2</v>
      </c>
      <c r="AH38" s="152"/>
      <c r="AI38" s="155">
        <v>8.4000000000000005E-2</v>
      </c>
      <c r="AJ38" s="156"/>
      <c r="AK38" s="142"/>
      <c r="AL38" s="3"/>
      <c r="AM38" s="3"/>
      <c r="AO38" s="3"/>
      <c r="AV38" s="7"/>
      <c r="AX38" s="7"/>
      <c r="AY38" s="32"/>
      <c r="AZ38" s="3"/>
      <c r="BA38" s="3"/>
      <c r="BB38" s="3"/>
      <c r="BC38" s="3"/>
    </row>
    <row r="39" spans="2:55" x14ac:dyDescent="0.25">
      <c r="E39" s="92" t="s">
        <v>101</v>
      </c>
      <c r="F39" s="92"/>
      <c r="G39" s="92"/>
      <c r="H39" s="92"/>
      <c r="I39" s="3"/>
      <c r="J39" s="3"/>
      <c r="K39" s="92" t="s">
        <v>100</v>
      </c>
      <c r="L39" s="93"/>
      <c r="M39" s="93"/>
      <c r="N39" s="93"/>
      <c r="AC39" s="3"/>
      <c r="AD39" s="3"/>
      <c r="AE39" s="92" t="s">
        <v>100</v>
      </c>
      <c r="AF39" s="93"/>
      <c r="AG39" s="93"/>
      <c r="AH39" s="93"/>
      <c r="AI39" s="3"/>
      <c r="AJ39" s="3"/>
      <c r="AK39" s="3"/>
      <c r="AL39" s="3"/>
      <c r="AM39" s="3"/>
      <c r="AO39" s="3"/>
      <c r="AV39" s="7"/>
      <c r="AX39" s="7"/>
      <c r="AY39" s="32"/>
      <c r="AZ39" s="3"/>
      <c r="BA39" s="3"/>
      <c r="BB39" s="3"/>
      <c r="BC39" s="3"/>
    </row>
    <row r="40" spans="2:55" ht="15" customHeight="1" x14ac:dyDescent="0.25">
      <c r="AL40" s="3"/>
      <c r="AM40" s="3"/>
      <c r="AO40" s="3"/>
      <c r="AV40" s="7"/>
      <c r="AX40" s="7"/>
      <c r="AY40" s="32"/>
      <c r="AZ40" s="3"/>
      <c r="BA40" s="3"/>
      <c r="BB40" s="3"/>
      <c r="BC40" s="3"/>
    </row>
    <row r="41" spans="2:55" ht="15" customHeight="1" x14ac:dyDescent="0.25">
      <c r="E41" s="97" t="s">
        <v>42</v>
      </c>
      <c r="F41" s="98"/>
      <c r="G41" s="98"/>
      <c r="H41" s="99"/>
      <c r="I41" s="53"/>
      <c r="J41" s="53"/>
      <c r="K41" s="97" t="s">
        <v>42</v>
      </c>
      <c r="L41" s="98"/>
      <c r="M41" s="98"/>
      <c r="N41" s="99"/>
      <c r="R41" s="97" t="s">
        <v>42</v>
      </c>
      <c r="S41" s="98"/>
      <c r="T41" s="98"/>
      <c r="U41" s="98"/>
      <c r="V41" s="98"/>
      <c r="W41" s="98"/>
      <c r="X41" s="98"/>
      <c r="Y41" s="98"/>
      <c r="Z41" s="99"/>
      <c r="AC41" s="3"/>
      <c r="AD41" s="3"/>
      <c r="AE41" s="3"/>
      <c r="AF41" s="3"/>
      <c r="AG41" s="3"/>
      <c r="AH41" s="3"/>
      <c r="AJ41" s="3"/>
      <c r="AK41" s="3"/>
      <c r="AL41" s="3"/>
      <c r="AM41" s="3"/>
      <c r="AO41" s="3"/>
      <c r="AV41" s="7"/>
      <c r="AX41" s="7"/>
      <c r="AY41" s="32"/>
      <c r="AZ41" s="3"/>
      <c r="BA41" s="3"/>
      <c r="BB41" s="3"/>
      <c r="BC41" s="3"/>
    </row>
    <row r="42" spans="2:55" ht="15" customHeight="1" x14ac:dyDescent="0.25">
      <c r="E42" s="100" t="s">
        <v>88</v>
      </c>
      <c r="F42" s="101"/>
      <c r="G42" s="101"/>
      <c r="H42" s="102"/>
      <c r="I42" s="70"/>
      <c r="J42" s="70"/>
      <c r="K42" s="100" t="s">
        <v>94</v>
      </c>
      <c r="L42" s="101"/>
      <c r="M42" s="101"/>
      <c r="N42" s="102"/>
      <c r="R42" s="103" t="s">
        <v>97</v>
      </c>
      <c r="S42" s="104"/>
      <c r="T42" s="104"/>
      <c r="U42" s="104"/>
      <c r="V42" s="104"/>
      <c r="W42" s="104"/>
      <c r="X42" s="104"/>
      <c r="Y42" s="104"/>
      <c r="Z42" s="105"/>
      <c r="AD42" s="9"/>
      <c r="AE42" s="97" t="s">
        <v>42</v>
      </c>
      <c r="AF42" s="98"/>
      <c r="AG42" s="98"/>
      <c r="AH42" s="98"/>
      <c r="AI42" s="98"/>
      <c r="AJ42" s="98"/>
      <c r="AK42" s="99"/>
      <c r="AL42" s="3"/>
      <c r="AM42" s="3"/>
      <c r="AO42" s="3"/>
      <c r="AV42" s="7"/>
      <c r="AX42" s="7"/>
      <c r="AY42" s="32"/>
      <c r="AZ42" s="3"/>
      <c r="BA42" s="3"/>
      <c r="BB42" s="3"/>
      <c r="BC42" s="3"/>
    </row>
    <row r="43" spans="2:55" ht="16.5" customHeight="1" x14ac:dyDescent="0.25">
      <c r="E43" s="127" t="s">
        <v>91</v>
      </c>
      <c r="F43" s="128"/>
      <c r="G43" s="128"/>
      <c r="H43" s="129"/>
      <c r="I43" s="70"/>
      <c r="J43" s="70"/>
      <c r="K43" s="103"/>
      <c r="L43" s="104"/>
      <c r="M43" s="104"/>
      <c r="N43" s="105"/>
      <c r="R43" s="103"/>
      <c r="S43" s="104"/>
      <c r="T43" s="104"/>
      <c r="U43" s="104"/>
      <c r="V43" s="104"/>
      <c r="W43" s="104"/>
      <c r="X43" s="104"/>
      <c r="Y43" s="104"/>
      <c r="Z43" s="105"/>
      <c r="AE43" s="127" t="s">
        <v>44</v>
      </c>
      <c r="AF43" s="128"/>
      <c r="AG43" s="128"/>
      <c r="AH43" s="128"/>
      <c r="AI43" s="128"/>
      <c r="AJ43" s="128"/>
      <c r="AK43" s="129"/>
      <c r="AL43" s="3"/>
      <c r="AM43" s="3"/>
      <c r="AO43" s="3"/>
      <c r="AV43" s="7"/>
      <c r="AX43" s="7"/>
      <c r="AY43" s="32"/>
      <c r="AZ43" s="3"/>
      <c r="BA43" s="3"/>
      <c r="BB43" s="3"/>
      <c r="BC43" s="3"/>
    </row>
    <row r="44" spans="2:55" x14ac:dyDescent="0.25">
      <c r="E44" s="130" t="s">
        <v>92</v>
      </c>
      <c r="F44" s="112"/>
      <c r="G44" s="112"/>
      <c r="H44" s="131"/>
      <c r="I44" s="71"/>
      <c r="J44" s="71"/>
      <c r="K44" s="103" t="s">
        <v>95</v>
      </c>
      <c r="L44" s="104"/>
      <c r="M44" s="104"/>
      <c r="N44" s="105"/>
      <c r="R44" s="103" t="s">
        <v>96</v>
      </c>
      <c r="S44" s="104"/>
      <c r="T44" s="104"/>
      <c r="U44" s="104"/>
      <c r="V44" s="104"/>
      <c r="W44" s="104"/>
      <c r="X44" s="104"/>
      <c r="Y44" s="104"/>
      <c r="Z44" s="105"/>
      <c r="AE44" s="127" t="s">
        <v>43</v>
      </c>
      <c r="AF44" s="128"/>
      <c r="AG44" s="128"/>
      <c r="AH44" s="128"/>
      <c r="AI44" s="128"/>
      <c r="AJ44" s="128"/>
      <c r="AK44" s="129"/>
      <c r="AL44" s="3"/>
      <c r="AM44" s="3"/>
      <c r="AO44" s="3"/>
      <c r="AV44" s="7"/>
      <c r="AX44" s="7"/>
      <c r="AY44" s="32"/>
      <c r="AZ44" s="3"/>
      <c r="BA44" s="3"/>
      <c r="BB44" s="3"/>
      <c r="BC44" s="3"/>
    </row>
    <row r="45" spans="2:55" x14ac:dyDescent="0.25">
      <c r="E45" s="132" t="s">
        <v>93</v>
      </c>
      <c r="F45" s="133"/>
      <c r="G45" s="133"/>
      <c r="H45" s="134"/>
      <c r="I45" s="3"/>
      <c r="J45" s="3"/>
      <c r="K45" s="106"/>
      <c r="L45" s="107"/>
      <c r="M45" s="107"/>
      <c r="N45" s="108"/>
      <c r="R45" s="106"/>
      <c r="S45" s="107"/>
      <c r="T45" s="107"/>
      <c r="U45" s="107"/>
      <c r="V45" s="107"/>
      <c r="W45" s="107"/>
      <c r="X45" s="107"/>
      <c r="Y45" s="107"/>
      <c r="Z45" s="108"/>
      <c r="AE45" s="132" t="s">
        <v>45</v>
      </c>
      <c r="AF45" s="133"/>
      <c r="AG45" s="133"/>
      <c r="AH45" s="133"/>
      <c r="AI45" s="133"/>
      <c r="AJ45" s="133"/>
      <c r="AK45" s="134"/>
      <c r="AP45" s="3"/>
      <c r="AS45" s="3"/>
      <c r="AT45" s="3"/>
      <c r="AU45" s="32"/>
      <c r="AV45" s="7"/>
      <c r="AX45" s="7"/>
      <c r="AY45" s="32"/>
      <c r="AZ45" s="3"/>
      <c r="BA45" s="3"/>
      <c r="BB45" s="3"/>
      <c r="BC45" s="3"/>
    </row>
    <row r="46" spans="2:55" ht="15" customHeight="1" x14ac:dyDescent="0.25">
      <c r="H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H46" s="3"/>
      <c r="AP46" s="3"/>
      <c r="AS46" s="3"/>
      <c r="AT46" s="3"/>
      <c r="AU46" s="32"/>
      <c r="AV46" s="7"/>
      <c r="AX46" s="7"/>
      <c r="AY46" s="32"/>
      <c r="AZ46" s="3"/>
      <c r="BA46" s="3"/>
      <c r="BB46" s="3"/>
      <c r="BC46" s="3"/>
    </row>
    <row r="47" spans="2:55" x14ac:dyDescent="0.25">
      <c r="P47" s="5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J47" s="3"/>
      <c r="AK47" s="3"/>
      <c r="AL47" s="3"/>
      <c r="AM47" s="3"/>
      <c r="AN47" s="3"/>
      <c r="AP47" s="3"/>
      <c r="AS47" s="3"/>
      <c r="AT47" s="3"/>
      <c r="AU47" s="32"/>
      <c r="AV47" s="7"/>
      <c r="AX47" s="7"/>
      <c r="AY47" s="32"/>
      <c r="AZ47" s="3"/>
      <c r="BA47" s="3"/>
      <c r="BB47" s="3"/>
      <c r="BC47" s="3"/>
    </row>
    <row r="48" spans="2:55" ht="31.5" x14ac:dyDescent="0.25">
      <c r="B48" s="96" t="s">
        <v>83</v>
      </c>
      <c r="C48" s="126"/>
      <c r="D48" s="9"/>
      <c r="E48" s="115" t="s">
        <v>108</v>
      </c>
      <c r="F48" s="116"/>
      <c r="G48" s="117"/>
      <c r="I48" s="118" t="s">
        <v>86</v>
      </c>
      <c r="J48" s="119"/>
      <c r="K48" s="119"/>
      <c r="L48" s="120"/>
      <c r="P48" s="5"/>
      <c r="AB48" s="3"/>
      <c r="AC48" s="3"/>
      <c r="AD48" s="3"/>
      <c r="AE48" s="3"/>
      <c r="AF48" s="3"/>
      <c r="AH48" s="3"/>
      <c r="AO48" s="3"/>
      <c r="AP48" s="3"/>
      <c r="AS48" s="3"/>
      <c r="AT48" s="3"/>
      <c r="AU48" s="32"/>
      <c r="AV48" s="7"/>
      <c r="AX48" s="7"/>
      <c r="AY48" s="32"/>
      <c r="AZ48" s="3"/>
      <c r="BA48" s="3"/>
      <c r="BB48" s="3"/>
      <c r="BC48" s="3"/>
    </row>
    <row r="49" spans="2:55" x14ac:dyDescent="0.25">
      <c r="E49" s="124" t="s">
        <v>84</v>
      </c>
      <c r="F49" s="125"/>
      <c r="G49" s="9" t="s">
        <v>77</v>
      </c>
      <c r="H49" s="38"/>
      <c r="I49" s="121" t="s">
        <v>57</v>
      </c>
      <c r="J49" s="122"/>
      <c r="K49" s="122"/>
      <c r="L49" s="123"/>
      <c r="AU49" s="32"/>
      <c r="AV49" s="7"/>
      <c r="AX49" s="7"/>
      <c r="AY49" s="32"/>
      <c r="AZ49" s="3"/>
      <c r="BA49" s="3"/>
      <c r="BB49" s="3"/>
      <c r="BC49" s="3"/>
    </row>
    <row r="50" spans="2:55" x14ac:dyDescent="0.25">
      <c r="E50" s="11" t="s">
        <v>70</v>
      </c>
      <c r="F50" s="63"/>
      <c r="G50" s="9">
        <v>1533160</v>
      </c>
      <c r="I50" s="11"/>
      <c r="J50" s="3" t="s">
        <v>38</v>
      </c>
      <c r="K50" s="3" t="s">
        <v>39</v>
      </c>
      <c r="L50" s="9" t="s">
        <v>87</v>
      </c>
      <c r="M50" s="5" t="s">
        <v>40</v>
      </c>
      <c r="AU50" s="32"/>
      <c r="AV50" s="7"/>
      <c r="AX50" s="7"/>
      <c r="AY50" s="32"/>
      <c r="AZ50" s="3"/>
      <c r="BA50" s="3"/>
      <c r="BB50" s="3"/>
      <c r="BC50" s="3"/>
    </row>
    <row r="51" spans="2:55" ht="17.25" customHeight="1" x14ac:dyDescent="0.25">
      <c r="E51" s="11" t="s">
        <v>71</v>
      </c>
      <c r="F51" s="63"/>
      <c r="G51" s="9">
        <v>323711</v>
      </c>
      <c r="I51" s="11">
        <v>2018</v>
      </c>
      <c r="J51" s="61">
        <v>0.16969999999999999</v>
      </c>
      <c r="K51" s="61">
        <v>6.3700000000000007E-2</v>
      </c>
      <c r="L51" s="67">
        <v>8.1699999999999995E-2</v>
      </c>
      <c r="M51" s="5"/>
      <c r="AU51" s="32"/>
      <c r="AV51" s="7"/>
      <c r="AX51" s="7"/>
      <c r="AY51" s="32"/>
      <c r="AZ51" s="3"/>
      <c r="BA51" s="3"/>
      <c r="BB51" s="3"/>
      <c r="BC51" s="3"/>
    </row>
    <row r="52" spans="2:55" ht="17.25" customHeight="1" x14ac:dyDescent="0.25">
      <c r="E52" s="11" t="s">
        <v>72</v>
      </c>
      <c r="F52" s="63"/>
      <c r="G52" s="9">
        <v>1414796</v>
      </c>
      <c r="I52" s="12">
        <v>2019</v>
      </c>
      <c r="J52" s="62">
        <v>0.14530000000000001</v>
      </c>
      <c r="K52" s="62">
        <v>6.7900000000000002E-2</v>
      </c>
      <c r="L52" s="68">
        <v>7.9899999999999999E-2</v>
      </c>
      <c r="M52" s="5"/>
      <c r="AU52" s="32"/>
      <c r="AV52" s="7"/>
      <c r="AX52" s="7"/>
      <c r="AY52" s="32"/>
      <c r="AZ52" s="3"/>
      <c r="BA52" s="3"/>
      <c r="BB52" s="3"/>
      <c r="BC52" s="3"/>
    </row>
    <row r="53" spans="2:55" ht="17.25" customHeight="1" x14ac:dyDescent="0.25">
      <c r="E53" s="11" t="s">
        <v>73</v>
      </c>
      <c r="F53" s="63"/>
      <c r="G53" s="9">
        <v>4896035</v>
      </c>
      <c r="I53" s="138" t="s">
        <v>56</v>
      </c>
      <c r="J53" s="139"/>
      <c r="K53" s="139"/>
      <c r="L53" s="140"/>
      <c r="M53" s="5"/>
      <c r="AB53" s="3"/>
      <c r="AU53" s="32"/>
      <c r="AV53" s="7"/>
      <c r="AX53" s="7"/>
      <c r="AY53" s="32"/>
      <c r="AZ53" s="3"/>
      <c r="BA53" s="3"/>
      <c r="BB53" s="3"/>
      <c r="BC53" s="3"/>
    </row>
    <row r="54" spans="2:55" ht="15.75" customHeight="1" x14ac:dyDescent="0.25">
      <c r="E54" s="11" t="s">
        <v>74</v>
      </c>
      <c r="F54" s="63"/>
      <c r="G54" s="9">
        <v>1498487</v>
      </c>
      <c r="K54" s="5"/>
      <c r="L54" s="5"/>
      <c r="M54" s="5"/>
      <c r="N54" s="5"/>
      <c r="O54" s="5"/>
      <c r="P54" s="5"/>
      <c r="AB54" s="3"/>
      <c r="AC54" s="3"/>
      <c r="AD54" s="3"/>
      <c r="AE54" s="3"/>
      <c r="AF54" s="3"/>
      <c r="AG54" s="3"/>
      <c r="AH54" s="3"/>
      <c r="AP54" s="3"/>
      <c r="AS54" s="3"/>
      <c r="AT54" s="3"/>
      <c r="AU54" s="32"/>
      <c r="AV54" s="7"/>
      <c r="AX54" s="7"/>
      <c r="AY54" s="32"/>
      <c r="AZ54" s="3"/>
      <c r="BA54" s="3"/>
      <c r="BB54" s="3"/>
      <c r="BC54" s="3"/>
    </row>
    <row r="55" spans="2:55" x14ac:dyDescent="0.25">
      <c r="E55" s="11" t="s">
        <v>75</v>
      </c>
      <c r="F55" s="63"/>
      <c r="G55" s="9">
        <v>2796954</v>
      </c>
      <c r="I55" s="97" t="s">
        <v>42</v>
      </c>
      <c r="J55" s="98"/>
      <c r="K55" s="98"/>
      <c r="L55" s="99"/>
      <c r="M55" s="5"/>
      <c r="N55" s="5"/>
      <c r="O55" s="5"/>
      <c r="P55" s="5"/>
      <c r="AC55" s="3"/>
      <c r="AD55" s="3"/>
      <c r="AE55" s="3"/>
      <c r="AF55" s="3"/>
      <c r="AG55" s="3"/>
      <c r="AH55" s="3"/>
      <c r="AP55" s="3"/>
      <c r="AS55" s="3"/>
      <c r="AT55" s="3"/>
      <c r="AU55" s="32"/>
      <c r="AV55" s="7"/>
      <c r="AX55" s="7"/>
      <c r="AY55" s="32"/>
      <c r="AZ55" s="3"/>
      <c r="BA55" s="3"/>
      <c r="BB55" s="3"/>
      <c r="BC55" s="3"/>
    </row>
    <row r="56" spans="2:55" x14ac:dyDescent="0.25">
      <c r="E56" s="64" t="s">
        <v>76</v>
      </c>
      <c r="F56" s="65"/>
      <c r="G56" s="66">
        <v>8316745</v>
      </c>
      <c r="I56" s="100" t="s">
        <v>98</v>
      </c>
      <c r="J56" s="101"/>
      <c r="K56" s="101"/>
      <c r="L56" s="102"/>
      <c r="M56" s="5"/>
      <c r="N56" s="5"/>
      <c r="O56" s="5"/>
      <c r="P56" s="5"/>
      <c r="AC56" s="3"/>
      <c r="AD56" s="3"/>
      <c r="AE56" s="3"/>
      <c r="AF56" s="3"/>
      <c r="AG56" s="3"/>
      <c r="AH56" s="3"/>
      <c r="AP56" s="3"/>
      <c r="AS56" s="3"/>
      <c r="AT56" s="3"/>
      <c r="AU56" s="32"/>
      <c r="AV56" s="7"/>
      <c r="AX56" s="7"/>
      <c r="AY56" s="32"/>
      <c r="AZ56" s="3"/>
      <c r="BA56" s="3"/>
      <c r="BB56" s="3"/>
      <c r="BC56" s="3"/>
    </row>
    <row r="57" spans="2:55" x14ac:dyDescent="0.25">
      <c r="E57" s="94" t="s">
        <v>102</v>
      </c>
      <c r="F57" s="95"/>
      <c r="G57" s="95"/>
      <c r="I57" s="103"/>
      <c r="J57" s="104"/>
      <c r="K57" s="104"/>
      <c r="L57" s="105"/>
      <c r="M57" s="5"/>
      <c r="N57" s="5"/>
      <c r="O57" s="5"/>
      <c r="P57" s="5"/>
      <c r="AC57" s="3"/>
      <c r="AD57" s="3"/>
      <c r="AE57" s="3"/>
      <c r="AF57" s="3"/>
      <c r="AG57" s="3"/>
      <c r="AH57" s="3"/>
      <c r="AP57" s="3"/>
      <c r="AS57" s="3"/>
      <c r="AT57" s="3"/>
      <c r="AU57" s="32"/>
      <c r="AV57" s="7"/>
      <c r="AX57" s="7"/>
      <c r="AY57" s="32"/>
      <c r="AZ57" s="3"/>
      <c r="BA57" s="3"/>
      <c r="BB57" s="3"/>
      <c r="BC57" s="3"/>
    </row>
    <row r="58" spans="2:55" x14ac:dyDescent="0.25">
      <c r="I58" s="103" t="s">
        <v>99</v>
      </c>
      <c r="J58" s="104"/>
      <c r="K58" s="104"/>
      <c r="L58" s="105"/>
      <c r="M58" s="3"/>
      <c r="O58" s="3"/>
      <c r="P58" s="3"/>
      <c r="Q58" s="3"/>
      <c r="AA58" s="3"/>
      <c r="AC58" s="3"/>
      <c r="AD58" s="3"/>
      <c r="AE58" s="3"/>
      <c r="AF58" s="3"/>
      <c r="AG58" s="3"/>
      <c r="AH58" s="3"/>
      <c r="AP58" s="3"/>
      <c r="AS58" s="3"/>
      <c r="AT58" s="3"/>
      <c r="AU58" s="32"/>
      <c r="AV58" s="7"/>
      <c r="AX58" s="7"/>
      <c r="AY58" s="32"/>
      <c r="AZ58" s="3"/>
      <c r="BA58" s="3"/>
      <c r="BB58" s="3"/>
      <c r="BC58" s="3"/>
    </row>
    <row r="59" spans="2:55" x14ac:dyDescent="0.25">
      <c r="I59" s="106"/>
      <c r="J59" s="107"/>
      <c r="K59" s="107"/>
      <c r="L59" s="108"/>
      <c r="M59" s="3"/>
      <c r="O59" s="3"/>
      <c r="P59" s="3"/>
      <c r="Q59" s="3"/>
      <c r="AA59" s="3"/>
      <c r="AC59" s="3"/>
      <c r="AD59" s="3"/>
      <c r="AE59" s="3"/>
      <c r="AF59" s="3"/>
      <c r="AG59" s="3"/>
      <c r="AH59" s="3"/>
      <c r="AP59" s="3"/>
      <c r="AS59" s="3"/>
      <c r="AT59" s="3"/>
      <c r="AU59" s="32"/>
      <c r="AV59" s="7"/>
      <c r="AX59" s="7"/>
      <c r="AY59" s="32"/>
      <c r="AZ59" s="3"/>
      <c r="BA59" s="3"/>
      <c r="BB59" s="3"/>
      <c r="BC59" s="3"/>
    </row>
    <row r="60" spans="2:55" ht="18" customHeight="1" x14ac:dyDescent="0.25">
      <c r="H60" s="3"/>
      <c r="M60" s="3"/>
      <c r="O60" s="3"/>
      <c r="P60" s="3"/>
      <c r="Q60" s="3"/>
      <c r="AA60" s="3"/>
      <c r="AC60" s="3"/>
      <c r="AD60" s="3"/>
      <c r="AE60" s="3"/>
      <c r="AF60" s="3"/>
      <c r="AG60" s="3"/>
      <c r="AH60" s="3"/>
      <c r="AP60" s="3"/>
      <c r="AS60" s="3"/>
      <c r="AT60" s="3"/>
      <c r="AU60" s="32"/>
      <c r="AV60" s="7"/>
      <c r="AX60" s="7"/>
      <c r="AY60" s="32"/>
      <c r="AZ60" s="3"/>
      <c r="BA60" s="3"/>
      <c r="BB60" s="3"/>
      <c r="BC60" s="3"/>
    </row>
    <row r="61" spans="2:55" ht="17.25" customHeight="1" x14ac:dyDescent="0.25">
      <c r="B61" s="96"/>
      <c r="C61" s="96"/>
      <c r="E61" s="111"/>
      <c r="F61" s="111"/>
      <c r="G61" s="3"/>
      <c r="H61" s="111"/>
      <c r="I61" s="112"/>
      <c r="J61" s="112"/>
      <c r="K61" s="3"/>
      <c r="L61" s="3"/>
      <c r="M61" s="3"/>
      <c r="AA61" s="3"/>
      <c r="AC61" s="3"/>
      <c r="AD61" s="3"/>
      <c r="AE61" s="3"/>
      <c r="AF61" s="3"/>
      <c r="AG61" s="3"/>
      <c r="AH61" s="3"/>
      <c r="AP61" s="3"/>
      <c r="AS61" s="3"/>
      <c r="AT61" s="3"/>
      <c r="AU61" s="32"/>
      <c r="AV61" s="7"/>
      <c r="AX61" s="7"/>
      <c r="AY61" s="32"/>
      <c r="AZ61" s="3"/>
      <c r="BA61" s="3"/>
      <c r="BB61" s="3"/>
      <c r="BC61" s="3"/>
    </row>
    <row r="62" spans="2:55" ht="15.75" customHeight="1" x14ac:dyDescent="0.25">
      <c r="E62" s="3"/>
      <c r="F62" s="5"/>
      <c r="G62" s="3"/>
      <c r="H62" s="3"/>
      <c r="I62" s="3"/>
      <c r="J62" s="3"/>
      <c r="K62" s="5" t="s">
        <v>40</v>
      </c>
      <c r="L62" s="3"/>
      <c r="M62" s="3"/>
      <c r="AA62" s="3"/>
      <c r="AC62" s="3"/>
      <c r="AD62" s="3"/>
      <c r="AE62" s="3"/>
      <c r="AF62" s="3"/>
      <c r="AG62" s="3"/>
      <c r="AH62" s="3"/>
      <c r="AJ62" s="3"/>
      <c r="AK62" s="3"/>
      <c r="AL62" s="3"/>
      <c r="AM62" s="3"/>
      <c r="AN62" s="3"/>
      <c r="AP62" s="3"/>
      <c r="AS62" s="3"/>
      <c r="AT62" s="3"/>
      <c r="AU62" s="32"/>
      <c r="AV62" s="7"/>
      <c r="AX62" s="7"/>
      <c r="AY62" s="32"/>
      <c r="AZ62" s="3"/>
      <c r="BA62" s="3"/>
      <c r="BB62" s="3"/>
      <c r="BC62" s="3"/>
    </row>
    <row r="63" spans="2:55" ht="15" customHeight="1" x14ac:dyDescent="0.25">
      <c r="D63" s="3"/>
      <c r="E63" s="3"/>
      <c r="F63" s="3"/>
      <c r="G63" s="3"/>
      <c r="H63" s="3"/>
      <c r="I63" s="3"/>
      <c r="J63" s="61"/>
      <c r="K63" s="3"/>
      <c r="L63" s="3"/>
      <c r="AA63" s="3"/>
      <c r="AC63" s="3"/>
      <c r="AD63" s="3"/>
      <c r="AE63" s="3"/>
      <c r="AF63" s="3"/>
      <c r="AG63" s="3"/>
      <c r="AH63" s="3"/>
      <c r="AJ63" s="3"/>
      <c r="AK63" s="3"/>
      <c r="AL63" s="3"/>
      <c r="AM63" s="3"/>
      <c r="AN63" s="3"/>
      <c r="AP63" s="3"/>
      <c r="AS63" s="3"/>
      <c r="AT63" s="3"/>
      <c r="AU63" s="32"/>
      <c r="AV63" s="7"/>
      <c r="AX63" s="7"/>
      <c r="AY63" s="32"/>
      <c r="AZ63" s="3"/>
      <c r="BA63" s="3"/>
      <c r="BB63" s="3"/>
      <c r="BC63" s="3"/>
    </row>
    <row r="64" spans="2:55" ht="21.75" customHeight="1" x14ac:dyDescent="0.25">
      <c r="D64" s="3"/>
      <c r="E64" s="3"/>
      <c r="F64" s="3"/>
      <c r="G64" s="3"/>
      <c r="H64" s="3"/>
      <c r="I64" s="3"/>
      <c r="J64" s="61"/>
      <c r="K64" s="3"/>
      <c r="AH64" s="3"/>
      <c r="AS64" s="3"/>
      <c r="AT64" s="3"/>
      <c r="AU64" s="32"/>
      <c r="AV64" s="7"/>
      <c r="AX64" s="7"/>
      <c r="AY64" s="32"/>
      <c r="AZ64" s="3"/>
      <c r="BA64" s="3"/>
      <c r="BB64" s="3"/>
      <c r="BC64" s="3"/>
    </row>
    <row r="65" spans="5:55" ht="20.25" customHeight="1" x14ac:dyDescent="0.25">
      <c r="E65" s="5"/>
      <c r="F65" s="5"/>
      <c r="H65" s="3"/>
      <c r="I65" s="3"/>
      <c r="J65" s="61"/>
      <c r="K65" s="3"/>
      <c r="AH65" s="3"/>
      <c r="AS65" s="3"/>
      <c r="AT65" s="3"/>
      <c r="AU65" s="32"/>
      <c r="AV65" s="7"/>
      <c r="AX65" s="7"/>
      <c r="AY65" s="32"/>
      <c r="AZ65" s="3"/>
      <c r="BA65" s="3"/>
      <c r="BB65" s="3"/>
      <c r="BC65" s="3"/>
    </row>
    <row r="66" spans="5:55" ht="18.75" customHeight="1" x14ac:dyDescent="0.25">
      <c r="E66" s="113"/>
      <c r="F66" s="114"/>
      <c r="G66" s="3"/>
      <c r="H66" s="3"/>
      <c r="I66" s="3"/>
      <c r="J66" s="61"/>
      <c r="K66" s="3"/>
      <c r="AH66" s="3"/>
      <c r="AS66" s="3"/>
      <c r="AT66" s="3"/>
      <c r="AU66" s="32"/>
      <c r="AV66" s="7"/>
      <c r="AX66" s="7"/>
      <c r="AY66" s="32"/>
      <c r="AZ66" s="3"/>
      <c r="BA66" s="3"/>
      <c r="BB66" s="3"/>
      <c r="BC66" s="3"/>
    </row>
    <row r="67" spans="5:55" x14ac:dyDescent="0.25">
      <c r="H67" s="109"/>
      <c r="I67" s="110"/>
      <c r="J67" s="110"/>
      <c r="V67" s="3"/>
      <c r="W67" s="3"/>
      <c r="AH67" s="3"/>
      <c r="AS67" s="3"/>
      <c r="AT67" s="3"/>
      <c r="AU67" s="32"/>
      <c r="AV67" s="7"/>
      <c r="AX67" s="7"/>
      <c r="AY67" s="32"/>
      <c r="AZ67" s="3"/>
      <c r="BA67" s="3"/>
      <c r="BB67" s="3"/>
      <c r="BC67" s="3"/>
    </row>
    <row r="68" spans="5:55" x14ac:dyDescent="0.25">
      <c r="J68" s="3"/>
      <c r="W68" s="3"/>
      <c r="AH68" s="3"/>
      <c r="AS68" s="3"/>
      <c r="AT68" s="3"/>
      <c r="AU68" s="32"/>
      <c r="AV68" s="7"/>
      <c r="AX68" s="7"/>
      <c r="AY68" s="32"/>
      <c r="AZ68" s="3"/>
      <c r="BA68" s="3"/>
      <c r="BB68" s="3"/>
      <c r="BC68" s="3"/>
    </row>
    <row r="69" spans="5:55" x14ac:dyDescent="0.25">
      <c r="J69" s="3"/>
      <c r="AH69" s="3"/>
      <c r="AS69" s="3"/>
      <c r="AT69" s="3"/>
      <c r="AU69" s="32"/>
      <c r="AV69" s="7"/>
      <c r="AX69" s="7"/>
      <c r="AY69" s="32"/>
      <c r="AZ69" s="3"/>
      <c r="BA69" s="3"/>
      <c r="BB69" s="3"/>
      <c r="BC69" s="3"/>
    </row>
    <row r="70" spans="5:55" ht="15.75" x14ac:dyDescent="0.25">
      <c r="J70" s="2"/>
      <c r="AH70" s="3"/>
      <c r="AS70" s="3"/>
      <c r="AT70" s="3"/>
      <c r="AU70" s="32"/>
      <c r="AV70" s="7"/>
      <c r="AX70" s="7"/>
      <c r="AY70" s="32"/>
      <c r="AZ70" s="3"/>
      <c r="BA70" s="3"/>
      <c r="BB70" s="3"/>
      <c r="BC70" s="3"/>
    </row>
    <row r="71" spans="5:55" x14ac:dyDescent="0.25">
      <c r="AH71" s="3"/>
      <c r="AS71" s="3"/>
      <c r="AT71" s="3"/>
      <c r="AU71" s="32"/>
      <c r="AV71" s="7"/>
      <c r="AX71" s="7"/>
      <c r="AY71" s="32"/>
      <c r="AZ71" s="3"/>
      <c r="BA71" s="3"/>
      <c r="BB71" s="3"/>
      <c r="BC71" s="3"/>
    </row>
    <row r="72" spans="5:55" x14ac:dyDescent="0.25">
      <c r="AH72" s="3"/>
      <c r="AS72" s="3"/>
      <c r="AT72" s="3"/>
      <c r="AU72" s="32"/>
      <c r="AV72" s="7"/>
      <c r="AX72" s="7"/>
      <c r="AY72" s="32"/>
      <c r="AZ72" s="3"/>
      <c r="BA72" s="3"/>
      <c r="BB72" s="3"/>
      <c r="BC72" s="3"/>
    </row>
    <row r="73" spans="5:55" x14ac:dyDescent="0.25">
      <c r="AH73" s="3"/>
      <c r="AS73" s="3"/>
      <c r="AT73" s="3"/>
      <c r="AU73" s="32"/>
      <c r="AV73" s="7"/>
      <c r="AX73" s="7"/>
      <c r="AY73" s="32"/>
      <c r="AZ73" s="3"/>
      <c r="BA73" s="3"/>
      <c r="BB73" s="3"/>
      <c r="BC73" s="3"/>
    </row>
    <row r="74" spans="5:55" x14ac:dyDescent="0.25">
      <c r="AH74" s="3"/>
      <c r="AS74" s="3"/>
      <c r="AT74" s="3"/>
      <c r="AU74" s="32"/>
      <c r="AV74" s="7"/>
      <c r="AX74" s="7"/>
      <c r="AY74" s="32"/>
      <c r="AZ74" s="3"/>
      <c r="BA74" s="3"/>
      <c r="BB74" s="3"/>
      <c r="BC74" s="3"/>
    </row>
    <row r="75" spans="5:55" x14ac:dyDescent="0.25">
      <c r="AH75" s="3"/>
      <c r="AS75" s="3"/>
      <c r="AT75" s="3"/>
      <c r="AU75" s="32"/>
      <c r="AV75" s="7"/>
      <c r="AX75" s="7"/>
      <c r="AY75" s="32"/>
      <c r="AZ75" s="3"/>
      <c r="BA75" s="3"/>
      <c r="BB75" s="3"/>
      <c r="BC75" s="3"/>
    </row>
    <row r="76" spans="5:55" x14ac:dyDescent="0.25">
      <c r="AH76" s="3"/>
      <c r="AS76" s="3"/>
      <c r="AT76" s="3"/>
      <c r="AU76" s="32"/>
      <c r="AV76" s="7"/>
      <c r="AX76" s="7"/>
      <c r="AY76" s="32"/>
      <c r="AZ76" s="3"/>
      <c r="BA76" s="3"/>
      <c r="BB76" s="3"/>
      <c r="BC76" s="3"/>
    </row>
    <row r="77" spans="5:55" x14ac:dyDescent="0.25">
      <c r="AH77" s="3"/>
      <c r="AS77" s="3"/>
      <c r="AT77" s="3"/>
      <c r="AU77" s="32"/>
      <c r="AV77" s="7"/>
      <c r="AX77" s="7"/>
      <c r="AY77" s="32"/>
      <c r="AZ77" s="3"/>
      <c r="BA77" s="3"/>
      <c r="BB77" s="3"/>
      <c r="BC77" s="3"/>
    </row>
    <row r="78" spans="5:55" x14ac:dyDescent="0.25">
      <c r="AH78" s="3"/>
      <c r="AS78" s="3"/>
      <c r="AT78" s="3"/>
      <c r="AU78" s="32"/>
      <c r="AV78" s="7"/>
      <c r="AX78" s="7"/>
      <c r="AY78" s="32"/>
      <c r="AZ78" s="3"/>
      <c r="BA78" s="3"/>
      <c r="BB78" s="3"/>
      <c r="BC78" s="3"/>
    </row>
    <row r="79" spans="5:55" x14ac:dyDescent="0.25">
      <c r="AI79" s="3"/>
      <c r="AJ79" s="3"/>
      <c r="AK79" s="3"/>
      <c r="AL79" s="3"/>
      <c r="AM79" s="3"/>
      <c r="AN79" s="3"/>
      <c r="AS79" s="3"/>
      <c r="AT79" s="3"/>
      <c r="AU79" s="32"/>
      <c r="AV79" s="7"/>
      <c r="AX79" s="7"/>
      <c r="AY79" s="32"/>
      <c r="AZ79" s="3"/>
      <c r="BA79" s="3"/>
      <c r="BB79" s="3"/>
      <c r="BC79" s="3"/>
    </row>
    <row r="80" spans="5:55" x14ac:dyDescent="0.25">
      <c r="AS80" s="3"/>
      <c r="AT80" s="3"/>
      <c r="AU80" s="32"/>
      <c r="AV80" s="7"/>
      <c r="AX80" s="7"/>
      <c r="AY80" s="32"/>
      <c r="AZ80" s="3"/>
      <c r="BA80" s="3"/>
      <c r="BB80" s="3"/>
      <c r="BC80" s="3"/>
    </row>
    <row r="81" spans="4:55" x14ac:dyDescent="0.25">
      <c r="AS81" s="3"/>
      <c r="AT81" s="3"/>
      <c r="AU81" s="32"/>
      <c r="AV81" s="7"/>
      <c r="AX81" s="7"/>
      <c r="AY81" s="32"/>
      <c r="AZ81" s="3"/>
      <c r="BA81" s="3"/>
      <c r="BB81" s="3"/>
      <c r="BC81" s="3"/>
    </row>
    <row r="82" spans="4:55" x14ac:dyDescent="0.25">
      <c r="AS82" s="3"/>
      <c r="AT82" s="3"/>
      <c r="AU82" s="32"/>
      <c r="AV82" s="7"/>
      <c r="AX82" s="7"/>
      <c r="AY82" s="32"/>
      <c r="AZ82" s="3"/>
      <c r="BA82" s="3"/>
      <c r="BB82" s="3"/>
      <c r="BC82" s="3"/>
    </row>
    <row r="83" spans="4:55" x14ac:dyDescent="0.25">
      <c r="AS83" s="3"/>
      <c r="AT83" s="3"/>
      <c r="AU83" s="32"/>
      <c r="AV83" s="7"/>
      <c r="AX83" s="7"/>
      <c r="AY83" s="32"/>
      <c r="AZ83" s="3"/>
      <c r="BA83" s="3"/>
      <c r="BB83" s="3"/>
      <c r="BC83" s="3"/>
    </row>
    <row r="84" spans="4:55" x14ac:dyDescent="0.25">
      <c r="AS84" s="3"/>
      <c r="AT84" s="3"/>
      <c r="AU84" s="32"/>
      <c r="AV84" s="7"/>
      <c r="AX84" s="7"/>
      <c r="AY84" s="32"/>
      <c r="AZ84" s="3"/>
      <c r="BA84" s="3"/>
      <c r="BB84" s="3"/>
      <c r="BC84" s="3"/>
    </row>
    <row r="95" spans="4:55" x14ac:dyDescent="0.25">
      <c r="D95" s="1"/>
      <c r="E95" s="1"/>
      <c r="F95" s="1"/>
      <c r="G95" s="1"/>
      <c r="H95" s="1"/>
      <c r="I95" s="1"/>
      <c r="P95" s="1"/>
      <c r="Q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</row>
    <row r="96" spans="4:55" x14ac:dyDescent="0.25">
      <c r="D96" s="1"/>
      <c r="E96" s="1"/>
      <c r="F96" s="1"/>
      <c r="G96" s="1"/>
      <c r="H96" s="1"/>
      <c r="I96" s="1"/>
      <c r="P96" s="1"/>
      <c r="Q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</row>
    <row r="97" spans="4:41" x14ac:dyDescent="0.25">
      <c r="D97" s="1"/>
      <c r="E97" s="1"/>
      <c r="F97" s="1"/>
      <c r="G97" s="1"/>
      <c r="H97" s="1"/>
      <c r="I97" s="1"/>
      <c r="P97" s="1"/>
      <c r="Q97" s="1"/>
      <c r="R97" s="1"/>
      <c r="S97" s="1"/>
      <c r="T97" s="1"/>
      <c r="U97" s="1"/>
      <c r="V97" s="1"/>
      <c r="AC97" s="1"/>
      <c r="AD97" s="1"/>
      <c r="AE97" s="1"/>
      <c r="AF97" s="1"/>
      <c r="AG97" s="1"/>
      <c r="AH97" s="1"/>
      <c r="AO97" t="e">
        <f>MAX(#REF!)</f>
        <v>#REF!</v>
      </c>
    </row>
    <row r="98" spans="4:41" x14ac:dyDescent="0.25">
      <c r="R98" s="3"/>
    </row>
    <row r="99" spans="4:41" x14ac:dyDescent="0.25">
      <c r="Q99" s="3"/>
      <c r="R99" s="3"/>
    </row>
    <row r="100" spans="4:41" x14ac:dyDescent="0.25">
      <c r="Q100" s="3"/>
      <c r="R100" s="3"/>
    </row>
    <row r="101" spans="4:41" x14ac:dyDescent="0.25">
      <c r="Q101" s="3"/>
      <c r="R101" s="3"/>
    </row>
    <row r="102" spans="4:41" x14ac:dyDescent="0.25">
      <c r="Q102" s="3"/>
      <c r="R102" s="3"/>
    </row>
    <row r="103" spans="4:41" x14ac:dyDescent="0.25">
      <c r="Q103" s="3"/>
      <c r="R103" s="3"/>
    </row>
    <row r="104" spans="4:41" x14ac:dyDescent="0.25">
      <c r="Q104" s="3"/>
      <c r="R104" s="3"/>
    </row>
    <row r="105" spans="4:41" x14ac:dyDescent="0.25">
      <c r="Q105" s="3"/>
      <c r="R105" s="3"/>
    </row>
    <row r="106" spans="4:41" x14ac:dyDescent="0.25">
      <c r="Q106" s="3"/>
      <c r="R106" s="3"/>
    </row>
    <row r="107" spans="4:41" x14ac:dyDescent="0.25">
      <c r="Q107" s="3"/>
      <c r="R107" s="3"/>
    </row>
    <row r="108" spans="4:41" x14ac:dyDescent="0.25">
      <c r="Q108" s="3"/>
      <c r="R108" s="3"/>
    </row>
    <row r="109" spans="4:41" x14ac:dyDescent="0.25">
      <c r="Q109" s="3"/>
      <c r="R109" s="3"/>
    </row>
    <row r="110" spans="4:41" x14ac:dyDescent="0.25">
      <c r="Q110" s="3"/>
      <c r="R110" s="3"/>
    </row>
    <row r="111" spans="4:41" x14ac:dyDescent="0.25">
      <c r="Q111" s="3"/>
      <c r="R111" s="3"/>
    </row>
    <row r="112" spans="4:41" x14ac:dyDescent="0.25">
      <c r="R112" s="3"/>
    </row>
    <row r="113" spans="17:22" x14ac:dyDescent="0.25">
      <c r="Q113" s="3"/>
      <c r="R113" s="3"/>
    </row>
    <row r="114" spans="17:22" x14ac:dyDescent="0.25">
      <c r="Q114" s="3"/>
      <c r="R114" s="3"/>
    </row>
    <row r="115" spans="17:22" x14ac:dyDescent="0.25">
      <c r="Q115" s="3"/>
      <c r="R115" s="3"/>
    </row>
    <row r="116" spans="17:22" x14ac:dyDescent="0.25">
      <c r="Q116" s="3"/>
      <c r="R116" s="3"/>
    </row>
    <row r="117" spans="17:22" x14ac:dyDescent="0.25">
      <c r="Q117" s="3"/>
      <c r="R117" s="3"/>
    </row>
    <row r="118" spans="17:22" x14ac:dyDescent="0.25">
      <c r="Q118" s="3"/>
      <c r="R118" s="3"/>
    </row>
    <row r="119" spans="17:22" x14ac:dyDescent="0.25">
      <c r="Q119" s="3"/>
      <c r="R119" s="3"/>
    </row>
    <row r="120" spans="17:22" x14ac:dyDescent="0.25">
      <c r="Q120" s="3"/>
      <c r="R120" s="3"/>
    </row>
    <row r="121" spans="17:22" x14ac:dyDescent="0.25">
      <c r="Q121" s="3"/>
      <c r="R121" s="3"/>
    </row>
    <row r="122" spans="17:22" x14ac:dyDescent="0.25">
      <c r="Q122" s="3"/>
      <c r="R122" s="3"/>
    </row>
    <row r="123" spans="17:22" x14ac:dyDescent="0.25">
      <c r="Q123" s="3"/>
      <c r="R123" s="3"/>
    </row>
    <row r="124" spans="17:22" x14ac:dyDescent="0.25">
      <c r="Q124" s="3"/>
      <c r="R124" s="3"/>
    </row>
    <row r="125" spans="17:22" x14ac:dyDescent="0.25">
      <c r="Q125" s="3"/>
      <c r="R125" s="3"/>
      <c r="S125" s="3"/>
      <c r="T125" s="3"/>
      <c r="U125" s="3"/>
      <c r="V125" s="3"/>
    </row>
    <row r="126" spans="17:22" x14ac:dyDescent="0.25">
      <c r="Q126" s="3"/>
      <c r="R126" s="3"/>
    </row>
    <row r="127" spans="17:22" x14ac:dyDescent="0.25">
      <c r="Q127" s="3"/>
      <c r="R127" s="3"/>
    </row>
    <row r="128" spans="17:22" x14ac:dyDescent="0.25">
      <c r="Q128" s="3"/>
      <c r="R128" s="3"/>
    </row>
    <row r="129" spans="17:20" x14ac:dyDescent="0.25">
      <c r="Q129" s="3"/>
      <c r="R129" s="3"/>
    </row>
    <row r="130" spans="17:20" x14ac:dyDescent="0.25">
      <c r="Q130" s="3"/>
      <c r="R130" s="3"/>
    </row>
    <row r="131" spans="17:20" x14ac:dyDescent="0.25">
      <c r="Q131" s="3"/>
      <c r="R131" s="3"/>
    </row>
    <row r="132" spans="17:20" x14ac:dyDescent="0.25">
      <c r="Q132" s="3"/>
      <c r="R132" s="3"/>
    </row>
    <row r="133" spans="17:20" x14ac:dyDescent="0.25">
      <c r="Q133" s="3"/>
      <c r="R133" s="3"/>
    </row>
    <row r="134" spans="17:20" x14ac:dyDescent="0.25">
      <c r="Q134" s="3"/>
      <c r="R134" s="3"/>
    </row>
    <row r="135" spans="17:20" x14ac:dyDescent="0.25">
      <c r="Q135" s="3"/>
      <c r="R135" s="3"/>
    </row>
    <row r="136" spans="17:20" x14ac:dyDescent="0.25">
      <c r="Q136" s="3"/>
      <c r="R136" s="3"/>
    </row>
    <row r="137" spans="17:20" x14ac:dyDescent="0.25">
      <c r="Q137" s="3"/>
      <c r="R137" s="3"/>
    </row>
    <row r="138" spans="17:20" x14ac:dyDescent="0.25">
      <c r="Q138" s="3"/>
      <c r="R138" s="3"/>
    </row>
    <row r="139" spans="17:20" x14ac:dyDescent="0.25">
      <c r="Q139" s="3"/>
      <c r="R139" s="3"/>
    </row>
    <row r="140" spans="17:20" x14ac:dyDescent="0.25">
      <c r="Q140" s="3"/>
      <c r="R140" s="3"/>
    </row>
    <row r="141" spans="17:20" x14ac:dyDescent="0.25">
      <c r="Q141" s="3"/>
      <c r="R141" s="3"/>
    </row>
    <row r="142" spans="17:20" x14ac:dyDescent="0.25">
      <c r="Q142" s="3"/>
      <c r="R142" s="3"/>
    </row>
    <row r="143" spans="17:20" x14ac:dyDescent="0.25">
      <c r="Q143" s="3"/>
      <c r="R143" s="3"/>
    </row>
    <row r="144" spans="17:20" x14ac:dyDescent="0.25">
      <c r="Q144" s="5"/>
      <c r="R144" s="5"/>
      <c r="S144" s="1"/>
      <c r="T144" s="1"/>
    </row>
    <row r="145" spans="17:20" x14ac:dyDescent="0.25">
      <c r="Q145" s="5"/>
      <c r="R145" s="5"/>
      <c r="S145" s="1"/>
      <c r="T145" s="1"/>
    </row>
    <row r="146" spans="17:20" x14ac:dyDescent="0.25">
      <c r="Q146" s="5"/>
      <c r="R146" s="5"/>
      <c r="S146" s="1"/>
      <c r="T146" s="1"/>
    </row>
    <row r="147" spans="17:20" x14ac:dyDescent="0.25">
      <c r="Q147" s="5"/>
      <c r="R147" s="5"/>
      <c r="S147" s="1"/>
      <c r="T147" s="1"/>
    </row>
    <row r="148" spans="17:20" x14ac:dyDescent="0.25">
      <c r="Q148" s="5"/>
      <c r="R148" s="5"/>
      <c r="S148" s="1"/>
      <c r="T148" s="1"/>
    </row>
    <row r="149" spans="17:20" x14ac:dyDescent="0.25">
      <c r="Q149" s="5"/>
      <c r="R149" s="5"/>
      <c r="S149" s="1"/>
      <c r="T149" s="1"/>
    </row>
    <row r="150" spans="17:20" x14ac:dyDescent="0.25">
      <c r="Q150" s="5"/>
      <c r="R150" s="5"/>
      <c r="S150" s="1"/>
      <c r="T150" s="1"/>
    </row>
    <row r="151" spans="17:20" x14ac:dyDescent="0.25">
      <c r="Q151" s="5"/>
      <c r="R151" s="5"/>
      <c r="S151" s="1"/>
      <c r="T151" s="1"/>
    </row>
    <row r="152" spans="17:20" x14ac:dyDescent="0.25">
      <c r="Q152" s="5"/>
      <c r="R152" s="5"/>
      <c r="S152" s="1"/>
      <c r="T152" s="1"/>
    </row>
    <row r="153" spans="17:20" x14ac:dyDescent="0.25">
      <c r="Q153" s="5"/>
      <c r="R153" s="5"/>
      <c r="S153" s="1"/>
      <c r="T153" s="1"/>
    </row>
    <row r="154" spans="17:20" x14ac:dyDescent="0.25">
      <c r="Q154" s="5"/>
      <c r="R154" s="5"/>
      <c r="S154" s="1"/>
      <c r="T154" s="1"/>
    </row>
    <row r="155" spans="17:20" x14ac:dyDescent="0.25">
      <c r="Q155" s="5"/>
      <c r="R155" s="5"/>
      <c r="S155" s="1"/>
      <c r="T155" s="1"/>
    </row>
    <row r="156" spans="17:20" x14ac:dyDescent="0.25">
      <c r="Q156" s="5"/>
      <c r="R156" s="5"/>
      <c r="S156" s="1"/>
      <c r="T156" s="1"/>
    </row>
    <row r="157" spans="17:20" x14ac:dyDescent="0.25">
      <c r="Q157" s="5"/>
      <c r="R157" s="5"/>
      <c r="S157" s="1"/>
      <c r="T157" s="1"/>
    </row>
    <row r="158" spans="17:20" x14ac:dyDescent="0.25">
      <c r="Q158" s="5"/>
      <c r="R158" s="5"/>
      <c r="S158" s="1"/>
      <c r="T158" s="1"/>
    </row>
    <row r="159" spans="17:20" x14ac:dyDescent="0.25">
      <c r="Q159" s="1"/>
      <c r="R159" s="1"/>
      <c r="S159" s="1"/>
      <c r="T159" s="1"/>
    </row>
  </sheetData>
  <sortState ref="AO38:AU44">
    <sortCondition ref="AO4"/>
  </sortState>
  <mergeCells count="70">
    <mergeCell ref="B2:C2"/>
    <mergeCell ref="W4:AB4"/>
    <mergeCell ref="AC4:AH4"/>
    <mergeCell ref="D3:I4"/>
    <mergeCell ref="J4:O4"/>
    <mergeCell ref="B3:B5"/>
    <mergeCell ref="C3:C5"/>
    <mergeCell ref="D2:AT2"/>
    <mergeCell ref="AE45:AK45"/>
    <mergeCell ref="K33:N33"/>
    <mergeCell ref="P4:V4"/>
    <mergeCell ref="AI4:AN4"/>
    <mergeCell ref="AO3:AT4"/>
    <mergeCell ref="J3:AN3"/>
    <mergeCell ref="Q33:U33"/>
    <mergeCell ref="X33:AA33"/>
    <mergeCell ref="AP33:AS33"/>
    <mergeCell ref="AJ33:AM33"/>
    <mergeCell ref="AI38:AJ38"/>
    <mergeCell ref="AE35:AK35"/>
    <mergeCell ref="AE42:AK42"/>
    <mergeCell ref="AE43:AK43"/>
    <mergeCell ref="AE44:AK44"/>
    <mergeCell ref="E45:H45"/>
    <mergeCell ref="K41:N41"/>
    <mergeCell ref="E34:H34"/>
    <mergeCell ref="I53:L53"/>
    <mergeCell ref="K44:N45"/>
    <mergeCell ref="K42:N43"/>
    <mergeCell ref="K35:N35"/>
    <mergeCell ref="H67:J67"/>
    <mergeCell ref="H61:J61"/>
    <mergeCell ref="E61:F61"/>
    <mergeCell ref="E66:F66"/>
    <mergeCell ref="E48:G48"/>
    <mergeCell ref="I48:L48"/>
    <mergeCell ref="I49:L49"/>
    <mergeCell ref="E49:F49"/>
    <mergeCell ref="E57:G57"/>
    <mergeCell ref="X1:AA1"/>
    <mergeCell ref="K1:N1"/>
    <mergeCell ref="AD1:AG1"/>
    <mergeCell ref="B61:C61"/>
    <mergeCell ref="I55:L55"/>
    <mergeCell ref="I56:L57"/>
    <mergeCell ref="I58:L59"/>
    <mergeCell ref="B48:C48"/>
    <mergeCell ref="R42:Z43"/>
    <mergeCell ref="R41:Z41"/>
    <mergeCell ref="R44:Z45"/>
    <mergeCell ref="E41:H41"/>
    <mergeCell ref="E42:H42"/>
    <mergeCell ref="E43:H43"/>
    <mergeCell ref="E44:H44"/>
    <mergeCell ref="AJ1:AM1"/>
    <mergeCell ref="E1:H1"/>
    <mergeCell ref="Q1:U1"/>
    <mergeCell ref="AP1:AS1"/>
    <mergeCell ref="E39:H39"/>
    <mergeCell ref="K39:N39"/>
    <mergeCell ref="AE39:AH39"/>
    <mergeCell ref="AK37:AK38"/>
    <mergeCell ref="AE36:AF36"/>
    <mergeCell ref="AE37:AF37"/>
    <mergeCell ref="AE38:AF38"/>
    <mergeCell ref="AG36:AH36"/>
    <mergeCell ref="AG37:AH37"/>
    <mergeCell ref="AG38:AH38"/>
    <mergeCell ref="AI36:AJ36"/>
    <mergeCell ref="AI37:AJ37"/>
  </mergeCells>
  <hyperlinks>
    <hyperlink ref="I53" r:id="rId1"/>
    <hyperlink ref="K39" r:id="rId2" location=":~:text=Pada%20Maret%202021%2C%20jumlah%20penduduk,40%20persen)%20pada%20Maret%202021."/>
    <hyperlink ref="AE39" r:id="rId3" location=":~:text=Pada%20Maret%202021%2C%20jumlah%20penduduk,40%20persen)%20pada%20Maret%202021."/>
    <hyperlink ref="E57" r:id="rId4"/>
    <hyperlink ref="X1" r:id="rId5"/>
    <hyperlink ref="AD1" r:id="rId6"/>
    <hyperlink ref="AJ1" r:id="rId7"/>
    <hyperlink ref="Q1" r:id="rId8"/>
    <hyperlink ref="AP1" r:id="rId9"/>
  </hyperlinks>
  <pageMargins left="0.7" right="0.7" top="0.75" bottom="0.75" header="0.3" footer="0.3"/>
  <pageSetup orientation="portrait" horizontalDpi="4294967293" verticalDpi="4294967293"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73"/>
  <sheetViews>
    <sheetView topLeftCell="A8" zoomScale="70" zoomScaleNormal="70" workbookViewId="0">
      <selection activeCell="S47" sqref="S47"/>
    </sheetView>
  </sheetViews>
  <sheetFormatPr defaultRowHeight="15" x14ac:dyDescent="0.25"/>
  <cols>
    <col min="2" max="2" width="6.5703125" customWidth="1"/>
    <col min="3" max="3" width="8.7109375" customWidth="1"/>
    <col min="8" max="8" width="13.5703125" bestFit="1" customWidth="1"/>
    <col min="9" max="9" width="11" customWidth="1"/>
  </cols>
  <sheetData>
    <row r="2" spans="2:20" ht="31.5" x14ac:dyDescent="0.25">
      <c r="B2" s="195" t="s">
        <v>141</v>
      </c>
      <c r="C2" s="196"/>
      <c r="D2" s="196"/>
      <c r="E2" s="196"/>
      <c r="F2" s="196"/>
      <c r="G2" s="196"/>
      <c r="H2" s="196"/>
      <c r="I2" s="196"/>
      <c r="J2" s="196"/>
      <c r="K2" s="196"/>
      <c r="L2" s="197"/>
    </row>
    <row r="3" spans="2:20" x14ac:dyDescent="0.25">
      <c r="B3" s="193" t="s">
        <v>112</v>
      </c>
      <c r="C3" s="191"/>
      <c r="D3" s="191"/>
      <c r="E3" s="191"/>
      <c r="F3" s="191"/>
      <c r="G3" s="192"/>
      <c r="H3" s="191" t="s">
        <v>123</v>
      </c>
      <c r="I3" s="191"/>
      <c r="J3" s="191"/>
      <c r="K3" s="191"/>
      <c r="L3" s="192"/>
    </row>
    <row r="4" spans="2:20" x14ac:dyDescent="0.25">
      <c r="B4" s="194" t="s">
        <v>164</v>
      </c>
      <c r="C4" s="171"/>
      <c r="D4" s="171"/>
      <c r="E4" s="171"/>
      <c r="F4" s="110"/>
      <c r="G4" s="189"/>
      <c r="H4" s="75" t="s">
        <v>118</v>
      </c>
      <c r="I4" s="76"/>
      <c r="J4" s="76"/>
      <c r="K4" s="146" t="s">
        <v>119</v>
      </c>
      <c r="L4" s="146"/>
    </row>
    <row r="5" spans="2:20" x14ac:dyDescent="0.25">
      <c r="B5" s="190" t="s">
        <v>165</v>
      </c>
      <c r="C5" s="110"/>
      <c r="D5" s="110"/>
      <c r="E5" s="110"/>
      <c r="F5" s="110"/>
      <c r="G5" s="189"/>
      <c r="H5" s="130" t="s">
        <v>120</v>
      </c>
      <c r="I5" s="112"/>
      <c r="J5" s="112"/>
      <c r="K5" s="189" t="s">
        <v>121</v>
      </c>
      <c r="L5" s="189"/>
    </row>
    <row r="6" spans="2:20" x14ac:dyDescent="0.25">
      <c r="B6" s="73" t="s">
        <v>134</v>
      </c>
      <c r="C6" s="74"/>
      <c r="D6" s="74"/>
      <c r="E6" s="74"/>
      <c r="F6" s="110"/>
      <c r="G6" s="189"/>
      <c r="H6" s="73" t="s">
        <v>122</v>
      </c>
      <c r="I6" s="74"/>
      <c r="J6" s="74"/>
      <c r="K6" s="189" t="s">
        <v>121</v>
      </c>
      <c r="L6" s="189"/>
    </row>
    <row r="7" spans="2:20" x14ac:dyDescent="0.25">
      <c r="B7" s="78" t="s">
        <v>138</v>
      </c>
      <c r="C7" s="3"/>
      <c r="D7" s="6"/>
      <c r="E7" s="3"/>
      <c r="F7" s="110"/>
      <c r="G7" s="189"/>
      <c r="H7" s="11"/>
      <c r="I7" s="3"/>
      <c r="J7" s="3"/>
      <c r="K7" s="3"/>
      <c r="L7" s="9"/>
    </row>
    <row r="8" spans="2:20" x14ac:dyDescent="0.25">
      <c r="B8" s="11" t="s">
        <v>135</v>
      </c>
      <c r="C8" s="3"/>
      <c r="D8" s="3"/>
      <c r="E8" s="3"/>
      <c r="F8" s="110"/>
      <c r="G8" s="189"/>
      <c r="H8" s="11"/>
      <c r="I8" s="3"/>
      <c r="J8" s="3"/>
      <c r="K8" s="3"/>
      <c r="L8" s="9"/>
    </row>
    <row r="9" spans="2:20" x14ac:dyDescent="0.25">
      <c r="B9" s="184" t="s">
        <v>137</v>
      </c>
      <c r="C9" s="109"/>
      <c r="D9" s="109"/>
      <c r="E9" s="109"/>
      <c r="F9" s="3"/>
      <c r="G9" s="9"/>
      <c r="H9" s="11"/>
      <c r="I9" s="3"/>
      <c r="J9" s="3"/>
      <c r="K9" s="3"/>
      <c r="L9" s="9"/>
    </row>
    <row r="10" spans="2:20" x14ac:dyDescent="0.25">
      <c r="F10" s="3"/>
      <c r="G10" s="9"/>
      <c r="H10" s="77" t="s">
        <v>40</v>
      </c>
      <c r="I10" s="3"/>
      <c r="J10" s="3"/>
      <c r="K10" s="3"/>
      <c r="L10" s="9"/>
    </row>
    <row r="11" spans="2:20" x14ac:dyDescent="0.25">
      <c r="B11" s="12"/>
      <c r="C11" s="6"/>
      <c r="D11" s="6"/>
      <c r="E11" s="6"/>
      <c r="F11" s="6"/>
      <c r="G11" s="10"/>
      <c r="H11" s="12"/>
      <c r="I11" s="6"/>
      <c r="J11" s="6"/>
      <c r="K11" s="6"/>
      <c r="L11" s="10"/>
    </row>
    <row r="12" spans="2:20" x14ac:dyDescent="0.25">
      <c r="L12" s="3"/>
    </row>
    <row r="13" spans="2:20" x14ac:dyDescent="0.25">
      <c r="B13" t="s">
        <v>142</v>
      </c>
      <c r="L13" s="3"/>
    </row>
    <row r="14" spans="2:20" x14ac:dyDescent="0.25">
      <c r="B14" t="s">
        <v>114</v>
      </c>
      <c r="L14" s="3" t="s">
        <v>113</v>
      </c>
    </row>
    <row r="15" spans="2:20" x14ac:dyDescent="0.25">
      <c r="L15" s="3"/>
    </row>
    <row r="16" spans="2:20" x14ac:dyDescent="0.25">
      <c r="B16" s="118" t="s">
        <v>143</v>
      </c>
      <c r="C16" s="120"/>
      <c r="E16" s="118" t="s">
        <v>139</v>
      </c>
      <c r="F16" s="93"/>
      <c r="G16" s="198"/>
      <c r="H16" s="69" t="s">
        <v>40</v>
      </c>
      <c r="I16" s="135" t="s">
        <v>144</v>
      </c>
      <c r="J16" s="137"/>
      <c r="K16" s="82"/>
      <c r="L16" s="135" t="s">
        <v>166</v>
      </c>
      <c r="M16" s="136"/>
      <c r="N16" s="136"/>
      <c r="O16" s="137"/>
      <c r="Q16" s="185" t="s">
        <v>185</v>
      </c>
      <c r="R16" s="186"/>
      <c r="S16" s="186"/>
      <c r="T16" s="187"/>
    </row>
    <row r="17" spans="2:21" x14ac:dyDescent="0.25">
      <c r="B17" s="11">
        <v>2010</v>
      </c>
      <c r="C17" s="80">
        <v>525</v>
      </c>
      <c r="E17" s="19" t="s">
        <v>131</v>
      </c>
      <c r="F17" s="19" t="s">
        <v>132</v>
      </c>
      <c r="G17" s="19" t="s">
        <v>133</v>
      </c>
      <c r="H17" s="69" t="s">
        <v>40</v>
      </c>
      <c r="I17" s="29" t="s">
        <v>148</v>
      </c>
      <c r="J17" s="29" t="s">
        <v>149</v>
      </c>
      <c r="K17" s="69" t="s">
        <v>40</v>
      </c>
      <c r="L17" s="29" t="s">
        <v>167</v>
      </c>
      <c r="M17" s="29" t="s">
        <v>168</v>
      </c>
      <c r="N17" s="29" t="s">
        <v>169</v>
      </c>
      <c r="O17" s="29" t="s">
        <v>132</v>
      </c>
      <c r="Q17" s="19" t="s">
        <v>171</v>
      </c>
      <c r="R17" s="19" t="s">
        <v>172</v>
      </c>
      <c r="S17" s="19" t="s">
        <v>173</v>
      </c>
      <c r="T17" s="19" t="s">
        <v>180</v>
      </c>
    </row>
    <row r="18" spans="2:21" x14ac:dyDescent="0.25">
      <c r="B18" s="11">
        <v>2013</v>
      </c>
      <c r="C18" s="9">
        <v>708</v>
      </c>
      <c r="E18" s="11" t="s">
        <v>124</v>
      </c>
      <c r="F18" s="3" t="s">
        <v>127</v>
      </c>
      <c r="G18" s="67">
        <v>0.20730000000000001</v>
      </c>
      <c r="I18" s="81" t="s">
        <v>145</v>
      </c>
      <c r="J18" s="9">
        <v>11.9</v>
      </c>
      <c r="L18" s="11">
        <v>2016</v>
      </c>
      <c r="M18" s="3">
        <f>SUM([1]data!F55:F81)</f>
        <v>4773</v>
      </c>
      <c r="N18" s="3" t="s">
        <v>48</v>
      </c>
      <c r="O18" s="9">
        <v>756</v>
      </c>
      <c r="Q18" s="11" t="s">
        <v>174</v>
      </c>
      <c r="R18" s="3" t="s">
        <v>49</v>
      </c>
      <c r="S18" s="3" t="s">
        <v>175</v>
      </c>
      <c r="T18" s="9"/>
    </row>
    <row r="19" spans="2:21" x14ac:dyDescent="0.25">
      <c r="B19" s="11">
        <v>2016</v>
      </c>
      <c r="C19" s="9">
        <v>922</v>
      </c>
      <c r="E19" s="11" t="s">
        <v>115</v>
      </c>
      <c r="F19" s="3" t="s">
        <v>128</v>
      </c>
      <c r="G19" s="67">
        <v>0.31929999999999997</v>
      </c>
      <c r="I19" s="11" t="s">
        <v>146</v>
      </c>
      <c r="J19" s="9">
        <v>6.4</v>
      </c>
      <c r="L19" s="11">
        <v>2017</v>
      </c>
      <c r="M19" s="3">
        <f>SUM([1]data!F82:F108)</f>
        <v>5154</v>
      </c>
      <c r="N19" s="3" t="s">
        <v>48</v>
      </c>
      <c r="O19" s="9">
        <f>MAX([1]data!F82:F108)</f>
        <v>756</v>
      </c>
      <c r="Q19" s="11" t="s">
        <v>176</v>
      </c>
      <c r="R19" s="3" t="s">
        <v>182</v>
      </c>
      <c r="S19" s="3" t="s">
        <v>177</v>
      </c>
      <c r="T19" s="84" t="s">
        <v>181</v>
      </c>
      <c r="U19" s="59" t="s">
        <v>40</v>
      </c>
    </row>
    <row r="20" spans="2:21" x14ac:dyDescent="0.25">
      <c r="B20" s="79">
        <v>2019</v>
      </c>
      <c r="C20" s="72">
        <v>1100</v>
      </c>
      <c r="E20" s="11" t="s">
        <v>125</v>
      </c>
      <c r="F20" s="3" t="s">
        <v>129</v>
      </c>
      <c r="G20" s="67">
        <v>0.18290000000000001</v>
      </c>
      <c r="I20" s="12" t="s">
        <v>147</v>
      </c>
      <c r="J20" s="10">
        <v>1.3</v>
      </c>
      <c r="L20" s="11">
        <v>2018</v>
      </c>
      <c r="M20" s="3">
        <f>SUM([1]data!F109:F135)</f>
        <v>4882</v>
      </c>
      <c r="N20" s="3" t="s">
        <v>48</v>
      </c>
      <c r="O20" s="9">
        <f>MAX([1]data!F109:F135)</f>
        <v>1052</v>
      </c>
      <c r="Q20" s="12" t="s">
        <v>178</v>
      </c>
      <c r="R20" s="6" t="s">
        <v>50</v>
      </c>
      <c r="S20" s="6"/>
      <c r="T20" s="85" t="s">
        <v>179</v>
      </c>
      <c r="U20" s="59" t="s">
        <v>40</v>
      </c>
    </row>
    <row r="21" spans="2:21" x14ac:dyDescent="0.25">
      <c r="B21" s="199" t="s">
        <v>140</v>
      </c>
      <c r="C21" s="200"/>
      <c r="E21" s="12" t="s">
        <v>126</v>
      </c>
      <c r="F21" s="6" t="s">
        <v>130</v>
      </c>
      <c r="G21" s="68">
        <v>0.224</v>
      </c>
      <c r="L21" s="79">
        <v>2019</v>
      </c>
      <c r="M21" s="6">
        <f>SUM([1]data!F136:F162)</f>
        <v>7298</v>
      </c>
      <c r="N21" s="6" t="s">
        <v>48</v>
      </c>
      <c r="O21" s="10">
        <v>952</v>
      </c>
    </row>
    <row r="22" spans="2:21" x14ac:dyDescent="0.25">
      <c r="E22" s="90" t="s">
        <v>137</v>
      </c>
      <c r="F22" s="91"/>
      <c r="G22" s="91"/>
      <c r="L22" s="90" t="s">
        <v>170</v>
      </c>
      <c r="M22" s="91"/>
      <c r="N22" s="91"/>
      <c r="O22" s="91"/>
    </row>
    <row r="24" spans="2:21" x14ac:dyDescent="0.25">
      <c r="B24" t="s">
        <v>150</v>
      </c>
    </row>
    <row r="25" spans="2:21" x14ac:dyDescent="0.25">
      <c r="B25" t="s">
        <v>151</v>
      </c>
    </row>
    <row r="26" spans="2:21" x14ac:dyDescent="0.25">
      <c r="B26" t="s">
        <v>152</v>
      </c>
    </row>
    <row r="27" spans="2:21" x14ac:dyDescent="0.25">
      <c r="B27" t="s">
        <v>153</v>
      </c>
    </row>
    <row r="29" spans="2:21" x14ac:dyDescent="0.25">
      <c r="B29" t="s">
        <v>111</v>
      </c>
      <c r="L29" t="s">
        <v>111</v>
      </c>
    </row>
    <row r="30" spans="2:21" x14ac:dyDescent="0.25">
      <c r="B30" s="91" t="s">
        <v>154</v>
      </c>
      <c r="C30" s="91"/>
      <c r="D30" s="91"/>
      <c r="E30" s="91" t="s">
        <v>156</v>
      </c>
      <c r="F30" s="91"/>
      <c r="G30" s="91"/>
      <c r="H30" s="91"/>
      <c r="I30" s="91"/>
      <c r="J30" s="91"/>
      <c r="L30" t="s">
        <v>183</v>
      </c>
    </row>
    <row r="31" spans="2:21" x14ac:dyDescent="0.25">
      <c r="B31" s="91" t="s">
        <v>155</v>
      </c>
      <c r="C31" s="91"/>
      <c r="D31" s="91"/>
      <c r="E31" t="s">
        <v>157</v>
      </c>
      <c r="L31" t="s">
        <v>184</v>
      </c>
      <c r="O31" s="3"/>
    </row>
    <row r="32" spans="2:21" x14ac:dyDescent="0.25">
      <c r="E32" t="s">
        <v>136</v>
      </c>
    </row>
    <row r="33" spans="2:14" x14ac:dyDescent="0.25">
      <c r="E33" t="s">
        <v>158</v>
      </c>
    </row>
    <row r="34" spans="2:14" x14ac:dyDescent="0.25">
      <c r="E34" s="83" t="s">
        <v>159</v>
      </c>
    </row>
    <row r="35" spans="2:14" x14ac:dyDescent="0.25">
      <c r="E35" s="83" t="s">
        <v>160</v>
      </c>
    </row>
    <row r="36" spans="2:14" x14ac:dyDescent="0.25">
      <c r="E36" s="188" t="s">
        <v>161</v>
      </c>
      <c r="F36" s="188"/>
      <c r="G36" s="188"/>
      <c r="H36" s="188"/>
      <c r="I36" s="188"/>
      <c r="J36" s="188"/>
    </row>
    <row r="37" spans="2:14" x14ac:dyDescent="0.25">
      <c r="E37" s="83" t="s">
        <v>162</v>
      </c>
    </row>
    <row r="38" spans="2:14" x14ac:dyDescent="0.25">
      <c r="B38" s="91" t="s">
        <v>163</v>
      </c>
      <c r="C38" s="91"/>
      <c r="D38" s="91"/>
      <c r="E38" s="110" t="s">
        <v>116</v>
      </c>
      <c r="F38" s="110"/>
      <c r="I38" s="3"/>
      <c r="J38" s="3"/>
    </row>
    <row r="39" spans="2:14" x14ac:dyDescent="0.25">
      <c r="E39" s="110" t="s">
        <v>117</v>
      </c>
      <c r="F39" s="110"/>
      <c r="I39" s="3"/>
    </row>
    <row r="41" spans="2:14" x14ac:dyDescent="0.25">
      <c r="B41" t="s">
        <v>31</v>
      </c>
    </row>
    <row r="42" spans="2:14" x14ac:dyDescent="0.25">
      <c r="B42" t="s">
        <v>186</v>
      </c>
      <c r="H42" t="s">
        <v>188</v>
      </c>
      <c r="N42" t="s">
        <v>205</v>
      </c>
    </row>
    <row r="44" spans="2:14" x14ac:dyDescent="0.25">
      <c r="B44" s="179" t="s">
        <v>189</v>
      </c>
      <c r="C44" s="119"/>
      <c r="D44" s="119"/>
      <c r="E44" s="120"/>
      <c r="H44" s="180" t="s">
        <v>200</v>
      </c>
      <c r="I44" s="181"/>
      <c r="J44" s="40"/>
      <c r="K44" t="s">
        <v>190</v>
      </c>
    </row>
    <row r="45" spans="2:14" x14ac:dyDescent="0.25">
      <c r="B45" s="121" t="s">
        <v>57</v>
      </c>
      <c r="C45" s="122"/>
      <c r="D45" s="122"/>
      <c r="E45" s="123"/>
      <c r="H45" s="87" t="s">
        <v>196</v>
      </c>
      <c r="I45" s="88">
        <v>57</v>
      </c>
      <c r="K45" t="s">
        <v>191</v>
      </c>
      <c r="L45" t="s">
        <v>193</v>
      </c>
    </row>
    <row r="46" spans="2:14" x14ac:dyDescent="0.25">
      <c r="B46" s="11"/>
      <c r="C46" s="3" t="s">
        <v>38</v>
      </c>
      <c r="D46" s="3" t="s">
        <v>39</v>
      </c>
      <c r="E46" s="9" t="s">
        <v>87</v>
      </c>
      <c r="F46" s="5" t="s">
        <v>40</v>
      </c>
      <c r="H46" s="11" t="s">
        <v>195</v>
      </c>
      <c r="I46" s="88">
        <v>24</v>
      </c>
      <c r="K46" t="s">
        <v>192</v>
      </c>
      <c r="L46" t="s">
        <v>194</v>
      </c>
    </row>
    <row r="47" spans="2:14" x14ac:dyDescent="0.25">
      <c r="B47" s="11">
        <v>2018</v>
      </c>
      <c r="C47" s="61">
        <v>0.16969999999999999</v>
      </c>
      <c r="D47" s="61">
        <v>6.3700000000000007E-2</v>
      </c>
      <c r="E47" s="67">
        <v>8.1699999999999995E-2</v>
      </c>
      <c r="H47" s="87" t="s">
        <v>175</v>
      </c>
      <c r="I47" s="88">
        <v>22</v>
      </c>
    </row>
    <row r="48" spans="2:14" x14ac:dyDescent="0.25">
      <c r="B48" s="12">
        <v>2019</v>
      </c>
      <c r="C48" s="62">
        <v>0.14530000000000001</v>
      </c>
      <c r="D48" s="62">
        <v>6.7900000000000002E-2</v>
      </c>
      <c r="E48" s="68">
        <v>7.9899999999999999E-2</v>
      </c>
      <c r="H48" s="11" t="s">
        <v>197</v>
      </c>
      <c r="I48" s="88">
        <v>12</v>
      </c>
    </row>
    <row r="49" spans="2:9" x14ac:dyDescent="0.25">
      <c r="B49" s="138" t="s">
        <v>56</v>
      </c>
      <c r="C49" s="139"/>
      <c r="D49" s="139"/>
      <c r="E49" s="140"/>
      <c r="H49" s="87" t="s">
        <v>198</v>
      </c>
      <c r="I49" s="88">
        <v>10</v>
      </c>
    </row>
    <row r="50" spans="2:9" x14ac:dyDescent="0.25">
      <c r="H50" s="12" t="s">
        <v>199</v>
      </c>
      <c r="I50" s="89" t="s">
        <v>201</v>
      </c>
    </row>
    <row r="51" spans="2:9" ht="16.5" customHeight="1" x14ac:dyDescent="0.25">
      <c r="B51" t="s">
        <v>187</v>
      </c>
      <c r="H51" s="182" t="s">
        <v>202</v>
      </c>
      <c r="I51" s="183"/>
    </row>
    <row r="53" spans="2:9" x14ac:dyDescent="0.25">
      <c r="H53" s="86" t="s">
        <v>203</v>
      </c>
    </row>
    <row r="54" spans="2:9" x14ac:dyDescent="0.25">
      <c r="H54" s="91" t="s">
        <v>204</v>
      </c>
      <c r="I54" s="91"/>
    </row>
    <row r="55" spans="2:9" x14ac:dyDescent="0.25">
      <c r="H55" s="86"/>
    </row>
    <row r="57" spans="2:9" x14ac:dyDescent="0.25">
      <c r="H57" s="86"/>
    </row>
    <row r="59" spans="2:9" x14ac:dyDescent="0.25">
      <c r="H59" s="86"/>
    </row>
    <row r="61" spans="2:9" x14ac:dyDescent="0.25">
      <c r="H61" s="86"/>
    </row>
    <row r="63" spans="2:9" x14ac:dyDescent="0.25">
      <c r="H63" s="86"/>
    </row>
    <row r="65" spans="8:8" x14ac:dyDescent="0.25">
      <c r="H65" s="86"/>
    </row>
    <row r="67" spans="8:8" x14ac:dyDescent="0.25">
      <c r="H67" s="86"/>
    </row>
    <row r="69" spans="8:8" x14ac:dyDescent="0.25">
      <c r="H69" s="86"/>
    </row>
    <row r="71" spans="8:8" x14ac:dyDescent="0.25">
      <c r="H71" s="86"/>
    </row>
    <row r="73" spans="8:8" x14ac:dyDescent="0.25">
      <c r="H73" s="86"/>
    </row>
  </sheetData>
  <mergeCells count="36">
    <mergeCell ref="K6:L6"/>
    <mergeCell ref="F4:G4"/>
    <mergeCell ref="B4:E4"/>
    <mergeCell ref="B2:L2"/>
    <mergeCell ref="B16:C16"/>
    <mergeCell ref="E16:G16"/>
    <mergeCell ref="B5:E5"/>
    <mergeCell ref="H3:L3"/>
    <mergeCell ref="B3:G3"/>
    <mergeCell ref="K4:L4"/>
    <mergeCell ref="K5:L5"/>
    <mergeCell ref="F8:G8"/>
    <mergeCell ref="H5:J5"/>
    <mergeCell ref="F5:G5"/>
    <mergeCell ref="F6:G6"/>
    <mergeCell ref="F7:G7"/>
    <mergeCell ref="E36:J36"/>
    <mergeCell ref="I16:J16"/>
    <mergeCell ref="E38:F38"/>
    <mergeCell ref="E39:F39"/>
    <mergeCell ref="B30:D30"/>
    <mergeCell ref="B31:D31"/>
    <mergeCell ref="B38:D38"/>
    <mergeCell ref="B21:C21"/>
    <mergeCell ref="E22:G22"/>
    <mergeCell ref="B9:E9"/>
    <mergeCell ref="L22:O22"/>
    <mergeCell ref="L16:O16"/>
    <mergeCell ref="Q16:T16"/>
    <mergeCell ref="E30:J30"/>
    <mergeCell ref="H54:I54"/>
    <mergeCell ref="B44:E44"/>
    <mergeCell ref="B45:E45"/>
    <mergeCell ref="B49:E49"/>
    <mergeCell ref="H44:I44"/>
    <mergeCell ref="H51:I51"/>
  </mergeCells>
  <hyperlinks>
    <hyperlink ref="E22" r:id="rId1"/>
    <hyperlink ref="B21" r:id="rId2"/>
    <hyperlink ref="B9" r:id="rId3"/>
    <hyperlink ref="B7" r:id="rId4"/>
    <hyperlink ref="L22" r:id="rId5"/>
    <hyperlink ref="T19" r:id="rId6"/>
    <hyperlink ref="T20" r:id="rId7"/>
    <hyperlink ref="B49" r:id="rId8"/>
    <hyperlink ref="H51" r:id="rId9"/>
  </hyperlinks>
  <pageMargins left="0.7" right="0.7" top="0.75" bottom="0.75" header="0.3" footer="0.3"/>
  <ignoredErrors>
    <ignoredError sqref="M18:M21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Analisa Masalah</vt:lpstr>
      <vt:lpstr>Solusi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2021-10-04T06:43:20Z</dcterms:created>
  <dcterms:modified xsi:type="dcterms:W3CDTF">2022-09-08T08:26:57Z</dcterms:modified>
</cp:coreProperties>
</file>