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igh value high sessions" sheetId="1" state="visible" r:id="rId2"/>
    <sheet name="Other Landing Pages" sheetId="2" state="visible" r:id="rId3"/>
    <sheet name="informational pages" sheetId="3" state="visible" r:id="rId4"/>
    <sheet name="301s" sheetId="4" state="visible" r:id="rId5"/>
    <sheet name="User Specific Pages" sheetId="5" state="visible" r:id="rId6"/>
    <sheet name="test_meta"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<sst xmlns="http://schemas.openxmlformats.org/spreadsheetml/2006/main" count="582" uniqueCount="395">
  <si>
    <t xml:space="preserve">Page Title</t>
  </si>
  <si>
    <t xml:space="preserve">Known/Old URL(s)</t>
  </si>
  <si>
    <t xml:space="preserve">New URL</t>
  </si>
  <si>
    <t xml:space="preserve">Meta Titles</t>
  </si>
  <si>
    <t xml:space="preserve">Meta Description</t>
  </si>
  <si>
    <t xml:space="preserve">Notes</t>
  </si>
  <si>
    <t xml:space="preserve">Home</t>
  </si>
  <si>
    <t xml:space="preserve">http://www.mytriorings.com/</t>
  </si>
  <si>
    <t xml:space="preserve">http://mytriorings.com/about</t>
  </si>
  <si>
    <t xml:space="preserve">My Trio Rings</t>
  </si>
  <si>
    <t xml:space="preserve">Quality diamond and gold rings at unbeatable prices.We offer a selection of styles, direct from the ring crafters, which allows us to give you the best possible prices.</t>
  </si>
  <si>
    <t xml:space="preserve">story created</t>
  </si>
  <si>
    <t xml:space="preserve">Trio Ring Sets</t>
  </si>
  <si>
    <t xml:space="preserve">http://www.mytriorings.com/Trio-Wedding-Ring-Sets/1.html</t>
  </si>
  <si>
    <t xml:space="preserve">http://mytriorings.com/trio-rings/</t>
  </si>
  <si>
    <t xml:space="preserve">Trio Ring Sets | My Trio Rings</t>
  </si>
  <si>
    <t xml:space="preserve">The Trio Ring concept is decades old, our styles bring new life to an old classic. A mens and ladies wedding band, and a beautiful engagement ring create the perfect set.</t>
  </si>
  <si>
    <t xml:space="preserve">Mens Wedding Bands</t>
  </si>
  <si>
    <t xml:space="preserve">http://www.mytriorings.com/Mens-Wedding-Bands/5.html</t>
  </si>
  <si>
    <t xml:space="preserve">http://mytriorings.com/mens-wedding-bands/</t>
  </si>
  <si>
    <t xml:space="preserve">Mens Wedding Bands | My Trio Rings</t>
  </si>
  <si>
    <t xml:space="preserve">A large selection of mens wedding bands in a variety of styles. Quality gold and diamond rings for unbeatable prices.</t>
  </si>
  <si>
    <t xml:space="preserve">Bridal Rings</t>
  </si>
  <si>
    <t xml:space="preserve">http://www.mytriorings.com/Bridal-Rings/1.html</t>
  </si>
  <si>
    <t xml:space="preserve">http://mytriorings.com/bridal-rings/</t>
  </si>
  <si>
    <t xml:space="preserve">Bridal Rings | My Trio Rings</t>
  </si>
  <si>
    <t xml:space="preserve">Beautiful bridal sets. Perfectly paired wedding band and engagement ring sets for one perfect price. Quality gold and diamond rings</t>
  </si>
  <si>
    <t xml:space="preserve">Engagement Rings</t>
  </si>
  <si>
    <t xml:space="preserve">http://www.mytriorings.com/Engagement-Rings/3.html</t>
  </si>
  <si>
    <t xml:space="preserve">http://mytriorings.com/Engagement-Rings/</t>
  </si>
  <si>
    <t xml:space="preserve">Engagement Rings | My Trio Rings</t>
  </si>
  <si>
    <t xml:space="preserve">Find the engagement  ring for any bride. Whether she prefers something subtle and dainty, or if she's all about the bling, we have the perfect ring. In 10 or 14 Karat Rose, White and Yellow Gold. </t>
  </si>
  <si>
    <t xml:space="preserve">Wedding Band Sets</t>
  </si>
  <si>
    <t xml:space="preserve">http://www.mytriorings.com/Wedding-Band-Sets/2.html</t>
  </si>
  <si>
    <t xml:space="preserve">http://mytriorings.com/Wedding-Band-Sets/</t>
  </si>
  <si>
    <t xml:space="preserve">Wedding Band Sets | My Trio Rings</t>
  </si>
  <si>
    <t xml:space="preserve">Quality gold and diamond bands for you and your perfect match. A selection of styes in yellow, white and rose gold, with our without diamonds.</t>
  </si>
  <si>
    <t xml:space="preserve">Layaway Plan</t>
  </si>
  <si>
    <t xml:space="preserve">http://www.mytriorings.com/layaway-plan.html</t>
  </si>
  <si>
    <t xml:space="preserve">http://www.mytriorings.com/layaway-plan/</t>
  </si>
  <si>
    <t xml:space="preserve">Layaway Plan | My Trio Rings</t>
  </si>
  <si>
    <t xml:space="preserve">The perfect ring doesn’t have to break the bank. Our layaway plans offer interest free payments for up to 6 months. Don’t settle for less than perfection.</t>
  </si>
  <si>
    <t xml:space="preserve">Ladies Wedding Bands</t>
  </si>
  <si>
    <t xml:space="preserve">http://www.mytriorings.com/Ladies-Wedding-Bands/4.html</t>
  </si>
  <si>
    <t xml:space="preserve">http://www.mytriorings.com/Ladies-Wedding-Bands/</t>
  </si>
  <si>
    <t xml:space="preserve">Ladies Wedding Bands | My Trio Rings</t>
  </si>
  <si>
    <t xml:space="preserve">Beautiful ladies wedding bands in yellow, white and rose gold. Fancy diamond bands to the stunningly simple, we have something for every woman taste.</t>
  </si>
  <si>
    <t xml:space="preserve">Same Sex Mens Bands</t>
  </si>
  <si>
    <t xml:space="preserve">http://www.mytriorings.com/Same-Sex-Mens-Band-Set/1.html</t>
  </si>
  <si>
    <t xml:space="preserve">http://www.mytriorings.com/Same-Sex-Mens-Band-Set/</t>
  </si>
  <si>
    <t xml:space="preserve">Same Sex Mens Bands | My Trio Rings</t>
  </si>
  <si>
    <t xml:space="preserve">Matching mens wedding bands. Yellow, white and rose gold in 10 and 14 karat, with our without diamonds. We have the perfect pair for you and your partner.</t>
  </si>
  <si>
    <t xml:space="preserve">Ring Size Guide</t>
  </si>
  <si>
    <t xml:space="preserve">/ring-size-guide2.html</t>
  </si>
  <si>
    <t xml:space="preserve">http://www.mytriorings.com/ring-size-guide/</t>
  </si>
  <si>
    <t xml:space="preserve">Size Guide | My Trio Rings</t>
  </si>
  <si>
    <t xml:space="preserve">How to get your ring fit. The Ring size Guide. Request a free sizer today!</t>
  </si>
  <si>
    <t xml:space="preserve">Testimonials</t>
  </si>
  <si>
    <t xml:space="preserve">/Testimonials</t>
  </si>
  <si>
    <t xml:space="preserve">http://www.mytriorings.com/testimonials/</t>
  </si>
  <si>
    <t xml:space="preserve">Testimonials | My Trio Rings</t>
  </si>
  <si>
    <t xml:space="preserve">Find out why My Trio Rings couples love us. Don’t take our word for it, hear from real couples about their wedding rings, and shopping experience with us.</t>
  </si>
  <si>
    <t xml:space="preserve">Story created</t>
  </si>
  <si>
    <t xml:space="preserve">Contact Us</t>
  </si>
  <si>
    <t xml:space="preserve">/contact-us.html</t>
  </si>
  <si>
    <t xml:space="preserve">http://www.mytriorings.com/contact-us/</t>
  </si>
  <si>
    <t xml:space="preserve">Contact Us | My Trio Rings</t>
  </si>
  <si>
    <t xml:space="preserve">Get in touch! Contact us by live chat, email, or phone. 1-855-MY-RINGS, contactus@mytriorings.com</t>
  </si>
  <si>
    <t xml:space="preserve">Ring Engraving Service</t>
  </si>
  <si>
    <t xml:space="preserve">/RES-Ring-Engraving-Service.html</t>
  </si>
  <si>
    <t xml:space="preserve">http://www.mytriorings.com/ring-engraving-service/</t>
  </si>
  <si>
    <t xml:space="preserve">Ring Engraving | My Trio Rings</t>
  </si>
  <si>
    <t xml:space="preserve">Make your wedding rings even more special with a message from the heart. Personalize your rings with a secret message just for the two of you.</t>
  </si>
  <si>
    <t xml:space="preserve">Services</t>
  </si>
  <si>
    <t xml:space="preserve">/services.html</t>
  </si>
  <si>
    <t xml:space="preserve">http://www.mytriorings.com/services/</t>
  </si>
  <si>
    <t xml:space="preserve">Our Services | My Trio Rings</t>
  </si>
  <si>
    <t xml:space="preserve">Ring sizing, ring engraving, rhodium plating, extended service plans, warranties, ring sizers.</t>
  </si>
  <si>
    <t xml:space="preserve">Extended Service Plan</t>
  </si>
  <si>
    <t xml:space="preserve">/ESP-Extended-Service-Plan.html</t>
  </si>
  <si>
    <t xml:space="preserve">http://www.mytriorings.com/extended-service-plan/</t>
  </si>
  <si>
    <t xml:space="preserve">Extended Service Plan | My Trio Rings</t>
  </si>
  <si>
    <t xml:space="preserve">Whether you need your ring to be polished, sized, repaired, rhodium plated, or simply serviced and cleaned the Extended Service Plan has you covered. Learn more about the My Trio Ring Extended Service Plan</t>
  </si>
  <si>
    <t xml:space="preserve">Page Theme</t>
  </si>
  <si>
    <t xml:space="preserve">SEF URL</t>
  </si>
  <si>
    <t xml:space="preserve">Paid Keywords
+ = broad
[] = exact</t>
  </si>
  <si>
    <t xml:space="preserve">Ad Comment Phrase</t>
  </si>
  <si>
    <t xml:space="preserve">D/I Sessions</t>
  </si>
  <si>
    <t xml:space="preserve">Remarks</t>
  </si>
  <si>
    <t xml:space="preserve">Meta name = Title</t>
  </si>
  <si>
    <t xml:space="preserve">Meta name = Description</t>
  </si>
  <si>
    <t xml:space="preserve">Same Sex Wedding Bands</t>
  </si>
  <si>
    <t xml:space="preserve">Same sex wedding bands
Same sex wedding rings
Lesbian wedding rings
Gay wedding rings
Diamond Matching Wedding Rings Set
Affordable wedding bands
Authentic wedding band sets online
Affordable wedding rings </t>
  </si>
  <si>
    <t xml:space="preserve">same sex wedding bands
same sex wedding rings
same sex engagement rings
lesbian wedding bands
lesbian wedding rings
lesbian engagement rings
gay wedding bands
gay wedding rings
gay engagement rings
gay and lesbian wedding bands
gay and lesbain wedding rings
gay and lesbian engagement rings
his and his wedding rings
his and his wedding bands
her and her wedding rings
her and her wedding bands
her and her engagement rings
same sex couple wedding rings
same sex couple wedding bands
same sex couple engagement rings</t>
  </si>
  <si>
    <t xml:space="preserve">2413</t>
  </si>
  <si>
    <t xml:space="preserve">Points to Same Sex Categories for Ladies and Mens</t>
  </si>
  <si>
    <t xml:space="preserve">Same Sex Wedding Bands | My Trio Rings</t>
  </si>
  <si>
    <t xml:space="preserve">Find wedding bands that are a perfect match for you and your significant other. Quality gold and diamonds, at unbeatable prices. </t>
  </si>
  <si>
    <t xml:space="preserve">       Stackable</t>
  </si>
  <si>
    <t xml:space="preserve">Stackable bridal ring sets (3)
Stackable trio ring sets (2)
Stacking wedding bands (2)
Matching his and hers wedding bands (1)
Affordable wedding rings (1)
Engagement and wedding ring set (1)</t>
  </si>
  <si>
    <t xml:space="preserve">Step-by-step process | CTA not working</t>
  </si>
  <si>
    <t xml:space="preserve">57</t>
  </si>
  <si>
    <t xml:space="preserve">Stackable Ring Sets | My Trio Rings</t>
  </si>
  <si>
    <t xml:space="preserve">Customize your perfect look with a variety of stackable bands. Quality gold and diamond rings in yellow, white and rose. </t>
  </si>
  <si>
    <t xml:space="preserve">Ally would like this to be a subcategory powered by magento, not a landing page</t>
  </si>
  <si>
    <t xml:space="preserve">Wedding Ring Layaway Plans
</t>
  </si>
  <si>
    <t xml:space="preserve">affordable wedding rings on layaway, inexpensive wedding rings, wedding band sets on layaway, create your own wedding band sets</t>
  </si>
  <si>
    <t xml:space="preserve">Talk about our layaway plan, show "Popular Rings bought on Layaway!" Add to layaway plans link</t>
  </si>
  <si>
    <t xml:space="preserve">-</t>
  </si>
  <si>
    <t xml:space="preserve">301 Redirect to /layaway-plan.html</t>
  </si>
  <si>
    <t xml:space="preserve">Layaway Plans | My Trio Rings</t>
  </si>
  <si>
    <t xml:space="preserve">We believe that everyone deserves their perfect wedding rings. We offer no fee payment plans up to 6 months. Learn more.</t>
  </si>
  <si>
    <t xml:space="preserve">Students</t>
  </si>
  <si>
    <t xml:space="preserve">affordable engagement rings, affordable wedding rings, matching trio ring sets, bridal ring sets, cheap trio sets, layaway engagement rings online, </t>
  </si>
  <si>
    <t xml:space="preserve">Minor keyword updates</t>
  </si>
  <si>
    <t xml:space="preserve">11</t>
  </si>
  <si>
    <t xml:space="preserve">contains deadlink (promise rings)</t>
  </si>
  <si>
    <t xml:space="preserve">Engagement Rings | Student Discount | My Trio Rings</t>
  </si>
  <si>
    <t xml:space="preserve">We understand the struggle of managing school expenses and the transition your new lives together. That's why we offer an exclusive discount to student couples!</t>
  </si>
  <si>
    <t xml:space="preserve">Military</t>
  </si>
  <si>
    <t xml:space="preserve">matching trio ring sets,his and hers wedding ring sets on layaway,  matching wedding rings, affordable wedding rings, budget / affordable wedding band sets, bridal ring sets, create your own wedding ring sets</t>
  </si>
  <si>
    <t xml:space="preserve">17</t>
  </si>
  <si>
    <t xml:space="preserve">spelling error</t>
  </si>
  <si>
    <t xml:space="preserve">Engagement Rings | Military Discount | My Trio Rings</t>
  </si>
  <si>
    <t xml:space="preserve">We are grateful for your service, because of all that you do, My Trio Rings is honored to offer you an exclusive military discount on wedding rings. </t>
  </si>
  <si>
    <t xml:space="preserve">Wedding Rings on a Budget</t>
  </si>
  <si>
    <t xml:space="preserve">affordable matching wedding rings (6)
wedding rings on a budget (3)
Dream wedding ring (3)
inexpensive bridal rings (2)
engagement ring on a budget (2)</t>
  </si>
  <si>
    <t xml:space="preserve">cheap wedding rings
inexpensive bridal rings
wedding rings on a budget
engagement rings on a budget
affordable mathching wedding rings</t>
  </si>
  <si>
    <t xml:space="preserve">Broken images in footer</t>
  </si>
  <si>
    <t xml:space="preserve">7793</t>
  </si>
  <si>
    <t xml:space="preserve">alignment needs to be corrected</t>
  </si>
  <si>
    <t xml:space="preserve">Wedding Rings On A Budget | My Trio Rings</t>
  </si>
  <si>
    <t xml:space="preserve">The wedding rings of her dreams, that match the budget of yours. We believe you should have quality gold and diamond rings without paying huge markups. </t>
  </si>
  <si>
    <t xml:space="preserve">Vintage Rings</t>
  </si>
  <si>
    <t xml:space="preserve">Vintage looking wedding rings (3)
Vintage style engagement ring (2)
Vintage inspired engagement ring (3)
Vintage his and hers wedding bands (2)</t>
  </si>
  <si>
    <t xml:space="preserve">vintage wedding rings
vintage engagement rings
authentic wedding rings
authentic engagement rings
intricate wedding ring
intricate engagement ring
old style wedding ring
old style engagement ring
classic wedding rings
timeless engagement rings
timeless wedding rings</t>
  </si>
  <si>
    <t xml:space="preserve">154</t>
  </si>
  <si>
    <t xml:space="preserve">Could be updated, very old junk</t>
  </si>
  <si>
    <t xml:space="preserve">Vintage Inspired Wedding Rings | My Trio Rings</t>
  </si>
  <si>
    <t xml:space="preserve">Get a look as timeless as your love. Explore our selection of vintage engagement rings, wedding bands, and trio ring sets. </t>
  </si>
  <si>
    <t xml:space="preserve">She Said Yes</t>
  </si>
  <si>
    <t xml:space="preserve">diamond engagement ring (3)
matching wedding rings (2)
discount on wedding rings (2)
authentic trio wedding rings (2)
his and hers wedding bands (2)</t>
  </si>
  <si>
    <t xml:space="preserve">after the proposal
what to do after she proposes
</t>
  </si>
  <si>
    <t xml:space="preserve">Promoting Engagement Ring Purchase + Additional Discount on followup wedding band purchase</t>
  </si>
  <si>
    <t xml:space="preserve">283</t>
  </si>
  <si>
    <t xml:space="preserve">She Said Yes | My Trio Rings</t>
  </si>
  <si>
    <t xml:space="preserve">She said yes, now is the time to find the perfect wedding bands for you and your love. Browse wedding band sets, ladies bands, and mens bands. </t>
  </si>
  <si>
    <t xml:space="preserve">MM Ranges</t>
  </si>
  <si>
    <t xml:space="preserve">wide matching wedding bands
"5 - 7" mm wedding rings
wide his and hers wedding band sets on layaway
affordable wedding bands online</t>
  </si>
  <si>
    <t xml:space="preserve">Many people search for 5 mm or 7 mm or 8 mm wedding bands/rings, focus on "wide wedding rings" | change the men's band on the page to: BT511W10KM and ladies band to: BT511W10KL</t>
  </si>
  <si>
    <t xml:space="preserve">"Wide wedding bands you'll love to flaunt!"</t>
  </si>
  <si>
    <t xml:space="preserve">can we park this under plus sizes?</t>
  </si>
  <si>
    <t xml:space="preserve">Ring Width | MM Ranges| My Trio Rings</t>
  </si>
  <si>
    <t xml:space="preserve">We offer wedding rings with widths ranging from 1 to 10mm. We offer a large selection of quality gold and diamond wedding bands, engagment rings and sets. </t>
  </si>
  <si>
    <t xml:space="preserve">Low Traffic we can get rid of this and 301 to /Plus-Size-wedding-ring-sets.html</t>
  </si>
  <si>
    <t xml:space="preserve">Plus Size Wedding Ring Sets</t>
  </si>
  <si>
    <t xml:space="preserve">Plus size wedding rings (3) 
Plus size engagement rings (2)
Xl wedding rings (2)
Affordable wedding ring set (1)
Larger sized wedding ring sets (1)</t>
  </si>
  <si>
    <t xml:space="preserve">Larger sized wedding ring sets
"plus size diamond engagement rings"
"engagement rings for plus size women"
Plus size wedding rings
 +plus +size +wedding +rings +women
fat finger wedding ring
[plus size trio rings]
 +plus +size +wedding +rings +for +women
[plus size engagement rings]
 +Xl wedding rings
 +plus +size +wedding +bands
 +plus +size +wedding +rings
Plus size engagement rings
 +plus +size +wedding +ring +sets</t>
  </si>
  <si>
    <t xml:space="preserve">Needs graphical updates and add word keyword missy somewhere? FILTER + RINGS NEED TO BE CHANGED
- </t>
  </si>
  <si>
    <t xml:space="preserve">19917</t>
  </si>
  <si>
    <t xml:space="preserve">has great potential - better CTA is a major need for this Blost post http://www.mytriorings.com/Wedding-Engagement-Blog/my-trio-rings-your-source-for-plus-size-rings.html has 32.71% bounce rate (0% conversion) - 3:59 mins avg session duration, 6 pages on avg</t>
  </si>
  <si>
    <t xml:space="preserve">Plus Size Wedding Rings | My Trio Rings </t>
  </si>
  <si>
    <t xml:space="preserve">We are proud to offer quality gold and diamond rings from size 2-16. Our gold isn't stretched to fit your finger, it's crafted to order in your size. Browse the collection.</t>
  </si>
  <si>
    <t xml:space="preserve">Halos</t>
  </si>
  <si>
    <t xml:space="preserve">Done</t>
  </si>
  <si>
    <t xml:space="preserve">301 to http://www.mytriorings.com/Engagement-Rings/Halo-Engagement-Rings</t>
  </si>
  <si>
    <t xml:space="preserve">Halo Engagement Rings | My Trio Rings</t>
  </si>
  <si>
    <t xml:space="preserve">Halo style engagement rings add even more sparkle than a single stone could do alone. Our selection inlcudes both petite and flashy designs in yellow, white or rose gold. </t>
  </si>
  <si>
    <t xml:space="preserve">Revel in Rose Gold </t>
  </si>
  <si>
    <t xml:space="preserve">http://www.mytriorings.com/revelinrose.html/</t>
  </si>
  <si>
    <t xml:space="preserve">Revel in Rose | My Trio Rings</t>
  </si>
  <si>
    <t xml:space="preserve">Rose gold engagement rings, rose gold wedding bands, and matching rose gold sets. Explore our Revel in Rose Collections today.</t>
  </si>
  <si>
    <t xml:space="preserve">http://www.mytriorings.com/revelinrose/</t>
  </si>
  <si>
    <t xml:space="preserve">Rose gold is a stunning choice for wedding jewelry. The pink hue in traditional gold makes an excellent choice for the bride that is looking for a more unique look! Explore our collection of Engagement rings, wedding bands, and complete ring collections. </t>
  </si>
  <si>
    <t xml:space="preserve">Know/Old URLS</t>
  </si>
  <si>
    <t xml:space="preserve">Meta Title</t>
  </si>
  <si>
    <t xml:space="preserve">Meta Descriptions</t>
  </si>
  <si>
    <t xml:space="preserve">About Us | Our Story | My Trio Rings</t>
  </si>
  <si>
    <t xml:space="preserve">2354</t>
  </si>
  <si>
    <t xml:space="preserve">Punit</t>
  </si>
  <si>
    <t xml:space="preserve">The My Trio Rings Story | My Trio Rings</t>
  </si>
  <si>
    <t xml:space="preserve">Four generations in the diamond jewelry industry shapes our eCommerce vision offering quality jewelry at direct prices. Create Your Own, No-Fee Layaway, Virtual TryItOn.</t>
  </si>
  <si>
    <t xml:space="preserve">For the perfect match | My Trio Rings</t>
  </si>
  <si>
    <t xml:space="preserve">The Perfect Match | My Trio Rings</t>
  </si>
  <si>
    <t xml:space="preserve">This was our old about us page should we have the same meta settings or have it different as I phse it out? - PS</t>
  </si>
  <si>
    <t xml:space="preserve">What is a trio wedding ring set?</t>
  </si>
  <si>
    <t xml:space="preserve">739</t>
  </si>
  <si>
    <t xml:space="preserve">What is a Trio Ring Set? | My Trio Rings</t>
  </si>
  <si>
    <t xml:space="preserve">What is a trio wedding ring set? Trio sets are a concept that is decades old. At My Trio Rings, we put a modern twist on an old classic. We combine an engagement ring, ladies wedding band, and mens wedding band to create the perfect set at the perfect price.</t>
  </si>
  <si>
    <t xml:space="preserve">Story Created</t>
  </si>
  <si>
    <t xml:space="preserve">732</t>
  </si>
  <si>
    <t xml:space="preserve">Carly is redoing this</t>
  </si>
  <si>
    <t xml:space="preserve">Free 30 Day Returns</t>
  </si>
  <si>
    <t xml:space="preserve">712</t>
  </si>
  <si>
    <t xml:space="preserve">Satisfaction Guarantee | My Trio Rings</t>
  </si>
  <si>
    <t xml:space="preserve">We make shopping online for jewelry risk-free. We want you to love your rings, and if within 30 days you're not satisfied, easily return it for a refund or exchange!</t>
  </si>
  <si>
    <t xml:space="preserve">159</t>
  </si>
  <si>
    <t xml:space="preserve">My Trio Rings Services. Ring sizing, ring engraving, rhodium plating, extended service plans, warranties, ring sizers, ring soldering, diamond replacement service.</t>
  </si>
  <si>
    <t xml:space="preserve">       Warranty &amp; Repairs</t>
  </si>
  <si>
    <t xml:space="preserve">162</t>
  </si>
  <si>
    <t xml:space="preserve">Warranty and Repairs | My Trio Rings</t>
  </si>
  <si>
    <t xml:space="preserve">We take pride in the quality of our diamond jewelry and will replace or repair any purchase should it show signs of a crafting defect within one year of the date you received your purchase. </t>
  </si>
  <si>
    <t xml:space="preserve">       Worry-Free Shopping</t>
  </si>
  <si>
    <t xml:space="preserve">477</t>
  </si>
  <si>
    <t xml:space="preserve">Worry Free Shopping | My Trio Rings</t>
  </si>
  <si>
    <t xml:space="preserve">Make wedding ring shopping stress free. Layaway plans, 30 day guarantee, 1 year warranty, certificate of authenticity, Extended Service Plan.</t>
  </si>
  <si>
    <t xml:space="preserve">       Free Shipping</t>
  </si>
  <si>
    <t xml:space="preserve">293</t>
  </si>
  <si>
    <t xml:space="preserve">Free Shipping | My Trio Rings</t>
  </si>
  <si>
    <t xml:space="preserve">Ship your wedding rings for Free! Shipping is free for standard 3-5 business day delivery on orders within the United States.</t>
  </si>
  <si>
    <t xml:space="preserve">     Ring Size Guide</t>
  </si>
  <si>
    <t xml:space="preserve">1159</t>
  </si>
  <si>
    <t xml:space="preserve">Ring Size Guide | My Trio Rings</t>
  </si>
  <si>
    <t xml:space="preserve">Request a free ring sizer, or learn how to measure your finger size with our professional tips. Find the perfect fit for your wedding rings</t>
  </si>
  <si>
    <t xml:space="preserve">Why Buy Online?</t>
  </si>
  <si>
    <t xml:space="preserve">Matching wedding rings (4)
affordable wedding rings (4)
diamond wedding ring (4)
perfect bridal ring sets (3)
buying wedding rings online (2)
wedding rings online (1)</t>
  </si>
  <si>
    <t xml:space="preserve">buying wedding rings online
buying engagement ring online
engagement rings online
wedding rings online
diamond wedding rings online
how to buy an engagement ring online
online shopping for wedding rings
where to buy engagement rings online</t>
  </si>
  <si>
    <t xml:space="preserve">Being an online only retailer has specific benefits for the customer!
- Available 24/7 &amp; Worldwide!
- 30 Day See it, Wear, It Love it Guarantee, if you dont like it, you get a full refund!
- Larger inventory means more selection
- Mobile friendly website, HD 360 degree videos means you can see the rings you like from every angle, as many times as you'd like!
- Phone, email and Live Chat means you don't have to sacrifice the personal attention to help you feel comfortable!
Additionally, by not having expensive flashy showrooms, high-pressure salesmen and inventory, our costs are far less than a retail store, allowing us to keep our prices at their most affordable levels!
Thousands of brides and grooms can't be wrong, see our reviews to learn more! - CTA REviews
- We can send this to customers who ask about where our showroom is"
- can also link to or combine with /buying-online.html</t>
  </si>
  <si>
    <t xml:space="preserve">Why buy your wedding rings at an everyday store?</t>
  </si>
  <si>
    <t xml:space="preserve">2016</t>
  </si>
  <si>
    <t xml:space="preserve">Your Guide to Buying Online | My Trio Rings</t>
  </si>
  <si>
    <t xml:space="preserve">4 generations of diamond jewelry specialists have created an online experience with trained customer support to ensure that you get the perfect ring at the perfect price.</t>
  </si>
  <si>
    <t xml:space="preserve">Ways to Pay</t>
  </si>
  <si>
    <t xml:space="preserve">786</t>
  </si>
  <si>
    <t xml:space="preserve">http://www.mytriorings.com/ways-to-pay/</t>
  </si>
  <si>
    <t xml:space="preserve">Payment Options | My Trio Rings</t>
  </si>
  <si>
    <t xml:space="preserve">Buy your wedding rings with less hassle. Our options include No Fee, No Deposit Layaway. Pay by Credit or Debit. Get approved for a loan with Affirm. Use Paypal! </t>
  </si>
  <si>
    <t xml:space="preserve">     Buy now Pay Later </t>
  </si>
  <si>
    <t xml:space="preserve">304</t>
  </si>
  <si>
    <t xml:space="preserve">affirm</t>
  </si>
  <si>
    <t xml:space="preserve">Buy Now Pay Later | My Trio Rings</t>
  </si>
  <si>
    <t xml:space="preserve">Buy your My Trio Rings purchases with Affirm - and pay off your purchase in easy fixed monthly payments over 3, 6 or 12 months with rates from 10-30% APR</t>
  </si>
  <si>
    <t xml:space="preserve">     Layaway Plans</t>
  </si>
  <si>
    <t xml:space="preserve">Rings on layaway (7)
Wedding rings on layaway (4)
Layaway payment plan (4)
Wedding rings layaway plan (2)
Engagement ring on layaway (2)
Affordable wedding rings (1)</t>
  </si>
  <si>
    <t xml:space="preserve">Promoting layaway related keywords (Engagement ring layaway, weding rings on layaway, etc). Notable that we are No Fee and No deposit Required. Must also be kept simple enough to make a clean pitch to purchase. This is a major landing page for helping us to close a sale on layaway</t>
  </si>
  <si>
    <t xml:space="preserve">9409</t>
  </si>
  <si>
    <t xml:space="preserve">In the news</t>
  </si>
  <si>
    <t xml:space="preserve">137</t>
  </si>
  <si>
    <t xml:space="preserve">Redo</t>
  </si>
  <si>
    <t xml:space="preserve">In The News | My Trio Rings</t>
  </si>
  <si>
    <t xml:space="preserve">We are dedicated to saving couples money on wedding ring purchases, but don't take our word for it, we've been covered by many publications, so you can see for yourself!</t>
  </si>
  <si>
    <t xml:space="preserve">FAQs</t>
  </si>
  <si>
    <t xml:space="preserve">189</t>
  </si>
  <si>
    <t xml:space="preserve">Frequently Asked Questions | My Trio Rings</t>
  </si>
  <si>
    <t xml:space="preserve">Are the diamonds real? Yes! Are your diamonds conflict free? Always! Is white gold real gold? What is a Trio Ring Set? Where are the rings crafted? Get all the answers.</t>
  </si>
  <si>
    <t xml:space="preserve">Reviews</t>
  </si>
  <si>
    <t xml:space="preserve">59</t>
  </si>
  <si>
    <t xml:space="preserve">Customer Reviews | My Trio Rings</t>
  </si>
  <si>
    <t xml:space="preserve">Read customer reviews about their experience with My Trio Rings...We LOVE our wedding bands! They are absolutely gorgeous...way more impressive in real life.-Laura P.</t>
  </si>
  <si>
    <t xml:space="preserve">Our Couples</t>
  </si>
  <si>
    <t xml:space="preserve">289</t>
  </si>
  <si>
    <t xml:space="preserve">Customer Spotlight | My Trio Rings</t>
  </si>
  <si>
    <t xml:space="preserve">Read the stories of our featured couples, and see their picture perfect rings! What makes you the perfect match? We'd love to feature your love story.  </t>
  </si>
  <si>
    <t xml:space="preserve">Requesting an MA</t>
  </si>
  <si>
    <t xml:space="preserve">23</t>
  </si>
  <si>
    <t xml:space="preserve">skip</t>
  </si>
  <si>
    <t xml:space="preserve">Mailing Authorization | My Trio Rings</t>
  </si>
  <si>
    <t xml:space="preserve">A Mailing Authorization allows the My Trio Rings shipping department to receive incoming deliveries of rings that are due for processing of either returns or servicing.</t>
  </si>
  <si>
    <t xml:space="preserve">Customer returns survey</t>
  </si>
  <si>
    <t xml:space="preserve">38</t>
  </si>
  <si>
    <t xml:space="preserve">Customer Return Survey | My Trio Rings</t>
  </si>
  <si>
    <t xml:space="preserve">My Trio Rings works hard to ensure every couple we work with truly has the best experience. Your feedback helps us improve so that we may better serve future couples.</t>
  </si>
  <si>
    <t xml:space="preserve">Will be retiring this (cant build a form system in magento right now. I'll avhe the URL foward a google forms survey when i've created it</t>
  </si>
  <si>
    <t xml:space="preserve">Wishlist</t>
  </si>
  <si>
    <t xml:space="preserve">471</t>
  </si>
  <si>
    <t xml:space="preserve">Wishlist | My Trio Rings</t>
  </si>
  <si>
    <t xml:space="preserve">Whether you’re dropping a hint, or shopping together, you can keep all your favorite wedding rings in one place for easy shopping when the time comes.</t>
  </si>
  <si>
    <t xml:space="preserve">Education </t>
  </si>
  <si>
    <t xml:space="preserve">http://www.mytriorings.com/education</t>
  </si>
  <si>
    <t xml:space="preserve">http://www.mytriorings.com/education/</t>
  </si>
  <si>
    <t xml:space="preserve">Education | My Trio Rings</t>
  </si>
  <si>
    <t xml:space="preserve">Diamond Overview</t>
  </si>
  <si>
    <t xml:space="preserve">http://www.mytriorings.com/diamond-overview.html</t>
  </si>
  <si>
    <t xml:space="preserve">http://www.mytriorings.com/diamond-overview/</t>
  </si>
  <si>
    <t xml:space="preserve">Diamond Overview | My Trio Rings</t>
  </si>
  <si>
    <t xml:space="preserve">the 4 C's</t>
  </si>
  <si>
    <t xml:space="preserve">http://www.mytriorings.com/the-4cs.html</t>
  </si>
  <si>
    <t xml:space="preserve">http://www.mytriorings.com/the-4cs/</t>
  </si>
  <si>
    <t xml:space="preserve">The 4 C's | My Trio Rings</t>
  </si>
  <si>
    <t xml:space="preserve">Understanding Diamond Grading </t>
  </si>
  <si>
    <t xml:space="preserve">http://www.mytriorings.com/understanding-diamond-grading.html</t>
  </si>
  <si>
    <t xml:space="preserve">http://www.mytriorings.com/understanding-diamond-grading/</t>
  </si>
  <si>
    <t xml:space="preserve">Diamond Grading | My Trio Rings</t>
  </si>
  <si>
    <t xml:space="preserve">Todays Diamond Industry</t>
  </si>
  <si>
    <t xml:space="preserve">http://www.mytriorings.com/todays-diamond-industry.html</t>
  </si>
  <si>
    <t xml:space="preserve">http://www.mytriorings.com/todays-diamond-industry/</t>
  </si>
  <si>
    <t xml:space="preserve">Todays Diamond Industry | My Trio Rings</t>
  </si>
  <si>
    <t xml:space="preserve">Diamond Trends</t>
  </si>
  <si>
    <t xml:space="preserve">http://www.mytriorings.com/diamond-trends.html</t>
  </si>
  <si>
    <t xml:space="preserve">http://www.mytriorings.com/diamond-trends/</t>
  </si>
  <si>
    <t xml:space="preserve">Diamond Trends | My Trio Rings</t>
  </si>
  <si>
    <t xml:space="preserve">Gold Overview</t>
  </si>
  <si>
    <t xml:space="preserve">http://www.mytriorings.com/gold-overview.html</t>
  </si>
  <si>
    <t xml:space="preserve">http://www.mytriorings.com/gold-overview/</t>
  </si>
  <si>
    <t xml:space="preserve">Gold Overview | My Trio Rings</t>
  </si>
  <si>
    <t xml:space="preserve">Platinum Jewelry</t>
  </si>
  <si>
    <t xml:space="preserve">http://www.mytriorings.com/platinum-jewelry.html</t>
  </si>
  <si>
    <t xml:space="preserve">http://www.mytriorings.com/platinum-jewelry/</t>
  </si>
  <si>
    <t xml:space="preserve">Platinum Jewelry | My Trio Rings</t>
  </si>
  <si>
    <t xml:space="preserve">Ring Fit Types</t>
  </si>
  <si>
    <t xml:space="preserve">http://www.mytriorings.com/ring-fit-types.html</t>
  </si>
  <si>
    <t xml:space="preserve">http://www.mytriorings.com/ring-fit-types/</t>
  </si>
  <si>
    <t xml:space="preserve">Ring Fit Types | My Trio Rings</t>
  </si>
  <si>
    <t xml:space="preserve">Us vs Them</t>
  </si>
  <si>
    <t xml:space="preserve">http://www.mytriorings.com/us-vs-them.html</t>
  </si>
  <si>
    <t xml:space="preserve">http://www.mytriorings.com/us-vs-them/</t>
  </si>
  <si>
    <t xml:space="preserve">Us Vs. Them. | MY Trio Rings</t>
  </si>
  <si>
    <t xml:space="preserve">The Gentlemans Guide To Proposal </t>
  </si>
  <si>
    <t xml:space="preserve">http://www.mytriorings.com/the-gentlemans-guide-to-proposing.html</t>
  </si>
  <si>
    <t xml:space="preserve">http://www.mytriorings.com/the-gentlemans-guide-to-proposing/</t>
  </si>
  <si>
    <t xml:space="preserve">The Gentlemans Guide to Proposal</t>
  </si>
  <si>
    <t xml:space="preserve">My Trio Rings in collaboration with John Krywicki, professional proposal planner, have all the advice you would ever need on how, when, and where to propose. </t>
  </si>
  <si>
    <t xml:space="preserve">story createed</t>
  </si>
  <si>
    <t xml:space="preserve">Page title</t>
  </si>
  <si>
    <t xml:space="preserve">Page URL</t>
  </si>
  <si>
    <t xml:space="preserve">Redirect To</t>
  </si>
  <si>
    <t xml:space="preserve">Affordable Wedding Ring Sets starting at only $299!
</t>
  </si>
  <si>
    <t xml:space="preserve">301 to http://www.mytriorings.com/Wedding-Band-Sets/Affordable-Wedding-Band-Sets.html</t>
  </si>
  <si>
    <t xml:space="preserve">Trio Wedding Rings as low as $500</t>
  </si>
  <si>
    <t xml:space="preserve">301 to http://www.mytriorings.com/Trio-Wedding-Ring-Sets/Affordable-Trio-Ring-Sets.html
</t>
  </si>
  <si>
    <t xml:space="preserve">Trio Wedding Rings as low as $600</t>
  </si>
  <si>
    <t xml:space="preserve">Trio Wedding Rings as low as $700</t>
  </si>
  <si>
    <t xml:space="preserve">Trio Wedding Rings as low as $800</t>
  </si>
  <si>
    <t xml:space="preserve">Trio Wedding Rings as low as $900</t>
  </si>
  <si>
    <t xml:space="preserve">301 to http://www.mytriorings.com/Trio-Wedding-Ring-Sets/Premium-Trio-Ring-Sets.html</t>
  </si>
  <si>
    <t xml:space="preserve">Trio Wedding Rings as low as $1000</t>
  </si>
  <si>
    <t xml:space="preserve">Affordable Wedding Rings</t>
  </si>
  <si>
    <t xml:space="preserve">Mens bands without diamonds</t>
  </si>
  <si>
    <t xml:space="preserve">
301 to http://www.mytriorings.com/Mens-Wedding-Bands/Traditional-Mens-Bands.html</t>
  </si>
  <si>
    <t xml:space="preserve">301 to /ring-size-guide2.html</t>
  </si>
  <si>
    <t xml:space="preserve">     10K Gold Wedding Ring Sets</t>
  </si>
  <si>
    <t xml:space="preserve">
301 to /gold-overview.html</t>
  </si>
  <si>
    <t xml:space="preserve">     14K Wedding Ring Sets</t>
  </si>
  <si>
    <t xml:space="preserve">     White Gold and Yellow Gold rings</t>
  </si>
  <si>
    <t xml:space="preserve">     Solitaire Vs Cluster</t>
  </si>
  <si>
    <t xml:space="preserve">301 to /the-4cs.html</t>
  </si>
  <si>
    <t xml:space="preserve">     Diamond Cut Types</t>
  </si>
  <si>
    <t xml:space="preserve">Fancy Cluster Engagement Rings</t>
  </si>
  <si>
    <t xml:space="preserve">301 to engagement rings</t>
  </si>
  <si>
    <t xml:space="preserve">Round Cut Engagement Rings</t>
  </si>
  <si>
    <t xml:space="preserve">Princess Cut Engagement rings</t>
  </si>
  <si>
    <t xml:space="preserve">Princess Cut Diamond Trio Wedding Ring Sets</t>
  </si>
  <si>
    <t xml:space="preserve">301 to Trio Ring Sets</t>
  </si>
  <si>
    <t xml:space="preserve">Mens Bands With Diamonds</t>
  </si>
  <si>
    <t xml:space="preserve">301 to Mens Bands</t>
  </si>
  <si>
    <t xml:space="preserve">CYO/Create</t>
  </si>
  <si>
    <t xml:space="preserve">Do nothing with this for now</t>
  </si>
  <si>
    <t xml:space="preserve">     10K vs 14K</t>
  </si>
  <si>
    <t xml:space="preserve">301 to /gold-overview.html</t>
  </si>
  <si>
    <t xml:space="preserve">Our Advantage</t>
  </si>
  <si>
    <t xml:space="preserve">301 to /about</t>
  </si>
  <si>
    <t xml:space="preserve">301 to /Plus-Size-Wedding-Ring-Sets</t>
  </si>
  <si>
    <t xml:space="preserve">URL</t>
  </si>
  <si>
    <t xml:space="preserve">View Cart</t>
  </si>
  <si>
    <t xml:space="preserve">/View-your-cart-content.html</t>
  </si>
  <si>
    <t xml:space="preserve">View your Cart | My Trio Rings</t>
  </si>
  <si>
    <t xml:space="preserve">Your perfect rings are a few short clicks away. Complete your wedding jewelry purchase today.</t>
  </si>
  <si>
    <t xml:space="preserve">My Orders</t>
  </si>
  <si>
    <t xml:space="preserve">/My-Orders.html</t>
  </si>
  <si>
    <t xml:space="preserve">My Orders | My Trio Rings</t>
  </si>
  <si>
    <t xml:space="preserve">Access your account anytime to make changes to your layaway order, payment plans, address, billing information, and more. Get the latest update on your wedding rings.</t>
  </si>
  <si>
    <t xml:space="preserve">/wishlist/</t>
  </si>
  <si>
    <t xml:space="preserve">Cart Content</t>
  </si>
  <si>
    <t xml:space="preserve">/View-your-cart-content.html?Itemid=</t>
  </si>
  <si>
    <t xml:space="preserve">Your Cart | My Trio Rings</t>
  </si>
  <si>
    <t xml:space="preserve">Don’t forget about your rings! Check out what you left behind. Quality gold and diamond rings at direct prices.</t>
  </si>
  <si>
    <t xml:space="preserve">trio-rings/</t>
  </si>
  <si>
    <t xml:space="preserve">mens-wedding-bands/</t>
  </si>
  <si>
    <t xml:space="preserve">bridal-rings/</t>
  </si>
  <si>
    <t xml:space="preserve">Engagement-Rings/</t>
  </si>
  <si>
    <t xml:space="preserve">Wedding-Band-Sets/</t>
  </si>
  <si>
    <t xml:space="preserve">layaway-plan/</t>
  </si>
  <si>
    <t xml:space="preserve">Ladies-Wedding-Bands/</t>
  </si>
  <si>
    <t xml:space="preserve">contact-us/</t>
  </si>
  <si>
    <t xml:space="preserve">Ring-engraving-service.html</t>
  </si>
  <si>
    <t xml:space="preserve">services/</t>
  </si>
  <si>
    <t xml:space="preserve">Extended-service-plan.html</t>
  </si>
  <si>
    <t xml:space="preserve">Plus Size Wedding Rings | My Trio Rings</t>
  </si>
  <si>
    <t xml:space="preserve">revelinrose/</t>
  </si>
  <si>
    <t xml:space="preserve">ways-to-pay/</t>
  </si>
  <si>
    <t xml:space="preserve">Read the stories of our featured couples, and see their picture perfect rings! What makes you the perfect match? We'd love to feature your love story.</t>
  </si>
  <si>
    <t xml:space="preserve">education/</t>
  </si>
  <si>
    <t xml:space="preserve">diamond-overview/</t>
  </si>
  <si>
    <t xml:space="preserve">the-4cs/</t>
  </si>
  <si>
    <t xml:space="preserve">understanding-diamond-grading/</t>
  </si>
  <si>
    <t xml:space="preserve">todays-diamond-industry/</t>
  </si>
  <si>
    <t xml:space="preserve">diamond-trends/</t>
  </si>
  <si>
    <t xml:space="preserve">gold-overview/</t>
  </si>
  <si>
    <t xml:space="preserve">platinum-jewelry/</t>
  </si>
  <si>
    <t xml:space="preserve">ring-fit-types/</t>
  </si>
  <si>
    <t xml:space="preserve">us-vs-them/</t>
  </si>
  <si>
    <t xml:space="preserve">ring-size-guide/</t>
  </si>
  <si>
    <t xml:space="preserve">Same-Sex-Mens-Band-Set.html</t>
  </si>
  <si>
    <t xml:space="preserve">the-gentlemans-guide-to-proposing/</t>
  </si>
  <si>
    <t xml:space="preserve">testimonials/</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</si>
</sst>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charset val="238"/>
    </font>
    <font>
      <sz val="10"/>
      <name val="Arial"/>
      <family val="0"/>
      <charset val="238"/>
    </font>
    <font>
      <sz val="10"/>
      <name val="Arial"/>
      <family val="0"/>
      <charset val="238"/>
    </font>
    <font>
      <sz val="12"/>
      <color rgb="FF000000"/>
      <name val="Arial"/>
      <family val="0"/>
      <charset val="1"/>
    </font>
    <font>
      <u val="single"/>
      <sz val="9"/>
      <color rgb="FF0957A4"/>
      <name val="Open-sans"/>
      <family val="0"/>
      <charset val="1"/>
    </font>
    <font>
      <u val="single"/>
      <sz val="12"/>
      <color rgb="FF000000"/>
      <name val="Arial"/>
      <family val="0"/>
      <charset val="1"/>
    </font>
    <font>
      <sz val="11"/>
      <name val="Cambria"/>
      <family val="0"/>
      <charset val="1"/>
    </font>
    <font>
      <sz val="11"/>
      <color rgb="FFFF0000"/>
      <name val="Cambria"/>
      <family val="0"/>
      <charset val="1"/>
    </font>
    <font>
      <b val="true"/>
      <u val="single"/>
      <sz val="11"/>
      <color rgb="FF000000"/>
      <name val="Arial"/>
      <family val="0"/>
      <charset val="1"/>
    </font>
    <font>
      <b val="true"/>
      <sz val="11"/>
      <color rgb="FF000000"/>
      <name val="Arial"/>
      <family val="0"/>
      <charset val="1"/>
    </font>
    <font>
      <sz val="11"/>
      <name val="Arial"/>
      <family val="0"/>
      <charset val="1"/>
    </font>
    <font>
      <sz val="12"/>
      <color rgb="FFFF0000"/>
      <name val="Arial"/>
      <family val="0"/>
      <charset val="1"/>
    </font>
    <font>
      <u val="single"/>
      <sz val="12"/>
      <color rgb="FFFF0000"/>
      <name val="Arial"/>
      <family val="0"/>
      <charset val="1"/>
    </font>
    <font>
      <sz val="11"/>
      <color rgb="FFFF0000"/>
      <name val="Arial"/>
      <family val="0"/>
      <charset val="1"/>
    </font>
    <font>
      <u val="single"/>
      <sz val="11"/>
      <color rgb="FF0000FF"/>
      <name val="Cambria"/>
      <family val="0"/>
      <charset val="1"/>
    </font>
  </fonts>
  <fills count="10">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9EAD3"/>
        <bgColor rgb="FFCCFFFF"/>
      </patternFill>
    </fill>
    <fill>
      <patternFill patternType="solid">
        <fgColor rgb="FF9FC5E8"/>
        <bgColor rgb="FFCCCCFF"/>
      </patternFill>
    </fill>
    <fill>
      <patternFill patternType="solid">
        <fgColor rgb="FFB4A7D6"/>
        <bgColor rgb="FFCC99FF"/>
      </patternFill>
    </fill>
    <fill>
      <patternFill patternType="solid">
        <fgColor rgb="FFDFA7A6"/>
        <bgColor rgb="FFB4A7D6"/>
      </patternFill>
    </fill>
    <fill>
      <patternFill patternType="solid">
        <fgColor rgb="FFFFFF99"/>
        <bgColor rgb="FFFFFFCC"/>
      </patternFill>
    </fill>
    <fill>
      <patternFill patternType="solid">
        <fgColor rgb="FFFF0000"/>
        <bgColor rgb="FF993300"/>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9" fillId="5" borderId="2" xfId="0" applyFont="true" applyBorder="true" applyAlignment="true" applyProtection="false">
      <alignment horizontal="center" vertical="top" textRotation="0" wrapText="true" indent="0" shrinkToFit="false"/>
      <protection locked="true" hidden="false"/>
    </xf>
    <xf numFmtId="164" fontId="9" fillId="5" borderId="2" xfId="0" applyFont="true" applyBorder="true" applyAlignment="true" applyProtection="false">
      <alignment horizontal="center" vertical="top" textRotation="0" wrapText="false" indent="0" shrinkToFit="false"/>
      <protection locked="true" hidden="false"/>
    </xf>
    <xf numFmtId="164" fontId="10" fillId="5" borderId="2" xfId="0" applyFont="true" applyBorder="true" applyAlignment="true" applyProtection="false">
      <alignment horizontal="center" vertical="top" textRotation="0" wrapText="true" indent="0" shrinkToFit="false"/>
      <protection locked="true" hidden="false"/>
    </xf>
    <xf numFmtId="164" fontId="10" fillId="6" borderId="2" xfId="0" applyFont="true" applyBorder="true" applyAlignment="true" applyProtection="false">
      <alignment horizontal="center" vertical="top" textRotation="0" wrapText="true" indent="0" shrinkToFit="false"/>
      <protection locked="true" hidden="false"/>
    </xf>
    <xf numFmtId="164" fontId="10" fillId="5" borderId="0" xfId="0" applyFont="true" applyBorder="false" applyAlignment="true" applyProtection="false">
      <alignment horizontal="center" vertical="top" textRotation="0" wrapText="true" indent="0" shrinkToFit="false"/>
      <protection locked="true" hidden="false"/>
    </xf>
    <xf numFmtId="164" fontId="10" fillId="5" borderId="0"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13"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false" indent="0" shrinkToFit="false"/>
      <protection locked="true" hidden="false"/>
    </xf>
    <xf numFmtId="164" fontId="12" fillId="4"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6" fillId="7" borderId="1" xfId="0" applyFont="true" applyBorder="true" applyAlignment="tru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general" vertical="bottom" textRotation="0" wrapText="false" indent="0" shrinkToFit="false"/>
      <protection locked="true" hidden="false"/>
    </xf>
    <xf numFmtId="164" fontId="7"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6" fillId="9" borderId="1"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general" vertical="bottom" textRotation="0" wrapText="fals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6" fillId="8"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FFFCC"/>
      <rgbColor rgb="FFCCFFFF"/>
      <rgbColor rgb="FF660066"/>
      <rgbColor rgb="FFFF8080"/>
      <rgbColor rgb="FF0957A4"/>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FC5E8"/>
      <rgbColor rgb="FFDFA7A6"/>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mytriorings.com/" TargetMode="External"/><Relationship Id="rId2" Type="http://schemas.openxmlformats.org/officeDocument/2006/relationships/hyperlink" Target="http://mytriorings.com/about" TargetMode="External"/><Relationship Id="rId3" Type="http://schemas.openxmlformats.org/officeDocument/2006/relationships/hyperlink" Target="http://www.mytriorings.com/Trio-Wedding-Ring-Sets/1.html" TargetMode="External"/><Relationship Id="rId4" Type="http://schemas.openxmlformats.org/officeDocument/2006/relationships/hyperlink" Target="http://mytriorings.com/trio-rings/" TargetMode="External"/><Relationship Id="rId5" Type="http://schemas.openxmlformats.org/officeDocument/2006/relationships/hyperlink" Target="http://www.mytriorings.com/Mens-Wedding-Bands/5.html" TargetMode="External"/><Relationship Id="rId6" Type="http://schemas.openxmlformats.org/officeDocument/2006/relationships/hyperlink" Target="http://mytriorings.com/mens-wedding-bands/" TargetMode="External"/><Relationship Id="rId7" Type="http://schemas.openxmlformats.org/officeDocument/2006/relationships/hyperlink" Target="http://www.mytriorings.com/Bridal-Rings/1.html" TargetMode="External"/><Relationship Id="rId8" Type="http://schemas.openxmlformats.org/officeDocument/2006/relationships/hyperlink" Target="http://mytriorings.com/bridal-rings/" TargetMode="External"/><Relationship Id="rId9" Type="http://schemas.openxmlformats.org/officeDocument/2006/relationships/hyperlink" Target="http://www.mytriorings.com/Engagement-Rings/3.html" TargetMode="External"/><Relationship Id="rId10" Type="http://schemas.openxmlformats.org/officeDocument/2006/relationships/hyperlink" Target="http://mytriorings.com/Engagement-Rings/" TargetMode="External"/><Relationship Id="rId11" Type="http://schemas.openxmlformats.org/officeDocument/2006/relationships/hyperlink" Target="http://www.mytriorings.com/Wedding-Band-Sets/2.html" TargetMode="External"/><Relationship Id="rId12" Type="http://schemas.openxmlformats.org/officeDocument/2006/relationships/hyperlink" Target="http://mytriorings.com/Wedding-Band-Sets/" TargetMode="External"/><Relationship Id="rId13" Type="http://schemas.openxmlformats.org/officeDocument/2006/relationships/hyperlink" Target="http://www.mytriorings.com/layaway-plan.html" TargetMode="External"/><Relationship Id="rId14" Type="http://schemas.openxmlformats.org/officeDocument/2006/relationships/hyperlink" Target="http://www.mytriorings.com/layaway-plan/" TargetMode="External"/><Relationship Id="rId15" Type="http://schemas.openxmlformats.org/officeDocument/2006/relationships/hyperlink" Target="http://www.mytriorings.com/Ladies-Wedding-Bands/4.html" TargetMode="External"/><Relationship Id="rId16" Type="http://schemas.openxmlformats.org/officeDocument/2006/relationships/hyperlink" Target="http://www.mytriorings.com/Ladies-Wedding-Bands/" TargetMode="External"/><Relationship Id="rId17" Type="http://schemas.openxmlformats.org/officeDocument/2006/relationships/hyperlink" Target="http://www.mytriorings.com/Same-Sex-Mens-Band-Set/1.html" TargetMode="External"/><Relationship Id="rId18" Type="http://schemas.openxmlformats.org/officeDocument/2006/relationships/hyperlink" Target="http://www.mytriorings.com/Same-Sex-Mens-Band-Set/" TargetMode="External"/><Relationship Id="rId19" Type="http://schemas.openxmlformats.org/officeDocument/2006/relationships/hyperlink" Target="http://www.mytriorings.com/ring-size-guide/" TargetMode="External"/><Relationship Id="rId20" Type="http://schemas.openxmlformats.org/officeDocument/2006/relationships/hyperlink" Target="http://www.mytriorings.com/testimonials/" TargetMode="External"/><Relationship Id="rId21" Type="http://schemas.openxmlformats.org/officeDocument/2006/relationships/hyperlink" Target="http://www.mytriorings.com/contact-us/" TargetMode="External"/><Relationship Id="rId22" Type="http://schemas.openxmlformats.org/officeDocument/2006/relationships/hyperlink" Target="mailto:contactus@mytriorings.com" TargetMode="External"/><Relationship Id="rId23" Type="http://schemas.openxmlformats.org/officeDocument/2006/relationships/hyperlink" Target="http://www.mytriorings.com/ring-engraving-service/" TargetMode="External"/><Relationship Id="rId24" Type="http://schemas.openxmlformats.org/officeDocument/2006/relationships/hyperlink" Target="http://www.mytriorings.com/services/" TargetMode="External"/><Relationship Id="rId25" Type="http://schemas.openxmlformats.org/officeDocument/2006/relationships/hyperlink" Target="http://www.mytriorings.com/extended-service-pla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mytriorings.com/revelinrose.html/" TargetMode="External"/><Relationship Id="rId2" Type="http://schemas.openxmlformats.org/officeDocument/2006/relationships/hyperlink" Target="http://www.mytriorings.com/revelinrose/"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contactus@mytriorings.com" TargetMode="External"/><Relationship Id="rId2" Type="http://schemas.openxmlformats.org/officeDocument/2006/relationships/hyperlink" Target="http://www.mytriorings.com/ways-to-pay/" TargetMode="External"/><Relationship Id="rId3" Type="http://schemas.openxmlformats.org/officeDocument/2006/relationships/hyperlink" Target="http://www.mytriorings.com/education" TargetMode="External"/><Relationship Id="rId4" Type="http://schemas.openxmlformats.org/officeDocument/2006/relationships/hyperlink" Target="http://www.mytriorings.com/education/" TargetMode="External"/><Relationship Id="rId5" Type="http://schemas.openxmlformats.org/officeDocument/2006/relationships/hyperlink" Target="http://www.mytriorings.com/diamond-overview.html" TargetMode="External"/><Relationship Id="rId6" Type="http://schemas.openxmlformats.org/officeDocument/2006/relationships/hyperlink" Target="http://www.mytriorings.com/diamond-overview/" TargetMode="External"/><Relationship Id="rId7" Type="http://schemas.openxmlformats.org/officeDocument/2006/relationships/hyperlink" Target="http://www.mytriorings.com/the-4cs.html" TargetMode="External"/><Relationship Id="rId8" Type="http://schemas.openxmlformats.org/officeDocument/2006/relationships/hyperlink" Target="http://www.mytriorings.com/the-4cs/" TargetMode="External"/><Relationship Id="rId9" Type="http://schemas.openxmlformats.org/officeDocument/2006/relationships/hyperlink" Target="http://www.mytriorings.com/understanding-diamond-grading.html" TargetMode="External"/><Relationship Id="rId10" Type="http://schemas.openxmlformats.org/officeDocument/2006/relationships/hyperlink" Target="http://www.mytriorings.com/understanding-diamond-grading/" TargetMode="External"/><Relationship Id="rId11" Type="http://schemas.openxmlformats.org/officeDocument/2006/relationships/hyperlink" Target="http://www.mytriorings.com/todays-diamond-industry.html" TargetMode="External"/><Relationship Id="rId12" Type="http://schemas.openxmlformats.org/officeDocument/2006/relationships/hyperlink" Target="http://www.mytriorings.com/todays-diamond-industry/" TargetMode="External"/><Relationship Id="rId13" Type="http://schemas.openxmlformats.org/officeDocument/2006/relationships/hyperlink" Target="http://www.mytriorings.com/diamond-trends.html" TargetMode="External"/><Relationship Id="rId14" Type="http://schemas.openxmlformats.org/officeDocument/2006/relationships/hyperlink" Target="http://www.mytriorings.com/diamond-trends/" TargetMode="External"/><Relationship Id="rId15" Type="http://schemas.openxmlformats.org/officeDocument/2006/relationships/hyperlink" Target="http://www.mytriorings.com/gold-overview.html" TargetMode="External"/><Relationship Id="rId16" Type="http://schemas.openxmlformats.org/officeDocument/2006/relationships/hyperlink" Target="http://www.mytriorings.com/gold-overview/" TargetMode="External"/><Relationship Id="rId17" Type="http://schemas.openxmlformats.org/officeDocument/2006/relationships/hyperlink" Target="http://www.mytriorings.com/platinum-jewelry.html" TargetMode="External"/><Relationship Id="rId18" Type="http://schemas.openxmlformats.org/officeDocument/2006/relationships/hyperlink" Target="http://www.mytriorings.com/platinum-jewelry/" TargetMode="External"/><Relationship Id="rId19" Type="http://schemas.openxmlformats.org/officeDocument/2006/relationships/hyperlink" Target="http://www.mytriorings.com/ring-fit-types.html" TargetMode="External"/><Relationship Id="rId20" Type="http://schemas.openxmlformats.org/officeDocument/2006/relationships/hyperlink" Target="http://www.mytriorings.com/ring-fit-types/" TargetMode="External"/><Relationship Id="rId21" Type="http://schemas.openxmlformats.org/officeDocument/2006/relationships/hyperlink" Target="http://www.mytriorings.com/us-vs-them.html" TargetMode="External"/><Relationship Id="rId22" Type="http://schemas.openxmlformats.org/officeDocument/2006/relationships/hyperlink" Target="http://www.mytriorings.com/us-vs-them/" TargetMode="External"/><Relationship Id="rId23" Type="http://schemas.openxmlformats.org/officeDocument/2006/relationships/hyperlink" Target="http://www.mytriorings.com/the-gentlemans-guide-to-proposing.html" TargetMode="External"/><Relationship Id="rId24" Type="http://schemas.openxmlformats.org/officeDocument/2006/relationships/hyperlink" Target="http://www.mytriorings.com/the-gentlemans-guide-to-proposing/"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contactus@mytriorings.com" TargetMode="External"/><Relationship Id="rId2" Type="http://schemas.openxmlformats.org/officeDocument/2006/relationships/hyperlink" Target="mailto:contactus@mytriorings.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75" outlineLevelRow="0" outlineLevelCol="0"/>
  <cols>
    <col collapsed="false" customWidth="true" hidden="false" outlineLevel="0" max="1" min="1" style="0" width="38.5"/>
    <col collapsed="false" customWidth="true" hidden="false" outlineLevel="0" max="2" min="2" style="0" width="67.14"/>
    <col collapsed="false" customWidth="true" hidden="false" outlineLevel="0" max="3" min="3" style="0" width="61.35"/>
    <col collapsed="false" customWidth="true" hidden="false" outlineLevel="0" max="4" min="4" style="0" width="52.19"/>
    <col collapsed="false" customWidth="true" hidden="false" outlineLevel="0" max="5" min="5" style="0" width="105.86"/>
    <col collapsed="false" customWidth="true" hidden="false" outlineLevel="0" max="1025" min="6" style="0" width="14.43"/>
  </cols>
  <sheetData>
    <row r="1" customFormat="false" ht="15.75" hidden="false" customHeight="false" outlineLevel="0" collapsed="false">
      <c r="A1" s="1" t="s">
        <v>0</v>
      </c>
      <c r="B1" s="1" t="s">
        <v>1</v>
      </c>
      <c r="C1" s="1" t="s">
        <v>2</v>
      </c>
      <c r="D1" s="1" t="s">
        <v>3</v>
      </c>
      <c r="E1" s="1" t="s">
        <v>4</v>
      </c>
      <c r="F1" s="1" t="s">
        <v>5</v>
      </c>
    </row>
    <row r="2" customFormat="false" ht="15.75" hidden="false" customHeight="false" outlineLevel="0" collapsed="false">
      <c r="A2" s="1" t="s">
        <v>6</v>
      </c>
      <c r="B2" s="2" t="s">
        <v>7</v>
      </c>
      <c r="C2" s="3" t="s">
        <v>8</v>
      </c>
      <c r="D2" s="4" t="s">
        <v>9</v>
      </c>
      <c r="E2" s="5" t="s">
        <v>10</v>
      </c>
      <c r="F2" s="6" t="s">
        <v>11</v>
      </c>
    </row>
    <row r="3" customFormat="false" ht="15.75" hidden="false" customHeight="false" outlineLevel="0" collapsed="false">
      <c r="A3" s="1" t="s">
        <v>12</v>
      </c>
      <c r="B3" s="2" t="s">
        <v>13</v>
      </c>
      <c r="C3" s="7" t="s">
        <v>14</v>
      </c>
      <c r="D3" s="4" t="s">
        <v>15</v>
      </c>
      <c r="E3" s="5" t="s">
        <v>16</v>
      </c>
      <c r="F3" s="6" t="s">
        <v>11</v>
      </c>
    </row>
    <row r="4" customFormat="false" ht="15.75" hidden="false" customHeight="false" outlineLevel="0" collapsed="false">
      <c r="A4" s="1" t="s">
        <v>17</v>
      </c>
      <c r="B4" s="2" t="s">
        <v>18</v>
      </c>
      <c r="C4" s="7" t="s">
        <v>19</v>
      </c>
      <c r="D4" s="4" t="s">
        <v>20</v>
      </c>
      <c r="E4" s="5" t="s">
        <v>21</v>
      </c>
      <c r="F4" s="6" t="s">
        <v>11</v>
      </c>
    </row>
    <row r="5" customFormat="false" ht="15.75" hidden="false" customHeight="false" outlineLevel="0" collapsed="false">
      <c r="A5" s="1" t="s">
        <v>22</v>
      </c>
      <c r="B5" s="8" t="s">
        <v>23</v>
      </c>
      <c r="C5" s="7" t="s">
        <v>24</v>
      </c>
      <c r="D5" s="4" t="s">
        <v>25</v>
      </c>
      <c r="E5" s="5" t="s">
        <v>26</v>
      </c>
      <c r="F5" s="6" t="s">
        <v>11</v>
      </c>
    </row>
    <row r="6" customFormat="false" ht="15.75" hidden="false" customHeight="false" outlineLevel="0" collapsed="false">
      <c r="A6" s="1" t="s">
        <v>27</v>
      </c>
      <c r="B6" s="8" t="s">
        <v>28</v>
      </c>
      <c r="C6" s="7" t="s">
        <v>29</v>
      </c>
      <c r="D6" s="4" t="s">
        <v>30</v>
      </c>
      <c r="E6" s="5" t="s">
        <v>31</v>
      </c>
      <c r="F6" s="6" t="s">
        <v>11</v>
      </c>
    </row>
    <row r="7" customFormat="false" ht="15.75" hidden="false" customHeight="false" outlineLevel="0" collapsed="false">
      <c r="A7" s="1" t="s">
        <v>32</v>
      </c>
      <c r="B7" s="8" t="s">
        <v>33</v>
      </c>
      <c r="C7" s="7" t="s">
        <v>34</v>
      </c>
      <c r="D7" s="4" t="s">
        <v>35</v>
      </c>
      <c r="E7" s="5" t="s">
        <v>36</v>
      </c>
      <c r="F7" s="6" t="s">
        <v>11</v>
      </c>
    </row>
    <row r="8" customFormat="false" ht="15.75" hidden="false" customHeight="false" outlineLevel="0" collapsed="false">
      <c r="A8" s="1" t="s">
        <v>37</v>
      </c>
      <c r="B8" s="8" t="s">
        <v>38</v>
      </c>
      <c r="C8" s="7" t="s">
        <v>39</v>
      </c>
      <c r="D8" s="4" t="s">
        <v>40</v>
      </c>
      <c r="E8" s="5" t="s">
        <v>41</v>
      </c>
      <c r="F8" s="6" t="s">
        <v>11</v>
      </c>
    </row>
    <row r="9" customFormat="false" ht="15.75" hidden="false" customHeight="false" outlineLevel="0" collapsed="false">
      <c r="A9" s="1" t="s">
        <v>42</v>
      </c>
      <c r="B9" s="8" t="s">
        <v>43</v>
      </c>
      <c r="C9" s="7" t="s">
        <v>44</v>
      </c>
      <c r="D9" s="4" t="s">
        <v>45</v>
      </c>
      <c r="E9" s="5" t="s">
        <v>46</v>
      </c>
      <c r="F9" s="6" t="s">
        <v>11</v>
      </c>
    </row>
    <row r="10" customFormat="false" ht="15.75" hidden="false" customHeight="false" outlineLevel="0" collapsed="false">
      <c r="A10" s="1" t="s">
        <v>47</v>
      </c>
      <c r="B10" s="8" t="s">
        <v>48</v>
      </c>
      <c r="C10" s="3" t="s">
        <v>49</v>
      </c>
      <c r="D10" s="4" t="s">
        <v>50</v>
      </c>
      <c r="E10" s="5" t="s">
        <v>51</v>
      </c>
      <c r="F10" s="6" t="s">
        <v>11</v>
      </c>
    </row>
    <row r="11" customFormat="false" ht="15.75" hidden="false" customHeight="false" outlineLevel="0" collapsed="false">
      <c r="A11" s="1" t="s">
        <v>52</v>
      </c>
      <c r="B11" s="1" t="s">
        <v>53</v>
      </c>
      <c r="C11" s="7" t="s">
        <v>54</v>
      </c>
      <c r="D11" s="4" t="s">
        <v>55</v>
      </c>
      <c r="E11" s="5" t="s">
        <v>56</v>
      </c>
      <c r="F11" s="6" t="s">
        <v>11</v>
      </c>
    </row>
    <row r="12" customFormat="false" ht="15.75" hidden="false" customHeight="false" outlineLevel="0" collapsed="false">
      <c r="A12" s="1" t="s">
        <v>57</v>
      </c>
      <c r="B12" s="1" t="s">
        <v>58</v>
      </c>
      <c r="C12" s="3" t="s">
        <v>59</v>
      </c>
      <c r="D12" s="1" t="s">
        <v>60</v>
      </c>
      <c r="E12" s="9" t="s">
        <v>61</v>
      </c>
      <c r="F12" s="10" t="s">
        <v>62</v>
      </c>
    </row>
    <row r="13" customFormat="false" ht="15.75" hidden="false" customHeight="false" outlineLevel="0" collapsed="false">
      <c r="A13" s="1" t="s">
        <v>63</v>
      </c>
      <c r="B13" s="1" t="s">
        <v>64</v>
      </c>
      <c r="C13" s="7" t="s">
        <v>65</v>
      </c>
      <c r="D13" s="4" t="s">
        <v>66</v>
      </c>
      <c r="E13" s="11" t="s">
        <v>67</v>
      </c>
      <c r="F13" s="6" t="s">
        <v>11</v>
      </c>
    </row>
    <row r="14" customFormat="false" ht="15.75" hidden="false" customHeight="false" outlineLevel="0" collapsed="false">
      <c r="A14" s="1" t="s">
        <v>68</v>
      </c>
      <c r="B14" s="1" t="s">
        <v>69</v>
      </c>
      <c r="C14" s="7" t="s">
        <v>70</v>
      </c>
      <c r="D14" s="4" t="s">
        <v>71</v>
      </c>
      <c r="E14" s="5" t="s">
        <v>72</v>
      </c>
      <c r="F14" s="6" t="s">
        <v>11</v>
      </c>
    </row>
    <row r="15" customFormat="false" ht="15.75" hidden="false" customHeight="false" outlineLevel="0" collapsed="false">
      <c r="A15" s="1" t="s">
        <v>73</v>
      </c>
      <c r="B15" s="1" t="s">
        <v>74</v>
      </c>
      <c r="C15" s="7" t="s">
        <v>75</v>
      </c>
      <c r="D15" s="4" t="s">
        <v>76</v>
      </c>
      <c r="E15" s="5" t="s">
        <v>77</v>
      </c>
      <c r="F15" s="10" t="s">
        <v>62</v>
      </c>
    </row>
    <row r="16" customFormat="false" ht="15.75" hidden="false" customHeight="false" outlineLevel="0" collapsed="false">
      <c r="A16" s="1" t="s">
        <v>78</v>
      </c>
      <c r="B16" s="1" t="s">
        <v>79</v>
      </c>
      <c r="C16" s="7" t="s">
        <v>80</v>
      </c>
      <c r="D16" s="4" t="s">
        <v>81</v>
      </c>
      <c r="E16" s="12" t="s">
        <v>82</v>
      </c>
      <c r="F16" s="6" t="s">
        <v>11</v>
      </c>
    </row>
  </sheetData>
  <hyperlinks>
    <hyperlink ref="B2" r:id="rId1" display="http://www.mytriorings.com/"/>
    <hyperlink ref="C2" r:id="rId2" display="http://mytriorings.com/about"/>
    <hyperlink ref="B3" r:id="rId3" display="http://www.mytriorings.com/Trio-Wedding-Ring-Sets/1.html"/>
    <hyperlink ref="C3" r:id="rId4" display="http://mytriorings.com/trio-rings/"/>
    <hyperlink ref="B4" r:id="rId5" display="http://www.mytriorings.com/Mens-Wedding-Bands/5.html"/>
    <hyperlink ref="C4" r:id="rId6" display="http://mytriorings.com/mens-wedding-bands/"/>
    <hyperlink ref="B5" r:id="rId7" display="http://www.mytriorings.com/Bridal-Rings/1.html"/>
    <hyperlink ref="C5" r:id="rId8" display="http://mytriorings.com/bridal-rings/"/>
    <hyperlink ref="B6" r:id="rId9" display="http://www.mytriorings.com/Engagement-Rings/3.html"/>
    <hyperlink ref="C6" r:id="rId10" display="http://mytriorings.com/Engagement-Rings/"/>
    <hyperlink ref="B7" r:id="rId11" display="http://www.mytriorings.com/Wedding-Band-Sets/2.html"/>
    <hyperlink ref="C7" r:id="rId12" display="http://mytriorings.com/Wedding-Band-Sets/"/>
    <hyperlink ref="B8" r:id="rId13" display="http://www.mytriorings.com/layaway-plan.html"/>
    <hyperlink ref="C8" r:id="rId14" display="http://www.mytriorings.com/layaway-plan/"/>
    <hyperlink ref="B9" r:id="rId15" display="http://www.mytriorings.com/Ladies-Wedding-Bands/4.html"/>
    <hyperlink ref="C9" r:id="rId16" display="http://www.mytriorings.com/Ladies-Wedding-Bands/"/>
    <hyperlink ref="B10" r:id="rId17" display="http://www.mytriorings.com/Same-Sex-Mens-Band-Set/1.html"/>
    <hyperlink ref="C10" r:id="rId18" display="http://www.mytriorings.com/Same-Sex-Mens-Band-Set/"/>
    <hyperlink ref="C11" r:id="rId19" display="http://www.mytriorings.com/ring-size-guide/"/>
    <hyperlink ref="C12" r:id="rId20" display="http://www.mytriorings.com/testimonials/"/>
    <hyperlink ref="C13" r:id="rId21" display="http://www.mytriorings.com/contact-us/"/>
    <hyperlink ref="E13" r:id="rId22" display="Get in touch! Contact us by live chat, email, or phone. 1-855-MY-RINGS, contactus@mytriorings.com"/>
    <hyperlink ref="C14" r:id="rId23" display="http://www.mytriorings.com/ring-engraving-service/"/>
    <hyperlink ref="C15" r:id="rId24" display="http://www.mytriorings.com/services/"/>
    <hyperlink ref="C16" r:id="rId25" display="http://www.mytriorings.com/extended-service-pla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RowHeight="15.75" outlineLevelRow="0" outlineLevelCol="0"/>
  <cols>
    <col collapsed="false" customWidth="true" hidden="false" outlineLevel="0" max="1" min="1" style="0" width="36.14"/>
    <col collapsed="false" customWidth="true" hidden="false" outlineLevel="0" max="2" min="2" style="0" width="41.41"/>
    <col collapsed="false" customWidth="false" hidden="true" outlineLevel="0" max="7" min="3" style="0" width="11.52"/>
    <col collapsed="false" customWidth="true" hidden="true" outlineLevel="0" max="8" min="8" style="0" width="23.01"/>
    <col collapsed="false" customWidth="true" hidden="false" outlineLevel="0" max="9" min="9" style="0" width="64.88"/>
    <col collapsed="false" customWidth="true" hidden="false" outlineLevel="0" max="10" min="10" style="0" width="56.7"/>
    <col collapsed="false" customWidth="true" hidden="false" outlineLevel="0" max="11" min="11" style="0" width="84.14"/>
    <col collapsed="false" customWidth="true" hidden="false" outlineLevel="0" max="1025" min="12" style="0" width="14.43"/>
  </cols>
  <sheetData>
    <row r="1" customFormat="false" ht="15.75" hidden="false" customHeight="false" outlineLevel="0" collapsed="false">
      <c r="A1" s="13" t="s">
        <v>83</v>
      </c>
      <c r="B1" s="14" t="s">
        <v>84</v>
      </c>
      <c r="C1" s="13" t="str">
        <f aca="false">HYPERLINK("http://analytics.moz.com/search/manage-keywords/632811.339857#add_keywords","Organic Keywords (once developed, add to keywords.xls)")</f>
        <v>Organic Keywords (once developed, add to keywords.xls)</v>
      </c>
      <c r="D1" s="15" t="s">
        <v>85</v>
      </c>
      <c r="E1" s="14" t="s">
        <v>5</v>
      </c>
      <c r="F1" s="14" t="s">
        <v>86</v>
      </c>
      <c r="G1" s="16" t="s">
        <v>87</v>
      </c>
      <c r="H1" s="15" t="s">
        <v>88</v>
      </c>
      <c r="I1" s="17" t="s">
        <v>2</v>
      </c>
      <c r="J1" s="18" t="s">
        <v>89</v>
      </c>
      <c r="K1" s="18" t="s">
        <v>90</v>
      </c>
      <c r="L1" s="18" t="s">
        <v>5</v>
      </c>
      <c r="M1" s="19"/>
      <c r="N1" s="19"/>
      <c r="O1" s="19"/>
      <c r="P1" s="19"/>
      <c r="Q1" s="19"/>
      <c r="R1" s="19"/>
      <c r="S1" s="19"/>
      <c r="T1" s="19"/>
      <c r="U1" s="19"/>
      <c r="V1" s="19"/>
      <c r="W1" s="19"/>
      <c r="X1" s="19"/>
      <c r="Y1" s="19"/>
      <c r="Z1" s="19"/>
      <c r="AA1" s="19"/>
      <c r="AB1" s="19"/>
    </row>
    <row r="2" customFormat="false" ht="15.75" hidden="false" customHeight="false" outlineLevel="0" collapsed="false">
      <c r="A2" s="1" t="s">
        <v>91</v>
      </c>
      <c r="B2" s="8" t="str">
        <f aca="false">HYPERLINK("http://www.mytriorings.com/same-sex-wedding-bands.html","http://www.mytriorings.com/same-sex-wedding-bands.html")</f>
        <v>http://www.mytriorings.com/same-sex-wedding-bands.html</v>
      </c>
      <c r="C2" s="9" t="s">
        <v>92</v>
      </c>
      <c r="D2" s="9" t="s">
        <v>93</v>
      </c>
      <c r="E2" s="1"/>
      <c r="F2" s="1"/>
      <c r="G2" s="1" t="s">
        <v>94</v>
      </c>
      <c r="H2" s="1" t="s">
        <v>95</v>
      </c>
      <c r="I2" s="7" t="str">
        <f aca="false">HYPERLINK("http://www.mytriorings.com/same-sex-wedding-bands.html","http://www.mytriorings.com/same-sex-wedding-bands/")</f>
        <v>http://www.mytriorings.com/same-sex-wedding-bands/</v>
      </c>
      <c r="J2" s="4" t="s">
        <v>96</v>
      </c>
      <c r="K2" s="5" t="s">
        <v>97</v>
      </c>
      <c r="L2" s="1" t="s">
        <v>11</v>
      </c>
      <c r="M2" s="19"/>
      <c r="N2" s="19"/>
      <c r="O2" s="19"/>
      <c r="P2" s="19"/>
      <c r="Q2" s="19"/>
      <c r="R2" s="19"/>
      <c r="S2" s="19"/>
      <c r="T2" s="19"/>
      <c r="U2" s="19"/>
      <c r="V2" s="19"/>
      <c r="W2" s="19"/>
      <c r="X2" s="19"/>
      <c r="Y2" s="19"/>
      <c r="Z2" s="19"/>
      <c r="AA2" s="19"/>
      <c r="AB2" s="19"/>
    </row>
    <row r="3" customFormat="false" ht="15.75" hidden="false" customHeight="false" outlineLevel="0" collapsed="false">
      <c r="A3" s="20" t="s">
        <v>98</v>
      </c>
      <c r="B3" s="21" t="str">
        <f aca="false">HYPERLINK("http://www.mytriorings.com/stackable-trio.html/","http://www.mytriorings.com/stackable-trio.html/")</f>
        <v>http://www.mytriorings.com/stackable-trio.html/</v>
      </c>
      <c r="C3" s="22" t="s">
        <v>99</v>
      </c>
      <c r="D3" s="20"/>
      <c r="E3" s="20" t="s">
        <v>100</v>
      </c>
      <c r="F3" s="20"/>
      <c r="G3" s="20" t="s">
        <v>101</v>
      </c>
      <c r="H3" s="20"/>
      <c r="I3" s="21" t="str">
        <f aca="false">HYPERLINK("http://www.mytriorings.com/stackable-trio.html/","http://www.mytriorings.com/stackable-trio/")</f>
        <v>http://www.mytriorings.com/stackable-trio/</v>
      </c>
      <c r="J3" s="20" t="s">
        <v>102</v>
      </c>
      <c r="K3" s="22" t="s">
        <v>103</v>
      </c>
      <c r="L3" s="20" t="s">
        <v>104</v>
      </c>
      <c r="M3" s="23"/>
      <c r="N3" s="23"/>
      <c r="O3" s="23"/>
      <c r="P3" s="23"/>
      <c r="Q3" s="23"/>
      <c r="R3" s="23"/>
      <c r="S3" s="23"/>
      <c r="T3" s="23"/>
      <c r="U3" s="23"/>
      <c r="V3" s="23"/>
      <c r="W3" s="23"/>
      <c r="X3" s="23"/>
      <c r="Y3" s="23"/>
      <c r="Z3" s="23"/>
      <c r="AA3" s="23"/>
      <c r="AB3" s="23"/>
    </row>
    <row r="4" customFormat="false" ht="15.75" hidden="false" customHeight="false" outlineLevel="0" collapsed="false">
      <c r="A4" s="9" t="s">
        <v>105</v>
      </c>
      <c r="B4" s="8" t="str">
        <f aca="false">HYPERLINK("http://www.mytriorings.com/trio-ring-sets-on-layaway.html/","http://www.mytriorings.com/trio-ring-sets-on-layaway.html/")</f>
        <v>http://www.mytriorings.com/trio-ring-sets-on-layaway.html/</v>
      </c>
      <c r="C4" s="1" t="s">
        <v>106</v>
      </c>
      <c r="D4" s="1"/>
      <c r="E4" s="1" t="s">
        <v>107</v>
      </c>
      <c r="F4" s="1"/>
      <c r="G4" s="1" t="s">
        <v>108</v>
      </c>
      <c r="H4" s="1" t="s">
        <v>109</v>
      </c>
      <c r="I4" s="7" t="str">
        <f aca="false">HYPERLINK("http://www.mytriorings.com/trio-ring-sets-on-layaway.html/","http://www.mytriorings.com/trio-ring-sets-on-layaway/")</f>
        <v>http://www.mytriorings.com/trio-ring-sets-on-layaway/</v>
      </c>
      <c r="J4" s="4" t="s">
        <v>110</v>
      </c>
      <c r="K4" s="5" t="s">
        <v>111</v>
      </c>
      <c r="L4" s="1" t="s">
        <v>11</v>
      </c>
      <c r="M4" s="19"/>
      <c r="N4" s="19"/>
      <c r="O4" s="19"/>
      <c r="P4" s="19"/>
      <c r="Q4" s="19"/>
      <c r="R4" s="19"/>
      <c r="S4" s="19"/>
      <c r="T4" s="19"/>
      <c r="U4" s="19"/>
      <c r="V4" s="19"/>
      <c r="W4" s="19"/>
      <c r="X4" s="19"/>
      <c r="Y4" s="19"/>
      <c r="Z4" s="19"/>
      <c r="AA4" s="19"/>
      <c r="AB4" s="19"/>
    </row>
    <row r="5" customFormat="false" ht="15.75" hidden="false" customHeight="false" outlineLevel="0" collapsed="false">
      <c r="A5" s="1" t="s">
        <v>112</v>
      </c>
      <c r="B5" s="8" t="str">
        <f aca="false">HYPERLINK("http://www.mytriorings.com/student.html/","http://www.mytriorings.com/student.html/")</f>
        <v>http://www.mytriorings.com/student.html/</v>
      </c>
      <c r="C5" s="1" t="s">
        <v>113</v>
      </c>
      <c r="D5" s="1"/>
      <c r="E5" s="1" t="s">
        <v>114</v>
      </c>
      <c r="F5" s="1"/>
      <c r="G5" s="1" t="s">
        <v>115</v>
      </c>
      <c r="H5" s="1" t="s">
        <v>116</v>
      </c>
      <c r="I5" s="7" t="str">
        <f aca="false">HYPERLINK("http://www.mytriorings.com/student.html/","http://www.mytriorings.com/student/")</f>
        <v>http://www.mytriorings.com/student/</v>
      </c>
      <c r="J5" s="4" t="s">
        <v>117</v>
      </c>
      <c r="K5" s="5" t="s">
        <v>118</v>
      </c>
      <c r="L5" s="1" t="s">
        <v>62</v>
      </c>
      <c r="M5" s="19"/>
      <c r="N5" s="19"/>
      <c r="O5" s="19"/>
      <c r="P5" s="19"/>
      <c r="Q5" s="19"/>
      <c r="R5" s="19"/>
      <c r="S5" s="19"/>
      <c r="T5" s="19"/>
      <c r="U5" s="19"/>
      <c r="V5" s="19"/>
      <c r="W5" s="19"/>
      <c r="X5" s="19"/>
      <c r="Y5" s="19"/>
      <c r="Z5" s="19"/>
      <c r="AA5" s="19"/>
      <c r="AB5" s="19"/>
    </row>
    <row r="6" customFormat="false" ht="15.75" hidden="false" customHeight="false" outlineLevel="0" collapsed="false">
      <c r="A6" s="1" t="s">
        <v>119</v>
      </c>
      <c r="B6" s="8" t="str">
        <f aca="false">HYPERLINK("http://www.mytriorings.com/military.html/","http://www.mytriorings.com/military.html/")</f>
        <v>http://www.mytriorings.com/military.html/</v>
      </c>
      <c r="C6" s="1" t="s">
        <v>120</v>
      </c>
      <c r="D6" s="1"/>
      <c r="E6" s="1" t="s">
        <v>114</v>
      </c>
      <c r="F6" s="1"/>
      <c r="G6" s="1" t="s">
        <v>121</v>
      </c>
      <c r="H6" s="1" t="s">
        <v>122</v>
      </c>
      <c r="I6" s="7" t="str">
        <f aca="false">HYPERLINK("http://www.mytriorings.com/military.html/","http://www.mytriorings.com/military/")</f>
        <v>http://www.mytriorings.com/military/</v>
      </c>
      <c r="J6" s="4" t="s">
        <v>123</v>
      </c>
      <c r="K6" s="5" t="s">
        <v>124</v>
      </c>
      <c r="L6" s="1" t="s">
        <v>62</v>
      </c>
      <c r="M6" s="19"/>
      <c r="N6" s="19"/>
      <c r="O6" s="19"/>
      <c r="P6" s="19"/>
      <c r="Q6" s="19"/>
      <c r="R6" s="19"/>
      <c r="S6" s="19"/>
      <c r="T6" s="19"/>
      <c r="U6" s="19"/>
      <c r="V6" s="19"/>
      <c r="W6" s="19"/>
      <c r="X6" s="19"/>
      <c r="Y6" s="19"/>
      <c r="Z6" s="19"/>
      <c r="AA6" s="19"/>
      <c r="AB6" s="19"/>
    </row>
    <row r="7" customFormat="false" ht="15.75" hidden="false" customHeight="false" outlineLevel="0" collapsed="false">
      <c r="A7" s="1" t="s">
        <v>125</v>
      </c>
      <c r="B7" s="8" t="str">
        <f aca="false">HYPERLINK("http://www.mytriorings.com/wedding-ring-sets-on-a-budget.html","http://www.mytriorings.com/wedding-ring-sets-on-a-budget.html")</f>
        <v>http://www.mytriorings.com/wedding-ring-sets-on-a-budget.html</v>
      </c>
      <c r="C7" s="9" t="s">
        <v>126</v>
      </c>
      <c r="D7" s="9" t="s">
        <v>127</v>
      </c>
      <c r="E7" s="1" t="s">
        <v>128</v>
      </c>
      <c r="F7" s="1"/>
      <c r="G7" s="1" t="s">
        <v>129</v>
      </c>
      <c r="H7" s="1" t="s">
        <v>130</v>
      </c>
      <c r="I7" s="7" t="str">
        <f aca="false">HYPERLINK("http://www.mytriorings.com/wedding-ring-sets-on-a-budget.html","http://www.mytriorings.com/wedding-ring-sets-on-a-budget/")</f>
        <v>http://www.mytriorings.com/wedding-ring-sets-on-a-budget/</v>
      </c>
      <c r="J7" s="4" t="s">
        <v>131</v>
      </c>
      <c r="K7" s="5" t="s">
        <v>132</v>
      </c>
      <c r="L7" s="1" t="s">
        <v>11</v>
      </c>
      <c r="M7" s="19"/>
      <c r="N7" s="19"/>
      <c r="O7" s="19"/>
      <c r="P7" s="19"/>
      <c r="Q7" s="19"/>
      <c r="R7" s="19"/>
      <c r="S7" s="19"/>
      <c r="T7" s="19"/>
      <c r="U7" s="19"/>
      <c r="V7" s="19"/>
      <c r="W7" s="19"/>
      <c r="X7" s="19"/>
      <c r="Y7" s="19"/>
      <c r="Z7" s="19"/>
      <c r="AA7" s="19"/>
      <c r="AB7" s="19"/>
    </row>
    <row r="8" customFormat="false" ht="15.75" hidden="false" customHeight="false" outlineLevel="0" collapsed="false">
      <c r="A8" s="20" t="s">
        <v>133</v>
      </c>
      <c r="B8" s="21" t="str">
        <f aca="false">HYPERLINK("http://www.mytriorings.com/vintage-rings.html","http://www.mytriorings.com/vintage-rings.html")</f>
        <v>http://www.mytriorings.com/vintage-rings.html</v>
      </c>
      <c r="C8" s="22" t="s">
        <v>134</v>
      </c>
      <c r="D8" s="22" t="s">
        <v>135</v>
      </c>
      <c r="E8" s="20"/>
      <c r="F8" s="20"/>
      <c r="G8" s="20" t="s">
        <v>136</v>
      </c>
      <c r="H8" s="20" t="s">
        <v>137</v>
      </c>
      <c r="I8" s="21" t="str">
        <f aca="false">HYPERLINK("http://www.mytriorings.com/vintage-rings.html","http://www.mytriorings.com/vintage-rings/")</f>
        <v>http://www.mytriorings.com/vintage-rings/</v>
      </c>
      <c r="J8" s="20" t="s">
        <v>138</v>
      </c>
      <c r="K8" s="22" t="s">
        <v>139</v>
      </c>
      <c r="L8" s="20" t="s">
        <v>104</v>
      </c>
      <c r="M8" s="23"/>
      <c r="N8" s="23"/>
      <c r="O8" s="23"/>
      <c r="P8" s="23"/>
      <c r="Q8" s="23"/>
      <c r="R8" s="23"/>
      <c r="S8" s="23"/>
      <c r="T8" s="23"/>
      <c r="U8" s="23"/>
      <c r="V8" s="23"/>
      <c r="W8" s="23"/>
      <c r="X8" s="23"/>
      <c r="Y8" s="23"/>
      <c r="Z8" s="23"/>
      <c r="AA8" s="23"/>
      <c r="AB8" s="23"/>
    </row>
    <row r="9" customFormat="false" ht="15.75" hidden="false" customHeight="false" outlineLevel="0" collapsed="false">
      <c r="A9" s="1" t="s">
        <v>140</v>
      </c>
      <c r="B9" s="8" t="str">
        <f aca="false">HYPERLINK("http://www.mytriorings.com/she-said-yes-special.html","http://www.mytriorings.com/she-said-yes-special.html")</f>
        <v>http://www.mytriorings.com/she-said-yes-special.html</v>
      </c>
      <c r="C9" s="9" t="s">
        <v>141</v>
      </c>
      <c r="D9" s="9" t="s">
        <v>142</v>
      </c>
      <c r="E9" s="1" t="s">
        <v>143</v>
      </c>
      <c r="F9" s="1"/>
      <c r="G9" s="1" t="s">
        <v>144</v>
      </c>
      <c r="H9" s="1" t="s">
        <v>137</v>
      </c>
      <c r="I9" s="7" t="str">
        <f aca="false">HYPERLINK("http://www.mytriorings.com/she-said-yes-special.html","http://www.mytriorings.com/she-said-yes-special/")</f>
        <v>http://www.mytriorings.com/she-said-yes-special/</v>
      </c>
      <c r="J9" s="4" t="s">
        <v>145</v>
      </c>
      <c r="K9" s="5" t="s">
        <v>146</v>
      </c>
      <c r="L9" s="1" t="s">
        <v>11</v>
      </c>
      <c r="M9" s="19"/>
      <c r="N9" s="19"/>
      <c r="O9" s="19"/>
      <c r="P9" s="19"/>
      <c r="Q9" s="19"/>
      <c r="R9" s="19"/>
      <c r="S9" s="19"/>
      <c r="T9" s="19"/>
      <c r="U9" s="19"/>
      <c r="V9" s="19"/>
      <c r="W9" s="19"/>
      <c r="X9" s="19"/>
      <c r="Y9" s="19"/>
      <c r="Z9" s="19"/>
      <c r="AA9" s="19"/>
      <c r="AB9" s="19"/>
    </row>
    <row r="10" customFormat="false" ht="15.75" hidden="false" customHeight="false" outlineLevel="0" collapsed="false">
      <c r="A10" s="20" t="s">
        <v>147</v>
      </c>
      <c r="B10" s="21" t="str">
        <f aca="false">HYPERLINK("http://www.mytriorings.com/wide-wedding-bands.html","http://www.mytriorings.com/wide-wedding-bands.html")</f>
        <v>http://www.mytriorings.com/wide-wedding-bands.html</v>
      </c>
      <c r="C10" s="22" t="s">
        <v>148</v>
      </c>
      <c r="D10" s="20"/>
      <c r="E10" s="20" t="s">
        <v>149</v>
      </c>
      <c r="F10" s="20" t="s">
        <v>150</v>
      </c>
      <c r="G10" s="20" t="s">
        <v>108</v>
      </c>
      <c r="H10" s="20" t="s">
        <v>151</v>
      </c>
      <c r="I10" s="21" t="str">
        <f aca="false">HYPERLINK("http://www.mytriorings.com/wide-wedding-bands.html","http://www.mytriorings.com/wide-wedding-bands/")</f>
        <v>http://www.mytriorings.com/wide-wedding-bands/</v>
      </c>
      <c r="J10" s="20" t="s">
        <v>152</v>
      </c>
      <c r="K10" s="22" t="s">
        <v>153</v>
      </c>
      <c r="L10" s="20" t="s">
        <v>154</v>
      </c>
      <c r="M10" s="23"/>
      <c r="N10" s="23"/>
      <c r="O10" s="23"/>
      <c r="P10" s="23"/>
      <c r="Q10" s="23"/>
      <c r="R10" s="23"/>
      <c r="S10" s="23"/>
      <c r="T10" s="23"/>
      <c r="U10" s="23"/>
      <c r="V10" s="23"/>
      <c r="W10" s="23"/>
      <c r="X10" s="23"/>
      <c r="Y10" s="23"/>
      <c r="Z10" s="23"/>
      <c r="AA10" s="23"/>
      <c r="AB10" s="23"/>
    </row>
    <row r="11" customFormat="false" ht="15.75" hidden="false" customHeight="false" outlineLevel="0" collapsed="false">
      <c r="A11" s="1" t="s">
        <v>155</v>
      </c>
      <c r="B11" s="8" t="str">
        <f aca="false">HYPERLINK("http://www.mytriorings.com/plus-size-wedding-ring-sets.html","http://www.mytriorings.com/plus-size-wedding-ring-sets.html")</f>
        <v>http://www.mytriorings.com/plus-size-wedding-ring-sets.html</v>
      </c>
      <c r="C11" s="9" t="s">
        <v>156</v>
      </c>
      <c r="D11" s="9" t="s">
        <v>157</v>
      </c>
      <c r="E11" s="9" t="s">
        <v>158</v>
      </c>
      <c r="F11" s="1"/>
      <c r="G11" s="1" t="s">
        <v>159</v>
      </c>
      <c r="H11" s="1" t="s">
        <v>160</v>
      </c>
      <c r="I11" s="7" t="str">
        <f aca="false">HYPERLINK("http://www.mytriorings.com/plus-size-wedding-ring-sets.html","http://www.mytriorings.com/plus-size-wedding-ring-set/")</f>
        <v>http://www.mytriorings.com/plus-size-wedding-ring-set/</v>
      </c>
      <c r="J11" s="4" t="s">
        <v>161</v>
      </c>
      <c r="K11" s="5" t="s">
        <v>162</v>
      </c>
      <c r="L11" s="1" t="s">
        <v>11</v>
      </c>
      <c r="M11" s="19"/>
      <c r="N11" s="19"/>
      <c r="O11" s="19"/>
      <c r="P11" s="19"/>
      <c r="Q11" s="19"/>
      <c r="R11" s="19"/>
      <c r="S11" s="19"/>
      <c r="T11" s="19"/>
      <c r="U11" s="19"/>
      <c r="V11" s="19"/>
      <c r="W11" s="19"/>
      <c r="X11" s="19"/>
      <c r="Y11" s="19"/>
      <c r="Z11" s="19"/>
      <c r="AA11" s="19"/>
      <c r="AB11" s="19"/>
    </row>
    <row r="12" customFormat="false" ht="15.75" hidden="false" customHeight="false" outlineLevel="0" collapsed="false">
      <c r="A12" s="20" t="s">
        <v>163</v>
      </c>
      <c r="B12" s="21" t="str">
        <f aca="false">HYPERLINK("http://www.mytriorings.com/halo-engagement-rings.html/","http://www.mytriorings.com/halo-engagement-rings.html/")</f>
        <v>http://www.mytriorings.com/halo-engagement-rings.html/</v>
      </c>
      <c r="C12" s="20" t="s">
        <v>164</v>
      </c>
      <c r="D12" s="20"/>
      <c r="E12" s="20"/>
      <c r="F12" s="20"/>
      <c r="G12" s="20" t="s">
        <v>108</v>
      </c>
      <c r="H12" s="20" t="s">
        <v>165</v>
      </c>
      <c r="I12" s="21" t="str">
        <f aca="false">HYPERLINK("http://www.mytriorings.com/halo-engagement-rings.html/","http://www.mytriorings.com/halo-engagement-rings/")</f>
        <v>http://www.mytriorings.com/halo-engagement-rings/</v>
      </c>
      <c r="J12" s="20" t="s">
        <v>166</v>
      </c>
      <c r="K12" s="22" t="s">
        <v>167</v>
      </c>
      <c r="L12" s="20" t="s">
        <v>104</v>
      </c>
      <c r="M12" s="23"/>
      <c r="N12" s="23"/>
      <c r="O12" s="23"/>
      <c r="P12" s="23"/>
      <c r="Q12" s="23"/>
      <c r="R12" s="23"/>
      <c r="S12" s="23"/>
      <c r="T12" s="23"/>
      <c r="U12" s="23"/>
      <c r="V12" s="23"/>
      <c r="W12" s="23"/>
      <c r="X12" s="23"/>
      <c r="Y12" s="23"/>
      <c r="Z12" s="23"/>
      <c r="AA12" s="23"/>
      <c r="AB12" s="23"/>
    </row>
    <row r="13" customFormat="false" ht="15.75" hidden="false" customHeight="false" outlineLevel="0" collapsed="false">
      <c r="A13" s="1" t="s">
        <v>168</v>
      </c>
      <c r="B13" s="8" t="s">
        <v>169</v>
      </c>
      <c r="C13" s="1" t="s">
        <v>170</v>
      </c>
      <c r="D13" s="1" t="s">
        <v>171</v>
      </c>
      <c r="E13" s="1"/>
      <c r="F13" s="1"/>
      <c r="G13" s="1"/>
      <c r="H13" s="1"/>
      <c r="I13" s="7" t="s">
        <v>172</v>
      </c>
      <c r="J13" s="4" t="s">
        <v>170</v>
      </c>
      <c r="K13" s="5" t="s">
        <v>173</v>
      </c>
      <c r="L13" s="1" t="s">
        <v>11</v>
      </c>
      <c r="M13" s="1"/>
      <c r="N13" s="1"/>
      <c r="O13" s="1"/>
      <c r="P13" s="1"/>
      <c r="Q13" s="1"/>
      <c r="R13" s="1"/>
      <c r="S13" s="1"/>
      <c r="T13" s="1"/>
      <c r="U13" s="1"/>
      <c r="V13" s="1"/>
      <c r="W13" s="1"/>
      <c r="X13" s="1"/>
      <c r="Y13" s="1"/>
      <c r="Z13" s="1"/>
      <c r="AA13" s="1"/>
      <c r="AB13" s="1"/>
    </row>
  </sheetData>
  <hyperlinks>
    <hyperlink ref="B13" r:id="rId1" display="http://www.mytriorings.com/revelinrose.html/"/>
    <hyperlink ref="I13" r:id="rId2" display="http://www.mytriorings.com/revelinros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3"/>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I2" activeCellId="0" sqref="I2"/>
    </sheetView>
  </sheetViews>
  <sheetFormatPr defaultRowHeight="15.75" outlineLevelRow="0" outlineLevelCol="0"/>
  <cols>
    <col collapsed="false" customWidth="true" hidden="false" outlineLevel="0" max="1" min="1" style="0" width="45.57"/>
    <col collapsed="false" customWidth="true" hidden="false" outlineLevel="0" max="2" min="2" style="0" width="64.86"/>
    <col collapsed="false" customWidth="false" hidden="true" outlineLevel="0" max="8" min="3" style="0" width="11.52"/>
    <col collapsed="false" customWidth="true" hidden="false" outlineLevel="0" max="9" min="9" style="0" width="58.41"/>
    <col collapsed="false" customWidth="true" hidden="false" outlineLevel="0" max="10" min="10" style="0" width="45.71"/>
    <col collapsed="false" customWidth="true" hidden="false" outlineLevel="0" max="11" min="11" style="0" width="103.43"/>
    <col collapsed="false" customWidth="true" hidden="false" outlineLevel="0" max="12" min="12" style="0" width="62.3"/>
    <col collapsed="false" customWidth="true" hidden="false" outlineLevel="0" max="1025" min="13" style="0" width="14.43"/>
  </cols>
  <sheetData>
    <row r="1" customFormat="false" ht="15.75" hidden="false" customHeight="false" outlineLevel="0" collapsed="false">
      <c r="A1" s="24" t="s">
        <v>0</v>
      </c>
      <c r="B1" s="24" t="s">
        <v>174</v>
      </c>
      <c r="C1" s="24"/>
      <c r="D1" s="24"/>
      <c r="E1" s="24"/>
      <c r="F1" s="24"/>
      <c r="G1" s="24"/>
      <c r="H1" s="24"/>
      <c r="I1" s="24" t="s">
        <v>2</v>
      </c>
      <c r="J1" s="24" t="s">
        <v>175</v>
      </c>
      <c r="K1" s="25" t="s">
        <v>176</v>
      </c>
      <c r="L1" s="24" t="s">
        <v>5</v>
      </c>
      <c r="M1" s="19"/>
      <c r="N1" s="19"/>
      <c r="O1" s="19"/>
      <c r="P1" s="19"/>
      <c r="Q1" s="19"/>
      <c r="R1" s="19"/>
      <c r="S1" s="19"/>
      <c r="T1" s="19"/>
      <c r="U1" s="19"/>
      <c r="V1" s="19"/>
      <c r="W1" s="19"/>
      <c r="X1" s="19"/>
      <c r="Y1" s="19"/>
      <c r="Z1" s="19"/>
    </row>
    <row r="2" customFormat="false" ht="15.75" hidden="false" customHeight="false" outlineLevel="0" collapsed="false">
      <c r="A2" s="1" t="s">
        <v>177</v>
      </c>
      <c r="B2" s="8" t="str">
        <f aca="false">HYPERLINK("http://www.mytriorings.com/about.html","http://www.mytriorings.com/about.html")</f>
        <v>http://www.mytriorings.com/about.html</v>
      </c>
      <c r="C2" s="1"/>
      <c r="D2" s="1"/>
      <c r="E2" s="1"/>
      <c r="F2" s="1"/>
      <c r="G2" s="1" t="s">
        <v>178</v>
      </c>
      <c r="H2" s="1" t="s">
        <v>179</v>
      </c>
      <c r="I2" s="7" t="str">
        <f aca="false">HYPERLINK("http://www.mytriorings.com/about.html","http://www.mytriorings.com/about/")</f>
        <v>http://www.mytriorings.com/about/</v>
      </c>
      <c r="J2" s="4" t="s">
        <v>180</v>
      </c>
      <c r="K2" s="5" t="s">
        <v>181</v>
      </c>
      <c r="L2" s="1" t="s">
        <v>62</v>
      </c>
      <c r="M2" s="19"/>
      <c r="N2" s="19"/>
      <c r="O2" s="19"/>
      <c r="P2" s="19"/>
      <c r="Q2" s="19"/>
      <c r="R2" s="19"/>
      <c r="S2" s="19"/>
      <c r="T2" s="19"/>
      <c r="U2" s="19"/>
      <c r="V2" s="19"/>
      <c r="W2" s="19"/>
      <c r="X2" s="19"/>
      <c r="Y2" s="19"/>
      <c r="Z2" s="19"/>
    </row>
    <row r="3" customFormat="false" ht="15.75" hidden="false" customHeight="false" outlineLevel="0" collapsed="false">
      <c r="A3" s="1" t="s">
        <v>182</v>
      </c>
      <c r="B3" s="8" t="str">
        <f aca="false">HYPERLINK("http://www.mytriorings.com/for-the-perfect-match.html","http://www.mytriorings.com/for-the-perfect-match.html")</f>
        <v>http://www.mytriorings.com/for-the-perfect-match.html</v>
      </c>
      <c r="C3" s="1"/>
      <c r="D3" s="1"/>
      <c r="E3" s="1"/>
      <c r="F3" s="1"/>
      <c r="G3" s="1" t="s">
        <v>108</v>
      </c>
      <c r="H3" s="1" t="s">
        <v>179</v>
      </c>
      <c r="I3" s="7" t="str">
        <f aca="false">HYPERLINK("http://www.mytriorings.com/for-the-perfect-match.html","http://www.mytriorings.com/for-the-perfect-match/")</f>
        <v>http://www.mytriorings.com/for-the-perfect-match/</v>
      </c>
      <c r="J3" s="5" t="s">
        <v>183</v>
      </c>
      <c r="K3" s="5" t="s">
        <v>181</v>
      </c>
      <c r="L3" s="1" t="s">
        <v>184</v>
      </c>
      <c r="M3" s="19"/>
      <c r="N3" s="19"/>
      <c r="O3" s="19"/>
      <c r="P3" s="19"/>
      <c r="Q3" s="19"/>
      <c r="R3" s="19"/>
      <c r="S3" s="19"/>
      <c r="T3" s="19"/>
      <c r="U3" s="19"/>
      <c r="V3" s="19"/>
      <c r="W3" s="19"/>
      <c r="X3" s="19"/>
      <c r="Y3" s="19"/>
      <c r="Z3" s="19"/>
    </row>
    <row r="4" customFormat="false" ht="15.75" hidden="false" customHeight="false" outlineLevel="0" collapsed="false">
      <c r="A4" s="1" t="s">
        <v>185</v>
      </c>
      <c r="B4" s="3" t="str">
        <f aca="false">HYPERLINK("http://www.mytriorings.com/for-the-perfect-match.html","http://www.mytriorings.com/for-the-perfect-match.html")</f>
        <v>http://www.mytriorings.com/for-the-perfect-match.html</v>
      </c>
      <c r="C4" s="26"/>
      <c r="D4" s="26"/>
      <c r="E4" s="26"/>
      <c r="F4" s="26"/>
      <c r="G4" s="26" t="s">
        <v>186</v>
      </c>
      <c r="H4" s="26" t="s">
        <v>179</v>
      </c>
      <c r="I4" s="3" t="str">
        <f aca="false">HYPERLINK("http://www.mytriorings.com/for-the-perfect-match.html","http://www.mytriorings.com/for-the-perfect-match/")</f>
        <v>http://www.mytriorings.com/for-the-perfect-match/</v>
      </c>
      <c r="J4" s="5" t="s">
        <v>187</v>
      </c>
      <c r="K4" s="5" t="s">
        <v>188</v>
      </c>
      <c r="L4" s="1" t="s">
        <v>189</v>
      </c>
      <c r="M4" s="19"/>
      <c r="N4" s="19"/>
      <c r="O4" s="19"/>
      <c r="P4" s="19"/>
      <c r="Q4" s="19"/>
      <c r="R4" s="19"/>
      <c r="S4" s="19"/>
      <c r="T4" s="19"/>
      <c r="U4" s="19"/>
      <c r="V4" s="19"/>
      <c r="W4" s="19"/>
      <c r="X4" s="19"/>
      <c r="Y4" s="19"/>
      <c r="Z4" s="19"/>
    </row>
    <row r="5" customFormat="false" ht="15.75" hidden="false" customHeight="false" outlineLevel="0" collapsed="false">
      <c r="A5" s="1" t="s">
        <v>63</v>
      </c>
      <c r="B5" s="8" t="str">
        <f aca="false">HYPERLINK("http://www.mytriorings.com/contact-us.html","http://www.mytriorings.com/contact-us.html")</f>
        <v>http://www.mytriorings.com/contact-us.html</v>
      </c>
      <c r="C5" s="1"/>
      <c r="D5" s="1"/>
      <c r="E5" s="1"/>
      <c r="F5" s="1"/>
      <c r="G5" s="1" t="s">
        <v>190</v>
      </c>
      <c r="H5" s="1" t="s">
        <v>191</v>
      </c>
      <c r="I5" s="7" t="str">
        <f aca="false">HYPERLINK("http://www.mytriorings.com/contact-us.html","http://www.mytriorings.com/contact-us/")</f>
        <v>http://www.mytriorings.com/contact-us/</v>
      </c>
      <c r="J5" s="4" t="s">
        <v>66</v>
      </c>
      <c r="K5" s="7" t="s">
        <v>67</v>
      </c>
      <c r="L5" s="1" t="s">
        <v>189</v>
      </c>
      <c r="M5" s="19"/>
      <c r="N5" s="19"/>
      <c r="O5" s="19"/>
      <c r="P5" s="19"/>
      <c r="Q5" s="19"/>
      <c r="R5" s="19"/>
      <c r="S5" s="19"/>
      <c r="T5" s="19"/>
      <c r="U5" s="19"/>
      <c r="V5" s="19"/>
      <c r="W5" s="19"/>
      <c r="X5" s="19"/>
      <c r="Y5" s="19"/>
      <c r="Z5" s="19"/>
    </row>
    <row r="6" customFormat="false" ht="15.75" hidden="false" customHeight="false" outlineLevel="0" collapsed="false">
      <c r="A6" s="1" t="s">
        <v>192</v>
      </c>
      <c r="B6" s="8" t="str">
        <f aca="false">HYPERLINK("http://www.mytriorings.com/30-day-satisfaction-guarantee.html","http://www.mytriorings.com/30-day-satisfaction-guarantee.html")</f>
        <v>http://www.mytriorings.com/30-day-satisfaction-guarantee.html</v>
      </c>
      <c r="C6" s="1"/>
      <c r="D6" s="1"/>
      <c r="E6" s="1"/>
      <c r="F6" s="1"/>
      <c r="G6" s="1" t="s">
        <v>193</v>
      </c>
      <c r="H6" s="1"/>
      <c r="I6" s="7" t="str">
        <f aca="false">HYPERLINK("http://www.mytriorings.com/30-day-satisfaction-guarantee.html","http://www.mytriorings.com/30-day-satisfaction-guarantee/")</f>
        <v>http://www.mytriorings.com/30-day-satisfaction-guarantee/</v>
      </c>
      <c r="J6" s="4" t="s">
        <v>194</v>
      </c>
      <c r="K6" s="5" t="s">
        <v>195</v>
      </c>
      <c r="L6" s="20" t="s">
        <v>189</v>
      </c>
      <c r="M6" s="19"/>
      <c r="N6" s="19"/>
      <c r="O6" s="19"/>
      <c r="P6" s="19"/>
      <c r="Q6" s="19"/>
      <c r="R6" s="19"/>
      <c r="S6" s="19"/>
      <c r="T6" s="19"/>
      <c r="U6" s="19"/>
      <c r="V6" s="19"/>
      <c r="W6" s="19"/>
      <c r="X6" s="19"/>
      <c r="Y6" s="19"/>
      <c r="Z6" s="19"/>
    </row>
    <row r="7" customFormat="false" ht="15.75" hidden="false" customHeight="false" outlineLevel="0" collapsed="false">
      <c r="A7" s="1" t="s">
        <v>73</v>
      </c>
      <c r="B7" s="8" t="str">
        <f aca="false">HYPERLINK("http://www.mytriorings.com/services.html","http://www.mytriorings.com/services.html")</f>
        <v>http://www.mytriorings.com/services.html</v>
      </c>
      <c r="C7" s="1"/>
      <c r="D7" s="1"/>
      <c r="E7" s="1"/>
      <c r="F7" s="1"/>
      <c r="G7" s="1" t="s">
        <v>196</v>
      </c>
      <c r="H7" s="1"/>
      <c r="I7" s="7" t="str">
        <f aca="false">HYPERLINK("http://www.mytriorings.com/services.html","http://www.mytriorings.com/services/")</f>
        <v>http://www.mytriorings.com/services/</v>
      </c>
      <c r="J7" s="4" t="s">
        <v>76</v>
      </c>
      <c r="K7" s="5" t="s">
        <v>197</v>
      </c>
      <c r="L7" s="20" t="s">
        <v>189</v>
      </c>
      <c r="M7" s="19"/>
      <c r="N7" s="19"/>
      <c r="O7" s="19"/>
      <c r="P7" s="19"/>
      <c r="Q7" s="19"/>
      <c r="R7" s="19"/>
      <c r="S7" s="19"/>
      <c r="T7" s="19"/>
      <c r="U7" s="19"/>
      <c r="V7" s="19"/>
      <c r="W7" s="19"/>
      <c r="X7" s="19"/>
      <c r="Y7" s="19"/>
      <c r="Z7" s="19"/>
    </row>
    <row r="8" customFormat="false" ht="15.75" hidden="false" customHeight="false" outlineLevel="0" collapsed="false">
      <c r="A8" s="1" t="s">
        <v>198</v>
      </c>
      <c r="B8" s="8" t="str">
        <f aca="false">HYPERLINK("http://www.mytriorings.com/warranty-and-repairs.html","http://www.mytriorings.com/warranty-and-repairs.html")</f>
        <v>http://www.mytriorings.com/warranty-and-repairs.html</v>
      </c>
      <c r="C8" s="1"/>
      <c r="D8" s="1"/>
      <c r="E8" s="1"/>
      <c r="F8" s="1"/>
      <c r="G8" s="1" t="s">
        <v>199</v>
      </c>
      <c r="H8" s="1"/>
      <c r="I8" s="7" t="str">
        <f aca="false">HYPERLINK("http://www.mytriorings.com/warranty-and-repairs.html","http://www.mytriorings.com/warranty-and-repairs/")</f>
        <v>http://www.mytriorings.com/warranty-and-repairs/</v>
      </c>
      <c r="J8" s="4" t="s">
        <v>200</v>
      </c>
      <c r="K8" s="5" t="s">
        <v>201</v>
      </c>
      <c r="L8" s="1" t="s">
        <v>189</v>
      </c>
      <c r="M8" s="19"/>
      <c r="N8" s="19"/>
      <c r="O8" s="19"/>
      <c r="P8" s="19"/>
      <c r="Q8" s="19"/>
      <c r="R8" s="19"/>
      <c r="S8" s="19"/>
      <c r="T8" s="19"/>
      <c r="U8" s="19"/>
      <c r="V8" s="19"/>
      <c r="W8" s="19"/>
      <c r="X8" s="19"/>
      <c r="Y8" s="19"/>
      <c r="Z8" s="19"/>
    </row>
    <row r="9" customFormat="false" ht="15.75" hidden="false" customHeight="false" outlineLevel="0" collapsed="false">
      <c r="A9" s="1" t="s">
        <v>202</v>
      </c>
      <c r="B9" s="8" t="str">
        <f aca="false">HYPERLINK("http://www.mytriorings.com/worry-free-shopping.html","http://www.mytriorings.com/worry-free-shopping.html")</f>
        <v>http://www.mytriorings.com/worry-free-shopping.html</v>
      </c>
      <c r="C9" s="1"/>
      <c r="D9" s="1"/>
      <c r="E9" s="1"/>
      <c r="F9" s="1"/>
      <c r="G9" s="1" t="s">
        <v>203</v>
      </c>
      <c r="H9" s="1"/>
      <c r="I9" s="7" t="str">
        <f aca="false">HYPERLINK("http://www.mytriorings.com/worry-free-shopping.html","http://www.mytriorings.com/worry-free-shopping/")</f>
        <v>http://www.mytriorings.com/worry-free-shopping/</v>
      </c>
      <c r="J9" s="4" t="s">
        <v>204</v>
      </c>
      <c r="K9" s="5" t="s">
        <v>205</v>
      </c>
      <c r="L9" s="1" t="s">
        <v>189</v>
      </c>
      <c r="M9" s="19"/>
      <c r="N9" s="19"/>
      <c r="O9" s="19"/>
      <c r="P9" s="19"/>
      <c r="Q9" s="19"/>
      <c r="R9" s="19"/>
      <c r="S9" s="19"/>
      <c r="T9" s="19"/>
      <c r="U9" s="19"/>
      <c r="V9" s="19"/>
      <c r="W9" s="19"/>
      <c r="X9" s="19"/>
      <c r="Y9" s="19"/>
      <c r="Z9" s="19"/>
    </row>
    <row r="10" customFormat="false" ht="15.75" hidden="false" customHeight="false" outlineLevel="0" collapsed="false">
      <c r="A10" s="1" t="s">
        <v>206</v>
      </c>
      <c r="B10" s="8" t="str">
        <f aca="false">HYPERLINK("http://www.mytriorings.com/free-shipping.html","http://www.mytriorings.com/free-shipping.html")</f>
        <v>http://www.mytriorings.com/free-shipping.html</v>
      </c>
      <c r="C10" s="1"/>
      <c r="D10" s="1"/>
      <c r="E10" s="1"/>
      <c r="F10" s="1"/>
      <c r="G10" s="1" t="s">
        <v>207</v>
      </c>
      <c r="H10" s="1"/>
      <c r="I10" s="7" t="str">
        <f aca="false">HYPERLINK("http://www.mytriorings.com/free-shipping.html","http://www.mytriorings.com/free-shipping/")</f>
        <v>http://www.mytriorings.com/free-shipping/</v>
      </c>
      <c r="J10" s="4" t="s">
        <v>208</v>
      </c>
      <c r="K10" s="5" t="s">
        <v>209</v>
      </c>
      <c r="L10" s="1" t="s">
        <v>62</v>
      </c>
      <c r="M10" s="19"/>
      <c r="N10" s="19"/>
      <c r="O10" s="19"/>
      <c r="P10" s="19"/>
      <c r="Q10" s="19"/>
      <c r="R10" s="19"/>
      <c r="S10" s="19"/>
      <c r="T10" s="19"/>
      <c r="U10" s="19"/>
      <c r="V10" s="19"/>
      <c r="W10" s="19"/>
      <c r="X10" s="19"/>
      <c r="Y10" s="19"/>
      <c r="Z10" s="19"/>
    </row>
    <row r="11" customFormat="false" ht="15.75" hidden="false" customHeight="false" outlineLevel="0" collapsed="false">
      <c r="A11" s="1" t="s">
        <v>210</v>
      </c>
      <c r="B11" s="8" t="str">
        <f aca="false">HYPERLINK("http://www.mytriorings.com/ring-size-guide2.html","http://www.mytriorings.com/ring-size-guide2.html")</f>
        <v>http://www.mytriorings.com/ring-size-guide2.html</v>
      </c>
      <c r="C11" s="1"/>
      <c r="D11" s="1"/>
      <c r="E11" s="1"/>
      <c r="F11" s="1"/>
      <c r="G11" s="1" t="s">
        <v>211</v>
      </c>
      <c r="H11" s="1"/>
      <c r="I11" s="7" t="str">
        <f aca="false">HYPERLINK("http://www.mytriorings.com/ring-size-guide2.html","http://www.mytriorings.com/ring-size-guide/")</f>
        <v>http://www.mytriorings.com/ring-size-guide/</v>
      </c>
      <c r="J11" s="4" t="s">
        <v>212</v>
      </c>
      <c r="K11" s="5" t="s">
        <v>213</v>
      </c>
      <c r="L11" s="1" t="s">
        <v>62</v>
      </c>
      <c r="M11" s="19"/>
      <c r="N11" s="19"/>
      <c r="O11" s="19"/>
      <c r="P11" s="19"/>
      <c r="Q11" s="19"/>
      <c r="R11" s="19"/>
      <c r="S11" s="19"/>
      <c r="T11" s="19"/>
      <c r="U11" s="19"/>
      <c r="V11" s="19"/>
      <c r="W11" s="19"/>
      <c r="X11" s="19"/>
      <c r="Y11" s="19"/>
      <c r="Z11" s="19"/>
    </row>
    <row r="12" customFormat="false" ht="15.75" hidden="false" customHeight="false" outlineLevel="0" collapsed="false">
      <c r="A12" s="1" t="s">
        <v>214</v>
      </c>
      <c r="B12" s="8" t="str">
        <f aca="false">HYPERLINK("http://www.mytriorings.com/buying-online","http://www.mytriorings.com/buying-online")</f>
        <v>http://www.mytriorings.com/buying-online</v>
      </c>
      <c r="C12" s="9" t="s">
        <v>215</v>
      </c>
      <c r="D12" s="9" t="s">
        <v>216</v>
      </c>
      <c r="E12" s="9" t="s">
        <v>217</v>
      </c>
      <c r="F12" s="1" t="s">
        <v>218</v>
      </c>
      <c r="G12" s="1" t="s">
        <v>219</v>
      </c>
      <c r="H12" s="1"/>
      <c r="I12" s="7" t="str">
        <f aca="false">HYPERLINK("http://www.mytriorings.com/buying-online","http://www.mytriorings.com/buying-online/")</f>
        <v>http://www.mytriorings.com/buying-online/</v>
      </c>
      <c r="J12" s="4" t="s">
        <v>220</v>
      </c>
      <c r="K12" s="5" t="s">
        <v>221</v>
      </c>
      <c r="L12" s="1" t="s">
        <v>62</v>
      </c>
      <c r="M12" s="19"/>
      <c r="N12" s="19"/>
      <c r="O12" s="19"/>
      <c r="P12" s="19"/>
      <c r="Q12" s="19"/>
      <c r="R12" s="19"/>
      <c r="S12" s="19"/>
      <c r="T12" s="19"/>
      <c r="U12" s="19"/>
      <c r="V12" s="19"/>
      <c r="W12" s="19"/>
      <c r="X12" s="19"/>
      <c r="Y12" s="19"/>
      <c r="Z12" s="19"/>
    </row>
    <row r="13" customFormat="false" ht="15.75" hidden="false" customHeight="false" outlineLevel="0" collapsed="false">
      <c r="A13" s="1" t="s">
        <v>222</v>
      </c>
      <c r="B13" s="8" t="str">
        <f aca="false">HYPERLINK("http://www.mytriorings.com/ways-to-pay.html","http://www.mytriorings.com/ways-to-pay.html")</f>
        <v>http://www.mytriorings.com/ways-to-pay.html</v>
      </c>
      <c r="C13" s="1"/>
      <c r="D13" s="1"/>
      <c r="E13" s="1"/>
      <c r="F13" s="1"/>
      <c r="G13" s="1" t="s">
        <v>223</v>
      </c>
      <c r="H13" s="1"/>
      <c r="I13" s="7" t="s">
        <v>224</v>
      </c>
      <c r="J13" s="4" t="s">
        <v>225</v>
      </c>
      <c r="K13" s="5" t="s">
        <v>226</v>
      </c>
      <c r="L13" s="1" t="s">
        <v>62</v>
      </c>
      <c r="M13" s="19"/>
      <c r="N13" s="19"/>
      <c r="O13" s="19"/>
      <c r="P13" s="19"/>
      <c r="Q13" s="19"/>
      <c r="R13" s="19"/>
      <c r="S13" s="19"/>
      <c r="T13" s="19"/>
      <c r="U13" s="19"/>
      <c r="V13" s="19"/>
      <c r="W13" s="19"/>
      <c r="X13" s="19"/>
      <c r="Y13" s="19"/>
      <c r="Z13" s="19"/>
    </row>
    <row r="14" customFormat="false" ht="15.75" hidden="false" customHeight="false" outlineLevel="0" collapsed="false">
      <c r="A14" s="1" t="s">
        <v>227</v>
      </c>
      <c r="B14" s="8" t="str">
        <f aca="false">HYPERLINK("http://www.mytriorings.com/buy-now-pay-later.html","http://www.mytriorings.com/buy-now-pay-later.html")</f>
        <v>http://www.mytriorings.com/buy-now-pay-later.html</v>
      </c>
      <c r="C14" s="1"/>
      <c r="D14" s="1"/>
      <c r="E14" s="1"/>
      <c r="F14" s="1"/>
      <c r="G14" s="1" t="s">
        <v>228</v>
      </c>
      <c r="H14" s="1" t="s">
        <v>229</v>
      </c>
      <c r="I14" s="7" t="str">
        <f aca="false">HYPERLINK("http://www.mytriorings.com/buy-now-pay-later.html","http://www.mytriorings.com/buy-now-pay-later/")</f>
        <v>http://www.mytriorings.com/buy-now-pay-later/</v>
      </c>
      <c r="J14" s="4" t="s">
        <v>230</v>
      </c>
      <c r="K14" s="5" t="s">
        <v>231</v>
      </c>
      <c r="L14" s="1" t="s">
        <v>62</v>
      </c>
      <c r="M14" s="19"/>
      <c r="N14" s="19"/>
      <c r="O14" s="19"/>
      <c r="P14" s="19"/>
      <c r="Q14" s="19"/>
      <c r="R14" s="19"/>
      <c r="S14" s="19"/>
      <c r="T14" s="19"/>
      <c r="U14" s="19"/>
      <c r="V14" s="19"/>
      <c r="W14" s="19"/>
      <c r="X14" s="19"/>
      <c r="Y14" s="19"/>
      <c r="Z14" s="19"/>
    </row>
    <row r="15" customFormat="false" ht="15.75" hidden="false" customHeight="false" outlineLevel="0" collapsed="false">
      <c r="A15" s="1" t="s">
        <v>232</v>
      </c>
      <c r="B15" s="8" t="str">
        <f aca="false">HYPERLINK("http://www.mytriorings.com/layaway-plan.html","http://www.mytriorings.com/layaway-plan.html")</f>
        <v>http://www.mytriorings.com/layaway-plan.html</v>
      </c>
      <c r="C15" s="9" t="s">
        <v>233</v>
      </c>
      <c r="D15" s="1"/>
      <c r="E15" s="1" t="s">
        <v>234</v>
      </c>
      <c r="F15" s="1"/>
      <c r="G15" s="1" t="s">
        <v>235</v>
      </c>
      <c r="H15" s="1"/>
      <c r="I15" s="7" t="str">
        <f aca="false">HYPERLINK("http://www.mytriorings.com/layaway-plan.html","http://www.mytriorings.com/layaway-plan/")</f>
        <v>http://www.mytriorings.com/layaway-plan/</v>
      </c>
      <c r="J15" s="4" t="s">
        <v>40</v>
      </c>
      <c r="K15" s="5" t="s">
        <v>41</v>
      </c>
      <c r="L15" s="1" t="s">
        <v>62</v>
      </c>
      <c r="M15" s="19"/>
      <c r="N15" s="19"/>
      <c r="O15" s="19"/>
      <c r="P15" s="19"/>
      <c r="Q15" s="19"/>
      <c r="R15" s="19"/>
      <c r="S15" s="19"/>
      <c r="T15" s="19"/>
      <c r="U15" s="19"/>
      <c r="V15" s="19"/>
      <c r="W15" s="19"/>
      <c r="X15" s="19"/>
      <c r="Y15" s="19"/>
      <c r="Z15" s="19"/>
    </row>
    <row r="16" customFormat="false" ht="15.75" hidden="false" customHeight="false" outlineLevel="0" collapsed="false">
      <c r="A16" s="1" t="s">
        <v>236</v>
      </c>
      <c r="B16" s="8" t="str">
        <f aca="false">HYPERLINK("http://www.mytriorings.com/my-trio-rings-in-the-news.html","http://www.mytriorings.com/my-trio-rings-in-the-news.html")</f>
        <v>http://www.mytriorings.com/my-trio-rings-in-the-news.html</v>
      </c>
      <c r="C16" s="1"/>
      <c r="D16" s="1"/>
      <c r="E16" s="1"/>
      <c r="F16" s="1"/>
      <c r="G16" s="1" t="s">
        <v>237</v>
      </c>
      <c r="H16" s="1" t="s">
        <v>238</v>
      </c>
      <c r="I16" s="7" t="str">
        <f aca="false">HYPERLINK("http://www.mytriorings.com/my-trio-rings-in-the-news.html","http://www.mytriorings.com/my-trio-rings-in-the-news/")</f>
        <v>http://www.mytriorings.com/my-trio-rings-in-the-news/</v>
      </c>
      <c r="J16" s="4" t="s">
        <v>239</v>
      </c>
      <c r="K16" s="5" t="s">
        <v>240</v>
      </c>
      <c r="L16" s="1" t="s">
        <v>11</v>
      </c>
      <c r="M16" s="19"/>
      <c r="N16" s="19"/>
      <c r="O16" s="19"/>
      <c r="P16" s="19"/>
      <c r="Q16" s="19"/>
      <c r="R16" s="19"/>
      <c r="S16" s="19"/>
      <c r="T16" s="19"/>
      <c r="U16" s="19"/>
      <c r="V16" s="19"/>
      <c r="W16" s="19"/>
      <c r="X16" s="19"/>
      <c r="Y16" s="19"/>
      <c r="Z16" s="19"/>
    </row>
    <row r="17" customFormat="false" ht="15.75" hidden="false" customHeight="false" outlineLevel="0" collapsed="false">
      <c r="A17" s="1" t="s">
        <v>241</v>
      </c>
      <c r="B17" s="8" t="str">
        <f aca="false">HYPERLINK("http://www.mytriorings.com/faqs.html","http://www.mytriorings.com/faqs.html")</f>
        <v>http://www.mytriorings.com/faqs.html</v>
      </c>
      <c r="C17" s="1"/>
      <c r="D17" s="1"/>
      <c r="E17" s="1"/>
      <c r="F17" s="1"/>
      <c r="G17" s="1" t="s">
        <v>242</v>
      </c>
      <c r="H17" s="1" t="s">
        <v>238</v>
      </c>
      <c r="I17" s="7" t="str">
        <f aca="false">HYPERLINK("http://www.mytriorings.com/faqs.html","http://www.mytriorings.com/faqs/")</f>
        <v>http://www.mytriorings.com/faqs/</v>
      </c>
      <c r="J17" s="4" t="s">
        <v>243</v>
      </c>
      <c r="K17" s="5" t="s">
        <v>244</v>
      </c>
      <c r="L17" s="1" t="s">
        <v>11</v>
      </c>
      <c r="M17" s="19"/>
      <c r="N17" s="19"/>
      <c r="O17" s="19"/>
      <c r="P17" s="19"/>
      <c r="Q17" s="19"/>
      <c r="R17" s="19"/>
      <c r="S17" s="19"/>
      <c r="T17" s="19"/>
      <c r="U17" s="19"/>
      <c r="V17" s="19"/>
      <c r="W17" s="19"/>
      <c r="X17" s="19"/>
      <c r="Y17" s="19"/>
      <c r="Z17" s="19"/>
    </row>
    <row r="18" customFormat="false" ht="15.75" hidden="false" customHeight="false" outlineLevel="0" collapsed="false">
      <c r="A18" s="1" t="s">
        <v>245</v>
      </c>
      <c r="B18" s="8" t="str">
        <f aca="false">HYPERLINK("http://www.mytriorings.com/reviews","http://www.mytriorings.com/reviews")</f>
        <v>http://www.mytriorings.com/reviews</v>
      </c>
      <c r="C18" s="1"/>
      <c r="D18" s="1"/>
      <c r="E18" s="1"/>
      <c r="F18" s="1"/>
      <c r="G18" s="1" t="s">
        <v>246</v>
      </c>
      <c r="H18" s="1"/>
      <c r="I18" s="7" t="str">
        <f aca="false">HYPERLINK("http://www.mytriorings.com/reviews","http://www.mytriorings.com/reviews/")</f>
        <v>http://www.mytriorings.com/reviews/</v>
      </c>
      <c r="J18" s="4" t="s">
        <v>247</v>
      </c>
      <c r="K18" s="5" t="s">
        <v>248</v>
      </c>
      <c r="L18" s="1" t="s">
        <v>62</v>
      </c>
      <c r="M18" s="19"/>
      <c r="N18" s="19"/>
      <c r="O18" s="19"/>
      <c r="P18" s="19"/>
      <c r="Q18" s="19"/>
      <c r="R18" s="19"/>
      <c r="S18" s="19"/>
      <c r="T18" s="19"/>
      <c r="U18" s="19"/>
      <c r="V18" s="19"/>
      <c r="W18" s="19"/>
      <c r="X18" s="19"/>
      <c r="Y18" s="19"/>
      <c r="Z18" s="19"/>
    </row>
    <row r="19" customFormat="false" ht="15.75" hidden="false" customHeight="false" outlineLevel="0" collapsed="false">
      <c r="A19" s="1" t="s">
        <v>249</v>
      </c>
      <c r="B19" s="8" t="str">
        <f aca="false">HYPERLINK("http://www.mytriorings.com/Customer-Spotlight/","http://www.mytriorings.com/Customer-Spotlight/")</f>
        <v>http://www.mytriorings.com/Customer-Spotlight/</v>
      </c>
      <c r="C19" s="1"/>
      <c r="D19" s="1"/>
      <c r="E19" s="1"/>
      <c r="F19" s="1"/>
      <c r="G19" s="1" t="s">
        <v>250</v>
      </c>
      <c r="H19" s="1"/>
      <c r="I19" s="8" t="str">
        <f aca="false">HYPERLINK("http://www.mytriorings.com/Customer-Spotlight/","http://www.mytriorings.com/Customer-Spotlight/")</f>
        <v>http://www.mytriorings.com/Customer-Spotlight/</v>
      </c>
      <c r="J19" s="1" t="s">
        <v>251</v>
      </c>
      <c r="K19" s="9" t="s">
        <v>252</v>
      </c>
      <c r="L19" s="1" t="s">
        <v>11</v>
      </c>
      <c r="M19" s="19"/>
      <c r="N19" s="19"/>
      <c r="O19" s="19"/>
      <c r="P19" s="19"/>
      <c r="Q19" s="19"/>
      <c r="R19" s="19"/>
      <c r="S19" s="19"/>
      <c r="T19" s="19"/>
      <c r="U19" s="19"/>
      <c r="V19" s="19"/>
      <c r="W19" s="19"/>
      <c r="X19" s="19"/>
      <c r="Y19" s="19"/>
      <c r="Z19" s="19"/>
    </row>
    <row r="20" customFormat="false" ht="15.75" hidden="false" customHeight="false" outlineLevel="0" collapsed="false">
      <c r="A20" s="20" t="s">
        <v>253</v>
      </c>
      <c r="B20" s="21" t="str">
        <f aca="false">HYPERLINK("http://www.mytriorings.com/requesting-an-ma.html","http://www.mytriorings.com/requesting-an-ma.html")</f>
        <v>http://www.mytriorings.com/requesting-an-ma.html</v>
      </c>
      <c r="C20" s="20"/>
      <c r="D20" s="20"/>
      <c r="E20" s="20"/>
      <c r="F20" s="20"/>
      <c r="G20" s="20" t="s">
        <v>254</v>
      </c>
      <c r="H20" s="20" t="s">
        <v>255</v>
      </c>
      <c r="I20" s="27" t="str">
        <f aca="false">HYPERLINK("http://www.mytriorings.com/requesting-an-ma.html","http://www.mytriorings.com/requesting-an-ma/")</f>
        <v>http://www.mytriorings.com/requesting-an-ma/</v>
      </c>
      <c r="J20" s="28" t="s">
        <v>256</v>
      </c>
      <c r="K20" s="29" t="s">
        <v>257</v>
      </c>
      <c r="L20" s="20" t="s">
        <v>11</v>
      </c>
      <c r="M20" s="23"/>
      <c r="N20" s="23"/>
      <c r="O20" s="23"/>
      <c r="P20" s="23"/>
      <c r="Q20" s="23"/>
      <c r="R20" s="23"/>
      <c r="S20" s="23"/>
      <c r="T20" s="23"/>
      <c r="U20" s="23"/>
      <c r="V20" s="23"/>
      <c r="W20" s="23"/>
      <c r="X20" s="23"/>
      <c r="Y20" s="23"/>
      <c r="Z20" s="23"/>
    </row>
    <row r="21" customFormat="false" ht="15.75" hidden="false" customHeight="false" outlineLevel="0" collapsed="false">
      <c r="A21" s="20" t="s">
        <v>258</v>
      </c>
      <c r="B21" s="21" t="str">
        <f aca="false">HYPERLINK("http://mytriorings.com/customer-returns-survey.html","http://mytriorings.com/customer-returns-survey.html")</f>
        <v>http://mytriorings.com/customer-returns-survey.html</v>
      </c>
      <c r="C21" s="20"/>
      <c r="D21" s="20"/>
      <c r="E21" s="20"/>
      <c r="F21" s="20"/>
      <c r="G21" s="20" t="s">
        <v>259</v>
      </c>
      <c r="H21" s="20"/>
      <c r="I21" s="21" t="str">
        <f aca="false">HYPERLINK("http://mytriorings.com/customer-returns-survey.html","http://mytriorings.com/customer-returns-survey/")</f>
        <v>http://mytriorings.com/customer-returns-survey/</v>
      </c>
      <c r="J21" s="20" t="s">
        <v>260</v>
      </c>
      <c r="K21" s="22" t="s">
        <v>261</v>
      </c>
      <c r="L21" s="20" t="s">
        <v>262</v>
      </c>
      <c r="M21" s="23"/>
      <c r="N21" s="23"/>
      <c r="O21" s="23"/>
      <c r="P21" s="23"/>
      <c r="Q21" s="23"/>
      <c r="R21" s="23"/>
      <c r="S21" s="23"/>
      <c r="T21" s="23"/>
      <c r="U21" s="23"/>
      <c r="V21" s="23"/>
      <c r="W21" s="23"/>
      <c r="X21" s="23"/>
      <c r="Y21" s="23"/>
      <c r="Z21" s="23"/>
    </row>
    <row r="22" customFormat="false" ht="15.75" hidden="false" customHeight="false" outlineLevel="0" collapsed="false">
      <c r="A22" s="20" t="s">
        <v>263</v>
      </c>
      <c r="B22" s="21" t="str">
        <f aca="false">HYPERLINK("http://www.mytriorings.com/wishlist/products.html","http://www.mytriorings.com/wishlist/products.html")</f>
        <v>http://www.mytriorings.com/wishlist/products.html</v>
      </c>
      <c r="C22" s="20"/>
      <c r="D22" s="20"/>
      <c r="E22" s="20"/>
      <c r="F22" s="20"/>
      <c r="G22" s="20" t="s">
        <v>264</v>
      </c>
      <c r="H22" s="20"/>
      <c r="I22" s="21" t="str">
        <f aca="false">HYPERLINK("http://www.mytriorings.com/wishlist/products.html","http://www.mytriorings.com/wishlist/products/")</f>
        <v>http://www.mytriorings.com/wishlist/products/</v>
      </c>
      <c r="J22" s="20" t="s">
        <v>265</v>
      </c>
      <c r="K22" s="20" t="s">
        <v>266</v>
      </c>
      <c r="L22" s="20"/>
      <c r="M22" s="23"/>
      <c r="N22" s="23"/>
      <c r="O22" s="23"/>
      <c r="P22" s="23"/>
      <c r="Q22" s="23"/>
      <c r="R22" s="23"/>
      <c r="S22" s="23"/>
      <c r="T22" s="23"/>
      <c r="U22" s="23"/>
      <c r="V22" s="23"/>
      <c r="W22" s="23"/>
      <c r="X22" s="23"/>
      <c r="Y22" s="23"/>
      <c r="Z22" s="23"/>
    </row>
    <row r="23" customFormat="false" ht="15.75" hidden="false" customHeight="false" outlineLevel="0" collapsed="false">
      <c r="A23" s="1" t="s">
        <v>267</v>
      </c>
      <c r="B23" s="8" t="s">
        <v>268</v>
      </c>
      <c r="I23" s="7" t="s">
        <v>269</v>
      </c>
      <c r="J23" s="4" t="s">
        <v>270</v>
      </c>
    </row>
    <row r="24" customFormat="false" ht="15.75" hidden="false" customHeight="false" outlineLevel="0" collapsed="false">
      <c r="A24" s="1" t="s">
        <v>271</v>
      </c>
      <c r="B24" s="8" t="s">
        <v>272</v>
      </c>
      <c r="I24" s="7" t="s">
        <v>273</v>
      </c>
      <c r="J24" s="4" t="s">
        <v>274</v>
      </c>
      <c r="L24" s="30" t="s">
        <v>62</v>
      </c>
    </row>
    <row r="25" customFormat="false" ht="15.75" hidden="false" customHeight="false" outlineLevel="0" collapsed="false">
      <c r="A25" s="1" t="s">
        <v>275</v>
      </c>
      <c r="B25" s="8" t="s">
        <v>276</v>
      </c>
      <c r="I25" s="7" t="s">
        <v>277</v>
      </c>
      <c r="J25" s="4" t="s">
        <v>278</v>
      </c>
      <c r="L25" s="30" t="s">
        <v>62</v>
      </c>
    </row>
    <row r="26" customFormat="false" ht="15.75" hidden="false" customHeight="false" outlineLevel="0" collapsed="false">
      <c r="A26" s="1" t="s">
        <v>279</v>
      </c>
      <c r="B26" s="8" t="s">
        <v>280</v>
      </c>
      <c r="I26" s="7" t="s">
        <v>281</v>
      </c>
      <c r="J26" s="4" t="s">
        <v>282</v>
      </c>
      <c r="L26" s="30" t="s">
        <v>62</v>
      </c>
    </row>
    <row r="27" customFormat="false" ht="15.75" hidden="false" customHeight="false" outlineLevel="0" collapsed="false">
      <c r="A27" s="1" t="s">
        <v>283</v>
      </c>
      <c r="B27" s="8" t="s">
        <v>284</v>
      </c>
      <c r="I27" s="7" t="s">
        <v>285</v>
      </c>
      <c r="J27" s="4" t="s">
        <v>286</v>
      </c>
      <c r="L27" s="30" t="s">
        <v>62</v>
      </c>
    </row>
    <row r="28" customFormat="false" ht="15.75" hidden="false" customHeight="false" outlineLevel="0" collapsed="false">
      <c r="A28" s="1" t="s">
        <v>287</v>
      </c>
      <c r="B28" s="8" t="s">
        <v>288</v>
      </c>
      <c r="I28" s="7" t="s">
        <v>289</v>
      </c>
      <c r="J28" s="4" t="s">
        <v>290</v>
      </c>
      <c r="L28" s="30" t="s">
        <v>62</v>
      </c>
    </row>
    <row r="29" customFormat="false" ht="15.75" hidden="false" customHeight="false" outlineLevel="0" collapsed="false">
      <c r="A29" s="1" t="s">
        <v>291</v>
      </c>
      <c r="B29" s="8" t="s">
        <v>292</v>
      </c>
      <c r="I29" s="7" t="s">
        <v>293</v>
      </c>
      <c r="J29" s="4" t="s">
        <v>294</v>
      </c>
      <c r="L29" s="30" t="s">
        <v>62</v>
      </c>
    </row>
    <row r="30" customFormat="false" ht="15.75" hidden="false" customHeight="false" outlineLevel="0" collapsed="false">
      <c r="A30" s="1" t="s">
        <v>295</v>
      </c>
      <c r="B30" s="8" t="s">
        <v>296</v>
      </c>
      <c r="I30" s="7" t="s">
        <v>297</v>
      </c>
      <c r="J30" s="4" t="s">
        <v>298</v>
      </c>
      <c r="L30" s="30" t="s">
        <v>11</v>
      </c>
    </row>
    <row r="31" customFormat="false" ht="15.75" hidden="false" customHeight="false" outlineLevel="0" collapsed="false">
      <c r="A31" s="1" t="s">
        <v>299</v>
      </c>
      <c r="B31" s="8" t="s">
        <v>300</v>
      </c>
      <c r="I31" s="7" t="s">
        <v>301</v>
      </c>
      <c r="J31" s="4" t="s">
        <v>302</v>
      </c>
      <c r="L31" s="30" t="s">
        <v>11</v>
      </c>
    </row>
    <row r="32" customFormat="false" ht="15.75" hidden="false" customHeight="false" outlineLevel="0" collapsed="false">
      <c r="A32" s="1" t="s">
        <v>303</v>
      </c>
      <c r="B32" s="8" t="s">
        <v>304</v>
      </c>
      <c r="I32" s="7" t="s">
        <v>305</v>
      </c>
      <c r="J32" s="4" t="s">
        <v>306</v>
      </c>
    </row>
    <row r="33" customFormat="false" ht="15.75" hidden="false" customHeight="false" outlineLevel="0" collapsed="false">
      <c r="A33" s="30" t="s">
        <v>307</v>
      </c>
      <c r="B33" s="31" t="s">
        <v>308</v>
      </c>
      <c r="I33" s="31" t="s">
        <v>309</v>
      </c>
      <c r="J33" s="30" t="s">
        <v>310</v>
      </c>
      <c r="K33" s="32" t="s">
        <v>311</v>
      </c>
      <c r="L33" s="30" t="s">
        <v>312</v>
      </c>
    </row>
  </sheetData>
  <hyperlinks>
    <hyperlink ref="K5" r:id="rId1" display="Get in touch! Contact us by live chat, email, or phone. 1-855-MY-RINGS, contactus@mytriorings.com"/>
    <hyperlink ref="I13" r:id="rId2" display="http://www.mytriorings.com/ways-to-pay/"/>
    <hyperlink ref="B23" r:id="rId3" display="http://www.mytriorings.com/education"/>
    <hyperlink ref="I23" r:id="rId4" display="http://www.mytriorings.com/education/"/>
    <hyperlink ref="B24" r:id="rId5" display="http://www.mytriorings.com/diamond-overview.html"/>
    <hyperlink ref="I24" r:id="rId6" display="http://www.mytriorings.com/diamond-overview/"/>
    <hyperlink ref="B25" r:id="rId7" display="http://www.mytriorings.com/the-4cs.html"/>
    <hyperlink ref="I25" r:id="rId8" display="http://www.mytriorings.com/the-4cs/"/>
    <hyperlink ref="B26" r:id="rId9" display="http://www.mytriorings.com/understanding-diamond-grading.html"/>
    <hyperlink ref="I26" r:id="rId10" display="http://www.mytriorings.com/understanding-diamond-grading/"/>
    <hyperlink ref="B27" r:id="rId11" display="http://www.mytriorings.com/todays-diamond-industry.html"/>
    <hyperlink ref="I27" r:id="rId12" display="http://www.mytriorings.com/todays-diamond-industry/"/>
    <hyperlink ref="B28" r:id="rId13" display="http://www.mytriorings.com/diamond-trends.html"/>
    <hyperlink ref="I28" r:id="rId14" display="http://www.mytriorings.com/diamond-trends/"/>
    <hyperlink ref="B29" r:id="rId15" display="http://www.mytriorings.com/gold-overview.html"/>
    <hyperlink ref="I29" r:id="rId16" display="http://www.mytriorings.com/gold-overview/"/>
    <hyperlink ref="B30" r:id="rId17" display="http://www.mytriorings.com/platinum-jewelry.html"/>
    <hyperlink ref="I30" r:id="rId18" display="http://www.mytriorings.com/platinum-jewelry/"/>
    <hyperlink ref="B31" r:id="rId19" display="http://www.mytriorings.com/ring-fit-types.html"/>
    <hyperlink ref="I31" r:id="rId20" display="http://www.mytriorings.com/ring-fit-types/"/>
    <hyperlink ref="B32" r:id="rId21" display="http://www.mytriorings.com/us-vs-them.html"/>
    <hyperlink ref="I32" r:id="rId22" display="http://www.mytriorings.com/us-vs-them/"/>
    <hyperlink ref="B33" r:id="rId23" display="http://www.mytriorings.com/the-gentlemans-guide-to-proposing.html"/>
    <hyperlink ref="I33" r:id="rId24" display="http://www.mytriorings.com/the-gentlemans-guide-to-proposin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outlineLevelRow="0" outlineLevelCol="0"/>
  <cols>
    <col collapsed="false" customWidth="true" hidden="false" outlineLevel="0" max="1" min="1" style="0" width="52.12"/>
    <col collapsed="false" customWidth="true" hidden="false" outlineLevel="0" max="2" min="2" style="0" width="81.14"/>
    <col collapsed="false" customWidth="true" hidden="false" outlineLevel="0" max="3" min="3" style="0" width="132.43"/>
    <col collapsed="false" customWidth="true" hidden="false" outlineLevel="0" max="4" min="4" style="0" width="116.42"/>
    <col collapsed="false" customWidth="true" hidden="false" outlineLevel="0" max="1025" min="5" style="0" width="14.43"/>
  </cols>
  <sheetData>
    <row r="1" customFormat="false" ht="15.75" hidden="false" customHeight="false" outlineLevel="0" collapsed="false">
      <c r="A1" s="24" t="s">
        <v>313</v>
      </c>
      <c r="B1" s="24" t="s">
        <v>314</v>
      </c>
      <c r="C1" s="24" t="s">
        <v>315</v>
      </c>
      <c r="D1" s="24"/>
      <c r="E1" s="24"/>
      <c r="F1" s="19"/>
      <c r="G1" s="19"/>
      <c r="H1" s="19"/>
      <c r="I1" s="19"/>
      <c r="J1" s="19"/>
      <c r="K1" s="19"/>
      <c r="L1" s="19"/>
      <c r="M1" s="19"/>
      <c r="N1" s="19"/>
      <c r="O1" s="19"/>
      <c r="P1" s="19"/>
      <c r="Q1" s="19"/>
      <c r="R1" s="19"/>
      <c r="S1" s="19"/>
      <c r="T1" s="19"/>
      <c r="U1" s="19"/>
      <c r="V1" s="19"/>
      <c r="W1" s="19"/>
      <c r="X1" s="19"/>
      <c r="Y1" s="19"/>
      <c r="Z1" s="19"/>
    </row>
    <row r="2" customFormat="false" ht="15.75" hidden="false" customHeight="false" outlineLevel="0" collapsed="false">
      <c r="A2" s="9" t="s">
        <v>316</v>
      </c>
      <c r="B2" s="8" t="str">
        <f aca="false">HYPERLINK("http://www.mytriorings.com/affordable-wedding-ring-sets-starting-at-only-299.html","http://www.mytriorings.com/affordable-wedding-ring-sets-starting-at-only-299.html")</f>
        <v>http://www.mytriorings.com/affordable-wedding-ring-sets-starting-at-only-299.html</v>
      </c>
      <c r="C2" s="1" t="s">
        <v>317</v>
      </c>
      <c r="D2" s="1"/>
      <c r="E2" s="1"/>
      <c r="F2" s="19"/>
      <c r="G2" s="19"/>
      <c r="H2" s="19"/>
      <c r="I2" s="19"/>
      <c r="J2" s="19"/>
      <c r="K2" s="19"/>
      <c r="L2" s="19"/>
      <c r="M2" s="19"/>
      <c r="N2" s="19"/>
      <c r="O2" s="19"/>
      <c r="P2" s="19"/>
      <c r="Q2" s="19"/>
      <c r="R2" s="19"/>
      <c r="S2" s="19"/>
      <c r="T2" s="19"/>
      <c r="U2" s="19"/>
      <c r="V2" s="19"/>
      <c r="W2" s="19"/>
      <c r="X2" s="19"/>
      <c r="Y2" s="19"/>
      <c r="Z2" s="19"/>
    </row>
    <row r="3" customFormat="false" ht="15.75" hidden="false" customHeight="false" outlineLevel="0" collapsed="false">
      <c r="A3" s="1" t="s">
        <v>318</v>
      </c>
      <c r="B3" s="8" t="str">
        <f aca="false">HYPERLINK("http://www.mytriorings.com/trio-wedding-ring-sets-as-low-as-500.html","http://www.mytriorings.com/trio-wedding-ring-sets-as-low-as-500.html")</f>
        <v>http://www.mytriorings.com/trio-wedding-ring-sets-as-low-as-500.html</v>
      </c>
      <c r="C3" s="9" t="s">
        <v>319</v>
      </c>
      <c r="D3" s="1"/>
      <c r="E3" s="1"/>
      <c r="F3" s="19"/>
      <c r="G3" s="19"/>
      <c r="H3" s="19"/>
      <c r="I3" s="19"/>
      <c r="J3" s="19"/>
      <c r="K3" s="19"/>
      <c r="L3" s="19"/>
      <c r="M3" s="19"/>
      <c r="N3" s="19"/>
      <c r="O3" s="19"/>
      <c r="P3" s="19"/>
      <c r="Q3" s="19"/>
      <c r="R3" s="19"/>
      <c r="S3" s="19"/>
      <c r="T3" s="19"/>
      <c r="U3" s="19"/>
      <c r="V3" s="19"/>
      <c r="W3" s="19"/>
      <c r="X3" s="19"/>
      <c r="Y3" s="19"/>
      <c r="Z3" s="19"/>
    </row>
    <row r="4" customFormat="false" ht="15.75" hidden="false" customHeight="false" outlineLevel="0" collapsed="false">
      <c r="A4" s="1" t="s">
        <v>320</v>
      </c>
      <c r="B4" s="8" t="str">
        <f aca="false">HYPERLINK("http://www.mytriorings.com/trio-wedding-ring-sets-as-low-as-600.html","http://www.mytriorings.com/trio-wedding-ring-sets-as-low-as-600.html")</f>
        <v>http://www.mytriorings.com/trio-wedding-ring-sets-as-low-as-600.html</v>
      </c>
      <c r="C4" s="9" t="s">
        <v>319</v>
      </c>
      <c r="D4" s="1"/>
      <c r="E4" s="1"/>
      <c r="F4" s="19"/>
      <c r="G4" s="19"/>
      <c r="H4" s="19"/>
      <c r="I4" s="19"/>
      <c r="J4" s="19"/>
      <c r="K4" s="19"/>
      <c r="L4" s="19"/>
      <c r="M4" s="19"/>
      <c r="N4" s="19"/>
      <c r="O4" s="19"/>
      <c r="P4" s="19"/>
      <c r="Q4" s="19"/>
      <c r="R4" s="19"/>
      <c r="S4" s="19"/>
      <c r="T4" s="19"/>
      <c r="U4" s="19"/>
      <c r="V4" s="19"/>
      <c r="W4" s="19"/>
      <c r="X4" s="19"/>
      <c r="Y4" s="19"/>
      <c r="Z4" s="19"/>
    </row>
    <row r="5" customFormat="false" ht="15.75" hidden="false" customHeight="false" outlineLevel="0" collapsed="false">
      <c r="A5" s="1" t="s">
        <v>321</v>
      </c>
      <c r="B5" s="8" t="str">
        <f aca="false">HYPERLINK("http://www.mytriorings.com/trio-wedding-ring-sets-as-low-as-700.html","http://www.mytriorings.com/trio-wedding-ring-sets-as-low-as-700.html")</f>
        <v>http://www.mytriorings.com/trio-wedding-ring-sets-as-low-as-700.html</v>
      </c>
      <c r="C5" s="9" t="s">
        <v>319</v>
      </c>
      <c r="D5" s="1"/>
      <c r="E5" s="1"/>
      <c r="F5" s="19"/>
      <c r="G5" s="19"/>
      <c r="H5" s="19"/>
      <c r="I5" s="19"/>
      <c r="J5" s="19"/>
      <c r="K5" s="19"/>
      <c r="L5" s="19"/>
      <c r="M5" s="19"/>
      <c r="N5" s="19"/>
      <c r="O5" s="19"/>
      <c r="P5" s="19"/>
      <c r="Q5" s="19"/>
      <c r="R5" s="19"/>
      <c r="S5" s="19"/>
      <c r="T5" s="19"/>
      <c r="U5" s="19"/>
      <c r="V5" s="19"/>
      <c r="W5" s="19"/>
      <c r="X5" s="19"/>
      <c r="Y5" s="19"/>
      <c r="Z5" s="19"/>
    </row>
    <row r="6" customFormat="false" ht="15.75" hidden="false" customHeight="false" outlineLevel="0" collapsed="false">
      <c r="A6" s="1" t="s">
        <v>322</v>
      </c>
      <c r="B6" s="8" t="str">
        <f aca="false">HYPERLINK("http://www.mytriorings.com/trio-wedding-ring-sets-as-low-as-800.html","http://www.mytriorings.com/trio-wedding-ring-sets-as-low-as-800.html")</f>
        <v>http://www.mytriorings.com/trio-wedding-ring-sets-as-low-as-800.html</v>
      </c>
      <c r="C6" s="9" t="s">
        <v>319</v>
      </c>
      <c r="D6" s="1"/>
      <c r="E6" s="1"/>
      <c r="F6" s="19"/>
      <c r="G6" s="19"/>
      <c r="H6" s="19"/>
      <c r="I6" s="19"/>
      <c r="J6" s="19"/>
      <c r="K6" s="19"/>
      <c r="L6" s="19"/>
      <c r="M6" s="19"/>
      <c r="N6" s="19"/>
      <c r="O6" s="19"/>
      <c r="P6" s="19"/>
      <c r="Q6" s="19"/>
      <c r="R6" s="19"/>
      <c r="S6" s="19"/>
      <c r="T6" s="19"/>
      <c r="U6" s="19"/>
      <c r="V6" s="19"/>
      <c r="W6" s="19"/>
      <c r="X6" s="19"/>
      <c r="Y6" s="19"/>
      <c r="Z6" s="19"/>
    </row>
    <row r="7" customFormat="false" ht="15.75" hidden="false" customHeight="false" outlineLevel="0" collapsed="false">
      <c r="A7" s="1" t="s">
        <v>323</v>
      </c>
      <c r="B7" s="8" t="str">
        <f aca="false">HYPERLINK("http://www.mytriorings.com/trio-wedding-ring-sets-as-low-as-900.html","http://www.mytriorings.com/trio-wedding-ring-sets-as-low-as-900.html")</f>
        <v>http://www.mytriorings.com/trio-wedding-ring-sets-as-low-as-900.html</v>
      </c>
      <c r="C7" s="1" t="s">
        <v>324</v>
      </c>
      <c r="D7" s="1"/>
      <c r="E7" s="1"/>
      <c r="F7" s="19"/>
      <c r="G7" s="19"/>
      <c r="H7" s="19"/>
      <c r="I7" s="19"/>
      <c r="J7" s="19"/>
      <c r="K7" s="19"/>
      <c r="L7" s="19"/>
      <c r="M7" s="19"/>
      <c r="N7" s="19"/>
      <c r="O7" s="19"/>
      <c r="P7" s="19"/>
      <c r="Q7" s="19"/>
      <c r="R7" s="19"/>
      <c r="S7" s="19"/>
      <c r="T7" s="19"/>
      <c r="U7" s="19"/>
      <c r="V7" s="19"/>
      <c r="W7" s="19"/>
      <c r="X7" s="19"/>
      <c r="Y7" s="19"/>
      <c r="Z7" s="19"/>
    </row>
    <row r="8" customFormat="false" ht="15.75" hidden="false" customHeight="false" outlineLevel="0" collapsed="false">
      <c r="A8" s="1" t="s">
        <v>325</v>
      </c>
      <c r="B8" s="8" t="str">
        <f aca="false">HYPERLINK("http://www.mytriorings.com/trio-wedding-ring-sets-as-low-as-1000.html","http://www.mytriorings.com/trio-wedding-ring-sets-as-low-as-1000.html")</f>
        <v>http://www.mytriorings.com/trio-wedding-ring-sets-as-low-as-1000.html</v>
      </c>
      <c r="C8" s="1" t="s">
        <v>324</v>
      </c>
      <c r="D8" s="1"/>
      <c r="E8" s="1"/>
      <c r="F8" s="19"/>
      <c r="G8" s="19"/>
      <c r="H8" s="19"/>
      <c r="I8" s="19"/>
      <c r="J8" s="19"/>
      <c r="K8" s="19"/>
      <c r="L8" s="19"/>
      <c r="M8" s="19"/>
      <c r="N8" s="19"/>
      <c r="O8" s="19"/>
      <c r="P8" s="19"/>
      <c r="Q8" s="19"/>
      <c r="R8" s="19"/>
      <c r="S8" s="19"/>
      <c r="T8" s="19"/>
      <c r="U8" s="19"/>
      <c r="V8" s="19"/>
      <c r="W8" s="19"/>
      <c r="X8" s="19"/>
      <c r="Y8" s="19"/>
      <c r="Z8" s="19"/>
    </row>
    <row r="9" customFormat="false" ht="15.75" hidden="false" customHeight="false" outlineLevel="0" collapsed="false">
      <c r="A9" s="1" t="s">
        <v>326</v>
      </c>
      <c r="B9" s="8" t="str">
        <f aca="false">HYPERLINK("http://www.mytriorings.com/affordable-wedding-rings.html","http://www.mytriorings.com/affordable-wedding-rings.html")</f>
        <v>http://www.mytriorings.com/affordable-wedding-rings.html</v>
      </c>
      <c r="C9" s="1" t="s">
        <v>317</v>
      </c>
      <c r="D9" s="1"/>
      <c r="E9" s="1"/>
      <c r="F9" s="19"/>
      <c r="G9" s="19"/>
      <c r="H9" s="19"/>
      <c r="I9" s="19"/>
      <c r="J9" s="19"/>
      <c r="K9" s="19"/>
      <c r="L9" s="19"/>
      <c r="M9" s="19"/>
      <c r="N9" s="19"/>
      <c r="O9" s="19"/>
      <c r="P9" s="19"/>
      <c r="Q9" s="19"/>
      <c r="R9" s="19"/>
      <c r="S9" s="19"/>
      <c r="T9" s="19"/>
      <c r="U9" s="19"/>
      <c r="V9" s="19"/>
      <c r="W9" s="19"/>
      <c r="X9" s="19"/>
      <c r="Y9" s="19"/>
      <c r="Z9" s="19"/>
    </row>
    <row r="10" customFormat="false" ht="15.75" hidden="false" customHeight="false" outlineLevel="0" collapsed="false">
      <c r="A10" s="1" t="s">
        <v>327</v>
      </c>
      <c r="B10" s="8" t="str">
        <f aca="false">HYPERLINK("http://www.mytriorings.com/mens-wedding-bands-without-diamonds.html/","http://www.mytriorings.com/mens-wedding-bands-without-diamonds.html/")</f>
        <v>http://www.mytriorings.com/mens-wedding-bands-without-diamonds.html/</v>
      </c>
      <c r="C10" s="9" t="s">
        <v>328</v>
      </c>
      <c r="D10" s="1"/>
      <c r="E10" s="1"/>
      <c r="F10" s="19"/>
      <c r="G10" s="19"/>
      <c r="H10" s="19"/>
      <c r="I10" s="19"/>
      <c r="J10" s="19"/>
      <c r="K10" s="19"/>
      <c r="L10" s="19"/>
      <c r="M10" s="19"/>
      <c r="N10" s="19"/>
      <c r="O10" s="19"/>
      <c r="P10" s="19"/>
      <c r="Q10" s="19"/>
      <c r="R10" s="19"/>
      <c r="S10" s="19"/>
      <c r="T10" s="19"/>
      <c r="U10" s="19"/>
      <c r="V10" s="19"/>
      <c r="W10" s="19"/>
      <c r="X10" s="19"/>
      <c r="Y10" s="19"/>
      <c r="Z10" s="19"/>
    </row>
    <row r="11" customFormat="false" ht="15.75" hidden="false" customHeight="false" outlineLevel="0" collapsed="false">
      <c r="A11" s="1" t="s">
        <v>210</v>
      </c>
      <c r="B11" s="8" t="str">
        <f aca="false">HYPERLINK("http://www.mytriorings.com/ring-size-guide.html","http://www.mytriorings.com/ring-size-guide.html")</f>
        <v>http://www.mytriorings.com/ring-size-guide.html</v>
      </c>
      <c r="C11" s="1" t="s">
        <v>329</v>
      </c>
      <c r="D11" s="1"/>
      <c r="E11" s="1"/>
      <c r="F11" s="19"/>
      <c r="G11" s="19"/>
      <c r="H11" s="19"/>
      <c r="I11" s="19"/>
      <c r="J11" s="19"/>
      <c r="K11" s="19"/>
      <c r="L11" s="19"/>
      <c r="M11" s="19"/>
      <c r="N11" s="19"/>
      <c r="O11" s="19"/>
      <c r="P11" s="19"/>
      <c r="Q11" s="19"/>
      <c r="R11" s="19"/>
      <c r="S11" s="19"/>
      <c r="T11" s="19"/>
      <c r="U11" s="19"/>
      <c r="V11" s="19"/>
      <c r="W11" s="19"/>
      <c r="X11" s="19"/>
      <c r="Y11" s="19"/>
      <c r="Z11" s="19"/>
    </row>
    <row r="12" customFormat="false" ht="15.75" hidden="false" customHeight="false" outlineLevel="0" collapsed="false">
      <c r="A12" s="33" t="s">
        <v>330</v>
      </c>
      <c r="B12" s="34" t="str">
        <f aca="false">HYPERLINK("http://www.mytriorings.com/10k-gold-wedding-sets.html","http://www.mytriorings.com/10k-gold-wedding-sets.html")</f>
        <v>http://www.mytriorings.com/10k-gold-wedding-sets.html</v>
      </c>
      <c r="C12" s="35" t="s">
        <v>331</v>
      </c>
      <c r="D12" s="33"/>
      <c r="E12" s="33"/>
      <c r="F12" s="36"/>
      <c r="G12" s="36"/>
      <c r="H12" s="36"/>
      <c r="I12" s="36"/>
      <c r="J12" s="36"/>
      <c r="K12" s="36"/>
      <c r="L12" s="36"/>
      <c r="M12" s="36"/>
      <c r="N12" s="36"/>
      <c r="O12" s="36"/>
      <c r="P12" s="36"/>
      <c r="Q12" s="36"/>
      <c r="R12" s="36"/>
      <c r="S12" s="36"/>
      <c r="T12" s="36"/>
      <c r="U12" s="36"/>
      <c r="V12" s="36"/>
      <c r="W12" s="36"/>
      <c r="X12" s="36"/>
      <c r="Y12" s="36"/>
      <c r="Z12" s="36"/>
    </row>
    <row r="13" customFormat="false" ht="15.75" hidden="false" customHeight="false" outlineLevel="0" collapsed="false">
      <c r="A13" s="33" t="s">
        <v>332</v>
      </c>
      <c r="B13" s="34" t="str">
        <f aca="false">HYPERLINK("http://www.mytriorings.com/14k-wedding-ring-sets.html","http://www.mytriorings.com/14k-wedding-ring-sets.html")</f>
        <v>http://www.mytriorings.com/14k-wedding-ring-sets.html</v>
      </c>
      <c r="C13" s="35" t="s">
        <v>331</v>
      </c>
      <c r="D13" s="33"/>
      <c r="E13" s="33"/>
      <c r="F13" s="36"/>
      <c r="G13" s="36"/>
      <c r="H13" s="36"/>
      <c r="I13" s="36"/>
      <c r="J13" s="36"/>
      <c r="K13" s="36"/>
      <c r="L13" s="36"/>
      <c r="M13" s="36"/>
      <c r="N13" s="36"/>
      <c r="O13" s="36"/>
      <c r="P13" s="36"/>
      <c r="Q13" s="36"/>
      <c r="R13" s="36"/>
      <c r="S13" s="36"/>
      <c r="T13" s="36"/>
      <c r="U13" s="36"/>
      <c r="V13" s="36"/>
      <c r="W13" s="36"/>
      <c r="X13" s="36"/>
      <c r="Y13" s="36"/>
      <c r="Z13" s="36"/>
    </row>
    <row r="14" customFormat="false" ht="15.75" hidden="false" customHeight="false" outlineLevel="0" collapsed="false">
      <c r="A14" s="33" t="s">
        <v>333</v>
      </c>
      <c r="B14" s="34" t="str">
        <f aca="false">HYPERLINK("http://www.mytriorings.com/white-yellow-gold-wedding-rings.html","http://www.mytriorings.com/white-yellow-gold-wedding-rings.html")</f>
        <v>http://www.mytriorings.com/white-yellow-gold-wedding-rings.html</v>
      </c>
      <c r="C14" s="35" t="s">
        <v>331</v>
      </c>
      <c r="D14" s="33"/>
      <c r="E14" s="33"/>
      <c r="F14" s="36"/>
      <c r="G14" s="36"/>
      <c r="H14" s="36"/>
      <c r="I14" s="36"/>
      <c r="J14" s="36"/>
      <c r="K14" s="36"/>
      <c r="L14" s="36"/>
      <c r="M14" s="36"/>
      <c r="N14" s="36"/>
      <c r="O14" s="36"/>
      <c r="P14" s="36"/>
      <c r="Q14" s="36"/>
      <c r="R14" s="36"/>
      <c r="S14" s="36"/>
      <c r="T14" s="36"/>
      <c r="U14" s="36"/>
      <c r="V14" s="36"/>
      <c r="W14" s="36"/>
      <c r="X14" s="36"/>
      <c r="Y14" s="36"/>
      <c r="Z14" s="36"/>
    </row>
    <row r="15" customFormat="false" ht="15.75" hidden="false" customHeight="false" outlineLevel="0" collapsed="false">
      <c r="A15" s="33" t="s">
        <v>333</v>
      </c>
      <c r="B15" s="34" t="str">
        <f aca="false">HYPERLINK("http://www.mytriorings.com/white-a-yellow-gold-diamond-wedding-rings.html","http://www.mytriorings.com/white-a-yellow-gold-diamond-wedding-rings.html")</f>
        <v>http://www.mytriorings.com/white-a-yellow-gold-diamond-wedding-rings.html</v>
      </c>
      <c r="C15" s="35" t="s">
        <v>331</v>
      </c>
      <c r="D15" s="33"/>
      <c r="E15" s="33"/>
      <c r="F15" s="36"/>
      <c r="G15" s="36"/>
      <c r="H15" s="36"/>
      <c r="I15" s="36"/>
      <c r="J15" s="36"/>
      <c r="K15" s="36"/>
      <c r="L15" s="36"/>
      <c r="M15" s="36"/>
      <c r="N15" s="36"/>
      <c r="O15" s="36"/>
      <c r="P15" s="36"/>
      <c r="Q15" s="36"/>
      <c r="R15" s="36"/>
      <c r="S15" s="36"/>
      <c r="T15" s="36"/>
      <c r="U15" s="36"/>
      <c r="V15" s="36"/>
      <c r="W15" s="36"/>
      <c r="X15" s="36"/>
      <c r="Y15" s="36"/>
      <c r="Z15" s="36"/>
    </row>
    <row r="16" customFormat="false" ht="15.75" hidden="false" customHeight="false" outlineLevel="0" collapsed="false">
      <c r="A16" s="33" t="s">
        <v>334</v>
      </c>
      <c r="B16" s="34" t="str">
        <f aca="false">HYPERLINK("http://www.mytriorings.com/solitare-vs-cluster-diamonds.html","http://www.mytriorings.com/solitare-vs-cluster-diamonds.html")</f>
        <v>http://www.mytriorings.com/solitare-vs-cluster-diamonds.html</v>
      </c>
      <c r="C16" s="33" t="s">
        <v>335</v>
      </c>
      <c r="D16" s="33"/>
      <c r="E16" s="33"/>
      <c r="F16" s="36"/>
      <c r="G16" s="36"/>
      <c r="H16" s="36"/>
      <c r="I16" s="36"/>
      <c r="J16" s="36"/>
      <c r="K16" s="36"/>
      <c r="L16" s="36"/>
      <c r="M16" s="36"/>
      <c r="N16" s="36"/>
      <c r="O16" s="36"/>
      <c r="P16" s="36"/>
      <c r="Q16" s="36"/>
      <c r="R16" s="36"/>
      <c r="S16" s="36"/>
      <c r="T16" s="36"/>
      <c r="U16" s="36"/>
      <c r="V16" s="36"/>
      <c r="W16" s="36"/>
      <c r="X16" s="36"/>
      <c r="Y16" s="36"/>
      <c r="Z16" s="36"/>
    </row>
    <row r="17" customFormat="false" ht="15.75" hidden="false" customHeight="false" outlineLevel="0" collapsed="false">
      <c r="A17" s="33" t="s">
        <v>336</v>
      </c>
      <c r="B17" s="34" t="str">
        <f aca="false">HYPERLINK("http://www.mytriorings.com/diamond-cut-shapes.html","http://www.mytriorings.com/diamond-cut-shapes.html")</f>
        <v>http://www.mytriorings.com/diamond-cut-shapes.html</v>
      </c>
      <c r="C17" s="33" t="s">
        <v>335</v>
      </c>
      <c r="D17" s="33"/>
      <c r="E17" s="33"/>
      <c r="F17" s="36"/>
      <c r="G17" s="36"/>
      <c r="H17" s="36"/>
      <c r="I17" s="36"/>
      <c r="J17" s="36"/>
      <c r="K17" s="36"/>
      <c r="L17" s="36"/>
      <c r="M17" s="36"/>
      <c r="N17" s="36"/>
      <c r="O17" s="36"/>
      <c r="P17" s="36"/>
      <c r="Q17" s="36"/>
      <c r="R17" s="36"/>
      <c r="S17" s="36"/>
      <c r="T17" s="36"/>
      <c r="U17" s="36"/>
      <c r="V17" s="36"/>
      <c r="W17" s="36"/>
      <c r="X17" s="36"/>
      <c r="Y17" s="36"/>
      <c r="Z17" s="36"/>
    </row>
    <row r="18" customFormat="false" ht="15.75" hidden="false" customHeight="false" outlineLevel="0" collapsed="false">
      <c r="A18" s="20" t="s">
        <v>337</v>
      </c>
      <c r="B18" s="21" t="str">
        <f aca="false">HYPERLINK("http://www.mytriorings.com/fancy-cut-engagement-rings.html/","http://www.mytriorings.com/fancy-cut-engagement-rings.html/")</f>
        <v>http://www.mytriorings.com/fancy-cut-engagement-rings.html/</v>
      </c>
      <c r="C18" s="20" t="s">
        <v>338</v>
      </c>
      <c r="D18" s="23"/>
      <c r="E18" s="23"/>
      <c r="F18" s="23"/>
      <c r="G18" s="23"/>
      <c r="H18" s="23"/>
      <c r="I18" s="23"/>
      <c r="J18" s="23"/>
      <c r="K18" s="23"/>
      <c r="L18" s="23"/>
      <c r="M18" s="23"/>
      <c r="N18" s="23"/>
      <c r="O18" s="23"/>
      <c r="P18" s="23"/>
      <c r="Q18" s="23"/>
      <c r="R18" s="23"/>
      <c r="S18" s="23"/>
      <c r="T18" s="23"/>
    </row>
    <row r="19" customFormat="false" ht="15.75" hidden="false" customHeight="false" outlineLevel="0" collapsed="false">
      <c r="A19" s="20" t="s">
        <v>339</v>
      </c>
      <c r="B19" s="21" t="str">
        <f aca="false">HYPERLINK("http://www.mytriorings.com/round-cut-engagement-rings.html/","http://www.mytriorings.com/round-cut-engagement-rings.html/")</f>
        <v>http://www.mytriorings.com/round-cut-engagement-rings.html/</v>
      </c>
      <c r="C19" s="20" t="s">
        <v>338</v>
      </c>
      <c r="D19" s="23"/>
      <c r="E19" s="23"/>
      <c r="F19" s="23"/>
      <c r="G19" s="23"/>
      <c r="H19" s="23"/>
      <c r="I19" s="23"/>
      <c r="J19" s="23"/>
      <c r="K19" s="23"/>
      <c r="L19" s="23"/>
      <c r="M19" s="23"/>
      <c r="N19" s="23"/>
      <c r="O19" s="23"/>
      <c r="P19" s="23"/>
      <c r="Q19" s="23"/>
      <c r="R19" s="23"/>
      <c r="S19" s="23"/>
      <c r="T19" s="23"/>
    </row>
    <row r="20" customFormat="false" ht="15.75" hidden="false" customHeight="false" outlineLevel="0" collapsed="false">
      <c r="A20" s="20" t="s">
        <v>340</v>
      </c>
      <c r="B20" s="21" t="str">
        <f aca="false">HYPERLINK("http://www.mytriorings.com/princess-cut-engagement-rings.html/","http://www.mytriorings.com/princess-cut-engagement-rings.html/")</f>
        <v>http://www.mytriorings.com/princess-cut-engagement-rings.html/</v>
      </c>
      <c r="C20" s="20" t="s">
        <v>338</v>
      </c>
      <c r="D20" s="23"/>
      <c r="E20" s="23"/>
      <c r="F20" s="23"/>
      <c r="G20" s="23"/>
      <c r="H20" s="23"/>
      <c r="I20" s="23"/>
      <c r="J20" s="23"/>
      <c r="K20" s="23"/>
      <c r="L20" s="23"/>
      <c r="M20" s="23"/>
      <c r="N20" s="23"/>
      <c r="O20" s="23"/>
      <c r="P20" s="23"/>
      <c r="Q20" s="23"/>
      <c r="R20" s="23"/>
      <c r="S20" s="23"/>
      <c r="T20" s="23"/>
    </row>
    <row r="21" customFormat="false" ht="15.75" hidden="false" customHeight="false" outlineLevel="0" collapsed="false">
      <c r="A21" s="20" t="s">
        <v>341</v>
      </c>
      <c r="B21" s="21" t="str">
        <f aca="false">HYPERLINK("http://www.mytriorings.com/princess-cut-diamond-trio-wedding-ring-sets.html","http://www.mytriorings.com/princess-cut-diamond-trio-wedding-ring-sets.html")</f>
        <v>http://www.mytriorings.com/princess-cut-diamond-trio-wedding-ring-sets.html</v>
      </c>
      <c r="C21" s="20" t="s">
        <v>342</v>
      </c>
      <c r="D21" s="23"/>
      <c r="E21" s="23"/>
      <c r="F21" s="23"/>
      <c r="G21" s="23"/>
      <c r="H21" s="23"/>
      <c r="I21" s="23"/>
      <c r="J21" s="23"/>
      <c r="K21" s="23"/>
      <c r="L21" s="23"/>
      <c r="M21" s="23"/>
      <c r="N21" s="23"/>
      <c r="O21" s="23"/>
      <c r="P21" s="23"/>
      <c r="Q21" s="23"/>
      <c r="R21" s="23"/>
      <c r="S21" s="23"/>
      <c r="T21" s="23"/>
    </row>
    <row r="22" customFormat="false" ht="15.75" hidden="false" customHeight="false" outlineLevel="0" collapsed="false">
      <c r="A22" s="20" t="s">
        <v>343</v>
      </c>
      <c r="B22" s="21" t="str">
        <f aca="false">HYPERLINK("http://www.mytriorings.com/mens-diamond-bands.html/","http://www.mytriorings.com/mens-diamond-bands.html/")</f>
        <v>http://www.mytriorings.com/mens-diamond-bands.html/</v>
      </c>
      <c r="C22" s="20" t="s">
        <v>344</v>
      </c>
      <c r="D22" s="23"/>
      <c r="E22" s="23"/>
      <c r="F22" s="23"/>
      <c r="G22" s="23"/>
      <c r="H22" s="23"/>
      <c r="I22" s="23"/>
      <c r="J22" s="23"/>
      <c r="K22" s="23"/>
      <c r="L22" s="23"/>
      <c r="M22" s="23"/>
      <c r="N22" s="23"/>
      <c r="O22" s="23"/>
      <c r="P22" s="23"/>
      <c r="Q22" s="23"/>
      <c r="R22" s="23"/>
      <c r="S22" s="23"/>
      <c r="T22" s="23"/>
    </row>
    <row r="23" customFormat="false" ht="15.75" hidden="false" customHeight="false" outlineLevel="0" collapsed="false">
      <c r="A23" s="20" t="s">
        <v>345</v>
      </c>
      <c r="B23" s="21" t="str">
        <f aca="false">HYPERLINK("http://www.mytriorings.com/cyo/create.html","http://www.mytriorings.com/cyo/create.html")</f>
        <v>http://www.mytriorings.com/cyo/create.html</v>
      </c>
      <c r="C23" s="20" t="s">
        <v>346</v>
      </c>
      <c r="D23" s="23"/>
      <c r="E23" s="23"/>
      <c r="F23" s="23"/>
      <c r="G23" s="23"/>
      <c r="H23" s="23"/>
      <c r="I23" s="23"/>
      <c r="J23" s="23"/>
      <c r="K23" s="23"/>
      <c r="L23" s="23"/>
      <c r="M23" s="23"/>
      <c r="N23" s="23"/>
      <c r="O23" s="23"/>
      <c r="P23" s="23"/>
      <c r="Q23" s="23"/>
      <c r="R23" s="23"/>
      <c r="S23" s="23"/>
      <c r="T23" s="23"/>
    </row>
    <row r="24" customFormat="false" ht="15.75" hidden="false" customHeight="false" outlineLevel="0" collapsed="false">
      <c r="A24" s="20" t="s">
        <v>347</v>
      </c>
      <c r="B24" s="37" t="str">
        <f aca="false">HYPERLINK("http://www.mytriorings.com/10k14k-landing-page.html","http://www.mytriorings.com/10k14k-landing-page.html")</f>
        <v>http://www.mytriorings.com/10k14k-landing-page.html</v>
      </c>
      <c r="C24" s="38" t="s">
        <v>348</v>
      </c>
      <c r="D24" s="19"/>
      <c r="E24" s="19"/>
      <c r="F24" s="19"/>
      <c r="G24" s="19"/>
      <c r="H24" s="19"/>
      <c r="I24" s="19"/>
      <c r="J24" s="19"/>
      <c r="K24" s="19"/>
      <c r="L24" s="19"/>
      <c r="M24" s="19"/>
      <c r="N24" s="19"/>
      <c r="O24" s="19"/>
      <c r="P24" s="19"/>
      <c r="Q24" s="19"/>
      <c r="R24" s="19"/>
      <c r="S24" s="19"/>
      <c r="T24" s="19"/>
    </row>
    <row r="25" customFormat="false" ht="15.75" hidden="false" customHeight="false" outlineLevel="0" collapsed="false">
      <c r="A25" s="39" t="s">
        <v>349</v>
      </c>
      <c r="B25" s="40" t="str">
        <f aca="false">HYPERLINK("http://www.mytriorings.com/our-advantage.html","http://www.mytriorings.com/our-advantage.html")</f>
        <v>http://www.mytriorings.com/our-advantage.html</v>
      </c>
      <c r="C25" s="41" t="s">
        <v>350</v>
      </c>
      <c r="D25" s="19"/>
      <c r="E25" s="19"/>
      <c r="F25" s="19"/>
      <c r="G25" s="19"/>
      <c r="H25" s="19"/>
      <c r="I25" s="19"/>
      <c r="J25" s="19"/>
      <c r="K25" s="19"/>
      <c r="L25" s="19"/>
      <c r="M25" s="19"/>
      <c r="N25" s="19"/>
      <c r="O25" s="19"/>
      <c r="P25" s="19"/>
      <c r="Q25" s="19"/>
      <c r="R25" s="19"/>
      <c r="S25" s="19"/>
      <c r="T25" s="19"/>
    </row>
    <row r="26" customFormat="false" ht="15.75" hidden="false" customHeight="false" outlineLevel="0" collapsed="false">
      <c r="A26" s="39" t="s">
        <v>258</v>
      </c>
      <c r="B26" s="40" t="str">
        <f aca="false">HYPERLINK("http://mytriorings.com/customer-returns-survey.html","http://mytriorings.com/customer-returns-survey.html")</f>
        <v>http://mytriorings.com/customer-returns-survey.html</v>
      </c>
      <c r="C26" s="41" t="s">
        <v>262</v>
      </c>
      <c r="D26" s="19"/>
      <c r="E26" s="19"/>
      <c r="F26" s="19"/>
      <c r="G26" s="19"/>
      <c r="H26" s="19"/>
      <c r="I26" s="19"/>
      <c r="J26" s="19"/>
      <c r="K26" s="19"/>
      <c r="L26" s="19"/>
      <c r="M26" s="19"/>
      <c r="N26" s="19"/>
      <c r="O26" s="19"/>
      <c r="P26" s="19"/>
      <c r="Q26" s="19"/>
      <c r="R26" s="19"/>
      <c r="S26" s="19"/>
      <c r="T26" s="19"/>
    </row>
    <row r="27" customFormat="false" ht="15.75" hidden="false" customHeight="false" outlineLevel="0" collapsed="false">
      <c r="A27" s="1" t="s">
        <v>182</v>
      </c>
      <c r="B27" s="8" t="str">
        <f aca="false">HYPERLINK("http://www.mytriorings.com/for-the-perfect-match.html","http://www.mytriorings.com/for-the-perfect-match.html")</f>
        <v>http://www.mytriorings.com/for-the-perfect-match.html</v>
      </c>
      <c r="C27" s="19" t="s">
        <v>350</v>
      </c>
      <c r="D27" s="19"/>
      <c r="E27" s="19"/>
      <c r="F27" s="19"/>
      <c r="G27" s="19"/>
      <c r="H27" s="19"/>
      <c r="I27" s="19"/>
      <c r="J27" s="19"/>
      <c r="K27" s="19"/>
      <c r="L27" s="19"/>
      <c r="M27" s="19"/>
      <c r="N27" s="19"/>
      <c r="O27" s="19"/>
      <c r="P27" s="19"/>
    </row>
    <row r="28" customFormat="false" ht="15.75" hidden="false" customHeight="false" outlineLevel="0" collapsed="false">
      <c r="A28" s="20" t="s">
        <v>147</v>
      </c>
      <c r="B28" s="21" t="str">
        <f aca="false">HYPERLINK("http://www.mytriorings.com/wide-wedding-bands.html","http://www.mytriorings.com/wide-wedding-bands.html")</f>
        <v>http://www.mytriorings.com/wide-wedding-bands.html</v>
      </c>
      <c r="C28" s="23" t="s">
        <v>351</v>
      </c>
      <c r="D28" s="23"/>
      <c r="E28" s="23"/>
      <c r="F28" s="23"/>
      <c r="G28" s="23"/>
      <c r="H28" s="23"/>
      <c r="I28" s="23"/>
      <c r="J28" s="23"/>
      <c r="K28" s="23"/>
      <c r="L28" s="23"/>
      <c r="M28" s="23"/>
      <c r="N28" s="23"/>
      <c r="O28" s="23"/>
      <c r="P28" s="23"/>
      <c r="Q28" s="23"/>
      <c r="R28"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outlineLevelRow="0" outlineLevelCol="0"/>
  <cols>
    <col collapsed="false" customWidth="true" hidden="false" outlineLevel="0" max="1" min="1" style="0" width="13.7"/>
    <col collapsed="false" customWidth="true" hidden="false" outlineLevel="0" max="2" min="2" style="0" width="28.86"/>
    <col collapsed="false" customWidth="true" hidden="false" outlineLevel="0" max="3" min="3" style="0" width="30.86"/>
    <col collapsed="false" customWidth="true" hidden="false" outlineLevel="0" max="4" min="4" style="0" width="56.14"/>
    <col collapsed="false" customWidth="true" hidden="false" outlineLevel="0" max="1025" min="5" style="0" width="14.43"/>
  </cols>
  <sheetData>
    <row r="1" customFormat="false" ht="15.75" hidden="false" customHeight="false" outlineLevel="0" collapsed="false">
      <c r="A1" s="6" t="s">
        <v>0</v>
      </c>
      <c r="B1" s="6" t="s">
        <v>352</v>
      </c>
      <c r="C1" s="6" t="s">
        <v>175</v>
      </c>
      <c r="D1" s="6" t="s">
        <v>4</v>
      </c>
      <c r="E1" s="42"/>
    </row>
    <row r="2" customFormat="false" ht="15.75" hidden="false" customHeight="false" outlineLevel="0" collapsed="false">
      <c r="A2" s="20" t="s">
        <v>353</v>
      </c>
      <c r="B2" s="20" t="s">
        <v>354</v>
      </c>
      <c r="C2" s="20" t="s">
        <v>355</v>
      </c>
      <c r="D2" s="22" t="s">
        <v>356</v>
      </c>
      <c r="E2" s="6"/>
    </row>
    <row r="3" customFormat="false" ht="15.75" hidden="false" customHeight="false" outlineLevel="0" collapsed="false">
      <c r="A3" s="20" t="s">
        <v>357</v>
      </c>
      <c r="B3" s="20" t="s">
        <v>358</v>
      </c>
      <c r="C3" s="20" t="s">
        <v>359</v>
      </c>
      <c r="D3" s="22" t="s">
        <v>360</v>
      </c>
      <c r="E3" s="6"/>
    </row>
    <row r="4" customFormat="false" ht="15.75" hidden="false" customHeight="false" outlineLevel="0" collapsed="false">
      <c r="A4" s="20" t="s">
        <v>263</v>
      </c>
      <c r="B4" s="20" t="s">
        <v>361</v>
      </c>
      <c r="C4" s="20" t="s">
        <v>265</v>
      </c>
      <c r="D4" s="22" t="s">
        <v>266</v>
      </c>
      <c r="E4" s="6"/>
    </row>
    <row r="5" customFormat="false" ht="15.75" hidden="false" customHeight="false" outlineLevel="0" collapsed="false">
      <c r="A5" s="20" t="s">
        <v>362</v>
      </c>
      <c r="B5" s="20" t="s">
        <v>363</v>
      </c>
      <c r="C5" s="20" t="s">
        <v>364</v>
      </c>
      <c r="D5" s="22" t="s">
        <v>365</v>
      </c>
      <c r="E5" s="10"/>
      <c r="F5" s="43"/>
      <c r="G5" s="43"/>
      <c r="H5" s="43"/>
      <c r="I5" s="43"/>
      <c r="J5" s="43"/>
      <c r="K5" s="43"/>
      <c r="L5" s="43"/>
      <c r="M5" s="43"/>
      <c r="N5" s="43"/>
      <c r="O5" s="43"/>
      <c r="P5" s="43"/>
      <c r="Q5" s="43"/>
      <c r="R5" s="43"/>
      <c r="S5" s="43"/>
      <c r="T5" s="43"/>
      <c r="U5" s="43"/>
      <c r="V5" s="43"/>
      <c r="W5" s="43"/>
      <c r="X5" s="43"/>
      <c r="Y5" s="43"/>
      <c r="Z5" s="43"/>
      <c r="AA5" s="4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true" showOutlineSymbols="true" defaultGridColor="true" view="normal" topLeftCell="C19" colorId="64" zoomScale="100" zoomScaleNormal="100" zoomScalePageLayoutView="100" workbookViewId="0">
      <selection pane="topLeft" activeCell="C33" activeCellId="0" sqref="C33"/>
    </sheetView>
  </sheetViews>
  <sheetFormatPr defaultRowHeight="12.8" outlineLevelRow="0" outlineLevelCol="0"/>
  <cols>
    <col collapsed="false" customWidth="true" hidden="false" outlineLevel="0" max="1" min="1" style="0" width="32.43"/>
    <col collapsed="false" customWidth="true" hidden="false" outlineLevel="0" max="2" min="2" style="0" width="50.48"/>
    <col collapsed="false" customWidth="true" hidden="false" outlineLevel="0" max="3" min="3" style="0" width="124.69"/>
    <col collapsed="false" customWidth="false" hidden="false" outlineLevel="0" max="1025" min="4" style="0" width="11.52"/>
  </cols>
  <sheetData>
    <row r="1" customFormat="false" ht="28.45" hidden="false" customHeight="false" outlineLevel="0" collapsed="false">
      <c r="A1" s="7" t="s">
        <v>366</v>
      </c>
      <c r="B1" s="4" t="s">
        <v>15</v>
      </c>
      <c r="C1" s="5" t="s">
        <v>16</v>
      </c>
    </row>
    <row r="2" customFormat="false" ht="15" hidden="false" customHeight="false" outlineLevel="0" collapsed="false">
      <c r="A2" s="7" t="s">
        <v>367</v>
      </c>
      <c r="B2" s="4" t="s">
        <v>20</v>
      </c>
      <c r="C2" s="5" t="s">
        <v>21</v>
      </c>
    </row>
    <row r="3" customFormat="false" ht="28.45" hidden="false" customHeight="false" outlineLevel="0" collapsed="false">
      <c r="A3" s="7" t="s">
        <v>368</v>
      </c>
      <c r="B3" s="4" t="s">
        <v>25</v>
      </c>
      <c r="C3" s="5" t="s">
        <v>26</v>
      </c>
    </row>
    <row r="4" customFormat="false" ht="28.45" hidden="false" customHeight="false" outlineLevel="0" collapsed="false">
      <c r="A4" s="7" t="s">
        <v>369</v>
      </c>
      <c r="B4" s="4" t="s">
        <v>30</v>
      </c>
      <c r="C4" s="5" t="s">
        <v>31</v>
      </c>
    </row>
    <row r="5" customFormat="false" ht="28.45" hidden="false" customHeight="false" outlineLevel="0" collapsed="false">
      <c r="A5" s="7" t="s">
        <v>370</v>
      </c>
      <c r="B5" s="4" t="s">
        <v>35</v>
      </c>
      <c r="C5" s="5" t="s">
        <v>36</v>
      </c>
    </row>
    <row r="6" customFormat="false" ht="28.45" hidden="false" customHeight="false" outlineLevel="0" collapsed="false">
      <c r="A6" s="7" t="s">
        <v>371</v>
      </c>
      <c r="B6" s="4" t="s">
        <v>40</v>
      </c>
      <c r="C6" s="5" t="s">
        <v>41</v>
      </c>
    </row>
    <row r="7" customFormat="false" ht="28.45" hidden="false" customHeight="false" outlineLevel="0" collapsed="false">
      <c r="A7" s="7" t="s">
        <v>372</v>
      </c>
      <c r="B7" s="4" t="s">
        <v>45</v>
      </c>
      <c r="C7" s="5" t="s">
        <v>46</v>
      </c>
    </row>
    <row r="8" customFormat="false" ht="15" hidden="false" customHeight="false" outlineLevel="0" collapsed="false">
      <c r="A8" s="7" t="s">
        <v>373</v>
      </c>
      <c r="B8" s="4" t="s">
        <v>66</v>
      </c>
      <c r="C8" s="11" t="s">
        <v>67</v>
      </c>
    </row>
    <row r="9" customFormat="false" ht="28.45" hidden="false" customHeight="false" outlineLevel="0" collapsed="false">
      <c r="A9" s="7" t="s">
        <v>374</v>
      </c>
      <c r="B9" s="4" t="s">
        <v>71</v>
      </c>
      <c r="C9" s="5" t="s">
        <v>72</v>
      </c>
    </row>
    <row r="10" customFormat="false" ht="15" hidden="false" customHeight="false" outlineLevel="0" collapsed="false">
      <c r="A10" s="7" t="s">
        <v>375</v>
      </c>
      <c r="B10" s="4" t="s">
        <v>76</v>
      </c>
      <c r="C10" s="44" t="s">
        <v>77</v>
      </c>
    </row>
    <row r="11" customFormat="false" ht="26.95" hidden="false" customHeight="false" outlineLevel="0" collapsed="false">
      <c r="A11" s="7" t="s">
        <v>376</v>
      </c>
      <c r="B11" s="4" t="s">
        <v>81</v>
      </c>
      <c r="C11" s="12" t="s">
        <v>82</v>
      </c>
    </row>
    <row r="12" customFormat="false" ht="15" hidden="false" customHeight="false" outlineLevel="0" collapsed="false">
      <c r="A12" s="7" t="str">
        <f aca="false">HYPERLINK("same-sex-wedding-bands.html","same-sex-wedding-bands/")</f>
        <v>same-sex-wedding-bands/</v>
      </c>
      <c r="B12" s="4" t="s">
        <v>96</v>
      </c>
      <c r="C12" s="5" t="s">
        <v>97</v>
      </c>
    </row>
    <row r="13" customFormat="false" ht="28.45" hidden="false" customHeight="false" outlineLevel="0" collapsed="false">
      <c r="A13" s="7" t="str">
        <f aca="false">HYPERLINK("student.html/","student/")</f>
        <v>student/</v>
      </c>
      <c r="B13" s="4" t="s">
        <v>117</v>
      </c>
      <c r="C13" s="5" t="s">
        <v>118</v>
      </c>
    </row>
    <row r="14" customFormat="false" ht="28.45" hidden="false" customHeight="false" outlineLevel="0" collapsed="false">
      <c r="A14" s="7" t="str">
        <f aca="false">HYPERLINK("military.html/","military/")</f>
        <v>military/</v>
      </c>
      <c r="B14" s="4" t="s">
        <v>123</v>
      </c>
      <c r="C14" s="5" t="s">
        <v>124</v>
      </c>
    </row>
    <row r="15" customFormat="false" ht="28.45" hidden="false" customHeight="false" outlineLevel="0" collapsed="false">
      <c r="A15" s="7" t="str">
        <f aca="false">HYPERLINK("wedding-ring-sets-on-a-budget.html","wedding-ring-sets-on-a-budget/")</f>
        <v>wedding-ring-sets-on-a-budget/</v>
      </c>
      <c r="B15" s="4" t="s">
        <v>131</v>
      </c>
      <c r="C15" s="5" t="s">
        <v>132</v>
      </c>
    </row>
    <row r="16" customFormat="false" ht="28.45" hidden="false" customHeight="false" outlineLevel="0" collapsed="false">
      <c r="A16" s="7" t="str">
        <f aca="false">HYPERLINK("she-said-yes-special.html","she-said-yes-special/")</f>
        <v>she-said-yes-special/</v>
      </c>
      <c r="B16" s="4" t="s">
        <v>145</v>
      </c>
      <c r="C16" s="5" t="s">
        <v>146</v>
      </c>
    </row>
    <row r="17" customFormat="false" ht="28.45" hidden="false" customHeight="false" outlineLevel="0" collapsed="false">
      <c r="A17" s="7" t="str">
        <f aca="false">HYPERLINK("plus-size-wedding-ring-sets.html","plus-size-wedding-ring-set/")</f>
        <v>plus-size-wedding-ring-set/</v>
      </c>
      <c r="B17" s="4" t="s">
        <v>377</v>
      </c>
      <c r="C17" s="5" t="s">
        <v>162</v>
      </c>
    </row>
    <row r="18" customFormat="false" ht="28.45" hidden="false" customHeight="false" outlineLevel="0" collapsed="false">
      <c r="A18" s="7" t="s">
        <v>378</v>
      </c>
      <c r="B18" s="4" t="s">
        <v>170</v>
      </c>
      <c r="C18" s="5" t="s">
        <v>173</v>
      </c>
    </row>
    <row r="19" customFormat="false" ht="28.45" hidden="false" customHeight="false" outlineLevel="0" collapsed="false">
      <c r="A19" s="7" t="str">
        <f aca="false">HYPERLINK("about.html","about/")</f>
        <v>about/</v>
      </c>
      <c r="B19" s="4" t="s">
        <v>180</v>
      </c>
      <c r="C19" s="5" t="s">
        <v>181</v>
      </c>
    </row>
    <row r="20" customFormat="false" ht="15" hidden="false" customHeight="false" outlineLevel="0" collapsed="false">
      <c r="A20" s="7" t="str">
        <f aca="false">HYPERLINK("contact-us.html","contact-us/")</f>
        <v>contact-us/</v>
      </c>
      <c r="B20" s="4" t="s">
        <v>66</v>
      </c>
      <c r="C20" s="7" t="s">
        <v>67</v>
      </c>
    </row>
    <row r="21" customFormat="false" ht="28.45" hidden="false" customHeight="false" outlineLevel="0" collapsed="false">
      <c r="A21" s="7" t="str">
        <f aca="false">HYPERLINK("30-day-satisfaction-guarantee.html","30-day-satisfaction-guarantee/")</f>
        <v>30-day-satisfaction-guarantee/</v>
      </c>
      <c r="B21" s="4" t="s">
        <v>194</v>
      </c>
      <c r="C21" s="5" t="s">
        <v>195</v>
      </c>
    </row>
    <row r="22" customFormat="false" ht="28.45" hidden="false" customHeight="false" outlineLevel="0" collapsed="false">
      <c r="A22" s="7" t="str">
        <f aca="false">HYPERLINK("warranty-and-repairs.html","warranty-and-repairs/")</f>
        <v>warranty-and-repairs/</v>
      </c>
      <c r="B22" s="4" t="s">
        <v>200</v>
      </c>
      <c r="C22" s="5" t="s">
        <v>201</v>
      </c>
    </row>
    <row r="23" customFormat="false" ht="28.45" hidden="false" customHeight="false" outlineLevel="0" collapsed="false">
      <c r="A23" s="7" t="str">
        <f aca="false">HYPERLINK("worry-free-shopping.html","worry-free-shopping/")</f>
        <v>worry-free-shopping/</v>
      </c>
      <c r="B23" s="4" t="s">
        <v>204</v>
      </c>
      <c r="C23" s="5" t="s">
        <v>205</v>
      </c>
    </row>
    <row r="24" customFormat="false" ht="15" hidden="false" customHeight="false" outlineLevel="0" collapsed="false">
      <c r="A24" s="7" t="str">
        <f aca="false">HYPERLINK("free-shipping.html","free-shipping/")</f>
        <v>free-shipping/</v>
      </c>
      <c r="B24" s="4" t="s">
        <v>208</v>
      </c>
      <c r="C24" s="5" t="s">
        <v>209</v>
      </c>
    </row>
    <row r="25" customFormat="false" ht="28.45" hidden="false" customHeight="false" outlineLevel="0" collapsed="false">
      <c r="A25" s="7" t="str">
        <f aca="false">HYPERLINK("buying-online","buying-online/")</f>
        <v>buying-online/</v>
      </c>
      <c r="B25" s="4" t="s">
        <v>220</v>
      </c>
      <c r="C25" s="5" t="s">
        <v>221</v>
      </c>
    </row>
    <row r="26" customFormat="false" ht="28.45" hidden="false" customHeight="false" outlineLevel="0" collapsed="false">
      <c r="A26" s="7" t="s">
        <v>379</v>
      </c>
      <c r="B26" s="4" t="s">
        <v>225</v>
      </c>
      <c r="C26" s="5" t="s">
        <v>226</v>
      </c>
    </row>
    <row r="27" customFormat="false" ht="28.45" hidden="false" customHeight="false" outlineLevel="0" collapsed="false">
      <c r="A27" s="7" t="str">
        <f aca="false">HYPERLINK("buy-now-pay-later.html","buy-now-pay-later/")</f>
        <v>buy-now-pay-later/</v>
      </c>
      <c r="B27" s="4" t="s">
        <v>230</v>
      </c>
      <c r="C27" s="5" t="s">
        <v>231</v>
      </c>
    </row>
    <row r="28" customFormat="false" ht="28.45" hidden="false" customHeight="false" outlineLevel="0" collapsed="false">
      <c r="A28" s="7" t="str">
        <f aca="false">HYPERLINK("layaway-plan.html","layaway-plan/")</f>
        <v>layaway-plan/</v>
      </c>
      <c r="B28" s="4" t="s">
        <v>40</v>
      </c>
      <c r="C28" s="5" t="s">
        <v>41</v>
      </c>
    </row>
    <row r="29" customFormat="false" ht="28.45" hidden="false" customHeight="false" outlineLevel="0" collapsed="false">
      <c r="A29" s="7" t="str">
        <f aca="false">HYPERLINK("my-trio-rings-in-the-news.html","my-trio-rings-in-the-news/")</f>
        <v>my-trio-rings-in-the-news/</v>
      </c>
      <c r="B29" s="4" t="s">
        <v>239</v>
      </c>
      <c r="C29" s="5" t="s">
        <v>240</v>
      </c>
    </row>
    <row r="30" customFormat="false" ht="28.45" hidden="false" customHeight="false" outlineLevel="0" collapsed="false">
      <c r="A30" s="7" t="str">
        <f aca="false">HYPERLINK("faqs.html","faqs/")</f>
        <v>faqs/</v>
      </c>
      <c r="B30" s="4" t="s">
        <v>243</v>
      </c>
      <c r="C30" s="5" t="s">
        <v>244</v>
      </c>
    </row>
    <row r="31" customFormat="false" ht="28.45" hidden="false" customHeight="false" outlineLevel="0" collapsed="false">
      <c r="A31" s="7" t="str">
        <f aca="false">HYPERLINK("reviews","reviews/")</f>
        <v>reviews/</v>
      </c>
      <c r="B31" s="4" t="s">
        <v>247</v>
      </c>
      <c r="C31" s="5" t="s">
        <v>248</v>
      </c>
    </row>
    <row r="32" customFormat="false" ht="15" hidden="false" customHeight="false" outlineLevel="0" collapsed="false">
      <c r="A32" s="7" t="str">
        <f aca="false">HYPERLINK("couples-Spotlight/","couples-Spotlight/")</f>
        <v>couples-Spotlight/</v>
      </c>
      <c r="B32" s="7" t="s">
        <v>251</v>
      </c>
      <c r="C32" s="7" t="s">
        <v>380</v>
      </c>
    </row>
    <row r="33" customFormat="false" ht="28.45" hidden="false" customHeight="false" outlineLevel="0" collapsed="false">
      <c r="A33" s="27" t="str">
        <f aca="false">HYPERLINK("requesting-an-ma.html","requesting-an-ma/")</f>
        <v>requesting-an-ma/</v>
      </c>
      <c r="B33" s="28" t="s">
        <v>256</v>
      </c>
      <c r="C33" s="29" t="s">
        <v>257</v>
      </c>
    </row>
    <row r="34" customFormat="false" ht="15" hidden="false" customHeight="false" outlineLevel="0" collapsed="false">
      <c r="A34" s="7" t="s">
        <v>381</v>
      </c>
      <c r="B34" s="4" t="s">
        <v>270</v>
      </c>
    </row>
    <row r="35" customFormat="false" ht="15" hidden="false" customHeight="false" outlineLevel="0" collapsed="false">
      <c r="A35" s="7" t="s">
        <v>382</v>
      </c>
      <c r="B35" s="4" t="s">
        <v>274</v>
      </c>
    </row>
    <row r="36" customFormat="false" ht="15" hidden="false" customHeight="false" outlineLevel="0" collapsed="false">
      <c r="A36" s="7" t="s">
        <v>383</v>
      </c>
      <c r="B36" s="4" t="s">
        <v>278</v>
      </c>
    </row>
    <row r="37" customFormat="false" ht="15" hidden="false" customHeight="false" outlineLevel="0" collapsed="false">
      <c r="A37" s="7" t="s">
        <v>384</v>
      </c>
      <c r="B37" s="4" t="s">
        <v>282</v>
      </c>
    </row>
    <row r="38" customFormat="false" ht="15" hidden="false" customHeight="false" outlineLevel="0" collapsed="false">
      <c r="A38" s="7" t="s">
        <v>385</v>
      </c>
      <c r="B38" s="4" t="s">
        <v>286</v>
      </c>
    </row>
    <row r="39" customFormat="false" ht="15" hidden="false" customHeight="false" outlineLevel="0" collapsed="false">
      <c r="A39" s="7" t="s">
        <v>386</v>
      </c>
      <c r="B39" s="4" t="s">
        <v>290</v>
      </c>
    </row>
    <row r="40" customFormat="false" ht="15" hidden="false" customHeight="false" outlineLevel="0" collapsed="false">
      <c r="A40" s="7" t="s">
        <v>387</v>
      </c>
      <c r="B40" s="4" t="s">
        <v>294</v>
      </c>
    </row>
    <row r="41" customFormat="false" ht="15" hidden="false" customHeight="false" outlineLevel="0" collapsed="false">
      <c r="A41" s="7" t="s">
        <v>388</v>
      </c>
      <c r="B41" s="4" t="s">
        <v>298</v>
      </c>
    </row>
    <row r="42" customFormat="false" ht="15" hidden="false" customHeight="false" outlineLevel="0" collapsed="false">
      <c r="A42" s="7" t="s">
        <v>389</v>
      </c>
      <c r="B42" s="4" t="s">
        <v>302</v>
      </c>
    </row>
    <row r="43" customFormat="false" ht="15" hidden="false" customHeight="false" outlineLevel="0" collapsed="false">
      <c r="A43" s="7" t="s">
        <v>390</v>
      </c>
      <c r="B43" s="4" t="s">
        <v>306</v>
      </c>
    </row>
    <row r="44" customFormat="false" ht="15" hidden="false" customHeight="false" outlineLevel="0" collapsed="false">
      <c r="A44" s="7" t="s">
        <v>391</v>
      </c>
      <c r="B44" s="4" t="s">
        <v>55</v>
      </c>
      <c r="C44" s="5" t="s">
        <v>56</v>
      </c>
    </row>
    <row r="45" customFormat="false" ht="28.45" hidden="false" customHeight="false" outlineLevel="0" collapsed="false">
      <c r="A45" s="7" t="str">
        <f aca="false">HYPERLINK("ring-size-guide2.html","ring-size-guide/")</f>
        <v>ring-size-guide/</v>
      </c>
      <c r="B45" s="4" t="s">
        <v>212</v>
      </c>
      <c r="C45" s="5" t="s">
        <v>213</v>
      </c>
    </row>
    <row r="46" customFormat="false" ht="28.45" hidden="false" customHeight="false" outlineLevel="0" collapsed="false">
      <c r="A46" s="7" t="str">
        <f aca="false">HYPERLINK("services.html","services/")</f>
        <v>services/</v>
      </c>
      <c r="B46" s="4" t="s">
        <v>76</v>
      </c>
      <c r="C46" s="44" t="s">
        <v>197</v>
      </c>
    </row>
    <row r="47" customFormat="false" ht="28.45" hidden="false" customHeight="false" outlineLevel="0" collapsed="false">
      <c r="A47" s="3" t="s">
        <v>392</v>
      </c>
      <c r="B47" s="4" t="s">
        <v>50</v>
      </c>
      <c r="C47" s="5" t="s">
        <v>51</v>
      </c>
    </row>
    <row r="48" s="48" customFormat="true" ht="26.95" hidden="false" customHeight="false" outlineLevel="0" collapsed="false">
      <c r="A48" s="45" t="s">
        <v>393</v>
      </c>
      <c r="B48" s="46" t="s">
        <v>310</v>
      </c>
      <c r="C48" s="47" t="s">
        <v>311</v>
      </c>
    </row>
    <row r="49" s="48" customFormat="true" ht="15" hidden="false" customHeight="false" outlineLevel="0" collapsed="false">
      <c r="A49" s="49" t="str">
        <f aca="false">HYPERLINK("trio-ring-sets-on-layaway.html/","trio-ring-sets-on-layaway/")</f>
        <v>trio-ring-sets-on-layaway/</v>
      </c>
      <c r="B49" s="50" t="s">
        <v>110</v>
      </c>
      <c r="C49" s="51" t="s">
        <v>111</v>
      </c>
    </row>
    <row r="50" customFormat="false" ht="28.45" hidden="false" customHeight="false" outlineLevel="0" collapsed="false">
      <c r="A50" s="3" t="s">
        <v>394</v>
      </c>
      <c r="B50" s="1" t="s">
        <v>60</v>
      </c>
      <c r="C50" s="9" t="s">
        <v>61</v>
      </c>
    </row>
    <row r="51" customFormat="false" ht="28.45" hidden="false" customHeight="false" outlineLevel="0" collapsed="false">
      <c r="A51" s="52" t="str">
        <f aca="false">HYPERLINK("for-the-perfect-match.html","for-the-perfect-match/")</f>
        <v>for-the-perfect-match/</v>
      </c>
      <c r="B51" s="44" t="s">
        <v>183</v>
      </c>
      <c r="C51" s="44" t="s">
        <v>181</v>
      </c>
    </row>
    <row r="52" customFormat="false" ht="41.95" hidden="false" customHeight="false" outlineLevel="0" collapsed="false">
      <c r="A52" s="52" t="str">
        <f aca="false">HYPERLINK("for-the-perfect-match.html","for-the-perfect-match/")</f>
        <v>for-the-perfect-match/</v>
      </c>
      <c r="B52" s="44" t="s">
        <v>187</v>
      </c>
      <c r="C52" s="44" t="s">
        <v>188</v>
      </c>
    </row>
  </sheetData>
  <hyperlinks>
    <hyperlink ref="C8" r:id="rId1" display="Get in touch! Contact us by live chat, email, or phone. 1-855-MY-RINGS, contactus@mytriorings.com"/>
    <hyperlink ref="C20" r:id="rId2" display="Get in touch! Contact us by live chat, email, or phone. 1-855-MY-RINGS, contactus@mytriorings.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docProps/app.xml><?xml version="1.0" encoding="utf-8"?>
<Properties xmlns="http://schemas.openxmlformats.org/officeDocument/2006/extended-properties" xmlns:vt="http://schemas.openxmlformats.org/officeDocument/2006/docPropsVTypes">
  <Template/>
  <TotalTime>1060</TotalTime>
  <Application>LibreOffice/5.2.5.1$Windows_x86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
  <dcterms:modified xsi:type="dcterms:W3CDTF">2017-07-30T18:40:36Z</dcterms:modified>
  <cp:revision>20</cp:revision>
  <dc:subject/>
  <dc:title/>
</cp:coreProperties>
</file>