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GE\PGE\docpages\"/>
    </mc:Choice>
  </mc:AlternateContent>
  <xr:revisionPtr revIDLastSave="0" documentId="13_ncr:1_{77E50C11-8BC4-4EDF-B54F-C00E94398381}" xr6:coauthVersionLast="47" xr6:coauthVersionMax="47" xr10:uidLastSave="{00000000-0000-0000-0000-000000000000}"/>
  <bookViews>
    <workbookView xWindow="-120" yWindow="-120" windowWidth="29040" windowHeight="164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26" i="3"/>
  <c r="C27" i="3"/>
  <c r="C28" i="3"/>
  <c r="C29" i="3"/>
  <c r="C30" i="3"/>
  <c r="C31" i="3"/>
  <c r="C18" i="3"/>
  <c r="P31" i="3"/>
  <c r="P29" i="3"/>
  <c r="O29" i="3"/>
  <c r="O28" i="3"/>
  <c r="P28" i="3"/>
  <c r="P27" i="3"/>
  <c r="O27" i="3"/>
  <c r="O26" i="3"/>
  <c r="P26" i="3"/>
  <c r="P25" i="3"/>
  <c r="O25" i="3"/>
  <c r="O24" i="3"/>
  <c r="P24" i="3"/>
  <c r="P23" i="3"/>
  <c r="O23" i="3"/>
  <c r="O22" i="3"/>
  <c r="P22" i="3"/>
  <c r="P21" i="3"/>
  <c r="P20" i="3"/>
  <c r="O20" i="3"/>
  <c r="P19" i="3"/>
  <c r="O19" i="3"/>
  <c r="P18" i="3"/>
  <c r="O18" i="3"/>
  <c r="H41" i="2"/>
  <c r="H42" i="2"/>
  <c r="H43" i="2"/>
  <c r="H40" i="2"/>
  <c r="H35" i="2"/>
  <c r="H36" i="2"/>
  <c r="H37" i="2"/>
  <c r="H38" i="2"/>
  <c r="H39" i="2"/>
  <c r="H34" i="2"/>
  <c r="H31" i="2"/>
  <c r="H32" i="2"/>
  <c r="H33" i="2"/>
  <c r="H30" i="2"/>
  <c r="G34" i="2"/>
  <c r="G33" i="2"/>
  <c r="G31" i="2"/>
  <c r="G32" i="2"/>
  <c r="G30" i="2"/>
  <c r="G36" i="2"/>
  <c r="G37" i="2"/>
  <c r="G38" i="2"/>
  <c r="G39" i="2"/>
  <c r="G40" i="2"/>
  <c r="G41" i="2"/>
  <c r="G42" i="2"/>
  <c r="G43" i="2"/>
  <c r="G35" i="2"/>
  <c r="C10" i="2"/>
  <c r="C11" i="2" s="1"/>
  <c r="I31" i="2" s="1"/>
  <c r="O31" i="3" l="1"/>
  <c r="P37" i="3"/>
  <c r="P38" i="3"/>
  <c r="P36" i="3"/>
  <c r="P34" i="3"/>
  <c r="P32" i="3"/>
  <c r="P30" i="3"/>
  <c r="P39" i="3"/>
  <c r="P33" i="3"/>
  <c r="P35" i="3"/>
  <c r="O39" i="3"/>
  <c r="O37" i="3"/>
  <c r="O35" i="3"/>
  <c r="O33" i="3"/>
  <c r="O38" i="3"/>
  <c r="O36" i="3"/>
  <c r="O34" i="3"/>
  <c r="O32" i="3"/>
  <c r="O30" i="3"/>
  <c r="O21" i="3"/>
  <c r="J35" i="2"/>
  <c r="D39" i="2"/>
  <c r="I42" i="2"/>
  <c r="I38" i="2"/>
  <c r="I40" i="2"/>
  <c r="I34" i="2"/>
  <c r="I36" i="2"/>
  <c r="I33" i="2"/>
  <c r="I41" i="2"/>
  <c r="I37" i="2"/>
  <c r="I43" i="2"/>
  <c r="I39" i="2"/>
  <c r="I35" i="2"/>
  <c r="D43" i="2"/>
  <c r="D42" i="2"/>
  <c r="D38" i="2"/>
  <c r="D41" i="2"/>
  <c r="D37" i="2"/>
  <c r="D35" i="2"/>
  <c r="D40" i="2"/>
  <c r="D36" i="2"/>
  <c r="E43" i="2"/>
  <c r="E39" i="2"/>
  <c r="E42" i="2"/>
  <c r="E38" i="2"/>
  <c r="E41" i="2"/>
  <c r="E37" i="2"/>
  <c r="E35" i="2"/>
  <c r="E40" i="2"/>
  <c r="E36" i="2"/>
  <c r="F32" i="2"/>
  <c r="F36" i="2"/>
  <c r="J33" i="2"/>
  <c r="J39" i="2"/>
  <c r="D33" i="2"/>
  <c r="F31" i="2"/>
  <c r="F43" i="2"/>
  <c r="F39" i="2"/>
  <c r="I30" i="2"/>
  <c r="J42" i="2"/>
  <c r="J38" i="2"/>
  <c r="F40" i="2"/>
  <c r="D34" i="2"/>
  <c r="F38" i="2"/>
  <c r="I32" i="2"/>
  <c r="J34" i="2"/>
  <c r="J41" i="2"/>
  <c r="J37" i="2"/>
  <c r="F35" i="2"/>
  <c r="J43" i="2"/>
  <c r="F33" i="2"/>
  <c r="F42" i="2"/>
  <c r="F30" i="2"/>
  <c r="F34" i="2"/>
  <c r="F41" i="2"/>
  <c r="F37" i="2"/>
  <c r="J40" i="2"/>
  <c r="J36" i="2"/>
  <c r="D30" i="2"/>
  <c r="D31" i="2"/>
  <c r="D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K36" i="2" l="1"/>
  <c r="M36" i="2" s="1"/>
  <c r="K41" i="2"/>
  <c r="M41" i="2" s="1"/>
  <c r="O41" i="2" s="1"/>
  <c r="L40" i="2"/>
  <c r="N40" i="2" s="1"/>
  <c r="L39" i="2"/>
  <c r="N39" i="2" s="1"/>
  <c r="K31" i="2"/>
  <c r="M31" i="2" s="1"/>
  <c r="L31" i="2"/>
  <c r="N31" i="2" s="1"/>
  <c r="L38" i="2"/>
  <c r="N38" i="2" s="1"/>
  <c r="L30" i="2"/>
  <c r="N30" i="2" s="1"/>
  <c r="K30" i="2"/>
  <c r="M30" i="2" s="1"/>
  <c r="L35" i="2"/>
  <c r="N35" i="2" s="1"/>
  <c r="L42" i="2"/>
  <c r="N42" i="2" s="1"/>
  <c r="K40" i="2"/>
  <c r="M40" i="2" s="1"/>
  <c r="O40" i="2" s="1"/>
  <c r="K38" i="2"/>
  <c r="M38" i="2" s="1"/>
  <c r="O38" i="2" s="1"/>
  <c r="L34" i="2"/>
  <c r="N34" i="2" s="1"/>
  <c r="K34" i="2"/>
  <c r="M34" i="2" s="1"/>
  <c r="O34" i="2" s="1"/>
  <c r="K33" i="2"/>
  <c r="M33" i="2" s="1"/>
  <c r="O33" i="2" s="1"/>
  <c r="L33" i="2"/>
  <c r="N33" i="2" s="1"/>
  <c r="L37" i="2"/>
  <c r="N37" i="2" s="1"/>
  <c r="K35" i="2"/>
  <c r="M35" i="2" s="1"/>
  <c r="O35" i="2" s="1"/>
  <c r="K42" i="2"/>
  <c r="M42" i="2" s="1"/>
  <c r="O42" i="2" s="1"/>
  <c r="L32" i="2"/>
  <c r="N32" i="2" s="1"/>
  <c r="K32" i="2"/>
  <c r="M32" i="2" s="1"/>
  <c r="O32" i="2" s="1"/>
  <c r="L36" i="2"/>
  <c r="N36" i="2" s="1"/>
  <c r="L41" i="2"/>
  <c r="N41" i="2" s="1"/>
  <c r="P41" i="2" s="1"/>
  <c r="L43" i="2"/>
  <c r="N43" i="2" s="1"/>
  <c r="K37" i="2"/>
  <c r="M37" i="2" s="1"/>
  <c r="O37" i="2" s="1"/>
  <c r="K43" i="2"/>
  <c r="M43" i="2" s="1"/>
  <c r="O43" i="2" s="1"/>
  <c r="K39" i="2"/>
  <c r="M39" i="2" s="1"/>
  <c r="O39" i="2" s="1"/>
  <c r="P47" i="2" l="1"/>
  <c r="P51" i="2"/>
  <c r="P48" i="2"/>
  <c r="P30" i="2"/>
  <c r="P44" i="2"/>
  <c r="P45" i="2"/>
  <c r="P49" i="2"/>
  <c r="P46" i="2"/>
  <c r="P50" i="2"/>
  <c r="P39" i="2"/>
  <c r="P36" i="2"/>
  <c r="P42" i="2"/>
  <c r="P38" i="2"/>
  <c r="P40" i="2"/>
  <c r="P37" i="2"/>
  <c r="P34" i="2"/>
  <c r="P35" i="2"/>
  <c r="P31" i="2"/>
  <c r="P43" i="2"/>
  <c r="P32" i="2"/>
  <c r="P33" i="2"/>
  <c r="O45" i="2"/>
  <c r="O49" i="2"/>
  <c r="O46" i="2"/>
  <c r="O50" i="2"/>
  <c r="O47" i="2"/>
  <c r="O51" i="2"/>
  <c r="O44" i="2"/>
  <c r="O48" i="2"/>
  <c r="O30" i="2"/>
  <c r="O31" i="2"/>
  <c r="O36" i="2"/>
</calcChain>
</file>

<file path=xl/sharedStrings.xml><?xml version="1.0" encoding="utf-8"?>
<sst xmlns="http://schemas.openxmlformats.org/spreadsheetml/2006/main" count="176" uniqueCount="81">
  <si>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</si>
  <si>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</si>
  <si>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</si>
  <si>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</si>
  <si>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</si>
  <si>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</si>
  <si>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</si>
  <si>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</si>
  <si>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</si>
  <si>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</si>
  <si>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</si>
  <si>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</si>
  <si>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</si>
  <si>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</si>
  <si>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</si>
  <si>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</si>
  <si>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</si>
  <si>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</si>
  <si>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</si>
  <si>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</si>
  <si>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Comment on Networking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</si>
  <si>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</si>
  <si>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</si>
  <si>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</si>
  <si>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</si>
  <si>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</si>
  <si>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</si>
  <si>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This is because we always calculate with PgePacket size that the engine is handing over to GNS layer. PgePacket = header +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</si>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</sst>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/>
    <xf numFmtId="0" fontId="0" fillId="0" borderId="28" xfId="0" applyBorder="1"/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35" xfId="0" applyBorder="1"/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H4" sqref="H4"/>
    </sheetView>
  </sheetViews>
  <sheetFormatPr defaultRowHeight="15" x14ac:dyDescent="0.25"/>
  <cols>
    <col min="1" max="1" width="10" customWidth="1"/>
    <col min="2" max="2" width="33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26</v>
      </c>
    </row>
    <row r="4" spans="1:18" x14ac:dyDescent="0.25">
      <c r="A4" t="s">
        <v>14</v>
      </c>
    </row>
    <row r="5" spans="1:18" x14ac:dyDescent="0.25">
      <c r="A5" t="s">
        <v>27</v>
      </c>
    </row>
    <row r="6" spans="1:18" x14ac:dyDescent="0.25">
      <c r="A6" t="s">
        <v>28</v>
      </c>
    </row>
    <row r="8" spans="1:18" x14ac:dyDescent="0.25">
      <c r="A8" t="s">
        <v>75</v>
      </c>
    </row>
    <row r="9" spans="1:18" ht="15.75" thickBot="1" x14ac:dyDescent="0.3"/>
    <row r="10" spans="1:18" ht="24" customHeight="1" x14ac:dyDescent="0.25">
      <c r="A10" s="99" t="s">
        <v>73</v>
      </c>
      <c r="B10" s="97" t="s">
        <v>20</v>
      </c>
      <c r="C10" s="86" t="s">
        <v>30</v>
      </c>
      <c r="D10" s="87" t="s">
        <v>33</v>
      </c>
      <c r="E10" s="88"/>
      <c r="F10" s="88"/>
      <c r="G10" s="88"/>
      <c r="H10" s="89"/>
    </row>
    <row r="11" spans="1:18" ht="33" customHeight="1" thickBot="1" x14ac:dyDescent="0.3">
      <c r="A11" s="100"/>
      <c r="B11" s="98"/>
      <c r="C11" s="84" t="s">
        <v>15</v>
      </c>
      <c r="D11" s="85" t="s">
        <v>21</v>
      </c>
      <c r="E11" s="27" t="s">
        <v>22</v>
      </c>
      <c r="F11" s="27" t="s">
        <v>23</v>
      </c>
      <c r="G11" s="27" t="s">
        <v>25</v>
      </c>
      <c r="H11" s="29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78" t="s">
        <v>19</v>
      </c>
      <c r="B12" s="79" t="s">
        <v>16</v>
      </c>
      <c r="C12" s="80">
        <v>268</v>
      </c>
      <c r="D12" s="81">
        <v>268</v>
      </c>
      <c r="E12" s="82">
        <v>268</v>
      </c>
      <c r="F12" s="82">
        <v>268</v>
      </c>
      <c r="G12" s="82">
        <v>268</v>
      </c>
      <c r="H12" s="83">
        <v>268</v>
      </c>
      <c r="I12" s="5"/>
      <c r="J12" s="5"/>
      <c r="K12" s="5"/>
      <c r="L12" s="5"/>
      <c r="M12" s="5"/>
      <c r="N12" s="5"/>
    </row>
    <row r="13" spans="1:18" x14ac:dyDescent="0.25">
      <c r="A13" s="43" t="s">
        <v>18</v>
      </c>
      <c r="B13" s="72" t="s">
        <v>31</v>
      </c>
      <c r="C13" s="76">
        <v>268</v>
      </c>
      <c r="D13" s="74">
        <v>268</v>
      </c>
      <c r="E13" s="30">
        <v>268</v>
      </c>
      <c r="F13" s="30">
        <v>268</v>
      </c>
      <c r="G13" s="30">
        <v>268</v>
      </c>
      <c r="H13" s="44">
        <v>268</v>
      </c>
      <c r="I13" s="5"/>
      <c r="J13" s="5"/>
      <c r="K13" s="5"/>
      <c r="L13" s="5"/>
      <c r="M13" s="5"/>
      <c r="N13" s="5"/>
    </row>
    <row r="14" spans="1:18" x14ac:dyDescent="0.25">
      <c r="A14" s="43" t="s">
        <v>0</v>
      </c>
      <c r="B14" s="72" t="s">
        <v>31</v>
      </c>
      <c r="C14" s="76">
        <v>268</v>
      </c>
      <c r="D14" s="74">
        <v>268</v>
      </c>
      <c r="E14" s="30">
        <v>268</v>
      </c>
      <c r="F14" s="30">
        <v>268</v>
      </c>
      <c r="G14" s="30">
        <v>268</v>
      </c>
      <c r="H14" s="44">
        <v>268</v>
      </c>
      <c r="I14" s="5"/>
      <c r="J14" s="5"/>
      <c r="K14" s="5"/>
      <c r="L14" s="5"/>
      <c r="M14" s="5"/>
      <c r="N14" s="5"/>
    </row>
    <row r="15" spans="1:18" x14ac:dyDescent="0.25">
      <c r="A15" s="43" t="s">
        <v>1</v>
      </c>
      <c r="B15" s="72" t="s">
        <v>31</v>
      </c>
      <c r="C15" s="76">
        <v>268</v>
      </c>
      <c r="D15" s="74">
        <v>268</v>
      </c>
      <c r="E15" s="30">
        <v>268</v>
      </c>
      <c r="F15" s="30">
        <v>268</v>
      </c>
      <c r="G15" s="30">
        <v>268</v>
      </c>
      <c r="H15" s="44">
        <v>268</v>
      </c>
      <c r="I15" s="5"/>
      <c r="J15" s="5"/>
      <c r="K15" s="5"/>
      <c r="L15" s="5"/>
      <c r="M15" s="5"/>
      <c r="N15" s="5"/>
    </row>
    <row r="16" spans="1:18" x14ac:dyDescent="0.25">
      <c r="A16" s="43" t="s">
        <v>2</v>
      </c>
      <c r="B16" s="72" t="s">
        <v>17</v>
      </c>
      <c r="C16" s="76">
        <v>31</v>
      </c>
      <c r="D16" s="74">
        <v>55</v>
      </c>
      <c r="E16" s="30">
        <v>23</v>
      </c>
      <c r="F16" s="30">
        <v>91</v>
      </c>
      <c r="G16" s="30">
        <v>79</v>
      </c>
      <c r="H16" s="44">
        <v>71</v>
      </c>
      <c r="I16" s="5"/>
      <c r="J16" s="5"/>
      <c r="K16" s="5"/>
      <c r="L16" s="5"/>
      <c r="M16" s="5"/>
      <c r="N16" s="5"/>
    </row>
    <row r="17" spans="1:14" x14ac:dyDescent="0.25">
      <c r="A17" s="43" t="s">
        <v>3</v>
      </c>
      <c r="B17" s="72" t="s">
        <v>31</v>
      </c>
      <c r="C17" s="76">
        <v>31</v>
      </c>
      <c r="D17" s="74">
        <v>55</v>
      </c>
      <c r="E17" s="30">
        <v>23</v>
      </c>
      <c r="F17" s="30">
        <v>91</v>
      </c>
      <c r="G17" s="30">
        <v>79</v>
      </c>
      <c r="H17" s="44">
        <v>71</v>
      </c>
      <c r="I17" s="5"/>
      <c r="J17" s="5"/>
      <c r="K17" s="5"/>
      <c r="L17" s="5"/>
      <c r="M17" s="5"/>
      <c r="N17" s="5"/>
    </row>
    <row r="18" spans="1:14" x14ac:dyDescent="0.25">
      <c r="A18" s="43" t="s">
        <v>4</v>
      </c>
      <c r="B18" s="72" t="s">
        <v>31</v>
      </c>
      <c r="C18" s="76">
        <v>31</v>
      </c>
      <c r="D18" s="74">
        <v>55</v>
      </c>
      <c r="E18" s="30">
        <v>23</v>
      </c>
      <c r="F18" s="30">
        <v>91</v>
      </c>
      <c r="G18" s="30">
        <v>79</v>
      </c>
      <c r="H18" s="44">
        <v>71</v>
      </c>
      <c r="I18" s="5"/>
      <c r="J18" s="5"/>
      <c r="K18" s="5"/>
      <c r="L18" s="5"/>
      <c r="M18" s="5"/>
      <c r="N18" s="5"/>
    </row>
    <row r="19" spans="1:14" x14ac:dyDescent="0.25">
      <c r="A19" s="43" t="s">
        <v>5</v>
      </c>
      <c r="B19" s="72" t="s">
        <v>31</v>
      </c>
      <c r="C19" s="76">
        <v>31</v>
      </c>
      <c r="D19" s="74">
        <v>55</v>
      </c>
      <c r="E19" s="30">
        <v>23</v>
      </c>
      <c r="F19" s="30">
        <v>91</v>
      </c>
      <c r="G19" s="30">
        <v>79</v>
      </c>
      <c r="H19" s="44">
        <v>83</v>
      </c>
      <c r="I19" s="5"/>
      <c r="J19" s="5"/>
      <c r="K19" s="5"/>
      <c r="L19" s="5"/>
      <c r="M19" s="5"/>
      <c r="N19" s="5"/>
    </row>
    <row r="20" spans="1:14" x14ac:dyDescent="0.25">
      <c r="A20" s="43" t="s">
        <v>6</v>
      </c>
      <c r="B20" s="72" t="s">
        <v>31</v>
      </c>
      <c r="C20" s="76">
        <v>31</v>
      </c>
      <c r="D20" s="74">
        <v>55</v>
      </c>
      <c r="E20" s="30">
        <v>23</v>
      </c>
      <c r="F20" s="30">
        <v>91</v>
      </c>
      <c r="G20" s="30">
        <v>79</v>
      </c>
      <c r="H20" s="44">
        <v>83</v>
      </c>
      <c r="I20" s="5"/>
      <c r="J20" s="5"/>
      <c r="K20" s="5"/>
      <c r="L20" s="5"/>
      <c r="M20" s="5"/>
      <c r="N20" s="5"/>
    </row>
    <row r="21" spans="1:14" x14ac:dyDescent="0.25">
      <c r="A21" s="43" t="s">
        <v>7</v>
      </c>
      <c r="B21" s="72" t="s">
        <v>31</v>
      </c>
      <c r="C21" s="76">
        <v>31</v>
      </c>
      <c r="D21" s="74">
        <v>63</v>
      </c>
      <c r="E21" s="30">
        <v>23</v>
      </c>
      <c r="F21" s="30">
        <v>91</v>
      </c>
      <c r="G21" s="30">
        <v>79</v>
      </c>
      <c r="H21" s="44">
        <v>83</v>
      </c>
      <c r="I21" s="5"/>
      <c r="J21" s="5"/>
      <c r="K21" s="5"/>
      <c r="L21" s="5"/>
      <c r="M21" s="5"/>
      <c r="N21" s="5"/>
    </row>
    <row r="22" spans="1:14" x14ac:dyDescent="0.25">
      <c r="A22" s="43" t="s">
        <v>8</v>
      </c>
      <c r="B22" s="72" t="s">
        <v>31</v>
      </c>
      <c r="C22" s="76">
        <v>31</v>
      </c>
      <c r="D22" s="74">
        <v>67</v>
      </c>
      <c r="E22" s="30">
        <v>23</v>
      </c>
      <c r="F22" s="30">
        <v>91</v>
      </c>
      <c r="G22" s="30">
        <v>83</v>
      </c>
      <c r="H22" s="44">
        <v>83</v>
      </c>
      <c r="I22" s="5"/>
      <c r="J22" s="5"/>
      <c r="K22" s="5"/>
      <c r="L22" s="5"/>
      <c r="M22" s="5"/>
      <c r="N22" s="5"/>
    </row>
    <row r="23" spans="1:14" x14ac:dyDescent="0.25">
      <c r="A23" s="43" t="s">
        <v>9</v>
      </c>
      <c r="B23" s="72" t="s">
        <v>31</v>
      </c>
      <c r="C23" s="76">
        <v>31</v>
      </c>
      <c r="D23" s="74">
        <v>67</v>
      </c>
      <c r="E23" s="30">
        <v>23</v>
      </c>
      <c r="F23" s="30">
        <v>91</v>
      </c>
      <c r="G23" s="30">
        <v>83</v>
      </c>
      <c r="H23" s="44">
        <v>83</v>
      </c>
      <c r="I23" s="5"/>
      <c r="J23" s="5"/>
      <c r="K23" s="5"/>
      <c r="L23" s="5"/>
      <c r="M23" s="5"/>
      <c r="N23" s="5"/>
    </row>
    <row r="24" spans="1:14" x14ac:dyDescent="0.25">
      <c r="A24" s="43" t="s">
        <v>10</v>
      </c>
      <c r="B24" s="72" t="s">
        <v>31</v>
      </c>
      <c r="C24" s="76">
        <v>31</v>
      </c>
      <c r="D24" s="74">
        <v>67</v>
      </c>
      <c r="E24" s="30">
        <v>23</v>
      </c>
      <c r="F24" s="30">
        <v>91</v>
      </c>
      <c r="G24" s="30">
        <v>83</v>
      </c>
      <c r="H24" s="44">
        <v>83</v>
      </c>
      <c r="I24" s="5"/>
      <c r="J24" s="5"/>
      <c r="K24" s="5"/>
      <c r="L24" s="5"/>
      <c r="M24" s="5"/>
      <c r="N24" s="5"/>
    </row>
    <row r="25" spans="1:14" x14ac:dyDescent="0.25">
      <c r="A25" s="43" t="s">
        <v>11</v>
      </c>
      <c r="B25" s="72" t="s">
        <v>31</v>
      </c>
      <c r="C25" s="76">
        <v>31</v>
      </c>
      <c r="D25" s="74">
        <v>67</v>
      </c>
      <c r="E25" s="30">
        <v>23</v>
      </c>
      <c r="F25" s="30">
        <v>99</v>
      </c>
      <c r="G25" s="30">
        <v>83</v>
      </c>
      <c r="H25" s="44">
        <v>83</v>
      </c>
      <c r="I25" s="5"/>
      <c r="J25" s="5"/>
      <c r="K25" s="5"/>
      <c r="L25" s="5"/>
      <c r="M25" s="5"/>
      <c r="N25" s="5"/>
    </row>
    <row r="26" spans="1:14" x14ac:dyDescent="0.25">
      <c r="A26" s="43" t="s">
        <v>12</v>
      </c>
      <c r="B26" s="72" t="s">
        <v>31</v>
      </c>
      <c r="C26" s="76">
        <v>31</v>
      </c>
      <c r="D26" s="74"/>
      <c r="E26" s="30"/>
      <c r="F26" s="30"/>
      <c r="G26" s="30"/>
      <c r="H26" s="44"/>
      <c r="I26" s="5"/>
      <c r="J26" s="5"/>
      <c r="K26" s="5"/>
      <c r="L26" s="5"/>
      <c r="M26" s="5"/>
      <c r="N26" s="5"/>
    </row>
    <row r="27" spans="1:14" x14ac:dyDescent="0.25">
      <c r="A27" s="43"/>
      <c r="B27" s="72"/>
      <c r="C27" s="76"/>
      <c r="D27" s="74"/>
      <c r="E27" s="30"/>
      <c r="F27" s="30"/>
      <c r="G27" s="30"/>
      <c r="H27" s="44"/>
      <c r="I27" s="5"/>
      <c r="J27" s="5"/>
      <c r="K27" s="5"/>
      <c r="L27" s="5"/>
      <c r="M27" s="5"/>
      <c r="N27" s="5"/>
    </row>
    <row r="28" spans="1:14" x14ac:dyDescent="0.25">
      <c r="A28" s="43"/>
      <c r="B28" s="72"/>
      <c r="C28" s="76"/>
      <c r="D28" s="74"/>
      <c r="E28" s="30"/>
      <c r="F28" s="30"/>
      <c r="G28" s="30"/>
      <c r="H28" s="44"/>
      <c r="I28" s="5"/>
      <c r="J28" s="5"/>
      <c r="K28" s="5"/>
      <c r="L28" s="5"/>
      <c r="M28" s="5"/>
      <c r="N28" s="5"/>
    </row>
    <row r="29" spans="1:14" x14ac:dyDescent="0.25">
      <c r="A29" s="43"/>
      <c r="B29" s="72"/>
      <c r="C29" s="76"/>
      <c r="D29" s="74"/>
      <c r="E29" s="30"/>
      <c r="F29" s="30"/>
      <c r="G29" s="30"/>
      <c r="H29" s="44"/>
      <c r="I29" s="5"/>
      <c r="J29" s="5"/>
      <c r="K29" s="5"/>
      <c r="L29" s="5"/>
      <c r="M29" s="5"/>
      <c r="N29" s="5"/>
    </row>
    <row r="30" spans="1:14" x14ac:dyDescent="0.25">
      <c r="A30" s="43"/>
      <c r="B30" s="72"/>
      <c r="C30" s="76"/>
      <c r="D30" s="74"/>
      <c r="E30" s="30"/>
      <c r="F30" s="30"/>
      <c r="G30" s="30"/>
      <c r="H30" s="44"/>
      <c r="I30" s="5"/>
      <c r="J30" s="5"/>
      <c r="K30" s="5"/>
      <c r="L30" s="5"/>
      <c r="M30" s="5"/>
      <c r="N30" s="5"/>
    </row>
    <row r="31" spans="1:14" x14ac:dyDescent="0.25">
      <c r="A31" s="43"/>
      <c r="B31" s="72"/>
      <c r="C31" s="76"/>
      <c r="D31" s="74"/>
      <c r="E31" s="30"/>
      <c r="F31" s="30"/>
      <c r="G31" s="30"/>
      <c r="H31" s="44"/>
      <c r="I31" s="5"/>
      <c r="J31" s="5"/>
      <c r="K31" s="5"/>
      <c r="L31" s="5"/>
      <c r="M31" s="5"/>
      <c r="N31" s="5"/>
    </row>
    <row r="32" spans="1:14" x14ac:dyDescent="0.25">
      <c r="A32" s="43"/>
      <c r="B32" s="72"/>
      <c r="C32" s="76"/>
      <c r="D32" s="74"/>
      <c r="E32" s="30"/>
      <c r="F32" s="30"/>
      <c r="G32" s="30"/>
      <c r="H32" s="44"/>
      <c r="I32" s="5"/>
      <c r="J32" s="5"/>
      <c r="K32" s="5"/>
      <c r="L32" s="5"/>
      <c r="M32" s="5"/>
      <c r="N32" s="5"/>
    </row>
    <row r="33" spans="1:14" x14ac:dyDescent="0.25">
      <c r="A33" s="43"/>
      <c r="B33" s="72"/>
      <c r="C33" s="76"/>
      <c r="D33" s="74"/>
      <c r="E33" s="30"/>
      <c r="F33" s="30"/>
      <c r="G33" s="30"/>
      <c r="H33" s="44"/>
      <c r="I33" s="5"/>
      <c r="J33" s="5"/>
      <c r="K33" s="5"/>
      <c r="L33" s="5"/>
      <c r="M33" s="5"/>
      <c r="N33" s="5"/>
    </row>
    <row r="34" spans="1:14" x14ac:dyDescent="0.25">
      <c r="A34" s="69"/>
      <c r="B34" s="73"/>
      <c r="C34" s="77"/>
      <c r="D34" s="75"/>
      <c r="E34" s="70"/>
      <c r="F34" s="70"/>
      <c r="G34" s="70"/>
      <c r="H34" s="71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V56"/>
  <sheetViews>
    <sheetView topLeftCell="A25" workbookViewId="0">
      <pane xSplit="1" topLeftCell="B1" activePane="topRight" state="frozen"/>
      <selection activeCell="A22" sqref="A22"/>
      <selection pane="topRight" activeCell="B37" sqref="B37"/>
    </sheetView>
  </sheetViews>
  <sheetFormatPr defaultRowHeight="15" x14ac:dyDescent="0.25"/>
  <cols>
    <col min="1" max="1" width="10.42578125" customWidth="1"/>
    <col min="2" max="2" width="29.85546875" customWidth="1"/>
    <col min="3" max="3" width="13.7109375" customWidth="1"/>
    <col min="4" max="4" width="10" customWidth="1"/>
    <col min="5" max="5" width="9.28515625" customWidth="1"/>
    <col min="6" max="6" width="15.42578125" customWidth="1"/>
    <col min="7" max="7" width="13.7109375" customWidth="1"/>
    <col min="8" max="8" width="21" customWidth="1"/>
    <col min="9" max="9" width="10" customWidth="1"/>
    <col min="10" max="10" width="10.42578125" customWidth="1"/>
    <col min="11" max="11" width="10.7109375" customWidth="1"/>
    <col min="12" max="12" width="10" customWidth="1"/>
    <col min="13" max="13" width="10.7109375" customWidth="1"/>
    <col min="14" max="15" width="10.5703125" customWidth="1"/>
    <col min="16" max="16" width="10.85546875" customWidth="1"/>
  </cols>
  <sheetData>
    <row r="1" spans="1:4" x14ac:dyDescent="0.25">
      <c r="A1" s="1" t="s">
        <v>29</v>
      </c>
    </row>
    <row r="3" spans="1:4" x14ac:dyDescent="0.25">
      <c r="A3" t="s">
        <v>42</v>
      </c>
    </row>
    <row r="5" spans="1:4" x14ac:dyDescent="0.25">
      <c r="A5" t="s">
        <v>41</v>
      </c>
    </row>
    <row r="6" spans="1:4" x14ac:dyDescent="0.25">
      <c r="A6" t="s">
        <v>32</v>
      </c>
    </row>
    <row r="8" spans="1:4" x14ac:dyDescent="0.25">
      <c r="A8" t="s">
        <v>40</v>
      </c>
    </row>
    <row r="9" spans="1:4" x14ac:dyDescent="0.25">
      <c r="B9" t="s">
        <v>48</v>
      </c>
      <c r="C9">
        <v>7</v>
      </c>
    </row>
    <row r="10" spans="1:4" x14ac:dyDescent="0.25">
      <c r="B10" s="6" t="s">
        <v>49</v>
      </c>
      <c r="C10">
        <f>C9+1</f>
        <v>8</v>
      </c>
      <c r="D10" t="s">
        <v>54</v>
      </c>
    </row>
    <row r="11" spans="1:4" x14ac:dyDescent="0.25">
      <c r="B11" t="s">
        <v>50</v>
      </c>
      <c r="C11">
        <f>C10*6</f>
        <v>48</v>
      </c>
      <c r="D11" t="s">
        <v>46</v>
      </c>
    </row>
    <row r="12" spans="1:4" x14ac:dyDescent="0.25">
      <c r="B12" t="s">
        <v>51</v>
      </c>
      <c r="C12">
        <v>25</v>
      </c>
      <c r="D12" t="s">
        <v>47</v>
      </c>
    </row>
    <row r="13" spans="1:4" x14ac:dyDescent="0.25">
      <c r="B13" t="s">
        <v>52</v>
      </c>
      <c r="C13">
        <v>60</v>
      </c>
      <c r="D13" t="s">
        <v>55</v>
      </c>
    </row>
    <row r="14" spans="1:4" x14ac:dyDescent="0.25">
      <c r="B14" t="s">
        <v>68</v>
      </c>
      <c r="C14">
        <v>60</v>
      </c>
      <c r="D14" t="s">
        <v>56</v>
      </c>
    </row>
    <row r="15" spans="1:4" x14ac:dyDescent="0.25">
      <c r="B15" t="s">
        <v>69</v>
      </c>
      <c r="C15">
        <v>20</v>
      </c>
      <c r="D15" t="s">
        <v>59</v>
      </c>
    </row>
    <row r="16" spans="1:4" x14ac:dyDescent="0.25">
      <c r="B16" t="s">
        <v>70</v>
      </c>
      <c r="C16">
        <v>60</v>
      </c>
      <c r="D16" t="s">
        <v>57</v>
      </c>
    </row>
    <row r="17" spans="1:22" x14ac:dyDescent="0.25">
      <c r="B17" t="s">
        <v>71</v>
      </c>
      <c r="C17">
        <v>20</v>
      </c>
    </row>
    <row r="18" spans="1:22" x14ac:dyDescent="0.25">
      <c r="B18" t="s">
        <v>53</v>
      </c>
      <c r="C18">
        <v>0</v>
      </c>
      <c r="D18" t="s">
        <v>58</v>
      </c>
    </row>
    <row r="20" spans="1:22" x14ac:dyDescent="0.25">
      <c r="A20" t="s">
        <v>43</v>
      </c>
    </row>
    <row r="22" spans="1:22" x14ac:dyDescent="0.25">
      <c r="A22" t="s">
        <v>44</v>
      </c>
    </row>
    <row r="23" spans="1:22" x14ac:dyDescent="0.25">
      <c r="A23" t="s">
        <v>72</v>
      </c>
    </row>
    <row r="25" spans="1:22" x14ac:dyDescent="0.25">
      <c r="A25" t="s">
        <v>75</v>
      </c>
    </row>
    <row r="26" spans="1:22" ht="15.75" thickBot="1" x14ac:dyDescent="0.3"/>
    <row r="27" spans="1:22" ht="37.5" customHeight="1" thickBot="1" x14ac:dyDescent="0.3">
      <c r="A27" s="64" t="s">
        <v>73</v>
      </c>
      <c r="B27" s="61" t="s">
        <v>20</v>
      </c>
      <c r="C27" s="60" t="s">
        <v>61</v>
      </c>
      <c r="D27" s="59" t="s">
        <v>45</v>
      </c>
      <c r="E27" s="59"/>
      <c r="F27" s="59"/>
      <c r="G27" s="59"/>
      <c r="H27" s="59"/>
      <c r="I27" s="59"/>
      <c r="J27" s="59"/>
      <c r="K27" s="59"/>
      <c r="L27" s="59"/>
      <c r="M27" s="92" t="s">
        <v>60</v>
      </c>
      <c r="N27" s="93"/>
      <c r="O27" s="93"/>
      <c r="P27" s="94"/>
    </row>
    <row r="28" spans="1:22" ht="45" customHeight="1" x14ac:dyDescent="0.25">
      <c r="A28" s="65"/>
      <c r="B28" s="62"/>
      <c r="C28" s="7" t="s">
        <v>15</v>
      </c>
      <c r="D28" s="24" t="s">
        <v>21</v>
      </c>
      <c r="E28" s="25"/>
      <c r="F28" s="25" t="s">
        <v>22</v>
      </c>
      <c r="G28" s="33" t="s">
        <v>36</v>
      </c>
      <c r="H28" s="25" t="s">
        <v>37</v>
      </c>
      <c r="I28" s="25" t="s">
        <v>24</v>
      </c>
      <c r="J28" s="50"/>
      <c r="K28" s="67" t="s">
        <v>34</v>
      </c>
      <c r="L28" s="68"/>
      <c r="M28" s="90" t="s">
        <v>34</v>
      </c>
      <c r="N28" s="91"/>
      <c r="O28" s="95" t="s">
        <v>74</v>
      </c>
      <c r="P28" s="96"/>
    </row>
    <row r="29" spans="1:22" ht="15.75" thickBot="1" x14ac:dyDescent="0.3">
      <c r="A29" s="66"/>
      <c r="B29" s="63"/>
      <c r="C29" s="8"/>
      <c r="D29" s="26" t="s">
        <v>67</v>
      </c>
      <c r="E29" s="27" t="s">
        <v>66</v>
      </c>
      <c r="F29" s="28"/>
      <c r="G29" s="34"/>
      <c r="H29" s="28"/>
      <c r="I29" s="27" t="s">
        <v>67</v>
      </c>
      <c r="J29" s="51" t="s">
        <v>66</v>
      </c>
      <c r="K29" s="26" t="s">
        <v>67</v>
      </c>
      <c r="L29" s="29" t="s">
        <v>66</v>
      </c>
      <c r="M29" s="26" t="s">
        <v>67</v>
      </c>
      <c r="N29" s="29" t="s">
        <v>66</v>
      </c>
      <c r="O29" s="26" t="s">
        <v>67</v>
      </c>
      <c r="P29" s="29" t="s">
        <v>66</v>
      </c>
    </row>
    <row r="30" spans="1:22" ht="45.75" customHeight="1" x14ac:dyDescent="0.25">
      <c r="A30" s="41" t="s">
        <v>19</v>
      </c>
      <c r="B30" s="42" t="s">
        <v>35</v>
      </c>
      <c r="C30" s="55">
        <f>$C$10*$C$13</f>
        <v>480</v>
      </c>
      <c r="D30" s="9">
        <f>$C$10*$C$13</f>
        <v>480</v>
      </c>
      <c r="E30" s="10"/>
      <c r="F30" s="11">
        <f>$C$10*$C$13</f>
        <v>480</v>
      </c>
      <c r="G30" s="11">
        <f>7 + 1*$C$13</f>
        <v>67</v>
      </c>
      <c r="H30" s="11">
        <f>$C$9*$C$13</f>
        <v>420</v>
      </c>
      <c r="I30" s="10">
        <f>$C$11*$C$13</f>
        <v>2880</v>
      </c>
      <c r="J30" s="52"/>
      <c r="K30" s="35">
        <f>D30+F30+G30+H30+I30</f>
        <v>4327</v>
      </c>
      <c r="L30" s="12">
        <f>D30+F30+G30+H30+I30</f>
        <v>4327</v>
      </c>
      <c r="M30" s="35">
        <f>7*K30</f>
        <v>30289</v>
      </c>
      <c r="N30" s="12">
        <f>7*L30</f>
        <v>30289</v>
      </c>
      <c r="O30" s="101">
        <f>1-(M30/$M$30)</f>
        <v>0</v>
      </c>
      <c r="P30" s="102">
        <f>1-(N30/$N$30)</f>
        <v>0</v>
      </c>
      <c r="Q30" s="4"/>
      <c r="R30" s="4"/>
      <c r="S30" s="4"/>
      <c r="T30" s="4"/>
      <c r="U30" s="4"/>
      <c r="V30" s="4"/>
    </row>
    <row r="31" spans="1:22" ht="18.75" x14ac:dyDescent="0.25">
      <c r="A31" s="43" t="s">
        <v>18</v>
      </c>
      <c r="B31" s="44" t="s">
        <v>31</v>
      </c>
      <c r="C31" s="56">
        <f t="shared" ref="C31:F33" si="0">$C$10*$C$13</f>
        <v>480</v>
      </c>
      <c r="D31" s="13">
        <f t="shared" si="0"/>
        <v>480</v>
      </c>
      <c r="E31" s="14"/>
      <c r="F31" s="15">
        <f t="shared" si="0"/>
        <v>480</v>
      </c>
      <c r="G31" s="15">
        <f t="shared" ref="G31:G32" si="1">7 + 1*$C$13</f>
        <v>67</v>
      </c>
      <c r="H31" s="15">
        <f t="shared" ref="H31:H33" si="2">$C$9*$C$13</f>
        <v>420</v>
      </c>
      <c r="I31" s="14">
        <f t="shared" ref="I31:J32" si="3">$C$11*$C$13</f>
        <v>2880</v>
      </c>
      <c r="J31" s="31"/>
      <c r="K31" s="36">
        <f>D31+F31+G31+H31+I31</f>
        <v>4327</v>
      </c>
      <c r="L31" s="16">
        <f>D31+F31+G31+H31+I31</f>
        <v>4327</v>
      </c>
      <c r="M31" s="36">
        <f t="shared" ref="M31:M43" si="4">7*K31</f>
        <v>30289</v>
      </c>
      <c r="N31" s="16">
        <f t="shared" ref="N31:N43" si="5">7*L31</f>
        <v>30289</v>
      </c>
      <c r="O31" s="101">
        <f t="shared" ref="O31:O51" si="6">1-(M31/$M$30)</f>
        <v>0</v>
      </c>
      <c r="P31" s="102">
        <f t="shared" ref="P31:P51" si="7">1-(N31/$N$30)</f>
        <v>0</v>
      </c>
      <c r="Q31" s="4"/>
      <c r="R31" s="4"/>
      <c r="S31" s="4"/>
      <c r="T31" s="4"/>
      <c r="U31" s="4"/>
      <c r="V31" s="4"/>
    </row>
    <row r="32" spans="1:22" ht="18.75" x14ac:dyDescent="0.25">
      <c r="A32" s="43" t="s">
        <v>0</v>
      </c>
      <c r="B32" s="44" t="s">
        <v>31</v>
      </c>
      <c r="C32" s="56">
        <f t="shared" si="0"/>
        <v>480</v>
      </c>
      <c r="D32" s="13">
        <f t="shared" si="0"/>
        <v>480</v>
      </c>
      <c r="E32" s="14"/>
      <c r="F32" s="15">
        <f t="shared" si="0"/>
        <v>480</v>
      </c>
      <c r="G32" s="15">
        <f t="shared" si="1"/>
        <v>67</v>
      </c>
      <c r="H32" s="15">
        <f t="shared" si="2"/>
        <v>420</v>
      </c>
      <c r="I32" s="14">
        <f t="shared" si="3"/>
        <v>2880</v>
      </c>
      <c r="J32" s="31"/>
      <c r="K32" s="36">
        <f>D32+F32+G32+H32+I32</f>
        <v>4327</v>
      </c>
      <c r="L32" s="16">
        <f>D32+F32+G32+H32+I32</f>
        <v>4327</v>
      </c>
      <c r="M32" s="36">
        <f t="shared" si="4"/>
        <v>30289</v>
      </c>
      <c r="N32" s="16">
        <f t="shared" si="5"/>
        <v>30289</v>
      </c>
      <c r="O32" s="101">
        <f t="shared" si="6"/>
        <v>0</v>
      </c>
      <c r="P32" s="102">
        <f t="shared" si="7"/>
        <v>0</v>
      </c>
      <c r="Q32" s="4"/>
      <c r="R32" s="4"/>
      <c r="S32" s="4"/>
      <c r="T32" s="4"/>
      <c r="U32" s="4"/>
      <c r="V32" s="4"/>
    </row>
    <row r="33" spans="1:22" ht="52.5" customHeight="1" x14ac:dyDescent="0.25">
      <c r="A33" s="43" t="s">
        <v>1</v>
      </c>
      <c r="B33" s="45" t="s">
        <v>63</v>
      </c>
      <c r="C33" s="56">
        <f t="shared" si="0"/>
        <v>480</v>
      </c>
      <c r="D33" s="13">
        <f>$C$10*$C$15</f>
        <v>160</v>
      </c>
      <c r="E33" s="14"/>
      <c r="F33" s="15">
        <f>$C$10*$C$15</f>
        <v>160</v>
      </c>
      <c r="G33" s="15">
        <f>7 + 1*$C$15</f>
        <v>27</v>
      </c>
      <c r="H33" s="15">
        <f t="shared" si="2"/>
        <v>420</v>
      </c>
      <c r="I33" s="15">
        <f>$C$11*$C$15</f>
        <v>960</v>
      </c>
      <c r="J33" s="32">
        <f>$C$11*$C$15</f>
        <v>960</v>
      </c>
      <c r="K33" s="36">
        <f>D33+F33+G33+H33+I33</f>
        <v>1727</v>
      </c>
      <c r="L33" s="16">
        <f>D33+F33+G33+H33+J33</f>
        <v>1727</v>
      </c>
      <c r="M33" s="36">
        <f t="shared" si="4"/>
        <v>12089</v>
      </c>
      <c r="N33" s="16">
        <f t="shared" si="5"/>
        <v>12089</v>
      </c>
      <c r="O33" s="101">
        <f t="shared" si="6"/>
        <v>0.60087820660966029</v>
      </c>
      <c r="P33" s="102">
        <f t="shared" si="7"/>
        <v>0.60087820660966029</v>
      </c>
      <c r="Q33" s="4"/>
      <c r="R33" s="4"/>
      <c r="S33" s="4"/>
      <c r="T33" s="4"/>
      <c r="U33" s="4"/>
      <c r="V33" s="4"/>
    </row>
    <row r="34" spans="1:22" ht="66" customHeight="1" x14ac:dyDescent="0.25">
      <c r="A34" s="43" t="s">
        <v>2</v>
      </c>
      <c r="B34" s="45" t="s">
        <v>64</v>
      </c>
      <c r="C34" s="56">
        <f>16*$C$10</f>
        <v>128</v>
      </c>
      <c r="D34" s="13">
        <f t="shared" ref="D34" si="8">$C$10*$C$15</f>
        <v>160</v>
      </c>
      <c r="E34" s="14"/>
      <c r="F34" s="15">
        <f>$C$10*$C$15</f>
        <v>160</v>
      </c>
      <c r="G34" s="15">
        <f>7 + 1*$C$15</f>
        <v>27</v>
      </c>
      <c r="H34" s="15">
        <f>$C$9*2</f>
        <v>14</v>
      </c>
      <c r="I34" s="15">
        <f>$C$10*$C$15</f>
        <v>160</v>
      </c>
      <c r="J34" s="32">
        <f>$C$10*$C$15</f>
        <v>160</v>
      </c>
      <c r="K34" s="36">
        <f>D34+F34+G34+H34+I34</f>
        <v>521</v>
      </c>
      <c r="L34" s="16">
        <f>D34+F34+G34+H34+J34</f>
        <v>521</v>
      </c>
      <c r="M34" s="36">
        <f t="shared" si="4"/>
        <v>3647</v>
      </c>
      <c r="N34" s="16">
        <f t="shared" si="5"/>
        <v>3647</v>
      </c>
      <c r="O34" s="101">
        <f t="shared" si="6"/>
        <v>0.87959325167552582</v>
      </c>
      <c r="P34" s="102">
        <f t="shared" si="7"/>
        <v>0.87959325167552582</v>
      </c>
      <c r="Q34" s="4"/>
      <c r="R34" s="4"/>
      <c r="S34" s="4"/>
      <c r="T34" s="4"/>
      <c r="U34" s="4"/>
      <c r="V34" s="4"/>
    </row>
    <row r="35" spans="1:22" ht="63" customHeight="1" x14ac:dyDescent="0.25">
      <c r="A35" s="43" t="s">
        <v>3</v>
      </c>
      <c r="B35" s="45" t="s">
        <v>65</v>
      </c>
      <c r="C35" s="56">
        <f t="shared" ref="C35:C43" si="9">16*$C$10</f>
        <v>128</v>
      </c>
      <c r="D35" s="17">
        <f>$C$10*$C$17</f>
        <v>160</v>
      </c>
      <c r="E35" s="15">
        <f>$C$10*$C$16</f>
        <v>480</v>
      </c>
      <c r="F35" s="15">
        <f>$C$10*$C$14</f>
        <v>480</v>
      </c>
      <c r="G35" s="32">
        <f>7 + 1*$C$13</f>
        <v>67</v>
      </c>
      <c r="H35" s="15">
        <f t="shared" ref="H35:H39" si="10">$C$9*2</f>
        <v>14</v>
      </c>
      <c r="I35" s="15">
        <f t="shared" ref="I35:I43" si="11">$C$10*$C$15</f>
        <v>160</v>
      </c>
      <c r="J35" s="32">
        <f>$C$10*$C$14</f>
        <v>480</v>
      </c>
      <c r="K35" s="36">
        <f>D35+F35+G35+H35+I35</f>
        <v>881</v>
      </c>
      <c r="L35" s="16">
        <f>E35+F35+G35+H35+J35</f>
        <v>1521</v>
      </c>
      <c r="M35" s="36">
        <f t="shared" si="4"/>
        <v>6167</v>
      </c>
      <c r="N35" s="16">
        <f t="shared" si="5"/>
        <v>10647</v>
      </c>
      <c r="O35" s="101">
        <f t="shared" si="6"/>
        <v>0.79639473076034206</v>
      </c>
      <c r="P35" s="102">
        <f t="shared" si="7"/>
        <v>0.64848624913334874</v>
      </c>
      <c r="Q35" s="4"/>
      <c r="R35" s="4"/>
      <c r="S35" s="4"/>
      <c r="T35" s="4"/>
      <c r="U35" s="4"/>
      <c r="V35" s="4"/>
    </row>
    <row r="36" spans="1:22" ht="18.75" x14ac:dyDescent="0.25">
      <c r="A36" s="43" t="s">
        <v>4</v>
      </c>
      <c r="B36" s="44" t="s">
        <v>31</v>
      </c>
      <c r="C36" s="56">
        <f t="shared" si="9"/>
        <v>128</v>
      </c>
      <c r="D36" s="17">
        <f t="shared" ref="D36:D43" si="12">$C$10*$C$17</f>
        <v>160</v>
      </c>
      <c r="E36" s="15">
        <f>$C$10*$C$16</f>
        <v>480</v>
      </c>
      <c r="F36" s="15">
        <f t="shared" ref="F36:F43" si="13">$C$10*$C$14</f>
        <v>480</v>
      </c>
      <c r="G36" s="32">
        <f t="shared" ref="G36:G43" si="14">7 + 1*$C$13</f>
        <v>67</v>
      </c>
      <c r="H36" s="15">
        <f t="shared" si="10"/>
        <v>14</v>
      </c>
      <c r="I36" s="15">
        <f t="shared" si="11"/>
        <v>160</v>
      </c>
      <c r="J36" s="32">
        <f>$C$10*$C$14</f>
        <v>480</v>
      </c>
      <c r="K36" s="36">
        <f>D36+F36+G36+H36+I36</f>
        <v>881</v>
      </c>
      <c r="L36" s="16">
        <f>E36+F36+G36+H36+J36</f>
        <v>1521</v>
      </c>
      <c r="M36" s="36">
        <f t="shared" si="4"/>
        <v>6167</v>
      </c>
      <c r="N36" s="16">
        <f t="shared" si="5"/>
        <v>10647</v>
      </c>
      <c r="O36" s="101">
        <f t="shared" si="6"/>
        <v>0.79639473076034206</v>
      </c>
      <c r="P36" s="102">
        <f t="shared" si="7"/>
        <v>0.64848624913334874</v>
      </c>
      <c r="Q36" s="4"/>
      <c r="R36" s="4"/>
      <c r="S36" s="4"/>
      <c r="T36" s="4"/>
      <c r="U36" s="4"/>
      <c r="V36" s="4"/>
    </row>
    <row r="37" spans="1:22" ht="18.75" x14ac:dyDescent="0.25">
      <c r="A37" s="43" t="s">
        <v>5</v>
      </c>
      <c r="B37" s="44" t="s">
        <v>31</v>
      </c>
      <c r="C37" s="56">
        <f t="shared" si="9"/>
        <v>128</v>
      </c>
      <c r="D37" s="17">
        <f t="shared" si="12"/>
        <v>160</v>
      </c>
      <c r="E37" s="15">
        <f>$C$10*$C$16</f>
        <v>480</v>
      </c>
      <c r="F37" s="15">
        <f t="shared" si="13"/>
        <v>480</v>
      </c>
      <c r="G37" s="32">
        <f t="shared" si="14"/>
        <v>67</v>
      </c>
      <c r="H37" s="15">
        <f t="shared" si="10"/>
        <v>14</v>
      </c>
      <c r="I37" s="15">
        <f t="shared" si="11"/>
        <v>160</v>
      </c>
      <c r="J37" s="32">
        <f>$C$10*$C$14</f>
        <v>480</v>
      </c>
      <c r="K37" s="36">
        <f>D37+F37+G37+H37+I37</f>
        <v>881</v>
      </c>
      <c r="L37" s="16">
        <f>E37+F37+G37+H37+J37</f>
        <v>1521</v>
      </c>
      <c r="M37" s="36">
        <f t="shared" si="4"/>
        <v>6167</v>
      </c>
      <c r="N37" s="16">
        <f t="shared" si="5"/>
        <v>10647</v>
      </c>
      <c r="O37" s="101">
        <f t="shared" si="6"/>
        <v>0.79639473076034206</v>
      </c>
      <c r="P37" s="102">
        <f t="shared" si="7"/>
        <v>0.64848624913334874</v>
      </c>
      <c r="Q37" s="4"/>
      <c r="R37" s="4"/>
      <c r="S37" s="4"/>
      <c r="T37" s="4"/>
      <c r="U37" s="4"/>
      <c r="V37" s="4"/>
    </row>
    <row r="38" spans="1:22" ht="18.75" x14ac:dyDescent="0.25">
      <c r="A38" s="43" t="s">
        <v>6</v>
      </c>
      <c r="B38" s="44" t="s">
        <v>31</v>
      </c>
      <c r="C38" s="56">
        <f t="shared" si="9"/>
        <v>128</v>
      </c>
      <c r="D38" s="17">
        <f t="shared" si="12"/>
        <v>160</v>
      </c>
      <c r="E38" s="15">
        <f>$C$10*$C$16</f>
        <v>480</v>
      </c>
      <c r="F38" s="15">
        <f t="shared" si="13"/>
        <v>480</v>
      </c>
      <c r="G38" s="32">
        <f t="shared" si="14"/>
        <v>67</v>
      </c>
      <c r="H38" s="15">
        <f t="shared" si="10"/>
        <v>14</v>
      </c>
      <c r="I38" s="15">
        <f t="shared" si="11"/>
        <v>160</v>
      </c>
      <c r="J38" s="32">
        <f>$C$10*$C$14</f>
        <v>480</v>
      </c>
      <c r="K38" s="36">
        <f>D38+F38+G38+H38+I38</f>
        <v>881</v>
      </c>
      <c r="L38" s="16">
        <f>E38+F38+G38+H38+J38</f>
        <v>1521</v>
      </c>
      <c r="M38" s="36">
        <f t="shared" si="4"/>
        <v>6167</v>
      </c>
      <c r="N38" s="16">
        <f t="shared" si="5"/>
        <v>10647</v>
      </c>
      <c r="O38" s="101">
        <f t="shared" si="6"/>
        <v>0.79639473076034206</v>
      </c>
      <c r="P38" s="102">
        <f t="shared" si="7"/>
        <v>0.64848624913334874</v>
      </c>
      <c r="Q38" s="4"/>
      <c r="R38" s="4"/>
      <c r="S38" s="4"/>
      <c r="T38" s="4"/>
      <c r="U38" s="4"/>
      <c r="V38" s="4"/>
    </row>
    <row r="39" spans="1:22" ht="18.75" x14ac:dyDescent="0.25">
      <c r="A39" s="43" t="s">
        <v>7</v>
      </c>
      <c r="B39" s="44" t="s">
        <v>31</v>
      </c>
      <c r="C39" s="56">
        <f t="shared" si="9"/>
        <v>128</v>
      </c>
      <c r="D39" s="17">
        <f t="shared" si="12"/>
        <v>160</v>
      </c>
      <c r="E39" s="15">
        <f>$C$10*$C$16</f>
        <v>480</v>
      </c>
      <c r="F39" s="15">
        <f t="shared" si="13"/>
        <v>480</v>
      </c>
      <c r="G39" s="32">
        <f t="shared" si="14"/>
        <v>67</v>
      </c>
      <c r="H39" s="15">
        <f t="shared" si="10"/>
        <v>14</v>
      </c>
      <c r="I39" s="15">
        <f t="shared" si="11"/>
        <v>160</v>
      </c>
      <c r="J39" s="32">
        <f>$C$10*$C$14</f>
        <v>480</v>
      </c>
      <c r="K39" s="36">
        <f>D39+F39+G39+H39+I39</f>
        <v>881</v>
      </c>
      <c r="L39" s="16">
        <f>E39+F39+G39+H39+J39</f>
        <v>1521</v>
      </c>
      <c r="M39" s="36">
        <f t="shared" si="4"/>
        <v>6167</v>
      </c>
      <c r="N39" s="16">
        <f t="shared" si="5"/>
        <v>10647</v>
      </c>
      <c r="O39" s="101">
        <f t="shared" si="6"/>
        <v>0.79639473076034206</v>
      </c>
      <c r="P39" s="102">
        <f t="shared" si="7"/>
        <v>0.64848624913334874</v>
      </c>
      <c r="Q39" s="4"/>
      <c r="R39" s="4"/>
      <c r="S39" s="4"/>
      <c r="T39" s="4"/>
      <c r="U39" s="4"/>
      <c r="V39" s="4"/>
    </row>
    <row r="40" spans="1:22" ht="18.75" x14ac:dyDescent="0.25">
      <c r="A40" s="43" t="s">
        <v>8</v>
      </c>
      <c r="B40" s="44" t="s">
        <v>62</v>
      </c>
      <c r="C40" s="56">
        <f t="shared" si="9"/>
        <v>128</v>
      </c>
      <c r="D40" s="17">
        <f t="shared" si="12"/>
        <v>160</v>
      </c>
      <c r="E40" s="15">
        <f>$C$10*$C$16</f>
        <v>480</v>
      </c>
      <c r="F40" s="15">
        <f t="shared" si="13"/>
        <v>480</v>
      </c>
      <c r="G40" s="32">
        <f t="shared" si="14"/>
        <v>67</v>
      </c>
      <c r="H40" s="15">
        <f>$C$9*2 + $C$9*2</f>
        <v>28</v>
      </c>
      <c r="I40" s="15">
        <f t="shared" si="11"/>
        <v>160</v>
      </c>
      <c r="J40" s="32">
        <f>$C$10*$C$14</f>
        <v>480</v>
      </c>
      <c r="K40" s="36">
        <f>D40+F40+G40+H40+I40</f>
        <v>895</v>
      </c>
      <c r="L40" s="16">
        <f>E40+F40+G40+H40+J40</f>
        <v>1535</v>
      </c>
      <c r="M40" s="36">
        <f t="shared" si="4"/>
        <v>6265</v>
      </c>
      <c r="N40" s="16">
        <f t="shared" si="5"/>
        <v>10745</v>
      </c>
      <c r="O40" s="101">
        <f t="shared" si="6"/>
        <v>0.79315923272475153</v>
      </c>
      <c r="P40" s="102">
        <f t="shared" si="7"/>
        <v>0.64525075109775831</v>
      </c>
      <c r="Q40" s="4"/>
      <c r="R40" s="4"/>
      <c r="S40" s="4"/>
      <c r="T40" s="4"/>
      <c r="U40" s="4"/>
      <c r="V40" s="4"/>
    </row>
    <row r="41" spans="1:22" ht="18.75" x14ac:dyDescent="0.25">
      <c r="A41" s="43" t="s">
        <v>9</v>
      </c>
      <c r="B41" s="44" t="s">
        <v>31</v>
      </c>
      <c r="C41" s="56">
        <f t="shared" si="9"/>
        <v>128</v>
      </c>
      <c r="D41" s="17">
        <f t="shared" si="12"/>
        <v>160</v>
      </c>
      <c r="E41" s="15">
        <f>$C$10*$C$16</f>
        <v>480</v>
      </c>
      <c r="F41" s="15">
        <f t="shared" si="13"/>
        <v>480</v>
      </c>
      <c r="G41" s="32">
        <f t="shared" si="14"/>
        <v>67</v>
      </c>
      <c r="H41" s="15">
        <f t="shared" ref="H41:H43" si="15">$C$9*2 + $C$9*2</f>
        <v>28</v>
      </c>
      <c r="I41" s="15">
        <f t="shared" si="11"/>
        <v>160</v>
      </c>
      <c r="J41" s="32">
        <f>$C$10*$C$14</f>
        <v>480</v>
      </c>
      <c r="K41" s="36">
        <f>D41+F41+G41+H41+I41</f>
        <v>895</v>
      </c>
      <c r="L41" s="16">
        <f>E41+F41+G41+H41+J41</f>
        <v>1535</v>
      </c>
      <c r="M41" s="36">
        <f t="shared" si="4"/>
        <v>6265</v>
      </c>
      <c r="N41" s="16">
        <f t="shared" si="5"/>
        <v>10745</v>
      </c>
      <c r="O41" s="101">
        <f t="shared" si="6"/>
        <v>0.79315923272475153</v>
      </c>
      <c r="P41" s="102">
        <f t="shared" si="7"/>
        <v>0.64525075109775831</v>
      </c>
      <c r="Q41" s="4"/>
      <c r="R41" s="4"/>
      <c r="S41" s="4"/>
      <c r="T41" s="4"/>
      <c r="U41" s="4"/>
      <c r="V41" s="4"/>
    </row>
    <row r="42" spans="1:22" ht="18.75" x14ac:dyDescent="0.25">
      <c r="A42" s="43" t="s">
        <v>10</v>
      </c>
      <c r="B42" s="44" t="s">
        <v>31</v>
      </c>
      <c r="C42" s="56">
        <f t="shared" si="9"/>
        <v>128</v>
      </c>
      <c r="D42" s="17">
        <f t="shared" si="12"/>
        <v>160</v>
      </c>
      <c r="E42" s="15">
        <f>$C$10*$C$16</f>
        <v>480</v>
      </c>
      <c r="F42" s="15">
        <f t="shared" si="13"/>
        <v>480</v>
      </c>
      <c r="G42" s="32">
        <f t="shared" si="14"/>
        <v>67</v>
      </c>
      <c r="H42" s="15">
        <f t="shared" si="15"/>
        <v>28</v>
      </c>
      <c r="I42" s="15">
        <f t="shared" si="11"/>
        <v>160</v>
      </c>
      <c r="J42" s="32">
        <f>$C$10*$C$14</f>
        <v>480</v>
      </c>
      <c r="K42" s="36">
        <f>D42+F42+G42+H42+I42</f>
        <v>895</v>
      </c>
      <c r="L42" s="16">
        <f>E42+F42+G42+H42+J42</f>
        <v>1535</v>
      </c>
      <c r="M42" s="36">
        <f t="shared" si="4"/>
        <v>6265</v>
      </c>
      <c r="N42" s="16">
        <f t="shared" si="5"/>
        <v>10745</v>
      </c>
      <c r="O42" s="101">
        <f t="shared" si="6"/>
        <v>0.79315923272475153</v>
      </c>
      <c r="P42" s="102">
        <f t="shared" si="7"/>
        <v>0.64525075109775831</v>
      </c>
      <c r="Q42" s="4"/>
      <c r="R42" s="4"/>
      <c r="S42" s="4"/>
      <c r="T42" s="4"/>
      <c r="U42" s="4"/>
      <c r="V42" s="4"/>
    </row>
    <row r="43" spans="1:22" ht="18.75" x14ac:dyDescent="0.25">
      <c r="A43" s="43" t="s">
        <v>11</v>
      </c>
      <c r="B43" s="44" t="s">
        <v>31</v>
      </c>
      <c r="C43" s="56">
        <f t="shared" si="9"/>
        <v>128</v>
      </c>
      <c r="D43" s="17">
        <f t="shared" si="12"/>
        <v>160</v>
      </c>
      <c r="E43" s="15">
        <f>$C$10*$C$16</f>
        <v>480</v>
      </c>
      <c r="F43" s="15">
        <f t="shared" si="13"/>
        <v>480</v>
      </c>
      <c r="G43" s="32">
        <f t="shared" si="14"/>
        <v>67</v>
      </c>
      <c r="H43" s="15">
        <f t="shared" si="15"/>
        <v>28</v>
      </c>
      <c r="I43" s="15">
        <f t="shared" si="11"/>
        <v>160</v>
      </c>
      <c r="J43" s="32">
        <f>$C$10*$C$14</f>
        <v>480</v>
      </c>
      <c r="K43" s="36">
        <f>D43+F43+G43+H43+I43</f>
        <v>895</v>
      </c>
      <c r="L43" s="16">
        <f>E43+F43+G43+H43+J43</f>
        <v>1535</v>
      </c>
      <c r="M43" s="36">
        <f t="shared" si="4"/>
        <v>6265</v>
      </c>
      <c r="N43" s="16">
        <f t="shared" si="5"/>
        <v>10745</v>
      </c>
      <c r="O43" s="101">
        <f t="shared" si="6"/>
        <v>0.79315923272475153</v>
      </c>
      <c r="P43" s="102">
        <f t="shared" si="7"/>
        <v>0.64525075109775831</v>
      </c>
      <c r="Q43" s="4"/>
      <c r="R43" s="4"/>
      <c r="S43" s="4"/>
      <c r="T43" s="4"/>
      <c r="U43" s="4"/>
      <c r="V43" s="4"/>
    </row>
    <row r="44" spans="1:22" ht="18.75" x14ac:dyDescent="0.25">
      <c r="A44" s="43" t="s">
        <v>12</v>
      </c>
      <c r="B44" s="44" t="s">
        <v>31</v>
      </c>
      <c r="C44" s="57"/>
      <c r="D44" s="18"/>
      <c r="E44" s="19"/>
      <c r="F44" s="19"/>
      <c r="G44" s="19"/>
      <c r="H44" s="19"/>
      <c r="I44" s="19"/>
      <c r="J44" s="53"/>
      <c r="K44" s="37"/>
      <c r="L44" s="20"/>
      <c r="M44" s="37"/>
      <c r="N44" s="38"/>
      <c r="O44" s="101">
        <f t="shared" si="6"/>
        <v>1</v>
      </c>
      <c r="P44" s="102">
        <f t="shared" si="7"/>
        <v>1</v>
      </c>
      <c r="Q44" s="4"/>
      <c r="R44" s="4"/>
      <c r="S44" s="4"/>
      <c r="T44" s="4"/>
      <c r="U44" s="4"/>
      <c r="V44" s="4"/>
    </row>
    <row r="45" spans="1:22" ht="18.75" x14ac:dyDescent="0.25">
      <c r="A45" s="46"/>
      <c r="B45" s="47"/>
      <c r="C45" s="57"/>
      <c r="D45" s="18"/>
      <c r="E45" s="19"/>
      <c r="F45" s="19"/>
      <c r="G45" s="19"/>
      <c r="H45" s="19"/>
      <c r="I45" s="19"/>
      <c r="J45" s="53"/>
      <c r="K45" s="37"/>
      <c r="L45" s="20"/>
      <c r="M45" s="37"/>
      <c r="N45" s="38"/>
      <c r="O45" s="101">
        <f t="shared" si="6"/>
        <v>1</v>
      </c>
      <c r="P45" s="102">
        <f t="shared" si="7"/>
        <v>1</v>
      </c>
      <c r="Q45" s="4"/>
      <c r="R45" s="4"/>
      <c r="S45" s="4"/>
      <c r="T45" s="4"/>
      <c r="U45" s="4"/>
      <c r="V45" s="4"/>
    </row>
    <row r="46" spans="1:22" ht="18.75" x14ac:dyDescent="0.25">
      <c r="A46" s="46"/>
      <c r="B46" s="47"/>
      <c r="C46" s="57"/>
      <c r="D46" s="18"/>
      <c r="E46" s="19"/>
      <c r="F46" s="19"/>
      <c r="G46" s="19"/>
      <c r="H46" s="19"/>
      <c r="I46" s="19"/>
      <c r="J46" s="53"/>
      <c r="K46" s="37"/>
      <c r="L46" s="20"/>
      <c r="M46" s="37"/>
      <c r="N46" s="38"/>
      <c r="O46" s="101">
        <f t="shared" si="6"/>
        <v>1</v>
      </c>
      <c r="P46" s="102">
        <f t="shared" si="7"/>
        <v>1</v>
      </c>
      <c r="Q46" s="4"/>
      <c r="R46" s="4"/>
      <c r="S46" s="4"/>
      <c r="T46" s="4"/>
      <c r="U46" s="4"/>
      <c r="V46" s="4"/>
    </row>
    <row r="47" spans="1:22" ht="18.75" x14ac:dyDescent="0.25">
      <c r="A47" s="46"/>
      <c r="B47" s="47"/>
      <c r="C47" s="57"/>
      <c r="D47" s="18"/>
      <c r="E47" s="19"/>
      <c r="F47" s="19"/>
      <c r="G47" s="19"/>
      <c r="H47" s="19"/>
      <c r="I47" s="19"/>
      <c r="J47" s="53"/>
      <c r="K47" s="37"/>
      <c r="L47" s="20"/>
      <c r="M47" s="37"/>
      <c r="N47" s="38"/>
      <c r="O47" s="101">
        <f t="shared" si="6"/>
        <v>1</v>
      </c>
      <c r="P47" s="102">
        <f t="shared" si="7"/>
        <v>1</v>
      </c>
      <c r="Q47" s="4"/>
      <c r="R47" s="4"/>
      <c r="S47" s="4"/>
      <c r="T47" s="4"/>
      <c r="U47" s="4"/>
      <c r="V47" s="4"/>
    </row>
    <row r="48" spans="1:22" ht="18.75" x14ac:dyDescent="0.25">
      <c r="A48" s="46"/>
      <c r="B48" s="47"/>
      <c r="C48" s="57"/>
      <c r="D48" s="18"/>
      <c r="E48" s="19"/>
      <c r="F48" s="19"/>
      <c r="G48" s="19"/>
      <c r="H48" s="19"/>
      <c r="I48" s="19"/>
      <c r="J48" s="53"/>
      <c r="K48" s="37"/>
      <c r="L48" s="20"/>
      <c r="M48" s="37"/>
      <c r="N48" s="38"/>
      <c r="O48" s="101">
        <f t="shared" si="6"/>
        <v>1</v>
      </c>
      <c r="P48" s="102">
        <f t="shared" si="7"/>
        <v>1</v>
      </c>
      <c r="Q48" s="4"/>
      <c r="R48" s="4"/>
      <c r="S48" s="4"/>
      <c r="T48" s="4"/>
      <c r="U48" s="4"/>
      <c r="V48" s="4"/>
    </row>
    <row r="49" spans="1:22" ht="18.75" x14ac:dyDescent="0.25">
      <c r="A49" s="46"/>
      <c r="B49" s="47"/>
      <c r="C49" s="57"/>
      <c r="D49" s="18"/>
      <c r="E49" s="19"/>
      <c r="F49" s="19"/>
      <c r="G49" s="19"/>
      <c r="H49" s="19"/>
      <c r="I49" s="19"/>
      <c r="J49" s="53"/>
      <c r="K49" s="37"/>
      <c r="L49" s="20"/>
      <c r="M49" s="37"/>
      <c r="N49" s="38"/>
      <c r="O49" s="101">
        <f t="shared" si="6"/>
        <v>1</v>
      </c>
      <c r="P49" s="102">
        <f t="shared" si="7"/>
        <v>1</v>
      </c>
      <c r="Q49" s="4"/>
      <c r="R49" s="4"/>
      <c r="S49" s="4"/>
      <c r="T49" s="4"/>
      <c r="U49" s="4"/>
      <c r="V49" s="4"/>
    </row>
    <row r="50" spans="1:22" ht="18.75" x14ac:dyDescent="0.25">
      <c r="A50" s="46"/>
      <c r="B50" s="47"/>
      <c r="C50" s="57"/>
      <c r="D50" s="18"/>
      <c r="E50" s="19"/>
      <c r="F50" s="19"/>
      <c r="G50" s="19"/>
      <c r="H50" s="19"/>
      <c r="I50" s="19"/>
      <c r="J50" s="53"/>
      <c r="K50" s="37"/>
      <c r="L50" s="20"/>
      <c r="M50" s="37"/>
      <c r="N50" s="38"/>
      <c r="O50" s="101">
        <f t="shared" si="6"/>
        <v>1</v>
      </c>
      <c r="P50" s="102">
        <f t="shared" si="7"/>
        <v>1</v>
      </c>
      <c r="Q50" s="4"/>
      <c r="R50" s="4"/>
      <c r="S50" s="4"/>
      <c r="T50" s="4"/>
      <c r="U50" s="4"/>
      <c r="V50" s="4"/>
    </row>
    <row r="51" spans="1:22" ht="18.75" x14ac:dyDescent="0.25">
      <c r="A51" s="48"/>
      <c r="B51" s="49"/>
      <c r="C51" s="58"/>
      <c r="D51" s="21"/>
      <c r="E51" s="22"/>
      <c r="F51" s="22"/>
      <c r="G51" s="22"/>
      <c r="H51" s="22"/>
      <c r="I51" s="22"/>
      <c r="J51" s="54"/>
      <c r="K51" s="39"/>
      <c r="L51" s="23"/>
      <c r="M51" s="39"/>
      <c r="N51" s="40"/>
      <c r="O51" s="101">
        <f t="shared" si="6"/>
        <v>1</v>
      </c>
      <c r="P51" s="102">
        <f t="shared" si="7"/>
        <v>1</v>
      </c>
      <c r="Q51" s="4"/>
      <c r="R51" s="4"/>
      <c r="S51" s="4"/>
      <c r="T51" s="4"/>
      <c r="U51" s="4"/>
      <c r="V51" s="4"/>
    </row>
    <row r="52" spans="1:22" ht="18.75" x14ac:dyDescent="0.25">
      <c r="A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03"/>
      <c r="P52" s="103"/>
      <c r="Q52" s="4"/>
      <c r="R52" s="4"/>
      <c r="S52" s="4"/>
      <c r="T52" s="4"/>
      <c r="U52" s="4"/>
      <c r="V52" s="4"/>
    </row>
    <row r="53" spans="1:22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B55" t="s">
        <v>38</v>
      </c>
    </row>
    <row r="56" spans="1:22" x14ac:dyDescent="0.25">
      <c r="B56" t="s">
        <v>39</v>
      </c>
    </row>
  </sheetData>
  <mergeCells count="21">
    <mergeCell ref="A27:A29"/>
    <mergeCell ref="B27:B29"/>
    <mergeCell ref="O28:P28"/>
    <mergeCell ref="M27:P27"/>
    <mergeCell ref="D27:L27"/>
    <mergeCell ref="M28:N28"/>
    <mergeCell ref="F28:F29"/>
    <mergeCell ref="H28:H29"/>
    <mergeCell ref="G28:G29"/>
    <mergeCell ref="I28:J28"/>
    <mergeCell ref="I30:J30"/>
    <mergeCell ref="I31:J31"/>
    <mergeCell ref="I32:J32"/>
    <mergeCell ref="D30:E30"/>
    <mergeCell ref="D31:E31"/>
    <mergeCell ref="D32:E32"/>
    <mergeCell ref="D33:E33"/>
    <mergeCell ref="D34:E34"/>
    <mergeCell ref="C28:C29"/>
    <mergeCell ref="D28:E28"/>
    <mergeCell ref="K28:L28"/>
  </mergeCells>
  <conditionalFormatting sqref="C30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L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:O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P39"/>
  <sheetViews>
    <sheetView tabSelected="1" topLeftCell="A13" workbookViewId="0">
      <pane xSplit="1" topLeftCell="B1" activePane="topRight" state="frozen"/>
      <selection pane="topRight" activeCell="F25" sqref="F25"/>
    </sheetView>
  </sheetViews>
  <sheetFormatPr defaultRowHeight="15" x14ac:dyDescent="0.25"/>
  <cols>
    <col min="1" max="1" width="10.85546875" customWidth="1"/>
    <col min="2" max="2" width="29.28515625" customWidth="1"/>
    <col min="3" max="3" width="12.7109375" customWidth="1"/>
    <col min="4" max="4" width="10.28515625" customWidth="1"/>
    <col min="6" max="6" width="15.85546875" customWidth="1"/>
    <col min="7" max="7" width="13.7109375" customWidth="1"/>
    <col min="8" max="8" width="19" customWidth="1"/>
    <col min="9" max="9" width="10.140625" customWidth="1"/>
    <col min="10" max="10" width="9.7109375" customWidth="1"/>
    <col min="11" max="11" width="9.85546875" customWidth="1"/>
    <col min="12" max="12" width="9.7109375" customWidth="1"/>
    <col min="13" max="13" width="10.5703125" customWidth="1"/>
    <col min="14" max="14" width="9.5703125" customWidth="1"/>
    <col min="15" max="15" width="11" customWidth="1"/>
    <col min="16" max="16" width="10.140625" customWidth="1"/>
  </cols>
  <sheetData>
    <row r="1" spans="1:16" x14ac:dyDescent="0.25">
      <c r="A1" s="1" t="s">
        <v>76</v>
      </c>
    </row>
    <row r="3" spans="1:16" x14ac:dyDescent="0.25">
      <c r="A3" t="s">
        <v>77</v>
      </c>
    </row>
    <row r="5" spans="1:16" x14ac:dyDescent="0.25">
      <c r="A5" t="s">
        <v>78</v>
      </c>
    </row>
    <row r="6" spans="1:16" x14ac:dyDescent="0.25">
      <c r="A6" t="s">
        <v>79</v>
      </c>
    </row>
    <row r="8" spans="1:16" x14ac:dyDescent="0.25">
      <c r="A8" t="s">
        <v>80</v>
      </c>
    </row>
    <row r="10" spans="1:16" x14ac:dyDescent="0.25">
      <c r="A10" t="s">
        <v>44</v>
      </c>
    </row>
    <row r="11" spans="1:16" x14ac:dyDescent="0.25">
      <c r="A11" t="s">
        <v>72</v>
      </c>
    </row>
    <row r="13" spans="1:16" x14ac:dyDescent="0.25">
      <c r="A13" t="s">
        <v>75</v>
      </c>
    </row>
    <row r="14" spans="1:16" ht="15.75" thickBot="1" x14ac:dyDescent="0.3"/>
    <row r="15" spans="1:16" ht="42" customHeight="1" thickBot="1" x14ac:dyDescent="0.3">
      <c r="A15" s="64" t="s">
        <v>73</v>
      </c>
      <c r="B15" s="61" t="s">
        <v>20</v>
      </c>
      <c r="C15" s="60" t="s">
        <v>61</v>
      </c>
      <c r="D15" s="59" t="s">
        <v>45</v>
      </c>
      <c r="E15" s="59"/>
      <c r="F15" s="59"/>
      <c r="G15" s="59"/>
      <c r="H15" s="59"/>
      <c r="I15" s="59"/>
      <c r="J15" s="59"/>
      <c r="K15" s="59"/>
      <c r="L15" s="59"/>
      <c r="M15" s="92" t="s">
        <v>60</v>
      </c>
      <c r="N15" s="93"/>
      <c r="O15" s="93"/>
      <c r="P15" s="94"/>
    </row>
    <row r="16" spans="1:16" ht="36" customHeight="1" x14ac:dyDescent="0.25">
      <c r="A16" s="65"/>
      <c r="B16" s="62"/>
      <c r="C16" s="7" t="s">
        <v>15</v>
      </c>
      <c r="D16" s="24" t="s">
        <v>21</v>
      </c>
      <c r="E16" s="25"/>
      <c r="F16" s="25" t="s">
        <v>22</v>
      </c>
      <c r="G16" s="33" t="s">
        <v>36</v>
      </c>
      <c r="H16" s="25" t="s">
        <v>37</v>
      </c>
      <c r="I16" s="25" t="s">
        <v>24</v>
      </c>
      <c r="J16" s="50"/>
      <c r="K16" s="67" t="s">
        <v>34</v>
      </c>
      <c r="L16" s="68"/>
      <c r="M16" s="90" t="s">
        <v>34</v>
      </c>
      <c r="N16" s="91"/>
      <c r="O16" s="95" t="s">
        <v>74</v>
      </c>
      <c r="P16" s="96"/>
    </row>
    <row r="17" spans="1:16" ht="30.75" thickBot="1" x14ac:dyDescent="0.3">
      <c r="A17" s="66"/>
      <c r="B17" s="63"/>
      <c r="C17" s="8"/>
      <c r="D17" s="26" t="s">
        <v>67</v>
      </c>
      <c r="E17" s="27" t="s">
        <v>66</v>
      </c>
      <c r="F17" s="28"/>
      <c r="G17" s="34"/>
      <c r="H17" s="28"/>
      <c r="I17" s="27" t="s">
        <v>67</v>
      </c>
      <c r="J17" s="51" t="s">
        <v>66</v>
      </c>
      <c r="K17" s="26" t="s">
        <v>67</v>
      </c>
      <c r="L17" s="29" t="s">
        <v>66</v>
      </c>
      <c r="M17" s="26" t="s">
        <v>67</v>
      </c>
      <c r="N17" s="29" t="s">
        <v>66</v>
      </c>
      <c r="O17" s="26" t="s">
        <v>67</v>
      </c>
      <c r="P17" s="29" t="s">
        <v>66</v>
      </c>
    </row>
    <row r="18" spans="1:16" ht="19.5" thickBot="1" x14ac:dyDescent="0.3">
      <c r="A18" s="41" t="s">
        <v>19</v>
      </c>
      <c r="B18" s="42"/>
      <c r="C18" s="55">
        <f>'Packet Rates'!C30*'Packet Sizes'!C12</f>
        <v>128640</v>
      </c>
      <c r="D18" s="9"/>
      <c r="E18" s="10"/>
      <c r="F18" s="11"/>
      <c r="G18" s="11"/>
      <c r="H18" s="11"/>
      <c r="I18" s="10"/>
      <c r="J18" s="52"/>
      <c r="K18" s="35"/>
      <c r="L18" s="12"/>
      <c r="M18" s="35"/>
      <c r="N18" s="12"/>
      <c r="O18" s="101" t="e">
        <f>1-(M18/$M$30)</f>
        <v>#DIV/0!</v>
      </c>
      <c r="P18" s="102" t="e">
        <f>1-(N18/$N$30)</f>
        <v>#DIV/0!</v>
      </c>
    </row>
    <row r="19" spans="1:16" ht="19.5" thickBot="1" x14ac:dyDescent="0.3">
      <c r="A19" s="43" t="s">
        <v>18</v>
      </c>
      <c r="B19" s="44"/>
      <c r="C19" s="55">
        <f>'Packet Rates'!C31*'Packet Sizes'!C13</f>
        <v>128640</v>
      </c>
      <c r="D19" s="13"/>
      <c r="E19" s="14"/>
      <c r="F19" s="15"/>
      <c r="G19" s="15"/>
      <c r="H19" s="15"/>
      <c r="I19" s="14"/>
      <c r="J19" s="31"/>
      <c r="K19" s="36"/>
      <c r="L19" s="16"/>
      <c r="M19" s="36"/>
      <c r="N19" s="16"/>
      <c r="O19" s="101" t="e">
        <f t="shared" ref="O19:O39" si="0">1-(M19/$M$30)</f>
        <v>#DIV/0!</v>
      </c>
      <c r="P19" s="102" t="e">
        <f t="shared" ref="P19:P39" si="1">1-(N19/$N$30)</f>
        <v>#DIV/0!</v>
      </c>
    </row>
    <row r="20" spans="1:16" ht="19.5" thickBot="1" x14ac:dyDescent="0.3">
      <c r="A20" s="43" t="s">
        <v>0</v>
      </c>
      <c r="B20" s="44"/>
      <c r="C20" s="55">
        <f>'Packet Rates'!C32*'Packet Sizes'!C14</f>
        <v>128640</v>
      </c>
      <c r="D20" s="13"/>
      <c r="E20" s="14"/>
      <c r="F20" s="15"/>
      <c r="G20" s="15"/>
      <c r="H20" s="15"/>
      <c r="I20" s="14"/>
      <c r="J20" s="31"/>
      <c r="K20" s="36"/>
      <c r="L20" s="16"/>
      <c r="M20" s="36"/>
      <c r="N20" s="16"/>
      <c r="O20" s="101" t="e">
        <f t="shared" si="0"/>
        <v>#DIV/0!</v>
      </c>
      <c r="P20" s="102" t="e">
        <f t="shared" si="1"/>
        <v>#DIV/0!</v>
      </c>
    </row>
    <row r="21" spans="1:16" ht="19.5" thickBot="1" x14ac:dyDescent="0.3">
      <c r="A21" s="43" t="s">
        <v>1</v>
      </c>
      <c r="B21" s="45"/>
      <c r="C21" s="55">
        <f>'Packet Rates'!C33*'Packet Sizes'!C15</f>
        <v>128640</v>
      </c>
      <c r="D21" s="13"/>
      <c r="E21" s="14"/>
      <c r="F21" s="15"/>
      <c r="G21" s="15"/>
      <c r="H21" s="15"/>
      <c r="I21" s="15"/>
      <c r="J21" s="32"/>
      <c r="K21" s="36"/>
      <c r="L21" s="16"/>
      <c r="M21" s="36"/>
      <c r="N21" s="16"/>
      <c r="O21" s="101" t="e">
        <f t="shared" si="0"/>
        <v>#DIV/0!</v>
      </c>
      <c r="P21" s="102" t="e">
        <f t="shared" si="1"/>
        <v>#DIV/0!</v>
      </c>
    </row>
    <row r="22" spans="1:16" ht="19.5" thickBot="1" x14ac:dyDescent="0.3">
      <c r="A22" s="43" t="s">
        <v>2</v>
      </c>
      <c r="B22" s="45"/>
      <c r="C22" s="55">
        <f>'Packet Rates'!C34*'Packet Sizes'!C16</f>
        <v>3968</v>
      </c>
      <c r="D22" s="13"/>
      <c r="E22" s="14"/>
      <c r="F22" s="15"/>
      <c r="G22" s="15"/>
      <c r="H22" s="15"/>
      <c r="I22" s="15"/>
      <c r="J22" s="32"/>
      <c r="K22" s="36"/>
      <c r="L22" s="16"/>
      <c r="M22" s="36"/>
      <c r="N22" s="16"/>
      <c r="O22" s="101" t="e">
        <f t="shared" si="0"/>
        <v>#DIV/0!</v>
      </c>
      <c r="P22" s="102" t="e">
        <f t="shared" si="1"/>
        <v>#DIV/0!</v>
      </c>
    </row>
    <row r="23" spans="1:16" ht="19.5" thickBot="1" x14ac:dyDescent="0.3">
      <c r="A23" s="43" t="s">
        <v>3</v>
      </c>
      <c r="B23" s="45"/>
      <c r="C23" s="55">
        <f>'Packet Rates'!C35*'Packet Sizes'!C17</f>
        <v>3968</v>
      </c>
      <c r="D23" s="17"/>
      <c r="E23" s="15"/>
      <c r="F23" s="15"/>
      <c r="G23" s="32"/>
      <c r="H23" s="15"/>
      <c r="I23" s="15"/>
      <c r="J23" s="32"/>
      <c r="K23" s="36"/>
      <c r="L23" s="16"/>
      <c r="M23" s="36"/>
      <c r="N23" s="16"/>
      <c r="O23" s="101" t="e">
        <f t="shared" si="0"/>
        <v>#DIV/0!</v>
      </c>
      <c r="P23" s="102" t="e">
        <f t="shared" si="1"/>
        <v>#DIV/0!</v>
      </c>
    </row>
    <row r="24" spans="1:16" ht="19.5" thickBot="1" x14ac:dyDescent="0.3">
      <c r="A24" s="43" t="s">
        <v>4</v>
      </c>
      <c r="B24" s="44"/>
      <c r="C24" s="55">
        <f>'Packet Rates'!C36*'Packet Sizes'!C18</f>
        <v>3968</v>
      </c>
      <c r="D24" s="17"/>
      <c r="E24" s="15"/>
      <c r="F24" s="15"/>
      <c r="G24" s="32"/>
      <c r="H24" s="15"/>
      <c r="I24" s="15"/>
      <c r="J24" s="32"/>
      <c r="K24" s="36"/>
      <c r="L24" s="16"/>
      <c r="M24" s="36"/>
      <c r="N24" s="16"/>
      <c r="O24" s="101" t="e">
        <f t="shared" si="0"/>
        <v>#DIV/0!</v>
      </c>
      <c r="P24" s="102" t="e">
        <f t="shared" si="1"/>
        <v>#DIV/0!</v>
      </c>
    </row>
    <row r="25" spans="1:16" ht="19.5" thickBot="1" x14ac:dyDescent="0.3">
      <c r="A25" s="43" t="s">
        <v>5</v>
      </c>
      <c r="B25" s="44"/>
      <c r="C25" s="55">
        <f>'Packet Rates'!C37*'Packet Sizes'!C19</f>
        <v>3968</v>
      </c>
      <c r="D25" s="17"/>
      <c r="E25" s="15"/>
      <c r="F25" s="15"/>
      <c r="G25" s="32"/>
      <c r="H25" s="15"/>
      <c r="I25" s="15"/>
      <c r="J25" s="32"/>
      <c r="K25" s="36"/>
      <c r="L25" s="16"/>
      <c r="M25" s="36"/>
      <c r="N25" s="16"/>
      <c r="O25" s="101" t="e">
        <f t="shared" si="0"/>
        <v>#DIV/0!</v>
      </c>
      <c r="P25" s="102" t="e">
        <f t="shared" si="1"/>
        <v>#DIV/0!</v>
      </c>
    </row>
    <row r="26" spans="1:16" ht="19.5" thickBot="1" x14ac:dyDescent="0.3">
      <c r="A26" s="43" t="s">
        <v>6</v>
      </c>
      <c r="B26" s="44"/>
      <c r="C26" s="55">
        <f>'Packet Rates'!C38*'Packet Sizes'!C20</f>
        <v>3968</v>
      </c>
      <c r="D26" s="17"/>
      <c r="E26" s="15"/>
      <c r="F26" s="15"/>
      <c r="G26" s="32"/>
      <c r="H26" s="15"/>
      <c r="I26" s="15"/>
      <c r="J26" s="32"/>
      <c r="K26" s="36"/>
      <c r="L26" s="16"/>
      <c r="M26" s="36"/>
      <c r="N26" s="16"/>
      <c r="O26" s="101" t="e">
        <f t="shared" si="0"/>
        <v>#DIV/0!</v>
      </c>
      <c r="P26" s="102" t="e">
        <f t="shared" si="1"/>
        <v>#DIV/0!</v>
      </c>
    </row>
    <row r="27" spans="1:16" ht="19.5" thickBot="1" x14ac:dyDescent="0.3">
      <c r="A27" s="43" t="s">
        <v>7</v>
      </c>
      <c r="B27" s="44"/>
      <c r="C27" s="55">
        <f>'Packet Rates'!C39*'Packet Sizes'!C21</f>
        <v>3968</v>
      </c>
      <c r="D27" s="17"/>
      <c r="E27" s="15"/>
      <c r="F27" s="15"/>
      <c r="G27" s="32"/>
      <c r="H27" s="15"/>
      <c r="I27" s="15"/>
      <c r="J27" s="32"/>
      <c r="K27" s="36"/>
      <c r="L27" s="16"/>
      <c r="M27" s="36"/>
      <c r="N27" s="16"/>
      <c r="O27" s="101" t="e">
        <f t="shared" si="0"/>
        <v>#DIV/0!</v>
      </c>
      <c r="P27" s="102" t="e">
        <f t="shared" si="1"/>
        <v>#DIV/0!</v>
      </c>
    </row>
    <row r="28" spans="1:16" ht="19.5" thickBot="1" x14ac:dyDescent="0.3">
      <c r="A28" s="43" t="s">
        <v>8</v>
      </c>
      <c r="B28" s="44"/>
      <c r="C28" s="55">
        <f>'Packet Rates'!C40*'Packet Sizes'!C22</f>
        <v>3968</v>
      </c>
      <c r="D28" s="17"/>
      <c r="E28" s="15"/>
      <c r="F28" s="15"/>
      <c r="G28" s="32"/>
      <c r="H28" s="15"/>
      <c r="I28" s="15"/>
      <c r="J28" s="32"/>
      <c r="K28" s="36"/>
      <c r="L28" s="16"/>
      <c r="M28" s="36"/>
      <c r="N28" s="16"/>
      <c r="O28" s="101" t="e">
        <f t="shared" si="0"/>
        <v>#DIV/0!</v>
      </c>
      <c r="P28" s="102" t="e">
        <f t="shared" si="1"/>
        <v>#DIV/0!</v>
      </c>
    </row>
    <row r="29" spans="1:16" ht="19.5" thickBot="1" x14ac:dyDescent="0.3">
      <c r="A29" s="43" t="s">
        <v>9</v>
      </c>
      <c r="B29" s="44"/>
      <c r="C29" s="55">
        <f>'Packet Rates'!C41*'Packet Sizes'!C23</f>
        <v>3968</v>
      </c>
      <c r="D29" s="17"/>
      <c r="E29" s="15"/>
      <c r="F29" s="15"/>
      <c r="G29" s="32"/>
      <c r="H29" s="15"/>
      <c r="I29" s="15"/>
      <c r="J29" s="32"/>
      <c r="K29" s="36"/>
      <c r="L29" s="16"/>
      <c r="M29" s="36"/>
      <c r="N29" s="16"/>
      <c r="O29" s="101" t="e">
        <f t="shared" si="0"/>
        <v>#DIV/0!</v>
      </c>
      <c r="P29" s="102" t="e">
        <f t="shared" si="1"/>
        <v>#DIV/0!</v>
      </c>
    </row>
    <row r="30" spans="1:16" ht="19.5" thickBot="1" x14ac:dyDescent="0.3">
      <c r="A30" s="43" t="s">
        <v>10</v>
      </c>
      <c r="B30" s="44"/>
      <c r="C30" s="55">
        <f>'Packet Rates'!C42*'Packet Sizes'!C24</f>
        <v>3968</v>
      </c>
      <c r="D30" s="17"/>
      <c r="E30" s="15"/>
      <c r="F30" s="15"/>
      <c r="G30" s="32"/>
      <c r="H30" s="15"/>
      <c r="I30" s="15"/>
      <c r="J30" s="32"/>
      <c r="K30" s="36"/>
      <c r="L30" s="16"/>
      <c r="M30" s="36"/>
      <c r="N30" s="16"/>
      <c r="O30" s="101" t="e">
        <f t="shared" si="0"/>
        <v>#DIV/0!</v>
      </c>
      <c r="P30" s="102" t="e">
        <f t="shared" si="1"/>
        <v>#DIV/0!</v>
      </c>
    </row>
    <row r="31" spans="1:16" ht="19.5" thickBot="1" x14ac:dyDescent="0.3">
      <c r="A31" s="43" t="s">
        <v>11</v>
      </c>
      <c r="B31" s="44"/>
      <c r="C31" s="55">
        <f>'Packet Rates'!C43*'Packet Sizes'!C25</f>
        <v>3968</v>
      </c>
      <c r="D31" s="17"/>
      <c r="E31" s="15"/>
      <c r="F31" s="15"/>
      <c r="G31" s="32"/>
      <c r="H31" s="15"/>
      <c r="I31" s="15"/>
      <c r="J31" s="32"/>
      <c r="K31" s="36"/>
      <c r="L31" s="16"/>
      <c r="M31" s="36"/>
      <c r="N31" s="16"/>
      <c r="O31" s="101" t="e">
        <f t="shared" si="0"/>
        <v>#DIV/0!</v>
      </c>
      <c r="P31" s="102" t="e">
        <f t="shared" si="1"/>
        <v>#DIV/0!</v>
      </c>
    </row>
    <row r="32" spans="1:16" ht="19.5" thickBot="1" x14ac:dyDescent="0.3">
      <c r="A32" s="43" t="s">
        <v>12</v>
      </c>
      <c r="B32" s="44"/>
      <c r="C32" s="55"/>
      <c r="D32" s="18"/>
      <c r="E32" s="19"/>
      <c r="F32" s="19"/>
      <c r="G32" s="19"/>
      <c r="H32" s="19"/>
      <c r="I32" s="19"/>
      <c r="J32" s="53"/>
      <c r="K32" s="37"/>
      <c r="L32" s="20"/>
      <c r="M32" s="37"/>
      <c r="N32" s="38"/>
      <c r="O32" s="101" t="e">
        <f t="shared" si="0"/>
        <v>#DIV/0!</v>
      </c>
      <c r="P32" s="102" t="e">
        <f t="shared" si="1"/>
        <v>#DIV/0!</v>
      </c>
    </row>
    <row r="33" spans="1:16" ht="19.5" thickBot="1" x14ac:dyDescent="0.3">
      <c r="A33" s="46"/>
      <c r="B33" s="47"/>
      <c r="C33" s="55"/>
      <c r="D33" s="18"/>
      <c r="E33" s="19"/>
      <c r="F33" s="19"/>
      <c r="G33" s="19"/>
      <c r="H33" s="19"/>
      <c r="I33" s="19"/>
      <c r="J33" s="53"/>
      <c r="K33" s="37"/>
      <c r="L33" s="20"/>
      <c r="M33" s="37"/>
      <c r="N33" s="38"/>
      <c r="O33" s="101" t="e">
        <f t="shared" si="0"/>
        <v>#DIV/0!</v>
      </c>
      <c r="P33" s="102" t="e">
        <f t="shared" si="1"/>
        <v>#DIV/0!</v>
      </c>
    </row>
    <row r="34" spans="1:16" ht="19.5" thickBot="1" x14ac:dyDescent="0.3">
      <c r="A34" s="46"/>
      <c r="B34" s="47"/>
      <c r="C34" s="55"/>
      <c r="D34" s="18"/>
      <c r="E34" s="19"/>
      <c r="F34" s="19"/>
      <c r="G34" s="19"/>
      <c r="H34" s="19"/>
      <c r="I34" s="19"/>
      <c r="J34" s="53"/>
      <c r="K34" s="37"/>
      <c r="L34" s="20"/>
      <c r="M34" s="37"/>
      <c r="N34" s="38"/>
      <c r="O34" s="101" t="e">
        <f t="shared" si="0"/>
        <v>#DIV/0!</v>
      </c>
      <c r="P34" s="102" t="e">
        <f t="shared" si="1"/>
        <v>#DIV/0!</v>
      </c>
    </row>
    <row r="35" spans="1:16" ht="19.5" thickBot="1" x14ac:dyDescent="0.3">
      <c r="A35" s="46"/>
      <c r="B35" s="47"/>
      <c r="C35" s="55"/>
      <c r="D35" s="18"/>
      <c r="E35" s="19"/>
      <c r="F35" s="19"/>
      <c r="G35" s="19"/>
      <c r="H35" s="19"/>
      <c r="I35" s="19"/>
      <c r="J35" s="53"/>
      <c r="K35" s="37"/>
      <c r="L35" s="20"/>
      <c r="M35" s="37"/>
      <c r="N35" s="38"/>
      <c r="O35" s="101" t="e">
        <f t="shared" si="0"/>
        <v>#DIV/0!</v>
      </c>
      <c r="P35" s="102" t="e">
        <f t="shared" si="1"/>
        <v>#DIV/0!</v>
      </c>
    </row>
    <row r="36" spans="1:16" ht="19.5" thickBot="1" x14ac:dyDescent="0.3">
      <c r="A36" s="46"/>
      <c r="B36" s="47"/>
      <c r="C36" s="55"/>
      <c r="D36" s="18"/>
      <c r="E36" s="19"/>
      <c r="F36" s="19"/>
      <c r="G36" s="19"/>
      <c r="H36" s="19"/>
      <c r="I36" s="19"/>
      <c r="J36" s="53"/>
      <c r="K36" s="37"/>
      <c r="L36" s="20"/>
      <c r="M36" s="37"/>
      <c r="N36" s="38"/>
      <c r="O36" s="101" t="e">
        <f t="shared" si="0"/>
        <v>#DIV/0!</v>
      </c>
      <c r="P36" s="102" t="e">
        <f t="shared" si="1"/>
        <v>#DIV/0!</v>
      </c>
    </row>
    <row r="37" spans="1:16" ht="19.5" thickBot="1" x14ac:dyDescent="0.3">
      <c r="A37" s="46"/>
      <c r="B37" s="47"/>
      <c r="C37" s="55"/>
      <c r="D37" s="18"/>
      <c r="E37" s="19"/>
      <c r="F37" s="19"/>
      <c r="G37" s="19"/>
      <c r="H37" s="19"/>
      <c r="I37" s="19"/>
      <c r="J37" s="53"/>
      <c r="K37" s="37"/>
      <c r="L37" s="20"/>
      <c r="M37" s="37"/>
      <c r="N37" s="38"/>
      <c r="O37" s="101" t="e">
        <f t="shared" si="0"/>
        <v>#DIV/0!</v>
      </c>
      <c r="P37" s="102" t="e">
        <f t="shared" si="1"/>
        <v>#DIV/0!</v>
      </c>
    </row>
    <row r="38" spans="1:16" ht="19.5" thickBot="1" x14ac:dyDescent="0.3">
      <c r="A38" s="46"/>
      <c r="B38" s="47"/>
      <c r="C38" s="55"/>
      <c r="D38" s="18"/>
      <c r="E38" s="19"/>
      <c r="F38" s="19"/>
      <c r="G38" s="19"/>
      <c r="H38" s="19"/>
      <c r="I38" s="19"/>
      <c r="J38" s="53"/>
      <c r="K38" s="37"/>
      <c r="L38" s="20"/>
      <c r="M38" s="37"/>
      <c r="N38" s="38"/>
      <c r="O38" s="101" t="e">
        <f t="shared" si="0"/>
        <v>#DIV/0!</v>
      </c>
      <c r="P38" s="102" t="e">
        <f t="shared" si="1"/>
        <v>#DIV/0!</v>
      </c>
    </row>
    <row r="39" spans="1:16" ht="18.75" x14ac:dyDescent="0.25">
      <c r="A39" s="48"/>
      <c r="B39" s="49"/>
      <c r="C39" s="55"/>
      <c r="D39" s="21"/>
      <c r="E39" s="22"/>
      <c r="F39" s="22"/>
      <c r="G39" s="22"/>
      <c r="H39" s="22"/>
      <c r="I39" s="22"/>
      <c r="J39" s="54"/>
      <c r="K39" s="39"/>
      <c r="L39" s="23"/>
      <c r="M39" s="39"/>
      <c r="N39" s="40"/>
      <c r="O39" s="101" t="e">
        <f t="shared" si="0"/>
        <v>#DIV/0!</v>
      </c>
      <c r="P39" s="102" t="e">
        <f t="shared" si="1"/>
        <v>#DIV/0!</v>
      </c>
    </row>
  </sheetData>
  <mergeCells count="21">
    <mergeCell ref="D20:E20"/>
    <mergeCell ref="I20:J20"/>
    <mergeCell ref="D21:E21"/>
    <mergeCell ref="D22:E22"/>
    <mergeCell ref="K16:L16"/>
    <mergeCell ref="M16:N16"/>
    <mergeCell ref="O16:P16"/>
    <mergeCell ref="D18:E18"/>
    <mergeCell ref="I18:J18"/>
    <mergeCell ref="D19:E19"/>
    <mergeCell ref="I19:J19"/>
    <mergeCell ref="A15:A17"/>
    <mergeCell ref="B15:B17"/>
    <mergeCell ref="D15:L15"/>
    <mergeCell ref="M15:P15"/>
    <mergeCell ref="C16:C17"/>
    <mergeCell ref="D16:E16"/>
    <mergeCell ref="F16:F17"/>
    <mergeCell ref="G16:G17"/>
    <mergeCell ref="H16:H17"/>
    <mergeCell ref="I16:J16"/>
  </mergeCells>
  <conditionalFormatting sqref="C18:C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J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L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2024-08-05T00:37:34Z</dcterms:modified>
</cp:coreProperties>
</file>