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kosmosdk.sharepoint.com/sites/admin/Shared Documents/01_Admin/03_External Consultant agreements/Jacarenda labs (John McCoy)/Data for task/"/>
    </mc:Choice>
  </mc:AlternateContent>
  <xr:revisionPtr revIDLastSave="7" documentId="11_AD4D1D646341095ACB700064C510FF7E693EDF1A" xr6:coauthVersionLast="47" xr6:coauthVersionMax="47" xr10:uidLastSave="{42FB48E4-AC44-450E-BD0C-E44215250FA6}"/>
  <bookViews>
    <workbookView xWindow="-110" yWindow="14290" windowWidth="19420" windowHeight="10560" xr2:uid="{00000000-000D-0000-FFFF-FFFF00000000}"/>
  </bookViews>
  <sheets>
    <sheet name="Data Input" sheetId="2" r:id="rId1"/>
    <sheet name="Filters" sheetId="3" r:id="rId2"/>
    <sheet name="Ark1" sheetId="1" state="hidden" r:id="rId3"/>
  </sheets>
  <externalReferences>
    <externalReference r:id="rId4"/>
  </externalReferences>
  <definedNames>
    <definedName name="_xlnm._FilterDatabase" localSheetId="0" hidden="1">'Data Input'!$B$2:$T$464</definedName>
    <definedName name="Administration">Filters!$AM$3:$AM$8</definedName>
    <definedName name="Bridges">Filters!$AQ$3:$AQ$8</definedName>
    <definedName name="cellbimuserBD4A0F3DA0008C010380C0DB" comment="Elia González Salas">1649348499771</definedName>
    <definedName name="China">Filters!$L$21:$L$23</definedName>
    <definedName name="Country">Filters!$AA$2:$AA$12</definedName>
    <definedName name="External">Filters!$AO$3:$AO$8</definedName>
    <definedName name="Facilities">Filters!$AN$3:$AN$8</definedName>
    <definedName name="Hungary">Filters!$L$24:$L$25</definedName>
    <definedName name="India">Filters!$L$18:$L$20</definedName>
    <definedName name="Malaysia">Filters!$L$8:$L$10</definedName>
    <definedName name="Mexico">Filters!$L$2:$L$4</definedName>
    <definedName name="Moulding">Filters!$AI$3:$AI$8</definedName>
    <definedName name="Packing">Filters!$AH$3:$AH$8</definedName>
    <definedName name="Processing">Filters!$AL$3:$AL$8</definedName>
    <definedName name="Singapore">Filters!$L$11:$L$12</definedName>
    <definedName name="Thailand">Filters!$L$16:$L$17</definedName>
    <definedName name="Transport">Filters!$AK$3:$AK$8</definedName>
    <definedName name="Tunnels">Filters!$AP$3:$AP$8</definedName>
    <definedName name="USA">Filters!$L$5:$L$7</definedName>
    <definedName name="Vietnam">Filters!$L$13:$L$15</definedName>
    <definedName name="Warehouse">Filters!$AJ$3:$AJ$8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3" l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N48" i="3"/>
  <c r="N24" i="3"/>
  <c r="M24" i="3"/>
  <c r="N22" i="3"/>
  <c r="M22" i="3"/>
  <c r="N21" i="3"/>
  <c r="M21" i="3"/>
  <c r="N19" i="3"/>
  <c r="M19" i="3"/>
  <c r="N18" i="3"/>
  <c r="M18" i="3"/>
  <c r="N16" i="3"/>
  <c r="M16" i="3"/>
  <c r="N14" i="3"/>
  <c r="M14" i="3"/>
  <c r="N13" i="3"/>
  <c r="M13" i="3"/>
  <c r="N11" i="3"/>
  <c r="M11" i="3"/>
  <c r="N9" i="3"/>
  <c r="M9" i="3"/>
  <c r="N8" i="3"/>
  <c r="M8" i="3"/>
  <c r="N6" i="3"/>
  <c r="N5" i="3"/>
  <c r="M5" i="3"/>
  <c r="N3" i="3"/>
  <c r="M3" i="3"/>
  <c r="M6" i="3" s="1"/>
  <c r="AX2" i="3"/>
  <c r="BB2" i="3" s="1"/>
  <c r="F459" i="2"/>
  <c r="F462" i="2" s="1"/>
  <c r="F464" i="2" s="1"/>
  <c r="F45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tc={D9518C04-E026-492D-8BD1-5304202DFE7D}</author>
    <author>tc={15D0CD22-AB58-4BE1-B55E-690C1AD430D4}</author>
    <author>tc={9FAFF1C3-7C51-4DA0-9A66-95E51BD918B2}</author>
    <author>tc={39202694-A639-494A-A8D0-D0A3686B79E2}</author>
    <author>tc={43DCC3CA-A827-4E47-8736-2B24ED8558A4}</author>
    <author>tc={A8D6CC5B-2461-47E4-9217-8D70F8D462D0}</author>
    <author>tc={21861FDD-4CF9-40C1-A947-AEF597323EE0}</author>
    <author>tc={1505354E-B085-4283-A3B9-77372D6E6E51}</author>
    <author>tc={5C185E5C-29B4-4751-B641-CCB8C023E3EB}</author>
    <author>tc={7E5234ED-4DB3-4A63-8418-AACFC54C5799}</author>
    <author>tc={7D54F329-A2FA-4478-8EFD-C33F7614A1BB}</author>
    <author>tc={3D91C5F2-2DD8-470C-A681-2C42B5BC85C7}</author>
    <author>tc={DBB1B91C-F4BE-4C49-BF40-C381B8020655}</author>
    <author>tc={07859B34-17FD-4D9F-A6A6-E7A92C8DAA4C}</author>
    <author>tc={B785D5C9-FF55-4FB3-82AC-CC6A825A7571}</author>
    <author>tc={C7556B4C-510A-4271-96A6-74DD2C49339D}</author>
    <author>tc={FB72C72B-38A6-43F2-8160-20E2A6DFAB5C}</author>
    <author>tc={A7540AEF-536D-48B1-B3B0-3F1354465BB1}</author>
    <author>tc={AEE986E6-4111-4EB7-AFC0-72C505BFB730}</author>
    <author>tc={6B17641C-6735-4514-9430-8733A3646E66}</author>
    <author>tc={D1DCE6AC-BED7-4463-9629-0F22A85C247C}</author>
    <author>tc={6CE3B392-A53B-42BA-9BA0-F833A62B7595}</author>
    <author>tc={8F31C854-EC11-408A-B8AC-3BDB9208DF52}</author>
    <author>tc={F3DABA0B-DF8B-4C40-87EF-443FCC089CB2}</author>
  </authors>
  <commentList>
    <comment ref="N2" authorId="0" shapeId="0" xr:uid="{D9518C04-E026-492D-8BD1-5304202DFE7D}">
      <text>
        <t>[Threaded comment]
Your version of Excel allows you to read this threaded comment; however, any edits to it will get removed if the file is opened in a newer version of Excel. Learn more: https://go.microsoft.com/fwlink/?linkid=870924
Comment:
    As for Mexico City Factor</t>
      </text>
    </comment>
    <comment ref="M8" authorId="1" shapeId="0" xr:uid="{15D0CD22-AB58-4BE1-B55E-690C1AD430D4}">
      <text>
        <t>[Threaded comment]
Your version of Excel allows you to read this threaded comment; however, any edits to it will get removed if the file is opened in a newer version of Excel. Learn more: https://go.microsoft.com/fwlink/?linkid=870924
Comment:
    As for Kuala Lumpur factor</t>
      </text>
    </comment>
    <comment ref="N8" authorId="2" shapeId="0" xr:uid="{9FAFF1C3-7C51-4DA0-9A66-95E51BD918B2}">
      <text>
        <t>[Threaded comment]
Your version of Excel allows you to read this threaded comment; however, any edits to it will get removed if the file is opened in a newer version of Excel. Learn more: https://go.microsoft.com/fwlink/?linkid=870924
Comment:
    As Kuala Lumpur factor</t>
      </text>
    </comment>
    <comment ref="M9" authorId="3" shapeId="0" xr:uid="{39202694-A639-494A-A8D0-D0A3686B79E2}">
      <text>
        <t>[Threaded comment]
Your version of Excel allows you to read this threaded comment; however, any edits to it will get removed if the file is opened in a newer version of Excel. Learn more: https://go.microsoft.com/fwlink/?linkid=870924
Comment:
    As for Kuala Lumpur factor</t>
      </text>
    </comment>
    <comment ref="N9" authorId="4" shapeId="0" xr:uid="{43DCC3CA-A827-4E47-8736-2B24ED8558A4}">
      <text>
        <t>[Threaded comment]
Your version of Excel allows you to read this threaded comment; however, any edits to it will get removed if the file is opened in a newer version of Excel. Learn more: https://go.microsoft.com/fwlink/?linkid=870924
Comment:
    As Kuala Lumpur factor</t>
      </text>
    </comment>
    <comment ref="M14" authorId="5" shapeId="0" xr:uid="{A8D6CC5B-2461-47E4-9217-8D70F8D462D0}">
      <text>
        <t>[Threaded comment]
Your version of Excel allows you to read this threaded comment; however, any edits to it will get removed if the file is opened in a newer version of Excel. Learn more: https://go.microsoft.com/fwlink/?linkid=870924
Comment:
    As for Ho Chi Minh factor</t>
      </text>
    </comment>
    <comment ref="N14" authorId="6" shapeId="0" xr:uid="{21861FDD-4CF9-40C1-A947-AEF597323EE0}">
      <text>
        <t>[Threaded comment]
Your version of Excel allows you to read this threaded comment; however, any edits to it will get removed if the file is opened in a newer version of Excel. Learn more: https://go.microsoft.com/fwlink/?linkid=870924
Comment:
    As for Ho Chi Minh factor</t>
      </text>
    </comment>
    <comment ref="N16" authorId="7" shapeId="0" xr:uid="{1505354E-B085-4283-A3B9-77372D6E6E51}">
      <text>
        <t>[Threaded comment]
Your version of Excel allows you to read this threaded comment; however, any edits to it will get removed if the file is opened in a newer version of Excel. Learn more: https://go.microsoft.com/fwlink/?linkid=870924
Comment:
    As for Vietnam ( Ho Chi Minh)  factor</t>
      </text>
    </comment>
    <comment ref="N18" authorId="8" shapeId="0" xr:uid="{5C185E5C-29B4-4751-B641-CCB8C023E3EB}">
      <text>
        <t>[Threaded comment]
Your version of Excel allows you to read this threaded comment; however, any edits to it will get removed if the file is opened in a newer version of Excel. Learn more: https://go.microsoft.com/fwlink/?linkid=870924
Comment:
    As Bangalore factor</t>
      </text>
    </comment>
    <comment ref="N19" authorId="9" shapeId="0" xr:uid="{7E5234ED-4DB3-4A63-8418-AACFC54C5799}">
      <text>
        <t>[Threaded comment]
Your version of Excel allows you to read this threaded comment; however, any edits to it will get removed if the file is opened in a newer version of Excel. Learn more: https://go.microsoft.com/fwlink/?linkid=870924
Comment:
    As Bangalore factor</t>
      </text>
    </comment>
    <comment ref="M21" authorId="10" shapeId="0" xr:uid="{7D54F329-A2FA-4478-8EFD-C33F7614A1BB}">
      <text>
        <t>[Threaded comment]
Your version of Excel allows you to read this threaded comment; however, any edits to it will get removed if the file is opened in a newer version of Excel. Learn more: https://go.microsoft.com/fwlink/?linkid=870924
Comment:
    Index as fro Shanghai</t>
      </text>
    </comment>
    <comment ref="N21" authorId="11" shapeId="0" xr:uid="{3D91C5F2-2DD8-470C-A681-2C42B5BC85C7}">
      <text>
        <t>[Threaded comment]
Your version of Excel allows you to read this threaded comment; however, any edits to it will get removed if the file is opened in a newer version of Excel. Learn more: https://go.microsoft.com/fwlink/?linkid=870924
Comment:
    Index as fro Shanghai</t>
      </text>
    </comment>
    <comment ref="N34" authorId="12" shapeId="0" xr:uid="{DBB1B91C-F4BE-4C49-BF40-C381B8020655}">
      <text>
        <t>[Threaded comment]
Your version of Excel allows you to read this threaded comment; however, any edits to it will get removed if the file is opened in a newer version of Excel. Learn more: https://go.microsoft.com/fwlink/?linkid=870924
Comment:
    As for Mexico City Factor</t>
      </text>
    </comment>
    <comment ref="M40" authorId="13" shapeId="0" xr:uid="{07859B34-17FD-4D9F-A6A6-E7A92C8DAA4C}">
      <text>
        <t>[Threaded comment]
Your version of Excel allows you to read this threaded comment; however, any edits to it will get removed if the file is opened in a newer version of Excel. Learn more: https://go.microsoft.com/fwlink/?linkid=870924
Comment:
    As for Kuala Lumpur factor</t>
      </text>
    </comment>
    <comment ref="N40" authorId="14" shapeId="0" xr:uid="{B785D5C9-FF55-4FB3-82AC-CC6A825A7571}">
      <text>
        <t>[Threaded comment]
Your version of Excel allows you to read this threaded comment; however, any edits to it will get removed if the file is opened in a newer version of Excel. Learn more: https://go.microsoft.com/fwlink/?linkid=870924
Comment:
    As Kuala Lumpur factor</t>
      </text>
    </comment>
    <comment ref="M41" authorId="15" shapeId="0" xr:uid="{C7556B4C-510A-4271-96A6-74DD2C49339D}">
      <text>
        <t>[Threaded comment]
Your version of Excel allows you to read this threaded comment; however, any edits to it will get removed if the file is opened in a newer version of Excel. Learn more: https://go.microsoft.com/fwlink/?linkid=870924
Comment:
    As for Kuala Lumpur factor</t>
      </text>
    </comment>
    <comment ref="N41" authorId="16" shapeId="0" xr:uid="{FB72C72B-38A6-43F2-8160-20E2A6DFAB5C}">
      <text>
        <t>[Threaded comment]
Your version of Excel allows you to read this threaded comment; however, any edits to it will get removed if the file is opened in a newer version of Excel. Learn more: https://go.microsoft.com/fwlink/?linkid=870924
Comment:
    As Kuala Lumpur factor</t>
      </text>
    </comment>
    <comment ref="M46" authorId="17" shapeId="0" xr:uid="{A7540AEF-536D-48B1-B3B0-3F1354465BB1}">
      <text>
        <t>[Threaded comment]
Your version of Excel allows you to read this threaded comment; however, any edits to it will get removed if the file is opened in a newer version of Excel. Learn more: https://go.microsoft.com/fwlink/?linkid=870924
Comment:
    As for Ho Chi Minh factor</t>
      </text>
    </comment>
    <comment ref="N46" authorId="18" shapeId="0" xr:uid="{AEE986E6-4111-4EB7-AFC0-72C505BFB730}">
      <text>
        <t>[Threaded comment]
Your version of Excel allows you to read this threaded comment; however, any edits to it will get removed if the file is opened in a newer version of Excel. Learn more: https://go.microsoft.com/fwlink/?linkid=870924
Comment:
    As for Ho Chi Minh factor</t>
      </text>
    </comment>
    <comment ref="N48" authorId="19" shapeId="0" xr:uid="{6B17641C-6735-4514-9430-8733A3646E66}">
      <text>
        <t>[Threaded comment]
Your version of Excel allows you to read this threaded comment; however, any edits to it will get removed if the file is opened in a newer version of Excel. Learn more: https://go.microsoft.com/fwlink/?linkid=870924
Comment:
    As for Vietnam ( Ho Chi Minh)  factor</t>
      </text>
    </comment>
    <comment ref="N50" authorId="20" shapeId="0" xr:uid="{D1DCE6AC-BED7-4463-9629-0F22A85C247C}">
      <text>
        <t>[Threaded comment]
Your version of Excel allows you to read this threaded comment; however, any edits to it will get removed if the file is opened in a newer version of Excel. Learn more: https://go.microsoft.com/fwlink/?linkid=870924
Comment:
    As Bangalore factor</t>
      </text>
    </comment>
    <comment ref="N51" authorId="21" shapeId="0" xr:uid="{6CE3B392-A53B-42BA-9BA0-F833A62B7595}">
      <text>
        <t>[Threaded comment]
Your version of Excel allows you to read this threaded comment; however, any edits to it will get removed if the file is opened in a newer version of Excel. Learn more: https://go.microsoft.com/fwlink/?linkid=870924
Comment:
    As Bangalore factor</t>
      </text>
    </comment>
    <comment ref="M53" authorId="22" shapeId="0" xr:uid="{8F31C854-EC11-408A-B8AC-3BDB9208DF52}">
      <text>
        <t>[Threaded comment]
Your version of Excel allows you to read this threaded comment; however, any edits to it will get removed if the file is opened in a newer version of Excel. Learn more: https://go.microsoft.com/fwlink/?linkid=870924
Comment:
    Index as fro Shanghai</t>
      </text>
    </comment>
    <comment ref="N53" authorId="23" shapeId="0" xr:uid="{F3DABA0B-DF8B-4C40-87EF-443FCC089CB2}">
      <text>
        <t>[Threaded comment]
Your version of Excel allows you to read this threaded comment; however, any edits to it will get removed if the file is opened in a newer version of Excel. Learn more: https://go.microsoft.com/fwlink/?linkid=870924
Comment:
    Index as fro Shanghai</t>
      </text>
    </comment>
  </commentList>
</comments>
</file>

<file path=xl/sharedStrings.xml><?xml version="1.0" encoding="utf-8"?>
<sst xmlns="http://schemas.openxmlformats.org/spreadsheetml/2006/main" count="2616" uniqueCount="1165">
  <si>
    <t>DATA INPUT</t>
  </si>
  <si>
    <t>*</t>
  </si>
  <si>
    <t>Category</t>
  </si>
  <si>
    <t>Processing</t>
  </si>
  <si>
    <t>Subcategory</t>
  </si>
  <si>
    <t>Construction Type</t>
  </si>
  <si>
    <t>New Build</t>
  </si>
  <si>
    <t>Form of contract</t>
  </si>
  <si>
    <t>FIDIC Red Book</t>
  </si>
  <si>
    <t>Reference Project</t>
  </si>
  <si>
    <t>Reference Building</t>
  </si>
  <si>
    <t>Project Name</t>
  </si>
  <si>
    <t>LOM3</t>
  </si>
  <si>
    <t>Building Name</t>
  </si>
  <si>
    <t>Process Building</t>
  </si>
  <si>
    <t>Data Source</t>
  </si>
  <si>
    <t>In-House Data</t>
  </si>
  <si>
    <t>Data Accuracy</t>
  </si>
  <si>
    <t>Tender Returns</t>
  </si>
  <si>
    <t>Phase</t>
  </si>
  <si>
    <t>3.4. Tender and Contracting</t>
  </si>
  <si>
    <t>Quarter yearly</t>
  </si>
  <si>
    <t>2020Q2</t>
  </si>
  <si>
    <t>Building Regulations</t>
  </si>
  <si>
    <t>Country</t>
  </si>
  <si>
    <t>Mexico</t>
  </si>
  <si>
    <t>Location</t>
  </si>
  <si>
    <t>Quality Level</t>
  </si>
  <si>
    <t>Good</t>
  </si>
  <si>
    <t>Estimate or Budget</t>
  </si>
  <si>
    <t>Estimate</t>
  </si>
  <si>
    <t>Client</t>
  </si>
  <si>
    <t>Client Name</t>
  </si>
  <si>
    <t>Architect</t>
  </si>
  <si>
    <t>COWI</t>
  </si>
  <si>
    <t>Contractor</t>
  </si>
  <si>
    <t>GARZA PONCE</t>
  </si>
  <si>
    <t>Engineer</t>
  </si>
  <si>
    <t>Other 1</t>
  </si>
  <si>
    <t>Honeywell</t>
  </si>
  <si>
    <t>Other 2</t>
  </si>
  <si>
    <t>Other 3</t>
  </si>
  <si>
    <t>Link</t>
  </si>
  <si>
    <t>Time execution (months)</t>
  </si>
  <si>
    <t>Date Registered</t>
  </si>
  <si>
    <t>Responsable</t>
  </si>
  <si>
    <t>Erik (KOSMOS)</t>
  </si>
  <si>
    <t>A</t>
  </si>
  <si>
    <t>1.01</t>
  </si>
  <si>
    <t>Site acquisition</t>
  </si>
  <si>
    <t>1.01.010</t>
  </si>
  <si>
    <t>Costs and premium required to procure site</t>
  </si>
  <si>
    <t>1.01.020</t>
  </si>
  <si>
    <t>Compensation to existing occupiers</t>
  </si>
  <si>
    <t>1.01.030</t>
  </si>
  <si>
    <t>Demolition, removal and modification of existing properties by way of payment to existing owners instead of carrying out physical work</t>
  </si>
  <si>
    <t>1.01.040</t>
  </si>
  <si>
    <t>Contributions for the preservation of heritage, culture and environment</t>
  </si>
  <si>
    <t>1.01.050</t>
  </si>
  <si>
    <t>Related fees to agents, lawyers, and the like</t>
  </si>
  <si>
    <t>1.01.060</t>
  </si>
  <si>
    <t>Related taxes and statutory charges</t>
  </si>
  <si>
    <t>1.02</t>
  </si>
  <si>
    <t>Administrative, finance, legal and marketing expenses</t>
  </si>
  <si>
    <t>1.02.010</t>
  </si>
  <si>
    <t>Client’s general office overheads</t>
  </si>
  <si>
    <t>1.02.020</t>
  </si>
  <si>
    <t>Client's project-specific administrative expenses</t>
  </si>
  <si>
    <t>1.02.020.010</t>
  </si>
  <si>
    <t>in-house project management and design team</t>
  </si>
  <si>
    <t>1.02.020.020</t>
  </si>
  <si>
    <t>supporting project staff</t>
  </si>
  <si>
    <t>1.02.020.030</t>
  </si>
  <si>
    <t>project office venue, furniture and equipment if not included in Constructor’s preliminaries | site overheads</t>
  </si>
  <si>
    <t>1.02.020.040</t>
  </si>
  <si>
    <t>stores and workshops</t>
  </si>
  <si>
    <t>1.02.020.050</t>
  </si>
  <si>
    <t>safety and insurances</t>
  </si>
  <si>
    <t>1.02.020.060</t>
  </si>
  <si>
    <t>staff training</t>
  </si>
  <si>
    <t>1.02.020.070</t>
  </si>
  <si>
    <t>accommodation and travelling expenses for in-house team and external parties.</t>
  </si>
  <si>
    <t>1.02.030</t>
  </si>
  <si>
    <t>Interest and finance costs</t>
  </si>
  <si>
    <t>1.02.040</t>
  </si>
  <si>
    <t>Legal expenses</t>
  </si>
  <si>
    <t>1.02.050</t>
  </si>
  <si>
    <t>Accounting expenses</t>
  </si>
  <si>
    <t>1.02.060</t>
  </si>
  <si>
    <t>Sales, leasing, marketing, advertising and promotional expenses</t>
  </si>
  <si>
    <t>1.02.070</t>
  </si>
  <si>
    <t>Taxes and statutory charges related to sales and lease</t>
  </si>
  <si>
    <t>1.02.080</t>
  </si>
  <si>
    <t>Licence and permit charges for operation and use</t>
  </si>
  <si>
    <t>2.01</t>
  </si>
  <si>
    <t>Demolition, site preparation and formation</t>
  </si>
  <si>
    <t>2.01.010</t>
  </si>
  <si>
    <t>Site survey and ground investigation</t>
  </si>
  <si>
    <t>2.01.020</t>
  </si>
  <si>
    <t>Environmental treatment</t>
  </si>
  <si>
    <t>2.01.030</t>
  </si>
  <si>
    <t>Sampling of hazardous or useful materials or conditions</t>
  </si>
  <si>
    <t>2.01.040</t>
  </si>
  <si>
    <t>Temporary fencing</t>
  </si>
  <si>
    <t>2.01.050</t>
  </si>
  <si>
    <t>Demolition of existing buildings and support to adjacent structures</t>
  </si>
  <si>
    <t>2.01.060</t>
  </si>
  <si>
    <t>Site surface clearance (clearing, grubbing, topsoil stripping, tree felling, minor earthwork, removal)</t>
  </si>
  <si>
    <t>2.01.070</t>
  </si>
  <si>
    <t>Tree transplant</t>
  </si>
  <si>
    <t>2.01.080</t>
  </si>
  <si>
    <t>Site formation and slope treatment</t>
  </si>
  <si>
    <t>2.01.090</t>
  </si>
  <si>
    <t>Temporary surface drainage and dewatering</t>
  </si>
  <si>
    <t>2.01.100</t>
  </si>
  <si>
    <t>Temporary protection, diversion and relocation of public utilities</t>
  </si>
  <si>
    <t>2.01.110</t>
  </si>
  <si>
    <t>Erosion control</t>
  </si>
  <si>
    <t>2.02</t>
  </si>
  <si>
    <t>Substructure</t>
  </si>
  <si>
    <t>2.02.010</t>
  </si>
  <si>
    <t>Foundation piling and underpinning</t>
  </si>
  <si>
    <t>2.02.010.010</t>
  </si>
  <si>
    <t>mobilisation and demobilisation</t>
  </si>
  <si>
    <t>2.02.010.020</t>
  </si>
  <si>
    <t>trial piles and caisson</t>
  </si>
  <si>
    <t>2.02.010.030</t>
  </si>
  <si>
    <t>permanent piles and caisson</t>
  </si>
  <si>
    <t>2.02.010.040</t>
  </si>
  <si>
    <t>pile and caisson testing</t>
  </si>
  <si>
    <t>2.02.010.050</t>
  </si>
  <si>
    <t>underpinning</t>
  </si>
  <si>
    <t>2.02.020</t>
  </si>
  <si>
    <t>Foundations up to top of lowest floor slabs</t>
  </si>
  <si>
    <t>2.02.020.010</t>
  </si>
  <si>
    <t>excavation and disposal</t>
  </si>
  <si>
    <t>2.02.020.020</t>
  </si>
  <si>
    <t>lateral supports</t>
  </si>
  <si>
    <t>2.02.020.030</t>
  </si>
  <si>
    <t>raft footings, pile caps, column bases, wall footings, strap beams, tie beams</t>
  </si>
  <si>
    <t>2.02.020.040</t>
  </si>
  <si>
    <t>substructure walls and columns</t>
  </si>
  <si>
    <t>2.02.020.050</t>
  </si>
  <si>
    <t>lowest floor slabs and beams (excluding basement bottom slabs)</t>
  </si>
  <si>
    <t>2.02.020.060</t>
  </si>
  <si>
    <t>lift pits</t>
  </si>
  <si>
    <t>2.02.020.070</t>
  </si>
  <si>
    <t>composite or prefabricated work</t>
  </si>
  <si>
    <t>2.02.030</t>
  </si>
  <si>
    <t>Basement sides and bottom</t>
  </si>
  <si>
    <t>2.02.030.010</t>
  </si>
  <si>
    <t>2.02.030.020</t>
  </si>
  <si>
    <t>2.02.030.030</t>
  </si>
  <si>
    <t>bottom slabs and blinding</t>
  </si>
  <si>
    <t>2.02.030.040</t>
  </si>
  <si>
    <t>sides</t>
  </si>
  <si>
    <t>2.02.030.050</t>
  </si>
  <si>
    <t>vertical waterproof tanking, drainage blanket, drains and skin wall</t>
  </si>
  <si>
    <t>2.02.030.060</t>
  </si>
  <si>
    <t>horizontal waterproof tanking, drainage blanket, drains and topping slab</t>
  </si>
  <si>
    <t>2.02.030.070</t>
  </si>
  <si>
    <t>insulation</t>
  </si>
  <si>
    <t>2.02.030.080</t>
  </si>
  <si>
    <t>lift pits, sump pits, sleeves.</t>
  </si>
  <si>
    <t>2.02.030.090</t>
  </si>
  <si>
    <t>2.03</t>
  </si>
  <si>
    <t>Structure</t>
  </si>
  <si>
    <t>2.03.010</t>
  </si>
  <si>
    <t>Structural removal and alterations</t>
  </si>
  <si>
    <t>2.03.020</t>
  </si>
  <si>
    <t>Basement suspended floors (up to top of ground floor slabs)</t>
  </si>
  <si>
    <t>2.03.020.010</t>
  </si>
  <si>
    <t>structural walls and columns</t>
  </si>
  <si>
    <t>2.03.020.020</t>
  </si>
  <si>
    <t>beams and slabs</t>
  </si>
  <si>
    <t>2.03.020.030</t>
  </si>
  <si>
    <t>staircases</t>
  </si>
  <si>
    <t>2.03.030</t>
  </si>
  <si>
    <t>Frames and slabs (above top of ground floor slabs)</t>
  </si>
  <si>
    <t>2.03.030.010</t>
  </si>
  <si>
    <t>2.03.030.020</t>
  </si>
  <si>
    <t>upper floor beams and slabs</t>
  </si>
  <si>
    <t>2.03.030.030</t>
  </si>
  <si>
    <t>roof beams and slabs</t>
  </si>
  <si>
    <t>2.03.030.040</t>
  </si>
  <si>
    <t>2.03.030.050</t>
  </si>
  <si>
    <t>fireproofing to steel structure</t>
  </si>
  <si>
    <t>2.03.040</t>
  </si>
  <si>
    <t>Tanks, pools, sundries</t>
  </si>
  <si>
    <t>2.03.050</t>
  </si>
  <si>
    <t>Composite or prefabricated work</t>
  </si>
  <si>
    <t>2.04</t>
  </si>
  <si>
    <t>Architectural works | Non-structural works</t>
  </si>
  <si>
    <t>2.04.010</t>
  </si>
  <si>
    <t>Non-structural removal and alterations</t>
  </si>
  <si>
    <t>2.04.020</t>
  </si>
  <si>
    <t>External elevations:</t>
  </si>
  <si>
    <t>2.04.020.010</t>
  </si>
  <si>
    <t>non-structural external walls and features</t>
  </si>
  <si>
    <t>2.04.020.020</t>
  </si>
  <si>
    <t>external wall finishes except cladding</t>
  </si>
  <si>
    <t>2.04.020.030</t>
  </si>
  <si>
    <t>facade cladding and curtain walls</t>
  </si>
  <si>
    <t>2.04.020.040</t>
  </si>
  <si>
    <t>external windows</t>
  </si>
  <si>
    <t>2.04.020.050</t>
  </si>
  <si>
    <t>external doors</t>
  </si>
  <si>
    <t>2.04.020.060</t>
  </si>
  <si>
    <t>external shop fronts</t>
  </si>
  <si>
    <t>2.04.020.070</t>
  </si>
  <si>
    <t>roller shutters and fire shutters</t>
  </si>
  <si>
    <t>2.04.030</t>
  </si>
  <si>
    <t>Roof finishes, skylights and landscaping (including waterproofing and insulation)</t>
  </si>
  <si>
    <t>2.04.030.010</t>
  </si>
  <si>
    <t>roof finishes</t>
  </si>
  <si>
    <t>2.04.030.020</t>
  </si>
  <si>
    <t>skylights</t>
  </si>
  <si>
    <t>2.04.030.030</t>
  </si>
  <si>
    <t>other roof features</t>
  </si>
  <si>
    <t>2.04.030.040</t>
  </si>
  <si>
    <t>roof landscaping (hard and soft).</t>
  </si>
  <si>
    <t>2.04.040</t>
  </si>
  <si>
    <t>Internal divisions</t>
  </si>
  <si>
    <t>2.04.040.010</t>
  </si>
  <si>
    <t>non-structural internal walls and partitions</t>
  </si>
  <si>
    <t>2.04.040.020</t>
  </si>
  <si>
    <t>shop fronts</t>
  </si>
  <si>
    <t>2.04.040.030</t>
  </si>
  <si>
    <t>toilet cubicles</t>
  </si>
  <si>
    <t>2.04.040.040</t>
  </si>
  <si>
    <t>moveable partitions</t>
  </si>
  <si>
    <t>2.04.040.050</t>
  </si>
  <si>
    <t>cold rooms</t>
  </si>
  <si>
    <t>2.04.040.060</t>
  </si>
  <si>
    <t>internal doors</t>
  </si>
  <si>
    <t>2.04.040.070</t>
  </si>
  <si>
    <t>internal windows</t>
  </si>
  <si>
    <t>2.04.040.080</t>
  </si>
  <si>
    <t>2.04.040.090</t>
  </si>
  <si>
    <t>sundry concrete work.</t>
  </si>
  <si>
    <t>2.04.050</t>
  </si>
  <si>
    <t>Fittings and sundries</t>
  </si>
  <si>
    <t>2.04.050.010</t>
  </si>
  <si>
    <t>balustrades, railings and handrails</t>
  </si>
  <si>
    <t>2.04.050.020</t>
  </si>
  <si>
    <t>staircases and catwalk not forming part of the structure, cat ladders</t>
  </si>
  <si>
    <t>2.04.050.030</t>
  </si>
  <si>
    <t>cabinets, cupboards, shelves, counters, benches, notice boards, blackboards</t>
  </si>
  <si>
    <t>2.04.050.040</t>
  </si>
  <si>
    <t>exit signs, directory signs</t>
  </si>
  <si>
    <t>2.04.050.050</t>
  </si>
  <si>
    <t>window and door dressings</t>
  </si>
  <si>
    <t>2.04.050.060</t>
  </si>
  <si>
    <t>decorative features</t>
  </si>
  <si>
    <t>2.04.050.070</t>
  </si>
  <si>
    <t>interior landscaping</t>
  </si>
  <si>
    <t>2.04.050.080</t>
  </si>
  <si>
    <t>access panels, fire service cabinets</t>
  </si>
  <si>
    <t>2.04.050.090</t>
  </si>
  <si>
    <t>sundries</t>
  </si>
  <si>
    <t>2.04.060</t>
  </si>
  <si>
    <t>Finishes under cover</t>
  </si>
  <si>
    <t>2.04.060.010</t>
  </si>
  <si>
    <t>floor finishes (internal and external)</t>
  </si>
  <si>
    <t>2.04.060.020</t>
  </si>
  <si>
    <t>internal wall finishes and cladding</t>
  </si>
  <si>
    <t>2.04.060.030</t>
  </si>
  <si>
    <t>ceiling finishes and false ceilings (internal or external).</t>
  </si>
  <si>
    <t>2.04.070</t>
  </si>
  <si>
    <t>Builder’s work in connection with services</t>
  </si>
  <si>
    <t>2.04.070.010</t>
  </si>
  <si>
    <t>plinth, bases</t>
  </si>
  <si>
    <t>2.04.070.020</t>
  </si>
  <si>
    <t>fire-proofing enclosure</t>
  </si>
  <si>
    <t>2.04.070.030</t>
  </si>
  <si>
    <t>hoisting beams, lift pit separation screens, lift shaft separator beams</t>
  </si>
  <si>
    <t>2.04.070.040</t>
  </si>
  <si>
    <t>suspended manholes</t>
  </si>
  <si>
    <t>2.04.070.050</t>
  </si>
  <si>
    <t>cable trenches, trench covers</t>
  </si>
  <si>
    <t>2.04.070.060</t>
  </si>
  <si>
    <t>sleeves, openings and the like not allowed for in "Fittings and sundries".</t>
  </si>
  <si>
    <t>2.04.080</t>
  </si>
  <si>
    <t>B</t>
  </si>
  <si>
    <t>2.05</t>
  </si>
  <si>
    <t>Services and equipment</t>
  </si>
  <si>
    <t>2.05.010</t>
  </si>
  <si>
    <t>Heating, ventilating and air-conditioning systems/air conditioners</t>
  </si>
  <si>
    <t>2.05.010.010</t>
  </si>
  <si>
    <t>seawater system</t>
  </si>
  <si>
    <t>2.05.010.020</t>
  </si>
  <si>
    <t>cooling water system</t>
  </si>
  <si>
    <t>2.05.010.030</t>
  </si>
  <si>
    <t>chilled water system</t>
  </si>
  <si>
    <t>2.05.010.040</t>
  </si>
  <si>
    <t>heating water system</t>
  </si>
  <si>
    <t>2.05.010.050</t>
  </si>
  <si>
    <t>steam and condensate system</t>
  </si>
  <si>
    <t>2.05.010.060</t>
  </si>
  <si>
    <t>fuel oil system</t>
  </si>
  <si>
    <t>2.05.010.070</t>
  </si>
  <si>
    <t>water treatment</t>
  </si>
  <si>
    <t>2.05.010.080</t>
  </si>
  <si>
    <t>air handling and distribution system</t>
  </si>
  <si>
    <t>2.05.010.090</t>
  </si>
  <si>
    <t>condensate drain system</t>
  </si>
  <si>
    <t>2.05.010.100</t>
  </si>
  <si>
    <t>unitary air-conditioning system</t>
  </si>
  <si>
    <t>2.05.010.110</t>
  </si>
  <si>
    <t>mechanical ventilation system</t>
  </si>
  <si>
    <t>2.05.010.120</t>
  </si>
  <si>
    <t>kitchen ventilation system</t>
  </si>
  <si>
    <t>2.05.010.130</t>
  </si>
  <si>
    <t>fume and smoke extraction system</t>
  </si>
  <si>
    <t>2.05.010.140</t>
  </si>
  <si>
    <t>anaesthetic gas-extraction system</t>
  </si>
  <si>
    <t>2.05.010.150</t>
  </si>
  <si>
    <t>window and split-type air conditioners</t>
  </si>
  <si>
    <t>2.05.010.160</t>
  </si>
  <si>
    <t>air-curtains</t>
  </si>
  <si>
    <t>2.05.010.170</t>
  </si>
  <si>
    <t>fans</t>
  </si>
  <si>
    <t>2.05.010.180</t>
  </si>
  <si>
    <t>related electrical and control systems.</t>
  </si>
  <si>
    <t>2.05.010.190</t>
  </si>
  <si>
    <t>submissions, testing and commissioning</t>
  </si>
  <si>
    <t>2.05.020</t>
  </si>
  <si>
    <t>Electrical services</t>
  </si>
  <si>
    <t>2.05.020.010</t>
  </si>
  <si>
    <t>high-voltage transformers and switchboards</t>
  </si>
  <si>
    <t>2.05.020.020</t>
  </si>
  <si>
    <t>incoming mains, low-voltage transformers and switchboards</t>
  </si>
  <si>
    <t>2.05.020.030</t>
  </si>
  <si>
    <t>main and submain</t>
  </si>
  <si>
    <t>2.05.020.040</t>
  </si>
  <si>
    <t>standby system</t>
  </si>
  <si>
    <t>2.05.020.050</t>
  </si>
  <si>
    <t>lighting and power</t>
  </si>
  <si>
    <t>2.05.020.060</t>
  </si>
  <si>
    <t>uninterrupted power supply</t>
  </si>
  <si>
    <t>2.05.020.070</t>
  </si>
  <si>
    <t>electric underfloor heating</t>
  </si>
  <si>
    <t>2.05.020.080</t>
  </si>
  <si>
    <t>local electrical heating units</t>
  </si>
  <si>
    <t>2.05.020.090</t>
  </si>
  <si>
    <t>earthing/lightning protection and bonding</t>
  </si>
  <si>
    <t>2.05.020.100</t>
  </si>
  <si>
    <t>2.05.030</t>
  </si>
  <si>
    <t>Fitting out lighting fittings</t>
  </si>
  <si>
    <t>2.05.040</t>
  </si>
  <si>
    <t>Extra low voltage electrical services:</t>
  </si>
  <si>
    <t>2.05.040.010</t>
  </si>
  <si>
    <t>information and communications technology system</t>
  </si>
  <si>
    <t>2.05.040.020</t>
  </si>
  <si>
    <t>staff paging/location</t>
  </si>
  <si>
    <t>2.05.040.030</t>
  </si>
  <si>
    <t>public address system</t>
  </si>
  <si>
    <t>2.05.040.040</t>
  </si>
  <si>
    <t>building automation</t>
  </si>
  <si>
    <t>C</t>
  </si>
  <si>
    <t>2.05.040.050</t>
  </si>
  <si>
    <t>security and alarm</t>
  </si>
  <si>
    <t>2.05.040.060</t>
  </si>
  <si>
    <t>close circuit television</t>
  </si>
  <si>
    <t>2.05.040.070</t>
  </si>
  <si>
    <t>communal aerial broadcast distribution and the like.</t>
  </si>
  <si>
    <t>2.05.040.080</t>
  </si>
  <si>
    <t>2.05.050</t>
  </si>
  <si>
    <t>Water supply and drainage above ground or inside basement</t>
  </si>
  <si>
    <t>2.05.050.010</t>
  </si>
  <si>
    <t>cold water supply</t>
  </si>
  <si>
    <t>2.05.050.020</t>
  </si>
  <si>
    <t>hot water supply</t>
  </si>
  <si>
    <t>2.05.050.030</t>
  </si>
  <si>
    <t>flushing water supply</t>
  </si>
  <si>
    <t>2.05.050.040</t>
  </si>
  <si>
    <t>grey water supply</t>
  </si>
  <si>
    <t>2.05.050.050</t>
  </si>
  <si>
    <t>cleansing water supply</t>
  </si>
  <si>
    <t>2.05.050.060</t>
  </si>
  <si>
    <t>irrigation water supply</t>
  </si>
  <si>
    <t>2.05.050.070</t>
  </si>
  <si>
    <t>rainwater disposal</t>
  </si>
  <si>
    <t>2.05.050.080</t>
  </si>
  <si>
    <t>soil and waste disposal</t>
  </si>
  <si>
    <t>2.05.050.090</t>
  </si>
  <si>
    <t>planter drainage disposal</t>
  </si>
  <si>
    <t>2.05.050.100</t>
  </si>
  <si>
    <t>kitchen drainage disposal</t>
  </si>
  <si>
    <t>2.05.050.110</t>
  </si>
  <si>
    <t>related electrical and control systems</t>
  </si>
  <si>
    <t>2.05.050.120</t>
  </si>
  <si>
    <t>2.05.060</t>
  </si>
  <si>
    <t>Supply of sanitary fittings and fixtures (installation included in ‘Water supply and above ground drainage’ unless not separable from costs of ‘Fittings and sundries’)</t>
  </si>
  <si>
    <t>2.05.070</t>
  </si>
  <si>
    <t>Disposal systems</t>
  </si>
  <si>
    <t>2.05.070.010</t>
  </si>
  <si>
    <t>refuse</t>
  </si>
  <si>
    <t>2.05.070.020</t>
  </si>
  <si>
    <t>laboratory waste</t>
  </si>
  <si>
    <t>2.05.070.030</t>
  </si>
  <si>
    <t>industrial waste</t>
  </si>
  <si>
    <t>2.05.070.040</t>
  </si>
  <si>
    <t>incinerator</t>
  </si>
  <si>
    <t>2.05.070.050</t>
  </si>
  <si>
    <t>2.05.080</t>
  </si>
  <si>
    <t>Fire services</t>
  </si>
  <si>
    <t>2.05.080.010</t>
  </si>
  <si>
    <t>fire hydrant and hose reel system</t>
  </si>
  <si>
    <t>2.05.080.020</t>
  </si>
  <si>
    <t>wet risers</t>
  </si>
  <si>
    <t>2.05.080.030</t>
  </si>
  <si>
    <t>sprinkler system</t>
  </si>
  <si>
    <t>2.05.080.040</t>
  </si>
  <si>
    <t>deluge system</t>
  </si>
  <si>
    <t>2.05.080.050</t>
  </si>
  <si>
    <t>gaseous extinguishing system</t>
  </si>
  <si>
    <t>2.05.080.060</t>
  </si>
  <si>
    <t>foam extinguishing system</t>
  </si>
  <si>
    <t>2.05.080.070</t>
  </si>
  <si>
    <t>audio/visual advisory system</t>
  </si>
  <si>
    <t>2.05.080.080</t>
  </si>
  <si>
    <t>automatic fire alarm and detection system</t>
  </si>
  <si>
    <t>2.05.080.090</t>
  </si>
  <si>
    <t>portable hand-operated appliances and sundries</t>
  </si>
  <si>
    <t>2.05.080.100</t>
  </si>
  <si>
    <t>2.05.080.110</t>
  </si>
  <si>
    <t>2.05.090</t>
  </si>
  <si>
    <t>Gas services</t>
  </si>
  <si>
    <t>2.05.090.010</t>
  </si>
  <si>
    <t>coal gas</t>
  </si>
  <si>
    <t>2.05.090.020</t>
  </si>
  <si>
    <t>natural gas</t>
  </si>
  <si>
    <t>2.05.090.030</t>
  </si>
  <si>
    <t>liquid petroleum gas</t>
  </si>
  <si>
    <t>2.05.090.040</t>
  </si>
  <si>
    <t>medical gas/laboratory gas</t>
  </si>
  <si>
    <t>2.05.090.050</t>
  </si>
  <si>
    <t>industrial gas/compressed air/instrument air</t>
  </si>
  <si>
    <t>2.05.090.060</t>
  </si>
  <si>
    <t>vacuum</t>
  </si>
  <si>
    <t>2.05.090.070</t>
  </si>
  <si>
    <t>steam</t>
  </si>
  <si>
    <t>2.05.090.080</t>
  </si>
  <si>
    <t>2.05.100</t>
  </si>
  <si>
    <t>Movement systems</t>
  </si>
  <si>
    <t>2.05.100.010</t>
  </si>
  <si>
    <t>lifts | elevators</t>
  </si>
  <si>
    <t>2.05.100.020</t>
  </si>
  <si>
    <t>platform lifts</t>
  </si>
  <si>
    <t>2.05.100.030</t>
  </si>
  <si>
    <t>escalators</t>
  </si>
  <si>
    <t>2.05.100.040</t>
  </si>
  <si>
    <t>travellators | moving walkways</t>
  </si>
  <si>
    <t>2.05.100.050</t>
  </si>
  <si>
    <t>conveyors</t>
  </si>
  <si>
    <t>2.05.100.060</t>
  </si>
  <si>
    <t>2.05.110</t>
  </si>
  <si>
    <t>Gondolas</t>
  </si>
  <si>
    <t>2.05.120</t>
  </si>
  <si>
    <t>Turntables</t>
  </si>
  <si>
    <t>2.05.130</t>
  </si>
  <si>
    <t>Generators</t>
  </si>
  <si>
    <t>2.05.140</t>
  </si>
  <si>
    <t>Energy-saving features</t>
  </si>
  <si>
    <t>2.05.150</t>
  </si>
  <si>
    <t>Water and waste water treatment equipment</t>
  </si>
  <si>
    <t>2.05.160</t>
  </si>
  <si>
    <t>Fountains, pools and filtration plant</t>
  </si>
  <si>
    <t>2.05.170</t>
  </si>
  <si>
    <t>Powered building signage</t>
  </si>
  <si>
    <t>2.05.175</t>
  </si>
  <si>
    <t>Audio/visual entertainment system</t>
  </si>
  <si>
    <t>2.05.180</t>
  </si>
  <si>
    <t>Kitchen equipment</t>
  </si>
  <si>
    <t>2.05.190</t>
  </si>
  <si>
    <t>Cold room equipment</t>
  </si>
  <si>
    <t>2.05.200</t>
  </si>
  <si>
    <t>Laboratory equipment</t>
  </si>
  <si>
    <t>2.05.210</t>
  </si>
  <si>
    <t>Medical equipment</t>
  </si>
  <si>
    <t>2.05.220</t>
  </si>
  <si>
    <t>Hotel equipment</t>
  </si>
  <si>
    <t>2.05.230</t>
  </si>
  <si>
    <t>Car park or entrances access control</t>
  </si>
  <si>
    <t>2.05.240</t>
  </si>
  <si>
    <t>Domestic appliances</t>
  </si>
  <si>
    <t>2.05.250</t>
  </si>
  <si>
    <t>Other specialist services</t>
  </si>
  <si>
    <t>2.05.260</t>
  </si>
  <si>
    <t>Builder's profit and attendance on services</t>
  </si>
  <si>
    <t>2.06</t>
  </si>
  <si>
    <t>Surface and underground drainage</t>
  </si>
  <si>
    <t>2.06.010</t>
  </si>
  <si>
    <t>Surface water drainage</t>
  </si>
  <si>
    <t>2.06.020</t>
  </si>
  <si>
    <t>Storm water drainage</t>
  </si>
  <si>
    <t>2.06.030</t>
  </si>
  <si>
    <t>Foul and waste water drainage</t>
  </si>
  <si>
    <t>2.06.040</t>
  </si>
  <si>
    <t>Drainage disconnections and connections</t>
  </si>
  <si>
    <t>2.06.050</t>
  </si>
  <si>
    <t>CCTV inspection of existing or new drains</t>
  </si>
  <si>
    <t>2.06.060</t>
  </si>
  <si>
    <t>Buried Process Pipe</t>
  </si>
  <si>
    <t>2.07</t>
  </si>
  <si>
    <t>External and ancillary works</t>
  </si>
  <si>
    <t>2.07.010</t>
  </si>
  <si>
    <t>Permanent retaining structures</t>
  </si>
  <si>
    <t>2.07.020</t>
  </si>
  <si>
    <t>Site enclosures and divisions</t>
  </si>
  <si>
    <t>2.07.030</t>
  </si>
  <si>
    <t>Ancillary structures</t>
  </si>
  <si>
    <t>2.07.040</t>
  </si>
  <si>
    <t>Roads and paving</t>
  </si>
  <si>
    <t>2.07.050</t>
  </si>
  <si>
    <t>Landscaping (hard and soft)</t>
  </si>
  <si>
    <t>2.07.060</t>
  </si>
  <si>
    <t>Fittings and equipment</t>
  </si>
  <si>
    <t>2.07.070</t>
  </si>
  <si>
    <t>External services:</t>
  </si>
  <si>
    <t>2.07.070.010</t>
  </si>
  <si>
    <t>water supply</t>
  </si>
  <si>
    <t>2.07.070.020</t>
  </si>
  <si>
    <t>gas supply</t>
  </si>
  <si>
    <t>2.07.070.030</t>
  </si>
  <si>
    <t>power supply</t>
  </si>
  <si>
    <t>2.07.070.040</t>
  </si>
  <si>
    <t>communications supply</t>
  </si>
  <si>
    <t>2.07.070.050</t>
  </si>
  <si>
    <t>external lighting</t>
  </si>
  <si>
    <t>2.07.070.060</t>
  </si>
  <si>
    <t>utility disconnections and connections</t>
  </si>
  <si>
    <t>2.08</t>
  </si>
  <si>
    <t>Preliminaries, Constructors’ site overheads, general requirements</t>
  </si>
  <si>
    <t>2.08.010</t>
  </si>
  <si>
    <t>Construction management including site management staff and support labour</t>
  </si>
  <si>
    <t>2.08.020</t>
  </si>
  <si>
    <t>Temporary access roads and storage areas, traffic management and diversion (at the Constructors’ discretion)</t>
  </si>
  <si>
    <t>2.08.030</t>
  </si>
  <si>
    <t>Temporary site fencing and securities</t>
  </si>
  <si>
    <t>2.08.040</t>
  </si>
  <si>
    <t>Commonly shared construction plant</t>
  </si>
  <si>
    <t>2.08.050</t>
  </si>
  <si>
    <t>Commonly shared scaffolding</t>
  </si>
  <si>
    <t>2.08.060</t>
  </si>
  <si>
    <t>Other temporary facilities and services</t>
  </si>
  <si>
    <t>2.08.070</t>
  </si>
  <si>
    <t>Technology and communications: telephone, broadband, hardware, software</t>
  </si>
  <si>
    <t>2.08.080</t>
  </si>
  <si>
    <t>Constructor’s submissions, reports and as-built documentation</t>
  </si>
  <si>
    <t>2.08.090</t>
  </si>
  <si>
    <t>Quality monitoring, recording and inspections</t>
  </si>
  <si>
    <t>2.08.100</t>
  </si>
  <si>
    <t>Safety, health and environmental management</t>
  </si>
  <si>
    <t>2.08.110</t>
  </si>
  <si>
    <t>Insurances, bonds, guarantees and warranties</t>
  </si>
  <si>
    <t>2.08.120</t>
  </si>
  <si>
    <t>Constructor’s statutory fees and charges</t>
  </si>
  <si>
    <t>2.08.130</t>
  </si>
  <si>
    <t>Testing and commissioning</t>
  </si>
  <si>
    <t>2.09</t>
  </si>
  <si>
    <t>Risk Allowance</t>
  </si>
  <si>
    <t>2.09.010</t>
  </si>
  <si>
    <t>Design development allowance</t>
  </si>
  <si>
    <t>2.09.020</t>
  </si>
  <si>
    <t>Construction contingencies</t>
  </si>
  <si>
    <t>2.09.030</t>
  </si>
  <si>
    <t>Price level adjustments:</t>
  </si>
  <si>
    <t>2.09.030.01</t>
  </si>
  <si>
    <t>until tendering</t>
  </si>
  <si>
    <t>2.09.030.02</t>
  </si>
  <si>
    <t>during construction</t>
  </si>
  <si>
    <t>2.09.040</t>
  </si>
  <si>
    <t>Exchange rate fluctuation adjustments</t>
  </si>
  <si>
    <t>2.10</t>
  </si>
  <si>
    <t>Taxes and Levies</t>
  </si>
  <si>
    <t>2.10.010</t>
  </si>
  <si>
    <t>Paid by the Constructor</t>
  </si>
  <si>
    <t>2.10.020</t>
  </si>
  <si>
    <t>Paid by the Client in relation to the construction contract payments</t>
  </si>
  <si>
    <t>2.11</t>
  </si>
  <si>
    <t>Work and utilities off-site (including related risk allowances, taxes and levies)</t>
  </si>
  <si>
    <t>2.11.010</t>
  </si>
  <si>
    <t>Connections to, diversion of and capacity enhancement of public utility mains or sources off-site up to mains connections on-site</t>
  </si>
  <si>
    <t>2.11.010.010</t>
  </si>
  <si>
    <t>electricity</t>
  </si>
  <si>
    <t>2.11.010.020</t>
  </si>
  <si>
    <t>transformers</t>
  </si>
  <si>
    <t>2.11.010.030</t>
  </si>
  <si>
    <t>water</t>
  </si>
  <si>
    <t>2.11.010.040</t>
  </si>
  <si>
    <t>sewer</t>
  </si>
  <si>
    <t>2.11.010.050</t>
  </si>
  <si>
    <t>gas</t>
  </si>
  <si>
    <t>2.11.010.060</t>
  </si>
  <si>
    <t>telecommunications</t>
  </si>
  <si>
    <t>2.11.020</t>
  </si>
  <si>
    <t>Public access roads and footpaths</t>
  </si>
  <si>
    <t>2.12</t>
  </si>
  <si>
    <t>Post-completion loose furniture, fittings and equipment (including related risk allowances, taxes and levies)</t>
  </si>
  <si>
    <t>2.12.010</t>
  </si>
  <si>
    <t>Production, process, operating and loose furniture, furnishing and equipment not normally provided before completion of construction</t>
  </si>
  <si>
    <t>2.13</t>
  </si>
  <si>
    <t>Construction-related consultants and supervision (including related risk allowances, taxes and levies)</t>
  </si>
  <si>
    <t>2.13.010</t>
  </si>
  <si>
    <t>Consultants’ fees and reimbursable</t>
  </si>
  <si>
    <t>2.13.010.010</t>
  </si>
  <si>
    <t>architects (architectural, landscape, interior design, technical, etc.)</t>
  </si>
  <si>
    <t>2.13.010.020</t>
  </si>
  <si>
    <t>engineers (geotechnical, civil, structural, mechanical, electrical and plumbing, technical, etc.)</t>
  </si>
  <si>
    <t>2.13.010.030</t>
  </si>
  <si>
    <t>project managers</t>
  </si>
  <si>
    <t>2.13.010.040</t>
  </si>
  <si>
    <t>surveyors (quantity surveying, land surveying, building surveying, cost engineering, etc.)</t>
  </si>
  <si>
    <t>2.13.010.050</t>
  </si>
  <si>
    <t>specialist consultants (environmental, traffic, acoustic, facade, BIM, etc.)</t>
  </si>
  <si>
    <t>2.13.010.060</t>
  </si>
  <si>
    <t>value management studies</t>
  </si>
  <si>
    <t>2.13.020</t>
  </si>
  <si>
    <t>Charges and levies payable to statutory bodies or their appointed agencies (in connection with planning, design, tender and contract approvals, supervision and acceptance inspections)</t>
  </si>
  <si>
    <t>2.13.030</t>
  </si>
  <si>
    <t>Site supervision charges (including their accommodation and travels)</t>
  </si>
  <si>
    <t>2.13.040</t>
  </si>
  <si>
    <t>Payments to testing authorities or laboratories</t>
  </si>
  <si>
    <t>6</t>
  </si>
  <si>
    <t>Weather conditions</t>
  </si>
  <si>
    <t>Report</t>
  </si>
  <si>
    <t>Project title</t>
  </si>
  <si>
    <t>Status of cost report</t>
  </si>
  <si>
    <t>Pre-Construction Forecast</t>
  </si>
  <si>
    <t>At Tender</t>
  </si>
  <si>
    <t>During Construction</t>
  </si>
  <si>
    <t>Actual Costs Of Construction Post- Completion</t>
  </si>
  <si>
    <t>Renewal Forecast During Use</t>
  </si>
  <si>
    <t>End Of Life Forecast</t>
  </si>
  <si>
    <t/>
  </si>
  <si>
    <t>Date of cost report</t>
  </si>
  <si>
    <t>(month and year)</t>
  </si>
  <si>
    <t>Revision number of cost report</t>
  </si>
  <si>
    <t>Brief description of the Project</t>
  </si>
  <si>
    <t>•   client’s name</t>
  </si>
  <si>
    <t>•   main Project type (principal Sub-Project)</t>
  </si>
  <si>
    <t>•   brief scope</t>
  </si>
  <si>
    <t>Location and country</t>
  </si>
  <si>
    <t>International Organization For Standardization (Iso) Country Code (E.G. Cn)</t>
  </si>
  <si>
    <t>Address Of Building Site(S)</t>
  </si>
  <si>
    <t>Start And End Locations For Linear Civil Engineering Works</t>
  </si>
  <si>
    <t>Sub-Projects included</t>
  </si>
  <si>
    <t>Buildings</t>
  </si>
  <si>
    <t>Roads, Runways And Motorways</t>
  </si>
  <si>
    <t>Railways</t>
  </si>
  <si>
    <t>Bridges</t>
  </si>
  <si>
    <t>Tunnels</t>
  </si>
  <si>
    <t>Waste Water Treatment Works</t>
  </si>
  <si>
    <t>Water Treatment Works</t>
  </si>
  <si>
    <t>Pipelines</t>
  </si>
  <si>
    <t>Wells And Boreholes</t>
  </si>
  <si>
    <t>Power-Generating Plants</t>
  </si>
  <si>
    <t>Chemical Plants</t>
  </si>
  <si>
    <t>Refineries</t>
  </si>
  <si>
    <t>Dams And Reservoirs</t>
  </si>
  <si>
    <t>Mines And Quarries</t>
  </si>
  <si>
    <t>Common</t>
  </si>
  <si>
    <t>Construction Cost Price Level</t>
  </si>
  <si>
    <t>ISO currency code</t>
  </si>
  <si>
    <t>(e.g. USD)</t>
  </si>
  <si>
    <t>Base date of costs (if individual cost is exclusive of Price Level Adjustments after that date)</t>
  </si>
  <si>
    <t>Price basis</t>
  </si>
  <si>
    <t>Fixed Unit Rates</t>
  </si>
  <si>
    <t>Unit Rates Subject To Fluctuating Adjustment</t>
  </si>
  <si>
    <t>Construction Cost Currency Conversion</t>
  </si>
  <si>
    <t>Conversion date</t>
  </si>
  <si>
    <t>Exchange rates or other conversion factors (used to convert a cost report of multi- currencies into a single currency)</t>
  </si>
  <si>
    <t>(numeric conversion and currency codes)</t>
  </si>
  <si>
    <t>Construction Programme</t>
  </si>
  <si>
    <t>Project status</t>
  </si>
  <si>
    <t>Initiation And Concept Phase</t>
  </si>
  <si>
    <t>Design Phase</t>
  </si>
  <si>
    <t>Construction And Commissioning Phase</t>
  </si>
  <si>
    <t>Complete</t>
  </si>
  <si>
    <t>Construction period</t>
  </si>
  <si>
    <t>•   number of months</t>
  </si>
  <si>
    <t>•   start date (planned or actual)</t>
  </si>
  <si>
    <t>(Month and year)</t>
  </si>
  <si>
    <t>•   end date (planned or actual)</t>
  </si>
  <si>
    <t>Site</t>
  </si>
  <si>
    <t>Existing site status</t>
  </si>
  <si>
    <t>•   state of use</t>
  </si>
  <si>
    <t>Greenfield</t>
  </si>
  <si>
    <t>Brownfield</t>
  </si>
  <si>
    <t>•   type of use</t>
  </si>
  <si>
    <t>Urban</t>
  </si>
  <si>
    <t>Rural</t>
  </si>
  <si>
    <t>Agricultural</t>
  </si>
  <si>
    <t>Legal status of site</t>
  </si>
  <si>
    <t>Freehold</t>
  </si>
  <si>
    <t>Leasehold</t>
  </si>
  <si>
    <t>Joint Venture</t>
  </si>
  <si>
    <t>Not Owned</t>
  </si>
  <si>
    <t>Other Stated</t>
  </si>
  <si>
    <t>Site topography</t>
  </si>
  <si>
    <t>Principally Flat</t>
  </si>
  <si>
    <t>Principally Hilly</t>
  </si>
  <si>
    <t>Mountainous</t>
  </si>
  <si>
    <t>Offshore</t>
  </si>
  <si>
    <t>Ground conditions (predominant)</t>
  </si>
  <si>
    <t>Soft</t>
  </si>
  <si>
    <t>Rocky</t>
  </si>
  <si>
    <t>Reclaimed</t>
  </si>
  <si>
    <t>Submerged</t>
  </si>
  <si>
    <t>Swampy</t>
  </si>
  <si>
    <t>Seismic zones (state more than one if applicable based on location)</t>
  </si>
  <si>
    <t>Site conditions and constraints</t>
  </si>
  <si>
    <t>•   access problems</t>
  </si>
  <si>
    <t>Difficult</t>
  </si>
  <si>
    <t>Average</t>
  </si>
  <si>
    <t>Easy</t>
  </si>
  <si>
    <t>•   extreme climatic conditions</t>
  </si>
  <si>
    <t>•   environmental constraints</t>
  </si>
  <si>
    <t>•   statutory planning constraints</t>
  </si>
  <si>
    <t>Construction Procurement</t>
  </si>
  <si>
    <t>Funding</t>
  </si>
  <si>
    <t>Private</t>
  </si>
  <si>
    <t>Public</t>
  </si>
  <si>
    <t>Public And Private In Partnership</t>
  </si>
  <si>
    <t>Project delivery</t>
  </si>
  <si>
    <t>•   pricing method</t>
  </si>
  <si>
    <t>Lump Sum</t>
  </si>
  <si>
    <t>Stipulated Price</t>
  </si>
  <si>
    <t>Re-Measurement</t>
  </si>
  <si>
    <t>Cost Reimbursement</t>
  </si>
  <si>
    <t>•   mode of procurement</t>
  </si>
  <si>
    <t>Design Bid Build</t>
  </si>
  <si>
    <t>Design And Build (Turnkey)</t>
  </si>
  <si>
    <t>Build Operate And Transfer</t>
  </si>
  <si>
    <t>Public Private Partnership</t>
  </si>
  <si>
    <t>Management Contracting</t>
  </si>
  <si>
    <t>Construction Management</t>
  </si>
  <si>
    <t>Engineer Procure Construct</t>
  </si>
  <si>
    <t>Target</t>
  </si>
  <si>
    <t>•   joint venture foreign Constructor</t>
  </si>
  <si>
    <t>Yes</t>
  </si>
  <si>
    <t>No</t>
  </si>
  <si>
    <t>•   predominant source of Constructors</t>
  </si>
  <si>
    <t>Local</t>
  </si>
  <si>
    <t>Foreign</t>
  </si>
  <si>
    <t>Life Cycle Cost Related</t>
  </si>
  <si>
    <t>Life cycle costing</t>
  </si>
  <si>
    <t>•   purpose</t>
  </si>
  <si>
    <t>For A Business Case</t>
  </si>
  <si>
    <t>For Option Appraisals</t>
  </si>
  <si>
    <t>For Producing A Sinking Fund</t>
  </si>
  <si>
    <t>For Cost Analysis</t>
  </si>
  <si>
    <t>•   method of presentation of costs</t>
  </si>
  <si>
    <t>net present value</t>
  </si>
  <si>
    <t>•   common date (to which all costs are discounted or compounded)</t>
  </si>
  <si>
    <t>•   project status at common date</t>
  </si>
  <si>
    <t>In Use</t>
  </si>
  <si>
    <t>Close To End Of Life</t>
  </si>
  <si>
    <t>•   discount rate</t>
  </si>
  <si>
    <t>Real Discount Rate</t>
  </si>
  <si>
    <t>Nominal Discount Rate</t>
  </si>
  <si>
    <t>discount rate</t>
  </si>
  <si>
    <t>(% per annum)</t>
  </si>
  <si>
    <t>Expected constructed asset life span after completion of construction</t>
  </si>
  <si>
    <t>Design Life</t>
  </si>
  <si>
    <t>Alternative Life Span</t>
  </si>
  <si>
    <t xml:space="preserve"> (years)</t>
  </si>
  <si>
    <t>Period of analysis for life cycle costing</t>
  </si>
  <si>
    <t>•   until</t>
  </si>
  <si>
    <t>End Of Life</t>
  </si>
  <si>
    <t>End Of Interest</t>
  </si>
  <si>
    <t>•   from</t>
  </si>
  <si>
    <t>•   to</t>
  </si>
  <si>
    <t>•   number of months l years</t>
  </si>
  <si>
    <t>(months l years)</t>
  </si>
  <si>
    <t>Months</t>
  </si>
  <si>
    <t>Years</t>
  </si>
  <si>
    <t>Primary usage type constraints affecting expected life and life cycle costs (if applicable)</t>
  </si>
  <si>
    <t>•   hours of operation (e.g. office hours 9 to 5.30 Monday to Friday)</t>
  </si>
  <si>
    <t>•   access restrictions</t>
  </si>
  <si>
    <t>•   environmental</t>
  </si>
  <si>
    <t>•   statutory</t>
  </si>
  <si>
    <t>•   contractual</t>
  </si>
  <si>
    <t>•   others</t>
  </si>
  <si>
    <t>Renewals planned (during period of analysis)</t>
  </si>
  <si>
    <t>•    scope of renewal (stating key Cost Groups/Sub-Groups included)</t>
  </si>
  <si>
    <t>•      (a) =</t>
  </si>
  <si>
    <t>•      (b) =</t>
  </si>
  <si>
    <t>•      (c) =</t>
  </si>
  <si>
    <t>•      etc</t>
  </si>
  <si>
    <t>•   respective cycle (e.g. every 5 years)</t>
  </si>
  <si>
    <t>•      etc.</t>
  </si>
  <si>
    <t>(years)</t>
  </si>
  <si>
    <t>•    number of renewal cycles included (during the period of analysis)</t>
  </si>
  <si>
    <t>End of Life Costs</t>
  </si>
  <si>
    <t>•    handback obligations at end of life/ period of analysis (if applicable)</t>
  </si>
  <si>
    <r>
      <t xml:space="preserve">Buildings </t>
    </r>
    <r>
      <rPr>
        <sz val="11"/>
        <color theme="0"/>
        <rFont val="Pragmatica Bold"/>
        <family val="2"/>
        <scheme val="major"/>
      </rPr>
      <t xml:space="preserve">
(A construction with a cover and enclosure to house people, equipment or goods)</t>
    </r>
  </si>
  <si>
    <t>Code</t>
  </si>
  <si>
    <t>Local functional classification standard</t>
  </si>
  <si>
    <t>•   name of standard</t>
  </si>
  <si>
    <t>•   code number of construction</t>
  </si>
  <si>
    <t>Works</t>
  </si>
  <si>
    <t>Functional type</t>
  </si>
  <si>
    <t>Residential</t>
  </si>
  <si>
    <t>Office</t>
  </si>
  <si>
    <t>Commercial</t>
  </si>
  <si>
    <t>Shopping Centre</t>
  </si>
  <si>
    <t>Industrial</t>
  </si>
  <si>
    <t>Hotel</t>
  </si>
  <si>
    <t>Car Park</t>
  </si>
  <si>
    <t>Warehouse</t>
  </si>
  <si>
    <t>Educational</t>
  </si>
  <si>
    <t>Hospital</t>
  </si>
  <si>
    <t>Airport Terminal</t>
  </si>
  <si>
    <t>Railway Station</t>
  </si>
  <si>
    <t>Ferry Terminal</t>
  </si>
  <si>
    <t>Plant Facility</t>
  </si>
  <si>
    <t>Nature</t>
  </si>
  <si>
    <t>Major Adaptation</t>
  </si>
  <si>
    <t>Temporary</t>
  </si>
  <si>
    <t>Grade (qualitative description to be read in conjunction with the location)</t>
  </si>
  <si>
    <t>Ordinary Quality</t>
  </si>
  <si>
    <t>Medium Quality</t>
  </si>
  <si>
    <t>High Quality</t>
  </si>
  <si>
    <t>Hotel grade</t>
  </si>
  <si>
    <t>International Below 4-Star</t>
  </si>
  <si>
    <t>International 4-Star</t>
  </si>
  <si>
    <t>International 5-Star</t>
  </si>
  <si>
    <t>International Over 5-Star</t>
  </si>
  <si>
    <t>Local Below 4-Star</t>
  </si>
  <si>
    <t>Local 4-Star</t>
  </si>
  <si>
    <t>Local 5-Star</t>
  </si>
  <si>
    <t>Local Over 5-Star</t>
  </si>
  <si>
    <t>Environmental grade</t>
  </si>
  <si>
    <t>•   grade and name of environmental certification</t>
  </si>
  <si>
    <t>•   status</t>
  </si>
  <si>
    <t>Targeted</t>
  </si>
  <si>
    <t>Achieved</t>
  </si>
  <si>
    <t>None</t>
  </si>
  <si>
    <t>Principal design features</t>
  </si>
  <si>
    <t>•   structural (predominant)</t>
  </si>
  <si>
    <t>Timber</t>
  </si>
  <si>
    <t>Concrete</t>
  </si>
  <si>
    <t>Steel</t>
  </si>
  <si>
    <t>Load Bearing Masonry</t>
  </si>
  <si>
    <t>•   external walls (predominant)</t>
  </si>
  <si>
    <t>Stone</t>
  </si>
  <si>
    <t>Brick/Block</t>
  </si>
  <si>
    <t>Render/Block</t>
  </si>
  <si>
    <t>Curtain Walling</t>
  </si>
  <si>
    <t>•   environmental control</t>
  </si>
  <si>
    <t>Non-Air Conditioned</t>
  </si>
  <si>
    <t>Air Conditioning</t>
  </si>
  <si>
    <t>•   degree of prefabrication</t>
  </si>
  <si>
    <t>Less Than 25%</t>
  </si>
  <si>
    <t>Up To 50%</t>
  </si>
  <si>
    <t>Up To 75%</t>
  </si>
  <si>
    <t>Up To 100%, Of Construction Costs</t>
  </si>
  <si>
    <t>•   major prefabricated work</t>
  </si>
  <si>
    <t>Suites (Inclusive Of Toilets, Kitchens And The Like)</t>
  </si>
  <si>
    <t>Standalone Toilets, Bathrooms, Shower Rooms And The Like</t>
  </si>
  <si>
    <t>Standalone Kitchens</t>
  </si>
  <si>
    <t>Classrooms</t>
  </si>
  <si>
    <t>Heathcare Rooms</t>
  </si>
  <si>
    <t>Operating Theatres</t>
  </si>
  <si>
    <t>Plant Rooms, Pipe Ducts And The Like</t>
  </si>
  <si>
    <t>Soundproof Rooms</t>
  </si>
  <si>
    <t>Computer Rooms</t>
  </si>
  <si>
    <t>Cold Rooms</t>
  </si>
  <si>
    <t>Kiosks</t>
  </si>
  <si>
    <t>Balconies</t>
  </si>
  <si>
    <t>Corridors</t>
  </si>
  <si>
    <t>Staircases</t>
  </si>
  <si>
    <t>Project Complexity</t>
  </si>
  <si>
    <t>•   shape (on plan)</t>
  </si>
  <si>
    <t>Circular, Elliptical Or Similar</t>
  </si>
  <si>
    <t>Square, Rectangular, Or Similar</t>
  </si>
  <si>
    <t>Complex</t>
  </si>
  <si>
    <t>•   shape (vertical section)</t>
  </si>
  <si>
    <t>•   design</t>
  </si>
  <si>
    <t>Simple</t>
  </si>
  <si>
    <t>Bespoke</t>
  </si>
  <si>
    <t>•   method of working</t>
  </si>
  <si>
    <t>Sectional Completion</t>
  </si>
  <si>
    <t>Out-Of-Hours Working</t>
  </si>
  <si>
    <t>Confined Working</t>
  </si>
  <si>
    <t>Design life</t>
  </si>
  <si>
    <t>Average height of site above or below sea level</t>
  </si>
  <si>
    <t>m</t>
  </si>
  <si>
    <r>
      <t>Dimensions</t>
    </r>
    <r>
      <rPr>
        <sz val="9"/>
        <color rgb="FF3C3C3B"/>
        <rFont val="Calibri"/>
        <family val="2"/>
      </rPr>
      <t xml:space="preserve"> (overall length × width × height of each building to highest point of the building)</t>
    </r>
  </si>
  <si>
    <t>Typical storey height (floor level to floor level)</t>
  </si>
  <si>
    <t>Other storey heights and applicable floors</t>
  </si>
  <si>
    <r>
      <t>Number of storeys above ground</t>
    </r>
    <r>
      <rPr>
        <sz val="9"/>
        <color rgb="FF3C3C3B"/>
        <rFont val="Calibri"/>
        <family val="2"/>
      </rPr>
      <t xml:space="preserve"> (qualitative description to be read in conjunction with the location)</t>
    </r>
  </si>
  <si>
    <t>House</t>
  </si>
  <si>
    <t>Low Rise</t>
  </si>
  <si>
    <t>Medium Rise</t>
  </si>
  <si>
    <t>High Rise</t>
  </si>
  <si>
    <t>Number of storeys above ground (quantitative)</t>
  </si>
  <si>
    <t>Specific Number 0–3</t>
  </si>
  <si>
    <t>4–7</t>
  </si>
  <si>
    <t>8–20</t>
  </si>
  <si>
    <t>21–30</t>
  </si>
  <si>
    <t>31–50</t>
  </si>
  <si>
    <t>Over 50</t>
  </si>
  <si>
    <t>Number of storeys below ground</t>
  </si>
  <si>
    <t>specific number</t>
  </si>
  <si>
    <t>Project Quantities</t>
  </si>
  <si>
    <t>-</t>
  </si>
  <si>
    <r>
      <t>Site area</t>
    </r>
    <r>
      <rPr>
        <sz val="9"/>
        <color rgb="FF3C3C3B"/>
        <rFont val="Calibri"/>
        <family val="2"/>
      </rPr>
      <t xml:space="preserve"> (within legal boundary of building site, excluding temporary working areas outside the site)</t>
    </r>
  </si>
  <si>
    <t>m²</t>
  </si>
  <si>
    <t>Covered area on plan</t>
  </si>
  <si>
    <t>Gross external floor area as IPMS 1 (EXTERNAL)</t>
  </si>
  <si>
    <t>Gross internal floor area as IPMS 2 (INTERNAL)</t>
  </si>
  <si>
    <t>Functional units</t>
  </si>
  <si>
    <t>Number Of Occupants</t>
  </si>
  <si>
    <t>Number Of Bedrooms</t>
  </si>
  <si>
    <t>Number Of Hospital Beds</t>
  </si>
  <si>
    <t>Number Of Hotel Rooms</t>
  </si>
  <si>
    <t>Number Of Car Parking Spaces</t>
  </si>
  <si>
    <t>Number Of Classrooms</t>
  </si>
  <si>
    <t>Number Of Students</t>
  </si>
  <si>
    <t>Number Of Passengers</t>
  </si>
  <si>
    <t>Number Of Boarding Gates</t>
  </si>
  <si>
    <t>Acquisition Costs</t>
  </si>
  <si>
    <t>Construction Costs</t>
  </si>
  <si>
    <t>Total Cost (DKK)</t>
  </si>
  <si>
    <t>Total Area (m²)</t>
  </si>
  <si>
    <t>Average Rate</t>
  </si>
  <si>
    <t>Quarter</t>
  </si>
  <si>
    <t>First_Day</t>
  </si>
  <si>
    <t>Indeks</t>
  </si>
  <si>
    <t>Factor</t>
  </si>
  <si>
    <t>Region</t>
  </si>
  <si>
    <t>T&amp;T</t>
  </si>
  <si>
    <t>Data accuracy</t>
  </si>
  <si>
    <t>Site Conditions</t>
  </si>
  <si>
    <t>2000Q1</t>
  </si>
  <si>
    <t>Bad</t>
  </si>
  <si>
    <t>BR 95</t>
  </si>
  <si>
    <t>Monterrey</t>
  </si>
  <si>
    <t>Price Book</t>
  </si>
  <si>
    <t>1. Idea</t>
  </si>
  <si>
    <t>Packing</t>
  </si>
  <si>
    <t>Moulding</t>
  </si>
  <si>
    <t>Transport</t>
  </si>
  <si>
    <t>Administration</t>
  </si>
  <si>
    <t>Facilities</t>
  </si>
  <si>
    <t>External</t>
  </si>
  <si>
    <t>Demolition works (not included in tender)</t>
  </si>
  <si>
    <t>External Works (not included in tender)</t>
  </si>
  <si>
    <t xml:space="preserve"> </t>
  </si>
  <si>
    <t xml:space="preserve">  </t>
  </si>
  <si>
    <t>Cells(Lr + 1, "</t>
  </si>
  <si>
    <t>") = "=</t>
  </si>
  <si>
    <t>2"</t>
  </si>
  <si>
    <t>2000Q2</t>
  </si>
  <si>
    <t>Poor</t>
  </si>
  <si>
    <t>BR 2008</t>
  </si>
  <si>
    <t>Mexico City</t>
  </si>
  <si>
    <t>External Data</t>
  </si>
  <si>
    <t>Supplier</t>
  </si>
  <si>
    <t>Refurbishment</t>
  </si>
  <si>
    <t>2. Preparation</t>
  </si>
  <si>
    <t>USA</t>
  </si>
  <si>
    <t xml:space="preserve">Final Pack </t>
  </si>
  <si>
    <t>Moulding Module</t>
  </si>
  <si>
    <t>Box HBW</t>
  </si>
  <si>
    <t>Parking House</t>
  </si>
  <si>
    <t>Offices</t>
  </si>
  <si>
    <t>Energy building</t>
  </si>
  <si>
    <t>External works</t>
  </si>
  <si>
    <t>Energy Tunnel</t>
  </si>
  <si>
    <t>Energy Bridge</t>
  </si>
  <si>
    <t>2000Q3</t>
  </si>
  <si>
    <t>BR 2010</t>
  </si>
  <si>
    <t>Demolition</t>
  </si>
  <si>
    <t>3.1. Realisation - SD, Schematic Design</t>
  </si>
  <si>
    <t>Malaysia</t>
  </si>
  <si>
    <t>External Works</t>
  </si>
  <si>
    <t>FIDIC Yellow Book</t>
  </si>
  <si>
    <t>Prepack</t>
  </si>
  <si>
    <t>Moulding Service Area</t>
  </si>
  <si>
    <t>Pallet HBW</t>
  </si>
  <si>
    <t>Security gate houses</t>
  </si>
  <si>
    <t>Waste</t>
  </si>
  <si>
    <t>Distribution Tunnel</t>
  </si>
  <si>
    <t>Distribution Bridge</t>
  </si>
  <si>
    <t>2000Q4</t>
  </si>
  <si>
    <t>BR 2015</t>
  </si>
  <si>
    <t>United States</t>
  </si>
  <si>
    <t>Houston</t>
  </si>
  <si>
    <t>3.2. Realisation - DP, Design Proposal</t>
  </si>
  <si>
    <t>Singapore</t>
  </si>
  <si>
    <t>Local Contract</t>
  </si>
  <si>
    <t>Manual Warehouse</t>
  </si>
  <si>
    <t>Receiving Building</t>
  </si>
  <si>
    <t>Service Building</t>
  </si>
  <si>
    <t>Personnel Tunnel</t>
  </si>
  <si>
    <t>Personnel Bridge</t>
  </si>
  <si>
    <t>2001Q1</t>
  </si>
  <si>
    <t>High</t>
  </si>
  <si>
    <t>LEED SILVER</t>
  </si>
  <si>
    <t>Atlanta</t>
  </si>
  <si>
    <t>Constructed Costs (Final account)</t>
  </si>
  <si>
    <t>3.3. Realisation - PD, Preliminary Design</t>
  </si>
  <si>
    <t>Vietnam</t>
  </si>
  <si>
    <t>Hazardous Material Storage</t>
  </si>
  <si>
    <t>2001Q2</t>
  </si>
  <si>
    <t>LEED GOLD</t>
  </si>
  <si>
    <t>Thailand</t>
  </si>
  <si>
    <t>Material Storage</t>
  </si>
  <si>
    <t>2001Q3</t>
  </si>
  <si>
    <t>Penang</t>
  </si>
  <si>
    <t>4. Construction</t>
  </si>
  <si>
    <t>India</t>
  </si>
  <si>
    <t>2001Q4</t>
  </si>
  <si>
    <t>Selangor</t>
  </si>
  <si>
    <t>China</t>
  </si>
  <si>
    <t>2002Q1</t>
  </si>
  <si>
    <t>Hungary</t>
  </si>
  <si>
    <t>2002Q2</t>
  </si>
  <si>
    <t>structural (predominant)</t>
  </si>
  <si>
    <t>degree of prefabrication</t>
  </si>
  <si>
    <t>shape (on plan)</t>
  </si>
  <si>
    <t>Denmark</t>
  </si>
  <si>
    <t>2002Q3</t>
  </si>
  <si>
    <t>Germany</t>
  </si>
  <si>
    <t>2002Q4</t>
  </si>
  <si>
    <t>Ho Chi Minh City</t>
  </si>
  <si>
    <t>2003Q1</t>
  </si>
  <si>
    <t>Da Nang</t>
  </si>
  <si>
    <t>project status at common date</t>
  </si>
  <si>
    <t>2003Q2</t>
  </si>
  <si>
    <t>2003Q3</t>
  </si>
  <si>
    <t>Bangkok</t>
  </si>
  <si>
    <t>2003Q4</t>
  </si>
  <si>
    <t>2004Q1</t>
  </si>
  <si>
    <t>Mumbai</t>
  </si>
  <si>
    <t>shape (vertical section)</t>
  </si>
  <si>
    <t>2004Q2</t>
  </si>
  <si>
    <t>Levels</t>
  </si>
  <si>
    <t>Chennai</t>
  </si>
  <si>
    <t>2004Q3</t>
  </si>
  <si>
    <t>Level 1</t>
  </si>
  <si>
    <t>2004Q4</t>
  </si>
  <si>
    <t>Level 2</t>
  </si>
  <si>
    <t>Jiaxing</t>
  </si>
  <si>
    <t>external walls (predominant)</t>
  </si>
  <si>
    <t>major prefabricated work</t>
  </si>
  <si>
    <t>2005Q1</t>
  </si>
  <si>
    <t>Level 3</t>
  </si>
  <si>
    <t>Shanghai</t>
  </si>
  <si>
    <t>2005Q2</t>
  </si>
  <si>
    <t>Level 4</t>
  </si>
  <si>
    <t>2005Q3</t>
  </si>
  <si>
    <t>Budapest</t>
  </si>
  <si>
    <t>2005Q4</t>
  </si>
  <si>
    <t>design</t>
  </si>
  <si>
    <t>2006Q1</t>
  </si>
  <si>
    <t>Aarhus</t>
  </si>
  <si>
    <t>2006Q2</t>
  </si>
  <si>
    <t>Copenhagen</t>
  </si>
  <si>
    <t>2006Q3</t>
  </si>
  <si>
    <t>Odense</t>
  </si>
  <si>
    <t>2006Q4</t>
  </si>
  <si>
    <t>Berlin</t>
  </si>
  <si>
    <t>2007Q1</t>
  </si>
  <si>
    <t>Hamburg</t>
  </si>
  <si>
    <t>2007Q2</t>
  </si>
  <si>
    <t>environmental control</t>
  </si>
  <si>
    <t>2007Q3</t>
  </si>
  <si>
    <t>Budget</t>
  </si>
  <si>
    <t>method of working</t>
  </si>
  <si>
    <t>2007Q4</t>
  </si>
  <si>
    <t>Faithful Gould</t>
  </si>
  <si>
    <t>Factor T&amp;T</t>
  </si>
  <si>
    <t>2008Q1</t>
  </si>
  <si>
    <t>2008Q2</t>
  </si>
  <si>
    <t>access problems</t>
  </si>
  <si>
    <t>until</t>
  </si>
  <si>
    <t>2008Q3</t>
  </si>
  <si>
    <t>2008Q4</t>
  </si>
  <si>
    <t>2009Q1</t>
  </si>
  <si>
    <t>2009Q2</t>
  </si>
  <si>
    <t>2009Q3</t>
  </si>
  <si>
    <t>2009Q4</t>
  </si>
  <si>
    <t>extreme climatic conditions</t>
  </si>
  <si>
    <t>Number of storeys above ground qualitative</t>
  </si>
  <si>
    <t>Grade qualitative</t>
  </si>
  <si>
    <t>number of months l years</t>
  </si>
  <si>
    <t>2010Q1</t>
  </si>
  <si>
    <t>2010Q2</t>
  </si>
  <si>
    <t>2010Q3</t>
  </si>
  <si>
    <t>2010Q4</t>
  </si>
  <si>
    <t>Ho Chi Minh</t>
  </si>
  <si>
    <t>2011Q1</t>
  </si>
  <si>
    <t>2011Q2</t>
  </si>
  <si>
    <t>2011Q3</t>
  </si>
  <si>
    <t>environmental constraints</t>
  </si>
  <si>
    <t>Number of storeys above ground quantitative</t>
  </si>
  <si>
    <t>Enviro Grade status</t>
  </si>
  <si>
    <t>2011Q4</t>
  </si>
  <si>
    <t>2012Q1</t>
  </si>
  <si>
    <t>2012Q2</t>
  </si>
  <si>
    <t>2012Q3</t>
  </si>
  <si>
    <t>2012Q4</t>
  </si>
  <si>
    <t xml:space="preserve">Jiaxing </t>
  </si>
  <si>
    <t>2013Q1</t>
  </si>
  <si>
    <t>2013Q2</t>
  </si>
  <si>
    <t>statutory planning constraints</t>
  </si>
  <si>
    <t>2013Q3</t>
  </si>
  <si>
    <t>Hunagry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</si>
  <si>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</si>
  <si>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</si>
  <si>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</si>
  <si>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</si>
  <si>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</si>
  <si>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</si>
  <si>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</si>
  <si>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</si>
  <si>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</si>
  <si>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</si>
  <si>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</si>
  <si>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</si>
  <si>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</si>
  <si>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</si>
  <si>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</si>
  <si>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pricing method</t>
  </si>
  <si>
    <t>2017Q3</t>
  </si>
  <si>
    <t>2017Q4</t>
  </si>
  <si>
    <t>2018Q1</t>
  </si>
  <si>
    <t>state of use</t>
  </si>
  <si>
    <t>2018Q2</t>
  </si>
  <si>
    <t>2018Q3</t>
  </si>
  <si>
    <t>2018Q4</t>
  </si>
  <si>
    <t>2019Q1</t>
  </si>
  <si>
    <t>2019Q2</t>
  </si>
  <si>
    <t>2019Q3</t>
  </si>
  <si>
    <t>2019Q4</t>
  </si>
  <si>
    <t>type of use</t>
  </si>
  <si>
    <t>mode of procurement</t>
  </si>
  <si>
    <t>2020Q1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</si>
  <si>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</si>
  <si>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</si>
  <si>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</si>
  <si>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</si>
  <si>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</si>
  <si>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</si>
  <si>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</si>
  <si>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</si>
  <si>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</si>
  <si>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</si>
  <si>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</si>
  <si>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joint venture foreign Constructor</t>
  </si>
  <si>
    <t>2023Q2</t>
  </si>
  <si>
    <t>2023Q3</t>
  </si>
  <si>
    <t>2023Q4</t>
  </si>
  <si>
    <t>2024Q1</t>
  </si>
  <si>
    <t>2024Q2</t>
  </si>
  <si>
    <t>predominant source of Constructors</t>
  </si>
  <si>
    <t>2024Q3</t>
  </si>
  <si>
    <t>2024Q4</t>
  </si>
  <si>
    <t>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</si>
</sst>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[$DKK]\ * #,##0.00_);_([$DKK]\ * \(#,##0.00\);_([$DKK]\ * &quot;-&quot;??_);_(@_)"/>
    <numFmt numFmtId="165" formatCode="[$-809]dd\ mmmm\ yyyy;@"/>
    <numFmt numFmtId="166" formatCode="_(&quot;$&quot;* #,##0.00_);_(&quot;$&quot;* \(#,##0.00\);_(&quot;$&quot;* &quot;-&quot;??_);_(@_)"/>
    <numFmt numFmtId="167" formatCode="_([$DKK]\ * #,##0_);_([$DKK]\ * \(#,##0\);_([$DKK]\ * &quot;-&quot;??_);_(@_)"/>
    <numFmt numFmtId="168" formatCode="_ * #,##0.0_ ;_ * \-#,##0.0_ ;_ * &quot;&quot;??_ ;_ @_ "/>
    <numFmt numFmtId="169" formatCode="_ * #,##0.00_ ;_ * \-#,##0.00_ ;_ * &quot;-&quot;??_ ;_ @_ "/>
    <numFmt numFmtId="170" formatCode="#,#00&quot; m2&quot;"/>
    <numFmt numFmtId="171" formatCode="#,#00&quot; dkk/m2&quot;"/>
    <numFmt numFmtId="172" formatCode="0.0"/>
  </numFmts>
  <fonts count="52" x14ac:knownFonts="1">
    <font>
      <sz val="11"/>
      <color theme="1"/>
      <name val="Montserrat Light"/>
      <family val="2"/>
      <scheme val="minor"/>
    </font>
    <font>
      <sz val="11"/>
      <color theme="1"/>
      <name val="Montserrat Light"/>
      <family val="2"/>
      <scheme val="minor"/>
    </font>
    <font>
      <b/>
      <sz val="11"/>
      <color theme="1"/>
      <name val="Montserrat Light"/>
      <family val="2"/>
      <scheme val="minor"/>
    </font>
    <font>
      <sz val="11"/>
      <color theme="0"/>
      <name val="Montserrat Light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Times New Roman"/>
      <family val="1"/>
    </font>
    <font>
      <sz val="36"/>
      <name val="Pragmatica Bold"/>
      <family val="2"/>
      <scheme val="major"/>
    </font>
    <font>
      <sz val="18"/>
      <name val="Calibri"/>
      <family val="2"/>
    </font>
    <font>
      <sz val="14"/>
      <name val="Calibri"/>
      <family val="2"/>
    </font>
    <font>
      <sz val="11"/>
      <name val="Calibri"/>
      <family val="2"/>
    </font>
    <font>
      <sz val="10"/>
      <name val="Montserrat Light"/>
      <family val="2"/>
      <scheme val="minor"/>
    </font>
    <font>
      <b/>
      <sz val="10"/>
      <color theme="2" tint="-0.749992370372631"/>
      <name val="Montserrat Light"/>
      <family val="2"/>
      <scheme val="minor"/>
    </font>
    <font>
      <sz val="11"/>
      <name val="Pragmatica Bold"/>
      <family val="2"/>
      <scheme val="major"/>
    </font>
    <font>
      <sz val="11"/>
      <name val="Montserrat Light"/>
      <family val="2"/>
      <scheme val="minor"/>
    </font>
    <font>
      <sz val="16"/>
      <name val="Pragmatica Bold"/>
      <family val="2"/>
      <scheme val="major"/>
    </font>
    <font>
      <b/>
      <sz val="11"/>
      <name val="Montserrat Light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  <font>
      <sz val="8"/>
      <color theme="0"/>
      <name val="Calibri"/>
      <family val="2"/>
    </font>
    <font>
      <b/>
      <sz val="12"/>
      <color theme="0"/>
      <name val="Montserrat Light"/>
      <family val="2"/>
      <scheme val="minor"/>
    </font>
    <font>
      <b/>
      <sz val="12"/>
      <color theme="0"/>
      <name val="Calibri"/>
      <family val="2"/>
    </font>
    <font>
      <sz val="11"/>
      <color theme="9" tint="-0.249977111117893"/>
      <name val="Calibri"/>
      <family val="2"/>
    </font>
    <font>
      <sz val="14"/>
      <color theme="0"/>
      <name val="Pragmatica Bold"/>
      <family val="2"/>
      <scheme val="major"/>
    </font>
    <font>
      <sz val="14"/>
      <color theme="0"/>
      <name val="Impact"/>
      <family val="2"/>
    </font>
    <font>
      <sz val="14"/>
      <color theme="0"/>
      <name val="Montserrat Light"/>
      <family val="2"/>
      <scheme val="minor"/>
    </font>
    <font>
      <sz val="10"/>
      <color theme="1"/>
      <name val="Montserrat Light"/>
      <family val="2"/>
      <scheme val="minor"/>
    </font>
    <font>
      <sz val="11"/>
      <color theme="9" tint="-0.249977111117893"/>
      <name val="Montserrat Light"/>
      <family val="2"/>
      <scheme val="minor"/>
    </font>
    <font>
      <sz val="11"/>
      <color theme="1"/>
      <name val="Pragmatica Bold"/>
      <family val="2"/>
      <scheme val="major"/>
    </font>
    <font>
      <sz val="11"/>
      <color rgb="FF3C3C3B"/>
      <name val="Calibri"/>
      <family val="2"/>
    </font>
    <font>
      <sz val="11"/>
      <color rgb="FF3C3C3B"/>
      <name val="Montserrat Light"/>
      <family val="2"/>
      <scheme val="minor"/>
    </font>
    <font>
      <i/>
      <sz val="10"/>
      <color theme="2" tint="-0.249977111117893"/>
      <name val="Montserrat Light"/>
      <family val="2"/>
      <scheme val="minor"/>
    </font>
    <font>
      <sz val="11"/>
      <color theme="1" tint="0.499984740745262"/>
      <name val="Montserrat Light"/>
      <family val="2"/>
      <scheme val="minor"/>
    </font>
    <font>
      <i/>
      <sz val="11"/>
      <color theme="1" tint="0.499984740745262"/>
      <name val="Montserrat Light"/>
      <family val="2"/>
      <scheme val="minor"/>
    </font>
    <font>
      <i/>
      <sz val="9"/>
      <color theme="2" tint="-0.249977111117893"/>
      <name val="Montserrat Light"/>
      <family val="2"/>
      <scheme val="minor"/>
    </font>
    <font>
      <sz val="16"/>
      <color theme="0"/>
      <name val="Pragmatica Bold"/>
      <family val="2"/>
      <scheme val="major"/>
    </font>
    <font>
      <sz val="11"/>
      <color theme="0"/>
      <name val="Pragmatica Bold"/>
      <family val="2"/>
      <scheme val="major"/>
    </font>
    <font>
      <sz val="16"/>
      <color theme="0"/>
      <name val="Impact"/>
      <family val="2"/>
    </font>
    <font>
      <sz val="16"/>
      <color theme="0"/>
      <name val="Montserrat Light"/>
      <family val="2"/>
      <scheme val="minor"/>
    </font>
    <font>
      <sz val="9"/>
      <color rgb="FF3C3C3B"/>
      <name val="Calibri"/>
      <family val="2"/>
    </font>
    <font>
      <i/>
      <sz val="11"/>
      <color theme="2" tint="-0.249977111117893"/>
      <name val="Montserrat Light"/>
      <family val="2"/>
      <scheme val="minor"/>
    </font>
    <font>
      <sz val="14"/>
      <name val="Pragmatica Bold"/>
      <family val="2"/>
      <scheme val="major"/>
    </font>
    <font>
      <sz val="16"/>
      <name val="Calibri"/>
      <family val="2"/>
    </font>
    <font>
      <sz val="14"/>
      <color theme="0"/>
      <name val="Calibri"/>
      <family val="2"/>
    </font>
    <font>
      <b/>
      <sz val="14"/>
      <color theme="0"/>
      <name val="Pragmatica Bold"/>
      <family val="2"/>
      <scheme val="major"/>
    </font>
    <font>
      <sz val="11"/>
      <name val="Montserrat Light"/>
    </font>
    <font>
      <sz val="10"/>
      <name val="Montserrat Light"/>
      <scheme val="minor"/>
    </font>
    <font>
      <sz val="10"/>
      <color theme="7"/>
      <name val="Montserrat Light"/>
      <scheme val="minor"/>
    </font>
    <font>
      <sz val="10"/>
      <color theme="0"/>
      <name val="Montserrat Light"/>
      <scheme val="minor"/>
    </font>
    <font>
      <sz val="10"/>
      <color rgb="FFFF0000"/>
      <name val="Montserrat Light"/>
      <scheme val="minor"/>
    </font>
    <font>
      <sz val="8"/>
      <color rgb="FF141414"/>
      <name val="Segoe UI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180">
        <stop position="0">
          <color theme="4"/>
        </stop>
        <stop position="1">
          <color theme="1"/>
        </stop>
      </gradient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749992370372631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hair">
        <color theme="2" tint="-9.9948118533890809E-2"/>
      </left>
      <right style="hair">
        <color theme="2" tint="-9.9948118533890809E-2"/>
      </right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948118533890809E-2"/>
      </left>
      <right/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948118533890809E-2"/>
      </left>
      <right style="hair">
        <color theme="2" tint="-9.9948118533890809E-2"/>
      </right>
      <top/>
      <bottom style="hair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2" tint="-9.9948118533890809E-2"/>
      </left>
      <right/>
      <top/>
      <bottom style="hair">
        <color theme="2" tint="-9.9948118533890809E-2"/>
      </bottom>
      <diagonal/>
    </border>
    <border>
      <left style="hair">
        <color theme="2" tint="-9.9948118533890809E-2"/>
      </left>
      <right style="hair">
        <color theme="2" tint="-9.9948118533890809E-2"/>
      </right>
      <top style="hair">
        <color theme="2" tint="-9.9948118533890809E-2"/>
      </top>
      <bottom/>
      <diagonal/>
    </border>
    <border>
      <left style="hair">
        <color theme="2" tint="-9.9948118533890809E-2"/>
      </left>
      <right style="hair">
        <color theme="2" tint="-9.9948118533890809E-2"/>
      </right>
      <top/>
      <bottom/>
      <diagonal/>
    </border>
    <border>
      <left style="hair">
        <color theme="2" tint="-9.9948118533890809E-2"/>
      </left>
      <right/>
      <top/>
      <bottom/>
      <diagonal/>
    </border>
    <border>
      <left style="hair">
        <color theme="2" tint="-9.9948118533890809E-2"/>
      </left>
      <right/>
      <top style="hair">
        <color theme="2" tint="-9.9948118533890809E-2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</borders>
  <cellStyleXfs count="8">
    <xf numFmtId="0" fontId="0" fillId="0" borderId="0"/>
    <xf numFmtId="0" fontId="6" fillId="0" borderId="0"/>
    <xf numFmtId="0" fontId="1" fillId="0" borderId="0"/>
    <xf numFmtId="166" fontId="6" fillId="0" borderId="0" applyFont="0" applyFill="0" applyBorder="0" applyAlignment="0" applyProtection="0"/>
    <xf numFmtId="0" fontId="6" fillId="0" borderId="0"/>
    <xf numFmtId="0" fontId="1" fillId="0" borderId="0"/>
    <xf numFmtId="169" fontId="6" fillId="0" borderId="0" applyFont="0" applyFill="0" applyBorder="0" applyAlignment="0" applyProtection="0"/>
    <xf numFmtId="0" fontId="1" fillId="0" borderId="0"/>
  </cellStyleXfs>
  <cellXfs count="195">
    <xf numFmtId="0" fontId="0" fillId="0" borderId="0" xfId="0"/>
    <xf numFmtId="0" fontId="6" fillId="0" borderId="0" xfId="1" applyProtection="1">
      <protection hidden="1"/>
    </xf>
    <xf numFmtId="0" fontId="7" fillId="0" borderId="0" xfId="1" applyFont="1" applyAlignment="1" applyProtection="1">
      <alignment vertical="center"/>
      <protection hidden="1"/>
    </xf>
    <xf numFmtId="0" fontId="8" fillId="0" borderId="0" xfId="1" applyFont="1" applyProtection="1">
      <protection hidden="1"/>
    </xf>
    <xf numFmtId="0" fontId="9" fillId="0" borderId="0" xfId="1" applyFont="1" applyProtection="1">
      <protection hidden="1"/>
    </xf>
    <xf numFmtId="0" fontId="10" fillId="0" borderId="0" xfId="1" applyFont="1" applyProtection="1">
      <protection hidden="1"/>
    </xf>
    <xf numFmtId="0" fontId="11" fillId="0" borderId="0" xfId="1" applyFont="1"/>
    <xf numFmtId="0" fontId="6" fillId="0" borderId="0" xfId="1"/>
    <xf numFmtId="0" fontId="12" fillId="2" borderId="0" xfId="1" applyFont="1" applyFill="1" applyAlignment="1">
      <alignment horizontal="right"/>
    </xf>
    <xf numFmtId="0" fontId="10" fillId="0" borderId="0" xfId="2" applyFont="1" applyProtection="1">
      <protection hidden="1"/>
    </xf>
    <xf numFmtId="0" fontId="13" fillId="0" borderId="0" xfId="2" applyFont="1" applyAlignment="1" applyProtection="1">
      <alignment vertical="center"/>
      <protection hidden="1"/>
    </xf>
    <xf numFmtId="0" fontId="8" fillId="0" borderId="0" xfId="2" applyFont="1" applyProtection="1">
      <protection hidden="1"/>
    </xf>
    <xf numFmtId="0" fontId="9" fillId="0" borderId="0" xfId="2" applyFont="1" applyProtection="1">
      <protection hidden="1"/>
    </xf>
    <xf numFmtId="164" fontId="14" fillId="0" borderId="0" xfId="2" applyNumberFormat="1" applyFont="1"/>
    <xf numFmtId="0" fontId="10" fillId="0" borderId="0" xfId="2" applyFont="1"/>
    <xf numFmtId="0" fontId="15" fillId="2" borderId="0" xfId="2" applyFont="1" applyFill="1" applyAlignment="1" applyProtection="1">
      <alignment horizontal="center" vertical="center"/>
      <protection hidden="1"/>
    </xf>
    <xf numFmtId="0" fontId="16" fillId="2" borderId="1" xfId="2" applyFont="1" applyFill="1" applyBorder="1" applyAlignment="1" applyProtection="1">
      <alignment horizontal="left" vertical="center" indent="5"/>
      <protection hidden="1"/>
    </xf>
    <xf numFmtId="0" fontId="10" fillId="2" borderId="1" xfId="2" applyFont="1" applyFill="1" applyBorder="1" applyAlignment="1" applyProtection="1">
      <alignment horizontal="left" indent="5"/>
      <protection hidden="1"/>
    </xf>
    <xf numFmtId="0" fontId="17" fillId="2" borderId="1" xfId="2" applyFont="1" applyFill="1" applyBorder="1" applyProtection="1">
      <protection hidden="1"/>
    </xf>
    <xf numFmtId="3" fontId="14" fillId="3" borderId="1" xfId="1" applyNumberFormat="1" applyFont="1" applyFill="1" applyBorder="1" applyAlignment="1" applyProtection="1">
      <alignment horizontal="left"/>
      <protection locked="0"/>
    </xf>
    <xf numFmtId="0" fontId="3" fillId="4" borderId="1" xfId="1" applyFont="1" applyFill="1" applyBorder="1" applyAlignment="1" applyProtection="1">
      <alignment horizontal="left" vertical="center"/>
      <protection locked="0"/>
    </xf>
    <xf numFmtId="0" fontId="9" fillId="2" borderId="1" xfId="2" applyFont="1" applyFill="1" applyBorder="1" applyProtection="1">
      <protection hidden="1"/>
    </xf>
    <xf numFmtId="0" fontId="10" fillId="2" borderId="1" xfId="2" applyFont="1" applyFill="1" applyBorder="1" applyProtection="1">
      <protection hidden="1"/>
    </xf>
    <xf numFmtId="3" fontId="14" fillId="0" borderId="1" xfId="1" applyNumberFormat="1" applyFont="1" applyBorder="1" applyAlignment="1" applyProtection="1">
      <alignment horizontal="left"/>
      <protection locked="0"/>
    </xf>
    <xf numFmtId="3" fontId="14" fillId="3" borderId="2" xfId="1" applyNumberFormat="1" applyFont="1" applyFill="1" applyBorder="1" applyAlignment="1" applyProtection="1">
      <alignment horizontal="left"/>
      <protection locked="0"/>
    </xf>
    <xf numFmtId="3" fontId="14" fillId="3" borderId="3" xfId="1" applyNumberFormat="1" applyFont="1" applyFill="1" applyBorder="1" applyAlignment="1" applyProtection="1">
      <alignment horizontal="left"/>
      <protection locked="0"/>
    </xf>
    <xf numFmtId="0" fontId="14" fillId="2" borderId="1" xfId="2" applyFont="1" applyFill="1" applyBorder="1" applyAlignment="1" applyProtection="1">
      <alignment horizontal="left" indent="5"/>
      <protection hidden="1"/>
    </xf>
    <xf numFmtId="3" fontId="10" fillId="0" borderId="0" xfId="2" applyNumberFormat="1" applyFont="1" applyProtection="1">
      <protection hidden="1"/>
    </xf>
    <xf numFmtId="0" fontId="16" fillId="2" borderId="1" xfId="2" applyFont="1" applyFill="1" applyBorder="1" applyAlignment="1" applyProtection="1">
      <alignment horizontal="left" indent="5"/>
      <protection hidden="1"/>
    </xf>
    <xf numFmtId="0" fontId="18" fillId="2" borderId="1" xfId="2" applyFont="1" applyFill="1" applyBorder="1" applyAlignment="1" applyProtection="1">
      <alignment horizontal="left" indent="5"/>
      <protection hidden="1"/>
    </xf>
    <xf numFmtId="3" fontId="11" fillId="3" borderId="3" xfId="1" applyNumberFormat="1" applyFont="1" applyFill="1" applyBorder="1" applyAlignment="1" applyProtection="1">
      <alignment horizontal="left"/>
      <protection locked="0"/>
    </xf>
    <xf numFmtId="3" fontId="11" fillId="3" borderId="1" xfId="1" applyNumberFormat="1" applyFont="1" applyFill="1" applyBorder="1" applyAlignment="1" applyProtection="1">
      <alignment horizontal="left"/>
      <protection locked="0"/>
    </xf>
    <xf numFmtId="0" fontId="15" fillId="2" borderId="4" xfId="2" applyFont="1" applyFill="1" applyBorder="1" applyAlignment="1" applyProtection="1">
      <alignment horizontal="center" vertical="center"/>
      <protection hidden="1"/>
    </xf>
    <xf numFmtId="3" fontId="11" fillId="3" borderId="2" xfId="1" applyNumberFormat="1" applyFont="1" applyFill="1" applyBorder="1" applyAlignment="1" applyProtection="1">
      <alignment horizontal="left"/>
      <protection locked="0"/>
    </xf>
    <xf numFmtId="165" fontId="14" fillId="3" borderId="3" xfId="1" applyNumberFormat="1" applyFont="1" applyFill="1" applyBorder="1" applyAlignment="1" applyProtection="1">
      <alignment horizontal="left"/>
      <protection locked="0"/>
    </xf>
    <xf numFmtId="0" fontId="19" fillId="0" borderId="0" xfId="2" applyFont="1" applyAlignment="1" applyProtection="1">
      <alignment horizontal="right"/>
      <protection hidden="1"/>
    </xf>
    <xf numFmtId="49" fontId="20" fillId="5" borderId="3" xfId="2" applyNumberFormat="1" applyFont="1" applyFill="1" applyBorder="1" applyAlignment="1" applyProtection="1">
      <alignment horizontal="left" vertical="center" wrapText="1"/>
      <protection hidden="1"/>
    </xf>
    <xf numFmtId="167" fontId="21" fillId="5" borderId="1" xfId="3" applyNumberFormat="1" applyFont="1" applyFill="1" applyBorder="1" applyAlignment="1" applyProtection="1">
      <alignment vertical="center"/>
      <protection locked="0"/>
    </xf>
    <xf numFmtId="0" fontId="22" fillId="0" borderId="0" xfId="2" applyFont="1"/>
    <xf numFmtId="49" fontId="16" fillId="2" borderId="1" xfId="2" applyNumberFormat="1" applyFont="1" applyFill="1" applyBorder="1" applyAlignment="1" applyProtection="1">
      <alignment horizontal="left" vertical="center" wrapText="1"/>
      <protection hidden="1"/>
    </xf>
    <xf numFmtId="49" fontId="16" fillId="2" borderId="1" xfId="2" applyNumberFormat="1" applyFont="1" applyFill="1" applyBorder="1" applyAlignment="1" applyProtection="1">
      <alignment horizontal="left" vertical="top"/>
      <protection hidden="1"/>
    </xf>
    <xf numFmtId="0" fontId="2" fillId="2" borderId="1" xfId="2" applyFont="1" applyFill="1" applyBorder="1" applyProtection="1">
      <protection hidden="1"/>
    </xf>
    <xf numFmtId="167" fontId="18" fillId="6" borderId="1" xfId="3" applyNumberFormat="1" applyFont="1" applyFill="1" applyBorder="1" applyAlignment="1" applyProtection="1">
      <alignment vertical="center"/>
      <protection locked="0"/>
    </xf>
    <xf numFmtId="49" fontId="14" fillId="0" borderId="1" xfId="2" applyNumberFormat="1" applyFont="1" applyBorder="1" applyAlignment="1" applyProtection="1">
      <alignment horizontal="left" vertical="top"/>
      <protection hidden="1"/>
    </xf>
    <xf numFmtId="49" fontId="14" fillId="2" borderId="1" xfId="2" applyNumberFormat="1" applyFont="1" applyFill="1" applyBorder="1" applyAlignment="1" applyProtection="1">
      <alignment horizontal="left" vertical="top" wrapText="1"/>
      <protection hidden="1"/>
    </xf>
    <xf numFmtId="49" fontId="20" fillId="5" borderId="1" xfId="2" applyNumberFormat="1" applyFont="1" applyFill="1" applyBorder="1" applyAlignment="1" applyProtection="1">
      <alignment horizontal="left" vertical="center" wrapText="1"/>
      <protection hidden="1"/>
    </xf>
    <xf numFmtId="49" fontId="16" fillId="0" borderId="1" xfId="2" applyNumberFormat="1" applyFont="1" applyBorder="1" applyAlignment="1" applyProtection="1">
      <alignment horizontal="left" vertical="center" wrapText="1"/>
      <protection hidden="1"/>
    </xf>
    <xf numFmtId="167" fontId="10" fillId="7" borderId="1" xfId="3" applyNumberFormat="1" applyFont="1" applyFill="1" applyBorder="1" applyAlignment="1" applyProtection="1">
      <alignment vertical="center"/>
      <protection locked="0"/>
    </xf>
    <xf numFmtId="49" fontId="14" fillId="2" borderId="1" xfId="2" applyNumberFormat="1" applyFont="1" applyFill="1" applyBorder="1" applyAlignment="1" applyProtection="1">
      <alignment vertical="top" wrapText="1"/>
      <protection hidden="1"/>
    </xf>
    <xf numFmtId="164" fontId="4" fillId="0" borderId="0" xfId="4" applyNumberFormat="1" applyFont="1"/>
    <xf numFmtId="49" fontId="20" fillId="5" borderId="2" xfId="2" applyNumberFormat="1" applyFont="1" applyFill="1" applyBorder="1" applyAlignment="1" applyProtection="1">
      <alignment horizontal="left" vertical="center" wrapText="1"/>
      <protection hidden="1"/>
    </xf>
    <xf numFmtId="164" fontId="21" fillId="5" borderId="2" xfId="3" applyNumberFormat="1" applyFont="1" applyFill="1" applyBorder="1" applyAlignment="1" applyProtection="1">
      <alignment vertical="center"/>
      <protection locked="0"/>
    </xf>
    <xf numFmtId="167" fontId="21" fillId="5" borderId="2" xfId="3" applyNumberFormat="1" applyFont="1" applyFill="1" applyBorder="1" applyAlignment="1" applyProtection="1">
      <alignment vertical="center"/>
      <protection locked="0"/>
    </xf>
    <xf numFmtId="49" fontId="16" fillId="2" borderId="3" xfId="2" applyNumberFormat="1" applyFont="1" applyFill="1" applyBorder="1" applyAlignment="1" applyProtection="1">
      <alignment horizontal="left" vertical="center" wrapText="1"/>
      <protection hidden="1"/>
    </xf>
    <xf numFmtId="49" fontId="16" fillId="2" borderId="3" xfId="2" applyNumberFormat="1" applyFont="1" applyFill="1" applyBorder="1" applyAlignment="1" applyProtection="1">
      <alignment horizontal="left" vertical="top"/>
      <protection hidden="1"/>
    </xf>
    <xf numFmtId="0" fontId="2" fillId="2" borderId="3" xfId="2" applyFont="1" applyFill="1" applyBorder="1" applyProtection="1">
      <protection hidden="1"/>
    </xf>
    <xf numFmtId="0" fontId="1" fillId="0" borderId="0" xfId="5" applyAlignment="1" applyProtection="1">
      <alignment vertical="top"/>
      <protection hidden="1"/>
    </xf>
    <xf numFmtId="0" fontId="23" fillId="8" borderId="5" xfId="5" applyFont="1" applyFill="1" applyBorder="1" applyProtection="1">
      <protection hidden="1"/>
    </xf>
    <xf numFmtId="0" fontId="24" fillId="8" borderId="5" xfId="5" applyFont="1" applyFill="1" applyBorder="1" applyAlignment="1" applyProtection="1">
      <alignment vertical="center"/>
      <protection hidden="1"/>
    </xf>
    <xf numFmtId="168" fontId="25" fillId="8" borderId="5" xfId="5" applyNumberFormat="1" applyFont="1" applyFill="1" applyBorder="1" applyAlignment="1" applyProtection="1">
      <alignment horizontal="right" vertical="center"/>
      <protection locked="0"/>
    </xf>
    <xf numFmtId="0" fontId="26" fillId="0" borderId="0" xfId="5" applyFont="1" applyAlignment="1" applyProtection="1">
      <alignment vertical="top"/>
      <protection hidden="1"/>
    </xf>
    <xf numFmtId="0" fontId="1" fillId="0" borderId="0" xfId="5" applyAlignment="1">
      <alignment vertical="top"/>
    </xf>
    <xf numFmtId="0" fontId="27" fillId="0" borderId="0" xfId="5" applyFont="1" applyAlignment="1">
      <alignment vertical="top"/>
    </xf>
    <xf numFmtId="0" fontId="28" fillId="2" borderId="1" xfId="5" applyFont="1" applyFill="1" applyBorder="1" applyAlignment="1" applyProtection="1">
      <alignment vertical="top"/>
      <protection hidden="1"/>
    </xf>
    <xf numFmtId="0" fontId="29" fillId="2" borderId="1" xfId="5" applyFont="1" applyFill="1" applyBorder="1" applyAlignment="1" applyProtection="1">
      <alignment horizontal="left" vertical="top"/>
      <protection hidden="1"/>
    </xf>
    <xf numFmtId="0" fontId="30" fillId="3" borderId="1" xfId="5" applyFont="1" applyFill="1" applyBorder="1" applyAlignment="1" applyProtection="1">
      <alignment horizontal="right" vertical="top"/>
      <protection locked="0"/>
    </xf>
    <xf numFmtId="0" fontId="31" fillId="0" borderId="0" xfId="5" applyFont="1" applyAlignment="1" applyProtection="1">
      <alignment vertical="top"/>
      <protection hidden="1"/>
    </xf>
    <xf numFmtId="0" fontId="30" fillId="0" borderId="6" xfId="1" applyFont="1" applyBorder="1" applyAlignment="1">
      <alignment vertical="top"/>
    </xf>
    <xf numFmtId="0" fontId="1" fillId="0" borderId="6" xfId="5" applyBorder="1" applyAlignment="1">
      <alignment vertical="top"/>
    </xf>
    <xf numFmtId="0" fontId="1" fillId="0" borderId="7" xfId="5" applyBorder="1" applyAlignment="1">
      <alignment vertical="top"/>
    </xf>
    <xf numFmtId="14" fontId="30" fillId="3" borderId="1" xfId="5" applyNumberFormat="1" applyFont="1" applyFill="1" applyBorder="1" applyAlignment="1" applyProtection="1">
      <alignment horizontal="right" vertical="top"/>
      <protection locked="0"/>
    </xf>
    <xf numFmtId="0" fontId="1" fillId="0" borderId="8" xfId="5" applyBorder="1" applyAlignment="1">
      <alignment vertical="top"/>
    </xf>
    <xf numFmtId="0" fontId="1" fillId="0" borderId="0" xfId="5" applyAlignment="1" applyProtection="1">
      <alignment vertical="center"/>
      <protection hidden="1"/>
    </xf>
    <xf numFmtId="0" fontId="23" fillId="8" borderId="0" xfId="5" applyFont="1" applyFill="1" applyAlignment="1" applyProtection="1">
      <alignment horizontal="left" vertical="center"/>
      <protection hidden="1"/>
    </xf>
    <xf numFmtId="0" fontId="24" fillId="8" borderId="0" xfId="5" applyFont="1" applyFill="1" applyAlignment="1" applyProtection="1">
      <alignment horizontal="left" vertical="center"/>
      <protection hidden="1"/>
    </xf>
    <xf numFmtId="0" fontId="25" fillId="8" borderId="0" xfId="5" applyFont="1" applyFill="1" applyAlignment="1" applyProtection="1">
      <alignment horizontal="right" vertical="center"/>
      <protection locked="0"/>
    </xf>
    <xf numFmtId="0" fontId="31" fillId="0" borderId="0" xfId="5" applyFont="1" applyAlignment="1" applyProtection="1">
      <alignment vertical="center"/>
      <protection hidden="1"/>
    </xf>
    <xf numFmtId="0" fontId="30" fillId="0" borderId="9" xfId="5" applyFont="1" applyBorder="1" applyAlignment="1">
      <alignment vertical="center"/>
    </xf>
    <xf numFmtId="0" fontId="1" fillId="0" borderId="0" xfId="5" applyAlignment="1">
      <alignment vertical="center"/>
    </xf>
    <xf numFmtId="0" fontId="28" fillId="2" borderId="1" xfId="5" applyFont="1" applyFill="1" applyBorder="1" applyAlignment="1" applyProtection="1">
      <alignment horizontal="left" vertical="top"/>
      <protection hidden="1"/>
    </xf>
    <xf numFmtId="0" fontId="32" fillId="3" borderId="1" xfId="5" applyFont="1" applyFill="1" applyBorder="1" applyAlignment="1" applyProtection="1">
      <alignment horizontal="right" vertical="top"/>
      <protection locked="0"/>
    </xf>
    <xf numFmtId="0" fontId="33" fillId="3" borderId="1" xfId="5" applyFont="1" applyFill="1" applyBorder="1" applyAlignment="1" applyProtection="1">
      <alignment horizontal="right" vertical="top"/>
      <protection locked="0"/>
    </xf>
    <xf numFmtId="0" fontId="34" fillId="0" borderId="0" xfId="5" applyFont="1" applyAlignment="1" applyProtection="1">
      <alignment vertical="top"/>
      <protection hidden="1"/>
    </xf>
    <xf numFmtId="0" fontId="30" fillId="0" borderId="6" xfId="5" applyFont="1" applyBorder="1" applyAlignment="1">
      <alignment vertical="top"/>
    </xf>
    <xf numFmtId="0" fontId="1" fillId="0" borderId="10" xfId="5" applyBorder="1" applyAlignment="1">
      <alignment vertical="top"/>
    </xf>
    <xf numFmtId="0" fontId="23" fillId="5" borderId="0" xfId="5" applyFont="1" applyFill="1" applyAlignment="1" applyProtection="1">
      <alignment horizontal="left" vertical="center"/>
      <protection hidden="1"/>
    </xf>
    <xf numFmtId="0" fontId="24" fillId="5" borderId="0" xfId="5" applyFont="1" applyFill="1" applyAlignment="1" applyProtection="1">
      <alignment horizontal="left" vertical="center"/>
      <protection hidden="1"/>
    </xf>
    <xf numFmtId="0" fontId="1" fillId="0" borderId="11" xfId="5" applyBorder="1" applyAlignment="1">
      <alignment vertical="top"/>
    </xf>
    <xf numFmtId="0" fontId="1" fillId="0" borderId="12" xfId="5" applyBorder="1" applyAlignment="1">
      <alignment vertical="top"/>
    </xf>
    <xf numFmtId="0" fontId="1" fillId="0" borderId="13" xfId="5" applyBorder="1" applyAlignment="1">
      <alignment vertical="top"/>
    </xf>
    <xf numFmtId="0" fontId="1" fillId="0" borderId="14" xfId="5" applyBorder="1" applyAlignment="1">
      <alignment vertical="top"/>
    </xf>
    <xf numFmtId="0" fontId="30" fillId="0" borderId="6" xfId="5" applyFont="1" applyBorder="1" applyAlignment="1">
      <alignment horizontal="left" vertical="top"/>
    </xf>
    <xf numFmtId="0" fontId="1" fillId="2" borderId="0" xfId="5" applyFill="1" applyAlignment="1" applyProtection="1">
      <alignment horizontal="left" vertical="top"/>
      <protection hidden="1"/>
    </xf>
    <xf numFmtId="0" fontId="35" fillId="5" borderId="0" xfId="5" applyFont="1" applyFill="1" applyAlignment="1" applyProtection="1">
      <alignment horizontal="left" vertical="center"/>
      <protection hidden="1"/>
    </xf>
    <xf numFmtId="0" fontId="37" fillId="5" borderId="0" xfId="5" applyFont="1" applyFill="1" applyAlignment="1" applyProtection="1">
      <alignment horizontal="left" vertical="center"/>
      <protection hidden="1"/>
    </xf>
    <xf numFmtId="0" fontId="38" fillId="5" borderId="0" xfId="5" applyFont="1" applyFill="1" applyAlignment="1" applyProtection="1">
      <alignment horizontal="right" vertical="center"/>
      <protection locked="0"/>
    </xf>
    <xf numFmtId="0" fontId="23" fillId="8" borderId="15" xfId="5" applyFont="1" applyFill="1" applyBorder="1" applyAlignment="1" applyProtection="1">
      <alignment horizontal="left" vertical="center"/>
      <protection hidden="1"/>
    </xf>
    <xf numFmtId="0" fontId="24" fillId="8" borderId="15" xfId="5" applyFont="1" applyFill="1" applyBorder="1" applyAlignment="1" applyProtection="1">
      <alignment horizontal="left" vertical="center"/>
      <protection hidden="1"/>
    </xf>
    <xf numFmtId="0" fontId="25" fillId="8" borderId="15" xfId="5" applyFont="1" applyFill="1" applyBorder="1" applyAlignment="1" applyProtection="1">
      <alignment horizontal="right" vertical="center"/>
      <protection locked="0"/>
    </xf>
    <xf numFmtId="0" fontId="1" fillId="2" borderId="1" xfId="5" applyFill="1" applyBorder="1" applyAlignment="1" applyProtection="1">
      <alignment horizontal="left" vertical="top"/>
      <protection hidden="1"/>
    </xf>
    <xf numFmtId="0" fontId="30" fillId="0" borderId="9" xfId="5" applyFont="1" applyBorder="1" applyAlignment="1">
      <alignment vertical="top"/>
    </xf>
    <xf numFmtId="167" fontId="30" fillId="3" borderId="1" xfId="5" applyNumberFormat="1" applyFont="1" applyFill="1" applyBorder="1" applyAlignment="1" applyProtection="1">
      <alignment horizontal="right" vertical="top"/>
      <protection locked="0"/>
    </xf>
    <xf numFmtId="3" fontId="30" fillId="3" borderId="1" xfId="5" applyNumberFormat="1" applyFont="1" applyFill="1" applyBorder="1" applyAlignment="1" applyProtection="1">
      <alignment horizontal="right" vertical="top"/>
      <protection locked="0"/>
    </xf>
    <xf numFmtId="0" fontId="40" fillId="0" borderId="0" xfId="5" applyFont="1" applyAlignment="1" applyProtection="1">
      <alignment vertical="top"/>
      <protection hidden="1"/>
    </xf>
    <xf numFmtId="0" fontId="28" fillId="2" borderId="0" xfId="5" applyFont="1" applyFill="1" applyAlignment="1" applyProtection="1">
      <alignment horizontal="left" vertical="top"/>
      <protection hidden="1"/>
    </xf>
    <xf numFmtId="0" fontId="29" fillId="2" borderId="0" xfId="5" applyFont="1" applyFill="1" applyAlignment="1" applyProtection="1">
      <alignment horizontal="left" vertical="top"/>
      <protection hidden="1"/>
    </xf>
    <xf numFmtId="0" fontId="29" fillId="2" borderId="0" xfId="5" applyFont="1" applyFill="1" applyAlignment="1" applyProtection="1">
      <alignment horizontal="left" vertical="top"/>
      <protection locked="0" hidden="1"/>
    </xf>
    <xf numFmtId="0" fontId="30" fillId="0" borderId="0" xfId="5" applyFont="1" applyAlignment="1">
      <alignment vertical="top"/>
    </xf>
    <xf numFmtId="0" fontId="3" fillId="0" borderId="0" xfId="2" applyFont="1" applyProtection="1">
      <protection locked="0"/>
    </xf>
    <xf numFmtId="0" fontId="41" fillId="2" borderId="16" xfId="2" applyFont="1" applyFill="1" applyBorder="1" applyAlignment="1" applyProtection="1">
      <alignment horizontal="left" vertical="center" indent="39"/>
      <protection hidden="1"/>
    </xf>
    <xf numFmtId="0" fontId="9" fillId="2" borderId="17" xfId="2" applyFont="1" applyFill="1" applyBorder="1" applyAlignment="1" applyProtection="1">
      <alignment vertical="center"/>
      <protection hidden="1"/>
    </xf>
    <xf numFmtId="167" fontId="41" fillId="2" borderId="18" xfId="1" applyNumberFormat="1" applyFont="1" applyFill="1" applyBorder="1" applyAlignment="1" applyProtection="1">
      <alignment horizontal="right" vertical="center"/>
      <protection locked="0"/>
    </xf>
    <xf numFmtId="0" fontId="42" fillId="0" borderId="0" xfId="2" applyFont="1" applyProtection="1">
      <protection hidden="1"/>
    </xf>
    <xf numFmtId="0" fontId="42" fillId="0" borderId="0" xfId="2" applyFont="1"/>
    <xf numFmtId="0" fontId="41" fillId="2" borderId="19" xfId="2" applyFont="1" applyFill="1" applyBorder="1" applyAlignment="1" applyProtection="1">
      <alignment horizontal="left" vertical="center" indent="39"/>
      <protection hidden="1"/>
    </xf>
    <xf numFmtId="0" fontId="9" fillId="2" borderId="0" xfId="2" applyFont="1" applyFill="1" applyAlignment="1" applyProtection="1">
      <alignment vertical="center"/>
      <protection hidden="1"/>
    </xf>
    <xf numFmtId="167" fontId="41" fillId="2" borderId="20" xfId="1" applyNumberFormat="1" applyFont="1" applyFill="1" applyBorder="1" applyAlignment="1" applyProtection="1">
      <alignment horizontal="right" vertical="center"/>
      <protection locked="0"/>
    </xf>
    <xf numFmtId="0" fontId="41" fillId="2" borderId="21" xfId="2" applyFont="1" applyFill="1" applyBorder="1" applyAlignment="1" applyProtection="1">
      <alignment horizontal="left" vertical="center" indent="39"/>
      <protection hidden="1"/>
    </xf>
    <xf numFmtId="0" fontId="9" fillId="2" borderId="22" xfId="2" applyFont="1" applyFill="1" applyBorder="1" applyAlignment="1" applyProtection="1">
      <alignment vertical="center"/>
      <protection hidden="1"/>
    </xf>
    <xf numFmtId="167" fontId="41" fillId="2" borderId="23" xfId="1" applyNumberFormat="1" applyFont="1" applyFill="1" applyBorder="1" applyAlignment="1" applyProtection="1">
      <alignment horizontal="right" vertical="center"/>
      <protection locked="0"/>
    </xf>
    <xf numFmtId="0" fontId="42" fillId="0" borderId="0" xfId="2" applyFont="1" applyAlignment="1" applyProtection="1">
      <alignment vertical="center"/>
      <protection hidden="1"/>
    </xf>
    <xf numFmtId="0" fontId="42" fillId="0" borderId="0" xfId="2" applyFont="1" applyAlignment="1">
      <alignment vertical="center"/>
    </xf>
    <xf numFmtId="0" fontId="41" fillId="0" borderId="0" xfId="2" applyFont="1" applyAlignment="1" applyProtection="1">
      <alignment horizontal="left" vertical="center"/>
      <protection hidden="1"/>
    </xf>
    <xf numFmtId="167" fontId="23" fillId="0" borderId="0" xfId="2" applyNumberFormat="1" applyFont="1" applyProtection="1">
      <protection locked="0"/>
    </xf>
    <xf numFmtId="0" fontId="23" fillId="9" borderId="4" xfId="2" applyFont="1" applyFill="1" applyBorder="1" applyAlignment="1" applyProtection="1">
      <alignment horizontal="left" vertical="center" indent="39"/>
      <protection hidden="1"/>
    </xf>
    <xf numFmtId="0" fontId="43" fillId="9" borderId="4" xfId="2" applyFont="1" applyFill="1" applyBorder="1" applyAlignment="1" applyProtection="1">
      <alignment vertical="center"/>
      <protection hidden="1"/>
    </xf>
    <xf numFmtId="167" fontId="35" fillId="9" borderId="24" xfId="2" applyNumberFormat="1" applyFont="1" applyFill="1" applyBorder="1" applyAlignment="1" applyProtection="1">
      <alignment vertical="center"/>
      <protection locked="0"/>
    </xf>
    <xf numFmtId="0" fontId="10" fillId="0" borderId="0" xfId="2" applyFont="1" applyAlignment="1" applyProtection="1">
      <alignment vertical="center"/>
      <protection hidden="1"/>
    </xf>
    <xf numFmtId="0" fontId="10" fillId="0" borderId="0" xfId="2" applyFont="1" applyAlignment="1">
      <alignment vertical="center"/>
    </xf>
    <xf numFmtId="0" fontId="41" fillId="2" borderId="0" xfId="2" applyFont="1" applyFill="1" applyAlignment="1" applyProtection="1">
      <alignment horizontal="left" vertical="center" indent="39"/>
      <protection hidden="1"/>
    </xf>
    <xf numFmtId="0" fontId="29" fillId="2" borderId="0" xfId="5" applyFont="1" applyFill="1" applyAlignment="1" applyProtection="1">
      <alignment vertical="top"/>
      <protection hidden="1"/>
    </xf>
    <xf numFmtId="170" fontId="41" fillId="3" borderId="25" xfId="6" applyNumberFormat="1" applyFont="1" applyFill="1" applyBorder="1" applyAlignment="1" applyProtection="1">
      <alignment vertical="center"/>
      <protection locked="0"/>
    </xf>
    <xf numFmtId="0" fontId="23" fillId="9" borderId="0" xfId="2" applyFont="1" applyFill="1" applyAlignment="1" applyProtection="1">
      <alignment horizontal="left" vertical="center" indent="39"/>
      <protection hidden="1"/>
    </xf>
    <xf numFmtId="0" fontId="43" fillId="9" borderId="0" xfId="2" applyFont="1" applyFill="1" applyAlignment="1" applyProtection="1">
      <alignment vertical="center"/>
      <protection hidden="1"/>
    </xf>
    <xf numFmtId="171" fontId="44" fillId="9" borderId="26" xfId="1" applyNumberFormat="1" applyFont="1" applyFill="1" applyBorder="1" applyAlignment="1" applyProtection="1">
      <alignment horizontal="right" vertical="center"/>
      <protection locked="0" hidden="1"/>
    </xf>
    <xf numFmtId="0" fontId="14" fillId="0" borderId="0" xfId="2" applyFont="1"/>
    <xf numFmtId="0" fontId="45" fillId="0" borderId="0" xfId="1" applyFont="1"/>
    <xf numFmtId="167" fontId="6" fillId="0" borderId="0" xfId="1" applyNumberFormat="1"/>
    <xf numFmtId="49" fontId="20" fillId="5" borderId="2" xfId="2" applyNumberFormat="1" applyFont="1" applyFill="1" applyBorder="1" applyAlignment="1" applyProtection="1">
      <alignment horizontal="left" vertical="top" wrapText="1"/>
      <protection hidden="1"/>
    </xf>
    <xf numFmtId="49" fontId="16" fillId="2" borderId="1" xfId="2" applyNumberFormat="1" applyFont="1" applyFill="1" applyBorder="1" applyAlignment="1" applyProtection="1">
      <alignment horizontal="left" vertical="top" wrapText="1"/>
      <protection hidden="1"/>
    </xf>
    <xf numFmtId="49" fontId="20" fillId="5" borderId="1" xfId="2" applyNumberFormat="1" applyFont="1" applyFill="1" applyBorder="1" applyAlignment="1" applyProtection="1">
      <alignment horizontal="left" vertical="top" wrapText="1"/>
      <protection hidden="1"/>
    </xf>
    <xf numFmtId="49" fontId="16" fillId="2" borderId="5" xfId="2" applyNumberFormat="1" applyFont="1" applyFill="1" applyBorder="1" applyAlignment="1" applyProtection="1">
      <alignment horizontal="left" vertical="top" wrapText="1"/>
      <protection hidden="1"/>
    </xf>
    <xf numFmtId="49" fontId="20" fillId="5" borderId="3" xfId="2" applyNumberFormat="1" applyFont="1" applyFill="1" applyBorder="1" applyAlignment="1" applyProtection="1">
      <alignment horizontal="left" vertical="top" wrapText="1"/>
      <protection hidden="1"/>
    </xf>
    <xf numFmtId="49" fontId="16" fillId="2" borderId="1" xfId="2" applyNumberFormat="1" applyFont="1" applyFill="1" applyBorder="1" applyAlignment="1" applyProtection="1">
      <alignment horizontal="center" vertical="top" wrapText="1"/>
      <protection hidden="1"/>
    </xf>
    <xf numFmtId="0" fontId="46" fillId="0" borderId="0" xfId="4" applyFont="1"/>
    <xf numFmtId="14" fontId="46" fillId="0" borderId="0" xfId="4" applyNumberFormat="1" applyFont="1"/>
    <xf numFmtId="0" fontId="46" fillId="0" borderId="16" xfId="4" applyFont="1" applyBorder="1"/>
    <xf numFmtId="0" fontId="46" fillId="0" borderId="27" xfId="4" applyFont="1" applyBorder="1"/>
    <xf numFmtId="2" fontId="46" fillId="0" borderId="28" xfId="4" applyNumberFormat="1" applyFont="1" applyBorder="1"/>
    <xf numFmtId="2" fontId="47" fillId="0" borderId="29" xfId="4" applyNumberFormat="1" applyFont="1" applyBorder="1"/>
    <xf numFmtId="0" fontId="48" fillId="0" borderId="0" xfId="4" applyFont="1"/>
    <xf numFmtId="0" fontId="49" fillId="0" borderId="0" xfId="4" applyFont="1"/>
    <xf numFmtId="0" fontId="50" fillId="0" borderId="0" xfId="4" applyFont="1"/>
    <xf numFmtId="0" fontId="6" fillId="0" borderId="0" xfId="4"/>
    <xf numFmtId="0" fontId="46" fillId="0" borderId="19" xfId="4" applyFont="1" applyBorder="1"/>
    <xf numFmtId="0" fontId="46" fillId="0" borderId="30" xfId="4" applyFont="1" applyBorder="1"/>
    <xf numFmtId="2" fontId="46" fillId="0" borderId="31" xfId="4" applyNumberFormat="1" applyFont="1" applyBorder="1"/>
    <xf numFmtId="2" fontId="46" fillId="0" borderId="32" xfId="4" applyNumberFormat="1" applyFont="1" applyBorder="1"/>
    <xf numFmtId="0" fontId="46" fillId="0" borderId="21" xfId="4" applyFont="1" applyBorder="1"/>
    <xf numFmtId="0" fontId="46" fillId="0" borderId="33" xfId="4" applyFont="1" applyBorder="1"/>
    <xf numFmtId="2" fontId="46" fillId="0" borderId="34" xfId="4" applyNumberFormat="1" applyFont="1" applyBorder="1"/>
    <xf numFmtId="0" fontId="46" fillId="0" borderId="35" xfId="4" applyFont="1" applyBorder="1"/>
    <xf numFmtId="0" fontId="46" fillId="0" borderId="36" xfId="4" applyFont="1" applyBorder="1"/>
    <xf numFmtId="2" fontId="46" fillId="0" borderId="37" xfId="4" applyNumberFormat="1" applyFont="1" applyBorder="1"/>
    <xf numFmtId="2" fontId="46" fillId="0" borderId="38" xfId="4" applyNumberFormat="1" applyFont="1" applyBorder="1"/>
    <xf numFmtId="2" fontId="47" fillId="0" borderId="37" xfId="4" quotePrefix="1" applyNumberFormat="1" applyFont="1" applyBorder="1"/>
    <xf numFmtId="2" fontId="47" fillId="0" borderId="38" xfId="4" applyNumberFormat="1" applyFont="1" applyBorder="1"/>
    <xf numFmtId="2" fontId="47" fillId="0" borderId="31" xfId="4" quotePrefix="1" applyNumberFormat="1" applyFont="1" applyBorder="1"/>
    <xf numFmtId="2" fontId="47" fillId="0" borderId="32" xfId="4" applyNumberFormat="1" applyFont="1" applyBorder="1"/>
    <xf numFmtId="2" fontId="46" fillId="0" borderId="37" xfId="4" quotePrefix="1" applyNumberFormat="1" applyFont="1" applyBorder="1"/>
    <xf numFmtId="0" fontId="29" fillId="10" borderId="3" xfId="5" applyFont="1" applyFill="1" applyBorder="1" applyAlignment="1" applyProtection="1">
      <alignment horizontal="left" vertical="top"/>
      <protection hidden="1"/>
    </xf>
    <xf numFmtId="0" fontId="30" fillId="0" borderId="9" xfId="4" applyFont="1" applyBorder="1" applyAlignment="1">
      <alignment vertical="top"/>
    </xf>
    <xf numFmtId="2" fontId="47" fillId="0" borderId="35" xfId="4" applyNumberFormat="1" applyFont="1" applyBorder="1"/>
    <xf numFmtId="2" fontId="46" fillId="0" borderId="35" xfId="4" applyNumberFormat="1" applyFont="1" applyBorder="1"/>
    <xf numFmtId="2" fontId="46" fillId="0" borderId="31" xfId="4" quotePrefix="1" applyNumberFormat="1" applyFont="1" applyBorder="1"/>
    <xf numFmtId="0" fontId="30" fillId="0" borderId="39" xfId="5" applyFont="1" applyBorder="1" applyAlignment="1">
      <alignment horizontal="left" vertical="top"/>
    </xf>
    <xf numFmtId="0" fontId="29" fillId="10" borderId="1" xfId="5" applyFont="1" applyFill="1" applyBorder="1" applyAlignment="1" applyProtection="1">
      <alignment horizontal="left" vertical="top"/>
      <protection hidden="1"/>
    </xf>
    <xf numFmtId="0" fontId="46" fillId="0" borderId="40" xfId="4" applyFont="1" applyBorder="1"/>
    <xf numFmtId="2" fontId="46" fillId="0" borderId="41" xfId="4" applyNumberFormat="1" applyFont="1" applyBorder="1"/>
    <xf numFmtId="0" fontId="46" fillId="0" borderId="17" xfId="4" applyFont="1" applyBorder="1"/>
    <xf numFmtId="2" fontId="47" fillId="0" borderId="31" xfId="4" applyNumberFormat="1" applyFont="1" applyBorder="1"/>
    <xf numFmtId="2" fontId="47" fillId="0" borderId="37" xfId="4" applyNumberFormat="1" applyFont="1" applyBorder="1"/>
    <xf numFmtId="0" fontId="46" fillId="0" borderId="22" xfId="4" applyFont="1" applyBorder="1"/>
    <xf numFmtId="2" fontId="47" fillId="0" borderId="34" xfId="4" applyNumberFormat="1" applyFont="1" applyBorder="1"/>
    <xf numFmtId="2" fontId="46" fillId="0" borderId="0" xfId="4" applyNumberFormat="1" applyFont="1"/>
    <xf numFmtId="0" fontId="30" fillId="0" borderId="39" xfId="5" applyFont="1" applyBorder="1" applyAlignment="1">
      <alignment vertical="top"/>
    </xf>
    <xf numFmtId="0" fontId="46" fillId="0" borderId="37" xfId="4" applyFont="1" applyBorder="1"/>
    <xf numFmtId="2" fontId="47" fillId="0" borderId="17" xfId="4" applyNumberFormat="1" applyFont="1" applyBorder="1"/>
    <xf numFmtId="0" fontId="46" fillId="0" borderId="31" xfId="4" applyFont="1" applyBorder="1"/>
    <xf numFmtId="0" fontId="46" fillId="0" borderId="34" xfId="4" applyFont="1" applyBorder="1"/>
    <xf numFmtId="2" fontId="46" fillId="0" borderId="17" xfId="4" applyNumberFormat="1" applyFont="1" applyBorder="1"/>
    <xf numFmtId="2" fontId="47" fillId="0" borderId="0" xfId="4" applyNumberFormat="1" applyFont="1"/>
    <xf numFmtId="2" fontId="47" fillId="0" borderId="22" xfId="4" applyNumberFormat="1" applyFont="1" applyBorder="1"/>
    <xf numFmtId="172" fontId="47" fillId="0" borderId="0" xfId="4" applyNumberFormat="1" applyFont="1"/>
    <xf numFmtId="0" fontId="1" fillId="0" borderId="0" xfId="7"/>
  </cellXfs>
  <cellStyles count="8">
    <cellStyle name="Comma 2" xfId="6" xr:uid="{E262473E-1719-4BFA-BEA5-7456F0AA03B9}"/>
    <cellStyle name="Currency 2" xfId="3" xr:uid="{F4E999F2-50C5-4B1D-BF62-05828B971B98}"/>
    <cellStyle name="Normal" xfId="0" builtinId="0"/>
    <cellStyle name="Normal 10" xfId="4" xr:uid="{FD98F0D8-BBC9-4C63-BF53-0879EF61CB9E}"/>
    <cellStyle name="Normal 2" xfId="1" xr:uid="{CF8EF092-23C0-414C-B967-D35842DFFB21}"/>
    <cellStyle name="Normal 2 2" xfId="2" xr:uid="{1B3B6D8C-0E19-4343-BC6C-265F4EAC554C}"/>
    <cellStyle name="Normal 3" xfId="5" xr:uid="{51DB6954-B57D-45D0-ABBD-70AF36EAF4E3}"/>
    <cellStyle name="Normal 4" xfId="7" xr:uid="{045E653C-530D-4A59-9B63-D6BBDA5C91C5}"/>
  </cellStyles>
  <dxfs count="2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alignment horizontal="general" vertical="top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alignment horizontal="general" vertical="top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3C3B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7"/>
        <name val="Montserrat Light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 Light"/>
        <scheme val="minor"/>
      </font>
      <numFmt numFmtId="2" formatCode="0.0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/>
        <name val="Montserrat Light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7"/>
        <name val="Montserrat Light"/>
        <scheme val="minor"/>
      </font>
      <numFmt numFmtId="2" formatCode="0.0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 Light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rgb="FFFF0000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rgb="FFFF0000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theme="0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Montserrat Light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2299168</xdr:colOff>
      <xdr:row>0</xdr:row>
      <xdr:rowOff>206375</xdr:rowOff>
    </xdr:from>
    <xdr:to>
      <xdr:col>5</xdr:col>
      <xdr:colOff>3080759</xdr:colOff>
      <xdr:row>0</xdr:row>
      <xdr:rowOff>455200</xdr:rowOff>
    </xdr:to>
    <xdr:sp macro="[1]!Level1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34A580A-356E-4AC7-A887-E26EDAEC2509}"/>
            </a:ext>
          </a:extLst>
        </xdr:cNvPr>
        <xdr:cNvSpPr/>
      </xdr:nvSpPr>
      <xdr:spPr>
        <a:xfrm>
          <a:off x="8394047" y="200025"/>
          <a:ext cx="772066" cy="25517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Level 1</a:t>
          </a:r>
        </a:p>
      </xdr:txBody>
    </xdr:sp>
    <xdr:clientData fPrintsWithSheet="0"/>
  </xdr:twoCellAnchor>
  <xdr:twoCellAnchor editAs="absolute">
    <xdr:from>
      <xdr:col>5</xdr:col>
      <xdr:colOff>3366621</xdr:colOff>
      <xdr:row>0</xdr:row>
      <xdr:rowOff>190500</xdr:rowOff>
    </xdr:from>
    <xdr:to>
      <xdr:col>6</xdr:col>
      <xdr:colOff>277906</xdr:colOff>
      <xdr:row>0</xdr:row>
      <xdr:rowOff>454585</xdr:rowOff>
    </xdr:to>
    <xdr:sp macro="[1]!level2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46F4AD9-487D-4D7B-96B0-8214F14D07E6}"/>
            </a:ext>
          </a:extLst>
        </xdr:cNvPr>
        <xdr:cNvSpPr/>
      </xdr:nvSpPr>
      <xdr:spPr>
        <a:xfrm>
          <a:off x="9455150" y="190500"/>
          <a:ext cx="815228" cy="25773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Level 2</a:t>
          </a:r>
        </a:p>
      </xdr:txBody>
    </xdr:sp>
    <xdr:clientData fPrintsWithSheet="0"/>
  </xdr:twoCellAnchor>
  <xdr:twoCellAnchor editAs="absolute">
    <xdr:from>
      <xdr:col>5</xdr:col>
      <xdr:colOff>1269626</xdr:colOff>
      <xdr:row>0</xdr:row>
      <xdr:rowOff>209550</xdr:rowOff>
    </xdr:from>
    <xdr:to>
      <xdr:col>5</xdr:col>
      <xdr:colOff>2261347</xdr:colOff>
      <xdr:row>0</xdr:row>
      <xdr:rowOff>511175</xdr:rowOff>
    </xdr:to>
    <xdr:sp macro="[1]!RefreshSheet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FB2094A-AD1B-47C6-9B0E-CEDC3766C2AA}"/>
            </a:ext>
          </a:extLst>
        </xdr:cNvPr>
        <xdr:cNvSpPr/>
      </xdr:nvSpPr>
      <xdr:spPr>
        <a:xfrm>
          <a:off x="7361891" y="209550"/>
          <a:ext cx="991721" cy="29210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Refresh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1409700</xdr:colOff>
          <xdr:row>464</xdr:row>
          <xdr:rowOff>276225</xdr:rowOff>
        </xdr:from>
        <xdr:to>
          <xdr:col>6</xdr:col>
          <xdr:colOff>609600</xdr:colOff>
          <xdr:row>466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DK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Save Project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885825</xdr:colOff>
          <xdr:row>464</xdr:row>
          <xdr:rowOff>276225</xdr:rowOff>
        </xdr:from>
        <xdr:to>
          <xdr:col>6</xdr:col>
          <xdr:colOff>2114550</xdr:colOff>
          <xdr:row>466</xdr:row>
          <xdr:rowOff>9525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DK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Form</a:t>
              </a:r>
            </a:p>
          </xdr:txBody>
        </xdr:sp>
        <xdr:clientData fPrintsWithSheet="0"/>
      </xdr:twoCellAnchor>
    </mc:Choice>
    <mc:Fallback/>
  </mc:AlternateContent>
  <xdr:twoCellAnchor editAs="absolute">
    <xdr:from>
      <xdr:col>5</xdr:col>
      <xdr:colOff>2756461</xdr:colOff>
      <xdr:row>6</xdr:row>
      <xdr:rowOff>188446</xdr:rowOff>
    </xdr:from>
    <xdr:to>
      <xdr:col>5</xdr:col>
      <xdr:colOff>3355602</xdr:colOff>
      <xdr:row>8</xdr:row>
      <xdr:rowOff>37540</xdr:rowOff>
    </xdr:to>
    <xdr:sp macro="[1]!LoadUserForm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FFD6EB11-3E40-46B1-8E35-E63CC70C2BF2}"/>
            </a:ext>
          </a:extLst>
        </xdr:cNvPr>
        <xdr:cNvSpPr/>
      </xdr:nvSpPr>
      <xdr:spPr>
        <a:xfrm>
          <a:off x="8848165" y="1883896"/>
          <a:ext cx="602316" cy="239619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Go</a:t>
          </a:r>
        </a:p>
      </xdr:txBody>
    </xdr:sp>
    <xdr:clientData fPrintsWithSheet="0"/>
  </xdr:twoCellAnchor>
  <xdr:twoCellAnchor>
    <xdr:from>
      <xdr:col>0</xdr:col>
      <xdr:colOff>381000</xdr:colOff>
      <xdr:row>330</xdr:row>
      <xdr:rowOff>0</xdr:rowOff>
    </xdr:from>
    <xdr:to>
      <xdr:col>6</xdr:col>
      <xdr:colOff>19050</xdr:colOff>
      <xdr:row>330</xdr:row>
      <xdr:rowOff>304800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4FD84C4-9BEF-404E-82FE-6AFB5B0F5B47}"/>
            </a:ext>
          </a:extLst>
        </xdr:cNvPr>
        <xdr:cNvSpPr/>
      </xdr:nvSpPr>
      <xdr:spPr>
        <a:xfrm>
          <a:off x="190500" y="82572225"/>
          <a:ext cx="8220075" cy="3048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osmosdk.sharepoint.com/sites/013-0029/Shared%20Documents/03_Project_Documents/07_F&#230;lles/04_DataBase/02_Work/Benchmark%20Database_rev6.9_6%20ICMS.xlsm" TargetMode="External"/><Relationship Id="rId1" Type="http://schemas.openxmlformats.org/officeDocument/2006/relationships/externalLinkPath" Target="/sites/013-0029/Shared%20Documents/03_Project_Documents/07_F&#230;lles/04_DataBase/02_Work/Benchmark%20Database_rev6.9_6%20ICM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 (3)"/>
      <sheetName val="Cover Sheet"/>
      <sheetName val="Project Overview"/>
      <sheetName val="Building Type Comparison"/>
      <sheetName val="Benchmarking Dashboard"/>
      <sheetName val="Data Input"/>
      <sheetName val="Sheet2"/>
      <sheetName val="Database"/>
      <sheetName val="Copy Paste Tool for Data Input"/>
      <sheetName val="Calculator"/>
      <sheetName val="Preamble"/>
      <sheetName val="Areas definition"/>
      <sheetName val="Filters"/>
      <sheetName val="Services"/>
      <sheetName val="Sheet2 (2)"/>
      <sheetName val="Inflation Index"/>
    </sheetNames>
    <definedNames>
      <definedName name="ClearContents"/>
      <definedName name="Level1"/>
      <definedName name="level2"/>
      <definedName name="LoadUserForm"/>
      <definedName name="RefreshSheet"/>
      <definedName name="SaveData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uthor" id="{83F89DC3-D6C9-4375-9BB2-2ECA71F51FED}" userId="Auth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0CB8E-6F56-438C-BD0C-7FF2F7F30318}" name="Tbl_Quarter_Factors" displayName="Tbl_Quarter_Factors" ref="A1:C101" totalsRowShown="0" headerRowDxfId="232" dataDxfId="231">
  <autoFilter ref="A1:C101" xr:uid="{314A9A29-642E-4EB6-BCEA-43C6315B1254}"/>
  <tableColumns count="3">
    <tableColumn id="1" xr3:uid="{90B569EE-19CA-4C4C-875B-902DD4044A1B}" name="Quarter" dataDxfId="230"/>
    <tableColumn id="3" xr3:uid="{4C42C8E4-AE42-48D4-83AF-30AFDE7017D1}" name="First_Day" dataDxfId="229"/>
    <tableColumn id="2" xr3:uid="{EE234EC1-2A73-4450-A754-0C96436E9230}" name="Indeks" dataDxfId="22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C0A4285-C191-48BC-860E-E73825D254CE}" name="Tbl_Building_Regulations" displayName="Tbl_Building_Regulations" ref="H1:I7" totalsRowShown="0" headerRowDxfId="188" dataDxfId="187">
  <autoFilter ref="H1:I7" xr:uid="{6C7C0144-E7CA-4A02-A2D2-562A6C5BA6B5}"/>
  <tableColumns count="2">
    <tableColumn id="1" xr3:uid="{784F8BB9-5048-478C-9661-DA5397FB5A6D}" name="Building Regulations" dataDxfId="186"/>
    <tableColumn id="2" xr3:uid="{813047D8-B030-4517-B2EF-6F61D77FCF52}" name="Factor" dataDxfId="185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FC18677-99A9-444C-83F3-9FC816CFD23D}" name="Tbl_Level_Quality" displayName="Tbl_Level_Quality" ref="E1:F6" totalsRowShown="0" headerRowDxfId="184" dataDxfId="183">
  <autoFilter ref="E1:F6" xr:uid="{B7295E93-1E77-4E5E-B892-370784D6AAD7}"/>
  <tableColumns count="2">
    <tableColumn id="1" xr3:uid="{EB0F152E-6C6F-4A26-8EAA-0DDE0C92718E}" name="Quality Level" dataDxfId="182"/>
    <tableColumn id="2" xr3:uid="{07F5F7E5-EDB2-4F70-ABCE-2B8DBB280603}" name="Factor" dataDxfId="181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076A906-EA51-4EB2-9539-AA19DB6996C3}" name="Tbl_Site_Conditions" displayName="Tbl_Site_Conditions" ref="W1:W4" totalsRowShown="0" headerRowDxfId="180" dataDxfId="179">
  <autoFilter ref="W1:W4" xr:uid="{19CD45B1-C878-4087-90DF-DB15A739E61F}"/>
  <tableColumns count="1">
    <tableColumn id="1" xr3:uid="{130DB26B-A632-4024-995A-1C208D62989D}" name="Site Conditions" dataDxfId="178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2317338-B197-4DCA-A492-F2BD4E98542A}" name="Region15" displayName="Region15" ref="L33:N62" totalsRowShown="0" headerRowDxfId="177" dataDxfId="176">
  <autoFilter ref="L33:N62" xr:uid="{FD081426-C7F6-44E0-A407-D68B672A0E98}"/>
  <tableColumns count="3">
    <tableColumn id="1" xr3:uid="{66D0DBD5-6E70-418F-8695-44B3A64A56BE}" name="Region" dataDxfId="175"/>
    <tableColumn id="5" xr3:uid="{471DAE66-1786-4D1B-97DE-699610666501}" name="Faithful Gould" dataDxfId="174"/>
    <tableColumn id="2" xr3:uid="{4ED6056A-88F8-48B3-9A25-421D672E9859}" name="Factor T&amp;T" dataDxfId="173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B8CA037-C8F3-42F8-A4C6-D76F567B1D6E}" name="Tbl_Status_Cost_Report" displayName="Tbl_Status_Cost_Report" ref="E13:E19" totalsRowShown="0" headerRowDxfId="172" dataDxfId="171" headerRowBorderDxfId="169" tableBorderDxfId="170" headerRowCellStyle="Normal 3" dataCellStyle="Normal 3">
  <autoFilter ref="E13:E19" xr:uid="{D014591F-45FA-4D2C-96E6-08EB15495A5B}"/>
  <tableColumns count="1">
    <tableColumn id="1" xr3:uid="{67CF6450-ED37-4C17-992D-67B8FAEE6EA5}" name="Status of cost report" dataDxfId="168" dataCellStyle="Normal 3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AAA4CBE-46E1-4A87-885C-8DD6816D76C0}" name="Tbl_Structural" displayName="Tbl_Structural" ref="S11:S16" totalsRowShown="0" headerRowDxfId="167" dataDxfId="166" headerRowBorderDxfId="164" tableBorderDxfId="165" headerRowCellStyle="Normal 3" dataCellStyle="Normal 3">
  <autoFilter ref="S11:S16" xr:uid="{64C65B4B-736C-4D58-929B-D12F1DD3972E}"/>
  <tableColumns count="1">
    <tableColumn id="1" xr3:uid="{D4AA36C0-8B0C-456B-883D-EC87BD54DB4C}" name="structural (predominant)" dataDxfId="163" dataCellStyle="Normal 3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62F62CF-CDFE-4699-86D0-72F571E74FCC}" name="Tbl_Degree_Prefab" displayName="Tbl_Degree_Prefab" ref="U11:U15" totalsRowShown="0" headerRowDxfId="162" dataDxfId="161" headerRowBorderDxfId="159" tableBorderDxfId="160" headerRowCellStyle="Normal 3" dataCellStyle="Normal 3">
  <autoFilter ref="U11:U15" xr:uid="{9B60F769-5271-474D-B542-9819DA4CBF3A}"/>
  <tableColumns count="1">
    <tableColumn id="1" xr3:uid="{9D172EE1-6B6C-4805-A607-23AE19EABA9B}" name="degree of prefabrication" dataDxfId="158" dataCellStyle="Normal 3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EAD1D42-AFB9-4039-818D-57097E64CB9F}" name="Tbl_Shape_Plan" displayName="Tbl_Shape_Plan" ref="W11:W14" totalsRowShown="0" headerRowDxfId="157" headerRowBorderDxfId="155" tableBorderDxfId="156" headerRowCellStyle="Normal 3">
  <autoFilter ref="W11:W14" xr:uid="{7F83FA1C-FF17-428D-A754-AE10B6BA9A85}"/>
  <tableColumns count="1">
    <tableColumn id="1" xr3:uid="{4C5E119B-3E86-4E2E-ADA1-255B98D2DA80}" name="shape (on plan)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6F5CBBC-F486-46E5-9F9A-75E78B2AF873}" name="Tbl_Shape_Section" displayName="Tbl_Shape_Section" ref="W18:W21" totalsRowShown="0" headerRowDxfId="154" headerRowBorderDxfId="152" tableBorderDxfId="153" headerRowCellStyle="Normal 3">
  <autoFilter ref="W18:W21" xr:uid="{BB5E34B8-5BDF-4345-91B8-1DF38E3FE844}"/>
  <tableColumns count="1">
    <tableColumn id="1" xr3:uid="{F126AB9E-A89B-49EA-BC70-D8A638FA6C13}" name="shape (vertical section)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77FA6D6-2FEE-40F9-924C-5BBEDDBEFF5E}" name="Tbl_External_Walls" displayName="Tbl_External_Walls" ref="S21:S26" totalsRowShown="0" headerRowDxfId="151" dataDxfId="150" headerRowBorderDxfId="148" tableBorderDxfId="149" headerRowCellStyle="Normal 3" dataCellStyle="Normal 3">
  <autoFilter ref="S21:S26" xr:uid="{70803834-0206-41D3-97EF-FCE9EF96F5D6}"/>
  <tableColumns count="1">
    <tableColumn id="1" xr3:uid="{96BE773B-42EE-4DF7-93EB-823244C99D10}" name="external walls (predominant)" dataDxfId="147" dataCellStyle="Normal 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A0F743-A7F8-4BF8-9ED8-B175A20D3850}" name="Tbl_SubCategory" displayName="Tbl_SubCategory" ref="AH2:AU8" totalsRowShown="0" headerRowDxfId="227" dataDxfId="226">
  <autoFilter ref="AH2:AU8" xr:uid="{A32FBFFC-B48C-4A90-AD24-1EF48DAAEE7A}"/>
  <tableColumns count="14">
    <tableColumn id="1" xr3:uid="{A7ED38DD-5C98-4DC3-83B8-C9875280D016}" name="Packing" dataDxfId="225"/>
    <tableColumn id="2" xr3:uid="{A70D0BB0-7D71-439B-B05A-4D6BF90EE0DA}" name="Moulding" dataDxfId="224"/>
    <tableColumn id="3" xr3:uid="{9DF39D5F-2EEF-4A0B-9964-A55165E239E5}" name="Warehouse" dataDxfId="223"/>
    <tableColumn id="4" xr3:uid="{C3873E08-1DF0-4BF3-8C51-7093A673B36A}" name="Transport" dataDxfId="222"/>
    <tableColumn id="5" xr3:uid="{310DB714-5076-4AD2-ABB0-F083B2FF9727}" name="Processing" dataDxfId="221"/>
    <tableColumn id="6" xr3:uid="{0DC0C0C1-4AB0-49B4-AFC4-883741312851}" name="Administration" dataDxfId="220"/>
    <tableColumn id="7" xr3:uid="{24FA8F3E-1050-4F3B-A6F5-4CC3A92443EB}" name="Facilities" dataDxfId="219"/>
    <tableColumn id="8" xr3:uid="{07676CD1-1267-4BA6-B874-386451CE7693}" name="External" dataDxfId="218"/>
    <tableColumn id="9" xr3:uid="{75577720-52B7-459C-B5ED-7E55082022DC}" name="Tunnels" dataDxfId="217"/>
    <tableColumn id="10" xr3:uid="{A7FB1DD6-58DB-45CC-B0DD-7ED31C024F82}" name="Bridges" dataDxfId="216"/>
    <tableColumn id="11" xr3:uid="{E16C2122-3A62-4396-ABCA-9AA6469A838B}" name="Demolition works (not included in tender)" dataDxfId="215"/>
    <tableColumn id="12" xr3:uid="{4B151B91-4026-4479-BB45-552F14FA723A}" name="External Works (not included in tender)" dataDxfId="214"/>
    <tableColumn id="15" xr3:uid="{6755B61A-FE25-494D-B25F-EF2F1ABBC97F}" name=" " dataDxfId="213"/>
    <tableColumn id="16" xr3:uid="{A356997B-C7A0-4025-995C-21E205D32A0F}" name="  " dataDxfId="212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E82C151-0D4D-41AF-BF38-6CA5372BB332}" name="Tbl_Major_Prefafab_Work" displayName="Tbl_Major_Prefafab_Work" ref="U21:U36" totalsRowShown="0" headerRowDxfId="146" dataDxfId="145" headerRowBorderDxfId="143" tableBorderDxfId="144" headerRowCellStyle="Normal 3" dataCellStyle="Normal 3">
  <autoFilter ref="U21:U36" xr:uid="{BB39AD37-0DC6-4A30-B546-58473428A05F}"/>
  <tableColumns count="1">
    <tableColumn id="1" xr3:uid="{88CD53FB-9018-43DF-902E-EE898861B0C8}" name="major prefabricated work" dataDxfId="142" dataCellStyle="Normal 3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1E01EFA-FC96-4A3F-996D-0BD653B4A7E7}" name="Tbl_Enviro_Control" displayName="Tbl_Enviro_Control" ref="S31:S33" totalsRowShown="0" headerRowDxfId="141" headerRowBorderDxfId="139" tableBorderDxfId="140" headerRowCellStyle="Normal 3">
  <autoFilter ref="S31:S33" xr:uid="{D7E6F84C-43F7-4C6A-9F0D-DBE50FCB3106}"/>
  <tableColumns count="1">
    <tableColumn id="1" xr3:uid="{D4873B77-7B11-4A4A-836D-D34C2ECE1367}" name="environmental control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251D76D-8AE1-4888-8917-D16F099E2095}" name="Tbl_No_Storeys_Qualitative" displayName="Tbl_No_Storeys_Qualitative" ref="S41:S45" totalsRowShown="0" headerRowDxfId="138" dataDxfId="137" headerRowBorderDxfId="135" tableBorderDxfId="136" headerRowCellStyle="Normal 3" dataCellStyle="Normal 3">
  <autoFilter ref="S41:S45" xr:uid="{2DC17A2F-DACD-40AA-8EA6-912A571A47D2}"/>
  <tableColumns count="1">
    <tableColumn id="1" xr3:uid="{0A022D01-A61E-4EA9-827A-9FB98AB9FA5C}" name="Number of storeys above ground qualitative" dataDxfId="134" dataCellStyle="Normal 3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C35A1EF-C096-47C4-9770-249235EDABC5}" name="Tbl_No_Storeys_Quantitative" displayName="Tbl_No_Storeys_Quantitative" ref="S48:S54" totalsRowShown="0" headerRowDxfId="133" dataDxfId="132" headerRowBorderDxfId="130" tableBorderDxfId="131" headerRowCellStyle="Normal 3" dataCellStyle="Normal 3">
  <autoFilter ref="S48:S54" xr:uid="{9406A75E-73F0-4D14-9B94-E5C0F2AC6988}"/>
  <tableColumns count="1">
    <tableColumn id="1" xr3:uid="{CB9888AE-F027-4905-8A92-F5AB54F62096}" name="Number of storeys above ground quantitative" dataDxfId="129" dataCellStyle="Normal 3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8D4DAA1-63D9-4F28-9EEE-9D954F785D69}" name="Tbl_Functional_Uds" displayName="Tbl_Functional_Uds" ref="U41:U51" totalsRowShown="0" headerRowDxfId="128" dataDxfId="127" headerRowBorderDxfId="125" tableBorderDxfId="126" headerRowCellStyle="Normal 3" dataCellStyle="Normal 3">
  <autoFilter ref="U41:U51" xr:uid="{2CDCE219-43B3-47BD-90A3-7AA4A016F5ED}"/>
  <tableColumns count="1">
    <tableColumn id="1" xr3:uid="{B0FD24BD-7B7A-4DD3-BDAF-C4E2A3305647}" name="Functional units" dataDxfId="124" dataCellStyle="Normal 3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8597178-2CF3-4595-AF07-34B2554A3D16}" name="Tbl_Project_Status_Common_Date" displayName="Tbl_Project_Status_Common_Date" ref="Y14:Y19" totalsRowShown="0" headerRowDxfId="123" dataDxfId="122" headerRowBorderDxfId="120" tableBorderDxfId="121" headerRowCellStyle="Normal 3" dataCellStyle="Normal 3">
  <autoFilter ref="Y14:Y19" xr:uid="{68E06D92-F6BA-481F-B7AF-6F06A5A77DA7}"/>
  <tableColumns count="1">
    <tableColumn id="1" xr3:uid="{F1C7B1A8-0700-4DC4-BC1F-B1E7801AACE0}" name="project status at common date" dataDxfId="119" dataCellStyle="Normal 3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6795A44-E117-4B51-85A8-84979607E172}" name="Tbl_Design" displayName="Tbl_Design" ref="W25:W28" totalsRowShown="0" headerRowDxfId="118" headerRowBorderDxfId="116" tableBorderDxfId="117" headerRowCellStyle="Normal 3">
  <autoFilter ref="W25:W28" xr:uid="{497DC43B-0B0E-40EE-A549-B61CCACC88B8}"/>
  <tableColumns count="1">
    <tableColumn id="1" xr3:uid="{10D186DE-7ED5-4D83-8119-6E935CDE98B9}" name="design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9FCD927-DC05-4FA1-BCB2-AE8516FE25D1}" name="Tbl_Method_Work" displayName="Tbl_Method_Work" ref="W32:W36" totalsRowShown="0" headerRowDxfId="115" dataDxfId="114" headerRowBorderDxfId="112" tableBorderDxfId="113" headerRowCellStyle="Normal 3" dataCellStyle="Normal 3">
  <autoFilter ref="W32:W36" xr:uid="{FBCFD15D-2F31-45D0-ACF7-7777F2B34ED4}"/>
  <tableColumns count="1">
    <tableColumn id="1" xr3:uid="{5D95AC9F-B701-4D1F-949B-E62951520B4A}" name="method of working" dataDxfId="111" dataCellStyle="Normal 3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AC18C50-C07A-4A19-955A-F7E11125CD1E}" name="Tbl_Discount_Rate" displayName="Tbl_Discount_Rate" ref="Y23:Y25" totalsRowShown="0" headerRowDxfId="110" headerRowBorderDxfId="108" tableBorderDxfId="109" headerRowCellStyle="Normal 3">
  <autoFilter ref="Y23:Y25" xr:uid="{4EA9B52A-23FF-4D38-9D44-64A07ACF779F}"/>
  <tableColumns count="1">
    <tableColumn id="1" xr3:uid="{C7250F04-E9DF-4389-A7DE-BF3060F7EFD1}" name="discount rate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54ABBBD-0B5E-4398-89B1-31A2DAAB38C7}" name="Tbl_Life_Cycle_Span" displayName="Tbl_Life_Cycle_Span" ref="Y29:Y31" totalsRowShown="0" headerRowDxfId="107" headerRowBorderDxfId="105" tableBorderDxfId="106" headerRowCellStyle="Normal 3">
  <autoFilter ref="Y29:Y31" xr:uid="{ED601B79-E9DB-4A57-8DDA-2D4368D55333}"/>
  <tableColumns count="1">
    <tableColumn id="1" xr3:uid="{A17A1927-5D62-43C8-9693-5F16D26F3C81}" name="Expected constructed asset life span after completion of constructio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827223-D19D-49D1-8B70-3380F82EE3A5}" name="Tbl_Category" displayName="Tbl_Category" ref="AD2:AD14" totalsRowShown="0" headerRowDxfId="211" dataDxfId="210">
  <autoFilter ref="AD2:AD14" xr:uid="{929E9DC2-C142-4A75-8FE2-E884355A9453}"/>
  <tableColumns count="1">
    <tableColumn id="1" xr3:uid="{48ECB857-25BD-4DF0-B79E-232879A71FFE}" name="Category" dataDxfId="209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755A09-0B76-4E7D-82CA-C610D95B8569}" name="Tbl_Life_Cycle_Until" displayName="Tbl_Life_Cycle_Until" ref="Y35:Y37" totalsRowShown="0" headerRowDxfId="104" headerRowBorderDxfId="102" tableBorderDxfId="103" headerRowCellStyle="Normal 3">
  <autoFilter ref="Y35:Y37" xr:uid="{011BCEB3-03AF-4E18-8492-5BFC0548A39E}"/>
  <tableColumns count="1">
    <tableColumn id="1" xr3:uid="{49268375-E2EF-4B15-9456-28DBCAAD54B7}" name="until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0C5F0CB-B593-4E7E-B8CF-1613ADC02CC7}" name="Tbl_Grade_Qualitative" displayName="Tbl_Grade_Qualitative" ref="W41:W44" totalsRowShown="0" headerRowDxfId="101" headerRowBorderDxfId="99" tableBorderDxfId="100" headerRowCellStyle="Normal 3">
  <autoFilter ref="W41:W44" xr:uid="{36D15015-9ADF-4AA5-9B8A-D70469C3C3D5}"/>
  <tableColumns count="1">
    <tableColumn id="1" xr3:uid="{40AD88E6-2343-45EF-B727-89FE29CC160A}" name="Grade qualitative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BD88000-430F-4AA2-BAA9-E4CB4792674A}" name="Tbl_Enviro_Grade_Status" displayName="Tbl_Enviro_Grade_Status" ref="W48:W51" totalsRowShown="0" headerRowDxfId="98" headerRowBorderDxfId="96" tableBorderDxfId="97" headerRowCellStyle="Normal 3">
  <autoFilter ref="W48:W51" xr:uid="{B2EE0033-5606-469D-936D-6B3E42BD2D27}"/>
  <tableColumns count="1">
    <tableColumn id="1" xr3:uid="{AA2BDA3B-93D9-44F6-8E5D-DB0F990D5FC5}" name="Enviro Grade status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ECE6DE0-6338-44A3-A715-4B3A44BE5AC3}" name="Tbl_Life_Cycle_MonthsYears" displayName="Tbl_Life_Cycle_MonthsYears" ref="Y41:Y43" totalsRowShown="0" headerRowDxfId="95" dataDxfId="94" headerRowBorderDxfId="92" tableBorderDxfId="93" headerRowCellStyle="Normal 3" dataCellStyle="Normal 3">
  <autoFilter ref="Y41:Y43" xr:uid="{1D253BE2-09BC-4D29-80A8-7C26A7E6CC0C}"/>
  <tableColumns count="1">
    <tableColumn id="1" xr3:uid="{B4783F72-748A-42FB-A624-3080F4BDC8EC}" name="number of months l years" dataDxfId="91" dataCellStyle="Normal 3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1D0B364-CDAF-49DD-81A1-DAD609F5BE19}" name="Tbl_Nature" displayName="Tbl_Nature" ref="Y48:Y51" totalsRowShown="0" headerRowDxfId="90" headerRowBorderDxfId="88" tableBorderDxfId="89" headerRowCellStyle="Normal 3">
  <autoFilter ref="Y48:Y51" xr:uid="{27387FB5-8274-4EA9-869B-68F807A6BA16}"/>
  <tableColumns count="1">
    <tableColumn id="1" xr3:uid="{E5A46FEA-4D1B-4C06-B162-F1ED79A56C5B}" name="Nature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AF8DCAD-ACA2-45FC-8FEF-11061A3FA5EB}" name="Tbl_Hotel_Grade" displayName="Tbl_Hotel_Grade" ref="AD44:AD52" totalsRowShown="0" headerRowDxfId="87" dataDxfId="86" headerRowBorderDxfId="84" tableBorderDxfId="85" headerRowCellStyle="Normal 3" dataCellStyle="Normal 3">
  <autoFilter ref="AD44:AD52" xr:uid="{202A2229-FC3D-4BC0-A9C5-F9FF5DA50C4B}"/>
  <tableColumns count="1">
    <tableColumn id="1" xr3:uid="{9E57D668-3147-48E7-804A-61EA12E5969A}" name="Hotel grade" dataDxfId="83" dataCellStyle="Normal 3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58E61A5-8BF8-4D53-AF06-4A9EC209D3FA}" name="Tbl_Functional_Type" displayName="Tbl_Functional_Type" ref="AD23:AD38" totalsRowShown="0" headerRowDxfId="82" dataDxfId="81" headerRowBorderDxfId="79" tableBorderDxfId="80" headerRowCellStyle="Normal 3" dataCellStyle="Normal 3">
  <autoFilter ref="AD23:AD38" xr:uid="{7E606A56-6F90-43B7-BFB8-91F87DFF3828}"/>
  <tableColumns count="1">
    <tableColumn id="1" xr3:uid="{C42B3013-E2AF-4887-82FC-ECEC078A84E8}" name="Functional type" dataDxfId="78" dataCellStyle="Normal 3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3AA8B3B-F501-4EB1-80F8-565AE3209B39}" name="Tbl_Purpose" displayName="Tbl_Purpose" ref="H104:H109" totalsRowShown="0" headerRowDxfId="77" dataDxfId="76" headerRowBorderDxfId="74" tableBorderDxfId="75" headerRowCellStyle="Normal 3" dataCellStyle="Normal 3">
  <autoFilter ref="H104:H109" xr:uid="{4FD6A52D-7E06-4098-B3C3-236367C55ED0}"/>
  <tableColumns count="1">
    <tableColumn id="1" xr3:uid="{417A871C-9F0E-473C-86F3-8AC79C5A6C95}" name="purpose" dataDxfId="73" dataCellStyle="Normal 3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C961819-83BE-4082-B201-63DDC9F24C94}" name="Tbl_Countractors_Source" displayName="Tbl_Countractors_Source" ref="H99:H101" totalsRowShown="0" headerRowDxfId="72" headerRowBorderDxfId="70" tableBorderDxfId="71" headerRowCellStyle="Normal 3">
  <autoFilter ref="H99:H101" xr:uid="{27534A6B-FEF4-433B-8757-7A30EBAE2F07}"/>
  <tableColumns count="1">
    <tableColumn id="1" xr3:uid="{D17159C8-AC24-4C42-8E85-44038769BF75}" name="predominant source of Constructors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AF75090E-9D4B-41AB-8880-926F6D31B355}" name="Tbl_Site_Topography" displayName="Tbl_Site_Topography" ref="E97:E102" totalsRowShown="0" headerRowDxfId="69" dataDxfId="68" headerRowBorderDxfId="66" tableBorderDxfId="67" headerRowCellStyle="Normal 3" dataCellStyle="Normal 3">
  <autoFilter ref="E97:E102" xr:uid="{C216B64A-AE8C-431A-AD65-277DDF616425}"/>
  <tableColumns count="1">
    <tableColumn id="1" xr3:uid="{684459DF-2713-46D9-B149-529540ABCC75}" name="Site topography" dataDxfId="65" dataCellStyle="Normal 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A73684-92F5-4F19-81CA-4FD28BBF0B07}" name="Tbl_Form_Contract" displayName="Tbl_Form_Contract" ref="AF2:AF5" totalsRowShown="0" headerRowDxfId="208" dataDxfId="207">
  <autoFilter ref="AF2:AF5" xr:uid="{6CD6F04F-3137-4AC9-864B-3C3A2072BB38}"/>
  <tableColumns count="1">
    <tableColumn id="1" xr3:uid="{922B4A9D-3089-4C18-83F1-986D446FA2A1}" name="Form of contract" dataDxfId="206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56F20C0-B4D5-498D-B85E-06DAD739C96A}" name="Tbl_Joint_Venture" displayName="Tbl_Joint_Venture" ref="H94:H96" totalsRowShown="0" headerRowDxfId="64" headerRowBorderDxfId="62" tableBorderDxfId="63" headerRowCellStyle="Normal 3">
  <autoFilter ref="H94:H96" xr:uid="{35B042AA-0747-40CF-B916-901BDF71AB26}"/>
  <tableColumns count="1">
    <tableColumn id="1" xr3:uid="{B3DE7739-7962-4472-A915-EEFBB156643F}" name="joint venture foreign Constructor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6528B8FD-6469-496B-A473-B750D35CEC11}" name="TBL_Legal_Site_Status" displayName="TBL_Legal_Site_Status" ref="E89:E94" totalsRowShown="0" headerRowDxfId="61" dataDxfId="60" headerRowBorderDxfId="58" tableBorderDxfId="59" headerRowCellStyle="Normal 3" dataCellStyle="Normal 3">
  <autoFilter ref="E89:E94" xr:uid="{E47015EF-8C7F-4CCC-94D4-4AA18EF97C48}"/>
  <tableColumns count="1">
    <tableColumn id="1" xr3:uid="{2F938971-8EC5-4A2E-B8D3-430FFAA483FD}" name="Legal status of site" dataDxfId="57" dataCellStyle="Normal 3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C4D3290-6BE7-4530-BADC-17CBB4C9AF8B}" name="Tbl_Site_Type" displayName="Tbl_Site_Type" ref="E81:E84" totalsRowShown="0" headerRowDxfId="56" headerRowBorderDxfId="54" tableBorderDxfId="55" headerRowCellStyle="Normal 3">
  <autoFilter ref="E81:E84" xr:uid="{346C24D7-5F73-4DF8-ADFB-2B2A44B754A6}"/>
  <tableColumns count="1">
    <tableColumn id="1" xr3:uid="{072CDC58-CEB8-4B3A-8D3F-F25E09ECA1F5}" name="type of use"/>
  </tableColumns>
  <tableStyleInfo name="TableStyleLight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34D41B74-30C5-445B-A97A-71D465BA128D}" name="Tbl_Procurement_Mode" displayName="Tbl_Procurement_Mode" ref="H81:H90" totalsRowShown="0" headerRowDxfId="53" dataDxfId="52" headerRowBorderDxfId="50" tableBorderDxfId="51" headerRowCellStyle="Normal 3" dataCellStyle="Normal 3">
  <autoFilter ref="H81:H90" xr:uid="{2C8C7E7F-B619-4108-BEDD-CD606BB2D1CD}"/>
  <tableColumns count="1">
    <tableColumn id="1" xr3:uid="{25526398-59AE-4352-B6F5-E1E2DAAACCBA}" name="mode of procurement" dataDxfId="49" dataCellStyle="Normal 3"/>
  </tableColumns>
  <tableStyleInfo name="TableStyleLight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B3933087-4AF7-426F-8793-481D377C1E6A}" name="Tbl_Existing_Site_StateUse" displayName="Tbl_Existing_Site_StateUse" ref="E74:E76" totalsRowShown="0" headerRowDxfId="48" headerRowBorderDxfId="46" tableBorderDxfId="47" headerRowCellStyle="Normal 3">
  <autoFilter ref="E74:E76" xr:uid="{17707E10-0649-4EEF-BEBE-4AF5ED8013B6}"/>
  <tableColumns count="1">
    <tableColumn id="1" xr3:uid="{84C61CDD-72DB-48AD-B087-8E887952E5FE}" name="state of use"/>
  </tableColumns>
  <tableStyleInfo name="TableStyleLight9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C39605EB-60AC-4327-95D1-D920DAD3DAC7}" name="Tbl_Pricing_Method" displayName="Tbl_Pricing_Method" ref="H71:H76" totalsRowShown="0" headerRowDxfId="45" dataDxfId="44" headerRowBorderDxfId="42" tableBorderDxfId="43" headerRowCellStyle="Normal 3" dataCellStyle="Normal 3">
  <autoFilter ref="H71:H76" xr:uid="{EEBE0A35-711A-4223-8E82-534426CF3EBB}"/>
  <tableColumns count="1">
    <tableColumn id="1" xr3:uid="{35144BE3-2EAC-4529-B2D4-23C7F2E81927}" name="pricing method" dataDxfId="41" dataCellStyle="Normal 3"/>
  </tableColumns>
  <tableStyleInfo name="TableStyleLight9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364CF60-F78D-4016-BE93-44F200783620}" name="Tbl_Project_Status" displayName="Tbl_Project_Status" ref="E64:E68" totalsRowShown="0" headerRowDxfId="40" dataDxfId="39" headerRowBorderDxfId="37" tableBorderDxfId="38" headerRowCellStyle="Normal 3" dataCellStyle="Normal 3">
  <autoFilter ref="E64:E68" xr:uid="{761BB93D-93AF-45C7-BF6B-0595559D7D6D}"/>
  <tableColumns count="1">
    <tableColumn id="1" xr3:uid="{D172D8E9-3367-48FA-8981-09DD901B1231}" name="Project status" dataDxfId="36" dataCellStyle="Normal 3"/>
  </tableColumns>
  <tableStyleInfo name="TableStyleLight9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BC2C6A6B-50C0-41CC-809B-1BC9FFF70369}" name="Tbl_Funding" displayName="Tbl_Funding" ref="H62:H65" totalsRowShown="0" headerRowDxfId="35" headerRowBorderDxfId="33" tableBorderDxfId="34" headerRowCellStyle="Normal 3">
  <autoFilter ref="H62:H65" xr:uid="{9F755334-1D6A-4390-AD59-30194C3C2921}"/>
  <tableColumns count="1">
    <tableColumn id="1" xr3:uid="{8D9766D2-AAE2-4DD4-A685-D1C50EF97DF5}" name="Funding"/>
  </tableColumns>
  <tableStyleInfo name="TableStyleLight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1169DE76-1178-45D8-AD9E-4E3A1078F784}" name="Tbl_Price_Basis" displayName="Tbl_Price_Basis" ref="E56:E58" totalsRowShown="0" headerRowDxfId="32" dataDxfId="31" headerRowBorderDxfId="29" tableBorderDxfId="30" headerRowCellStyle="Normal 3" dataCellStyle="Normal 3">
  <autoFilter ref="E56:E58" xr:uid="{1966ACA9-34C6-4B4C-9877-C66056E63A47}"/>
  <tableColumns count="1">
    <tableColumn id="1" xr3:uid="{03648308-BC2D-4549-AB8A-A86B536BE525}" name="Price basis" dataDxfId="28" dataCellStyle="Normal 3"/>
  </tableColumns>
  <tableStyleInfo name="TableStyleLight9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3DAE1980-360B-4CB0-AB2E-116C2CA6B461}" name="Tbl_Planning_Constrains" displayName="Tbl_Planning_Constrains" ref="H55:H58" totalsRowShown="0" headerRowDxfId="27" headerRowBorderDxfId="25" tableBorderDxfId="26" headerRowCellStyle="Normal 3">
  <autoFilter ref="H55:H58" xr:uid="{973D5FEB-CE12-4F8F-AA1F-8B44F31E6E7C}"/>
  <tableColumns count="1">
    <tableColumn id="1" xr3:uid="{D7F65552-AB9A-4E68-9A04-DDE5F0746FF7}" name="statutory planning constraint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034F8B-F8BB-4A09-AF55-76B55F2D8963}" name="Tbl_Country" displayName="Tbl_Country" ref="AA1:AA12" totalsRowShown="0" headerRowDxfId="205" dataDxfId="204">
  <autoFilter ref="AA1:AA12" xr:uid="{717EDA77-41FC-4BDD-8725-51FDD956677C}"/>
  <tableColumns count="1">
    <tableColumn id="1" xr3:uid="{EE12DB06-E002-4E62-98A8-2552CCA3D82E}" name="Country" dataDxfId="203"/>
  </tableColumns>
  <tableStyleInfo name="TableStyleLight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E4235FB-03F2-4576-AD5C-5888DCD6DE34}" name="Tbl_Enviro_Constrains" displayName="Tbl_Enviro_Constrains" ref="H48:H51" totalsRowShown="0" headerRowDxfId="24" headerRowBorderDxfId="22" tableBorderDxfId="23" headerRowCellStyle="Normal 3">
  <autoFilter ref="H48:H51" xr:uid="{D8D21CFF-1C76-4DD5-931B-C10E39CB221D}"/>
  <tableColumns count="1">
    <tableColumn id="1" xr3:uid="{2BBB2B21-E215-439D-97F6-6C9DA4C7513C}" name="environmental constraints"/>
  </tableColumns>
  <tableStyleInfo name="TableStyleLight9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3E1BA0E-C253-49D8-ACDD-3AA1DCD27027}" name="Tbl_Clima_Conditions" displayName="Tbl_Clima_Conditions" ref="H41:H44" totalsRowShown="0" headerRowDxfId="21" headerRowBorderDxfId="19" tableBorderDxfId="20" headerRowCellStyle="Normal 3">
  <autoFilter ref="H41:H44" xr:uid="{4452B4B4-4A6B-4CE5-8F7C-7E0F776A3B11}"/>
  <tableColumns count="1">
    <tableColumn id="1" xr3:uid="{9BC982CD-FE10-4822-8F52-76FD1A98DB64}" name="extreme climatic conditions"/>
  </tableColumns>
  <tableStyleInfo name="TableStyleLight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6B019EDA-D513-4827-AA9C-D9579F3EB659}" name="Tbl_SubProjects_Included" displayName="Tbl_SubProjects_Included" ref="E35:E50" totalsRowShown="0" headerRowDxfId="18" dataDxfId="17" headerRowBorderDxfId="15" tableBorderDxfId="16" headerRowCellStyle="Normal 3" dataCellStyle="Normal 3">
  <autoFilter ref="E35:E50" xr:uid="{7FFB2647-5FCD-4714-8280-3BAAEC60E0AC}"/>
  <tableColumns count="1">
    <tableColumn id="1" xr3:uid="{6ABC10E3-A8F1-4080-80D4-12759C0A93EA}" name="Sub-Projects included" dataDxfId="14" dataCellStyle="Normal 3"/>
  </tableColumns>
  <tableStyleInfo name="TableStyleLight9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E0B7222-51E1-4347-8DE8-E2FBCF087450}" name="Tbl_Access_Problems" displayName="Tbl_Access_Problems" ref="H35:H38" totalsRowShown="0" headerRowDxfId="13" headerRowBorderDxfId="11" tableBorderDxfId="12" headerRowCellStyle="Normal 3">
  <autoFilter ref="H35:H38" xr:uid="{8F71FFA7-278E-4812-BE6E-ABBD468057EF}"/>
  <tableColumns count="1">
    <tableColumn id="1" xr3:uid="{115CAF9C-D33E-41DF-9402-C83172813A90}" name="access problems"/>
  </tableColumns>
  <tableStyleInfo name="TableStyleLight9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7C83BEDD-9C2E-42DB-8B12-DAE4E78683D7}" name="Tbl_Gound_Conditions" displayName="Tbl_Gound_Conditions" ref="H25:H30" totalsRowShown="0" headerRowDxfId="10" dataDxfId="9" headerRowBorderDxfId="7" tableBorderDxfId="8" headerRowCellStyle="Normal 3" dataCellStyle="Normal 3">
  <autoFilter ref="H25:H30" xr:uid="{87E99C64-5E1A-4B77-A3F8-096F661454D5}"/>
  <tableColumns count="1">
    <tableColumn id="1" xr3:uid="{1A80C300-6311-470E-AF89-AD5E66CEE979}" name="Ground conditions (predominant)" dataDxfId="6" dataCellStyle="Normal 3"/>
  </tableColumns>
  <tableStyleInfo name="TableStyleLight9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A76ABCE-7AC3-4C79-93EE-68E32B4CC6B0}" name="Tbl_Levels" displayName="Tbl_Levels" ref="H19:H23" totalsRowShown="0" headerRowDxfId="5" dataDxfId="4">
  <autoFilter ref="H19:H23" xr:uid="{FDB71289-4425-4B1B-8060-2714B3564A87}"/>
  <tableColumns count="1">
    <tableColumn id="1" xr3:uid="{C2B3B4DD-7799-4F44-99E8-59C7596AC72F}" name="Levels" dataDxfId="3"/>
  </tableColumns>
  <tableStyleInfo name="TableStyleLight8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8EEA9787-9668-4F82-9211-24018A4AB33A}" name="Tbl_Estimate_Budget" displayName="Tbl_Estimate_Budget" ref="E30:E32" totalsRowShown="0" headerRowDxfId="2" dataDxfId="1">
  <autoFilter ref="E30:E32" xr:uid="{91798B58-0697-4564-BB34-FD36EF8C49EC}"/>
  <tableColumns count="1">
    <tableColumn id="1" xr3:uid="{921AEA1F-AB74-4F51-8FAF-0A11D9318ECC}" name="Estimate or Budget" dataDxfId="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1E1097-A6D0-4704-86E6-59A20AA68C03}" name="Tbl_Phase" displayName="Tbl_Phase" ref="Y1:Y8" totalsRowShown="0" headerRowDxfId="202" dataDxfId="201">
  <autoFilter ref="Y1:Y8" xr:uid="{D7584644-BC93-4F98-84BD-D685BCC51741}"/>
  <tableColumns count="1">
    <tableColumn id="1" xr3:uid="{3220EDD2-09B1-41EF-BDB3-ECDCAA1665CB}" name="Phase" dataDxfId="20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EFBC2A8-4D55-4AA9-94DF-A9DA1E7E02AC}" name="Tbl_Data_Accuracy" displayName="Tbl_Data_Accuracy" ref="U1:U6" totalsRowShown="0" headerRowDxfId="199" dataDxfId="198">
  <autoFilter ref="U1:U6" xr:uid="{3AC76EE7-B15F-41AC-AE86-D3B28D5DB726}"/>
  <tableColumns count="1">
    <tableColumn id="1" xr3:uid="{51AA31F5-454A-4121-B926-297A0EFE6D94}" name="Data accuracy" dataDxfId="197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F52A5BF-50E4-46BA-868A-62A636BBD2A5}" name="Tbl_Data_Source" displayName="Tbl_Data_Source" ref="S1:S3" totalsRowShown="0" headerRowDxfId="196" dataDxfId="195">
  <autoFilter ref="S1:S3" xr:uid="{A50820FA-E8FD-4745-BD92-47F98134467B}"/>
  <tableColumns count="1">
    <tableColumn id="1" xr3:uid="{314787BC-DE2F-4974-BC81-4D8F5DEEC386}" name="Data Source" dataDxfId="194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2FB0407-C6F2-4365-AB09-828C24E439F2}" name="Tbl_City_Factor" displayName="Tbl_City_Factor" ref="K1:N30" totalsRowShown="0" headerRowDxfId="193">
  <autoFilter ref="K1:N30" xr:uid="{C9C3691B-2E08-4405-8899-979C3F8F5684}"/>
  <tableColumns count="4">
    <tableColumn id="3" xr3:uid="{4E249D2A-6D69-414E-B1E5-7C8C85AC5C00}" name="Country" dataDxfId="192"/>
    <tableColumn id="1" xr3:uid="{A056B9D4-0278-439C-972E-492104428FF6}" name="Region" dataDxfId="191"/>
    <tableColumn id="2" xr3:uid="{AA3CE26D-27C5-4E1E-B93C-FECFBC7C0BF4}" name="Factor" dataDxfId="190"/>
    <tableColumn id="4" xr3:uid="{5B3C397C-2A2F-4B22-BEAB-47396CAB0E68}" name="T&amp;T" dataDxfId="18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OSMOS 3">
  <a:themeElements>
    <a:clrScheme name="KOSMOS">
      <a:dk1>
        <a:sysClr val="windowText" lastClr="000000"/>
      </a:dk1>
      <a:lt1>
        <a:sysClr val="window" lastClr="FFFFFF"/>
      </a:lt1>
      <a:dk2>
        <a:srgbClr val="453F43"/>
      </a:dk2>
      <a:lt2>
        <a:srgbClr val="EFEFEF"/>
      </a:lt2>
      <a:accent1>
        <a:srgbClr val="6B656A"/>
      </a:accent1>
      <a:accent2>
        <a:srgbClr val="AAA6AB"/>
      </a:accent2>
      <a:accent3>
        <a:srgbClr val="CCCCCF"/>
      </a:accent3>
      <a:accent4>
        <a:srgbClr val="FFBA08"/>
      </a:accent4>
      <a:accent5>
        <a:srgbClr val="ED6C55"/>
      </a:accent5>
      <a:accent6>
        <a:srgbClr val="117164"/>
      </a:accent6>
      <a:hlink>
        <a:srgbClr val="000000"/>
      </a:hlink>
      <a:folHlink>
        <a:srgbClr val="000000"/>
      </a:folHlink>
    </a:clrScheme>
    <a:fontScheme name="KOSMOS 3">
      <a:majorFont>
        <a:latin typeface="Pragmatica Bold"/>
        <a:ea typeface=""/>
        <a:cs typeface=""/>
      </a:majorFont>
      <a:minorFont>
        <a:latin typeface="Montserrat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KOSMOS 3" id="{A26B74FB-C6D6-403D-9420-49F2340D8B05}" vid="{A1B7832F-F495-447E-A735-F6B4688E201C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personId="{83F89DC3-D6C9-4375-9BB2-2ECA71F51FED}" id="{D9518C04-E026-492D-8BD1-5304202DFE7D}">
    <text>As for Mexico City Factor</text>
  </threadedComment>
  <threadedComment ref="M8" personId="{83F89DC3-D6C9-4375-9BB2-2ECA71F51FED}" id="{15D0CD22-AB58-4BE1-B55E-690C1AD430D4}">
    <text>As for Kuala Lumpur factor</text>
  </threadedComment>
  <threadedComment ref="N8" personId="{83F89DC3-D6C9-4375-9BB2-2ECA71F51FED}" id="{9FAFF1C3-7C51-4DA0-9A66-95E51BD918B2}">
    <text>As Kuala Lumpur factor</text>
  </threadedComment>
  <threadedComment ref="M9" personId="{83F89DC3-D6C9-4375-9BB2-2ECA71F51FED}" id="{39202694-A639-494A-A8D0-D0A3686B79E2}">
    <text>As for Kuala Lumpur factor</text>
  </threadedComment>
  <threadedComment ref="N9" personId="{83F89DC3-D6C9-4375-9BB2-2ECA71F51FED}" id="{43DCC3CA-A827-4E47-8736-2B24ED8558A4}">
    <text>As Kuala Lumpur factor</text>
  </threadedComment>
  <threadedComment ref="M14" personId="{83F89DC3-D6C9-4375-9BB2-2ECA71F51FED}" id="{A8D6CC5B-2461-47E4-9217-8D70F8D462D0}">
    <text>As for Ho Chi Minh factor</text>
  </threadedComment>
  <threadedComment ref="N14" personId="{83F89DC3-D6C9-4375-9BB2-2ECA71F51FED}" id="{21861FDD-4CF9-40C1-A947-AEF597323EE0}">
    <text>As for Ho Chi Minh factor</text>
  </threadedComment>
  <threadedComment ref="N16" personId="{83F89DC3-D6C9-4375-9BB2-2ECA71F51FED}" id="{1505354E-B085-4283-A3B9-77372D6E6E51}">
    <text>As for Vietnam ( Ho Chi Minh)  factor</text>
  </threadedComment>
  <threadedComment ref="N18" personId="{83F89DC3-D6C9-4375-9BB2-2ECA71F51FED}" id="{5C185E5C-29B4-4751-B641-CCB8C023E3EB}">
    <text>As Bangalore factor</text>
  </threadedComment>
  <threadedComment ref="N19" personId="{83F89DC3-D6C9-4375-9BB2-2ECA71F51FED}" id="{7E5234ED-4DB3-4A63-8418-AACFC54C5799}">
    <text>As Bangalore factor</text>
  </threadedComment>
  <threadedComment ref="M21" personId="{83F89DC3-D6C9-4375-9BB2-2ECA71F51FED}" id="{7D54F329-A2FA-4478-8EFD-C33F7614A1BB}">
    <text>Index as fro Shanghai</text>
  </threadedComment>
  <threadedComment ref="N21" personId="{83F89DC3-D6C9-4375-9BB2-2ECA71F51FED}" id="{3D91C5F2-2DD8-470C-A681-2C42B5BC85C7}">
    <text>Index as fro Shanghai</text>
  </threadedComment>
  <threadedComment ref="N34" personId="{83F89DC3-D6C9-4375-9BB2-2ECA71F51FED}" id="{DBB1B91C-F4BE-4C49-BF40-C381B8020655}">
    <text>As for Mexico City Factor</text>
  </threadedComment>
  <threadedComment ref="M40" personId="{83F89DC3-D6C9-4375-9BB2-2ECA71F51FED}" id="{07859B34-17FD-4D9F-A6A6-E7A92C8DAA4C}">
    <text>As for Kuala Lumpur factor</text>
  </threadedComment>
  <threadedComment ref="N40" personId="{83F89DC3-D6C9-4375-9BB2-2ECA71F51FED}" id="{B785D5C9-FF55-4FB3-82AC-CC6A825A7571}">
    <text>As Kuala Lumpur factor</text>
  </threadedComment>
  <threadedComment ref="M41" personId="{83F89DC3-D6C9-4375-9BB2-2ECA71F51FED}" id="{C7556B4C-510A-4271-96A6-74DD2C49339D}">
    <text>As for Kuala Lumpur factor</text>
  </threadedComment>
  <threadedComment ref="N41" personId="{83F89DC3-D6C9-4375-9BB2-2ECA71F51FED}" id="{FB72C72B-38A6-43F2-8160-20E2A6DFAB5C}">
    <text>As Kuala Lumpur factor</text>
  </threadedComment>
  <threadedComment ref="M46" personId="{83F89DC3-D6C9-4375-9BB2-2ECA71F51FED}" id="{A7540AEF-536D-48B1-B3B0-3F1354465BB1}">
    <text>As for Ho Chi Minh factor</text>
  </threadedComment>
  <threadedComment ref="N46" personId="{83F89DC3-D6C9-4375-9BB2-2ECA71F51FED}" id="{AEE986E6-4111-4EB7-AFC0-72C505BFB730}">
    <text>As for Ho Chi Minh factor</text>
  </threadedComment>
  <threadedComment ref="N48" personId="{83F89DC3-D6C9-4375-9BB2-2ECA71F51FED}" id="{6B17641C-6735-4514-9430-8733A3646E66}">
    <text>As for Vietnam ( Ho Chi Minh)  factor</text>
  </threadedComment>
  <threadedComment ref="N50" personId="{83F89DC3-D6C9-4375-9BB2-2ECA71F51FED}" id="{D1DCE6AC-BED7-4463-9629-0F22A85C247C}">
    <text>As Bangalore factor</text>
  </threadedComment>
  <threadedComment ref="N51" personId="{83F89DC3-D6C9-4375-9BB2-2ECA71F51FED}" id="{6CE3B392-A53B-42BA-9BA0-F833A62B7595}">
    <text>As Bangalore factor</text>
  </threadedComment>
  <threadedComment ref="M53" personId="{83F89DC3-D6C9-4375-9BB2-2ECA71F51FED}" id="{8F31C854-EC11-408A-B8AC-3BDB9208DF52}">
    <text>Index as fro Shanghai</text>
  </threadedComment>
  <threadedComment ref="N53" personId="{83F89DC3-D6C9-4375-9BB2-2ECA71F51FED}" id="{F3DABA0B-DF8B-4C40-87EF-443FCC089CB2}">
    <text>Index as fro Shanghai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39" Type="http://schemas.openxmlformats.org/officeDocument/2006/relationships/table" Target="../tables/table37.xml"/><Relationship Id="rId21" Type="http://schemas.openxmlformats.org/officeDocument/2006/relationships/table" Target="../tables/table19.xml"/><Relationship Id="rId34" Type="http://schemas.openxmlformats.org/officeDocument/2006/relationships/table" Target="../tables/table32.xml"/><Relationship Id="rId42" Type="http://schemas.openxmlformats.org/officeDocument/2006/relationships/table" Target="../tables/table40.xml"/><Relationship Id="rId47" Type="http://schemas.openxmlformats.org/officeDocument/2006/relationships/table" Target="../tables/table45.xml"/><Relationship Id="rId50" Type="http://schemas.openxmlformats.org/officeDocument/2006/relationships/table" Target="../tables/table48.xml"/><Relationship Id="rId55" Type="http://schemas.openxmlformats.org/officeDocument/2006/relationships/table" Target="../tables/table53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6" Type="http://schemas.openxmlformats.org/officeDocument/2006/relationships/table" Target="../tables/table14.xml"/><Relationship Id="rId29" Type="http://schemas.openxmlformats.org/officeDocument/2006/relationships/table" Target="../tables/table27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32" Type="http://schemas.openxmlformats.org/officeDocument/2006/relationships/table" Target="../tables/table30.xml"/><Relationship Id="rId37" Type="http://schemas.openxmlformats.org/officeDocument/2006/relationships/table" Target="../tables/table35.xml"/><Relationship Id="rId40" Type="http://schemas.openxmlformats.org/officeDocument/2006/relationships/table" Target="../tables/table38.xml"/><Relationship Id="rId45" Type="http://schemas.openxmlformats.org/officeDocument/2006/relationships/table" Target="../tables/table43.xml"/><Relationship Id="rId53" Type="http://schemas.openxmlformats.org/officeDocument/2006/relationships/table" Target="../tables/table51.xml"/><Relationship Id="rId58" Type="http://schemas.openxmlformats.org/officeDocument/2006/relationships/table" Target="../tables/table56.xml"/><Relationship Id="rId5" Type="http://schemas.openxmlformats.org/officeDocument/2006/relationships/table" Target="../tables/table3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Relationship Id="rId27" Type="http://schemas.openxmlformats.org/officeDocument/2006/relationships/table" Target="../tables/table25.xml"/><Relationship Id="rId30" Type="http://schemas.openxmlformats.org/officeDocument/2006/relationships/table" Target="../tables/table28.xml"/><Relationship Id="rId35" Type="http://schemas.openxmlformats.org/officeDocument/2006/relationships/table" Target="../tables/table33.xml"/><Relationship Id="rId43" Type="http://schemas.openxmlformats.org/officeDocument/2006/relationships/table" Target="../tables/table41.xml"/><Relationship Id="rId48" Type="http://schemas.openxmlformats.org/officeDocument/2006/relationships/table" Target="../tables/table46.xml"/><Relationship Id="rId56" Type="http://schemas.openxmlformats.org/officeDocument/2006/relationships/table" Target="../tables/table54.xml"/><Relationship Id="rId8" Type="http://schemas.openxmlformats.org/officeDocument/2006/relationships/table" Target="../tables/table6.xml"/><Relationship Id="rId51" Type="http://schemas.openxmlformats.org/officeDocument/2006/relationships/table" Target="../tables/table49.xml"/><Relationship Id="rId3" Type="http://schemas.openxmlformats.org/officeDocument/2006/relationships/table" Target="../tables/table1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33" Type="http://schemas.openxmlformats.org/officeDocument/2006/relationships/table" Target="../tables/table31.xml"/><Relationship Id="rId38" Type="http://schemas.openxmlformats.org/officeDocument/2006/relationships/table" Target="../tables/table36.xml"/><Relationship Id="rId46" Type="http://schemas.openxmlformats.org/officeDocument/2006/relationships/table" Target="../tables/table44.xml"/><Relationship Id="rId59" Type="http://schemas.openxmlformats.org/officeDocument/2006/relationships/comments" Target="../comments1.xml"/><Relationship Id="rId20" Type="http://schemas.openxmlformats.org/officeDocument/2006/relationships/table" Target="../tables/table18.xml"/><Relationship Id="rId41" Type="http://schemas.openxmlformats.org/officeDocument/2006/relationships/table" Target="../tables/table39.xml"/><Relationship Id="rId54" Type="http://schemas.openxmlformats.org/officeDocument/2006/relationships/table" Target="../tables/table5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28" Type="http://schemas.openxmlformats.org/officeDocument/2006/relationships/table" Target="../tables/table26.xml"/><Relationship Id="rId36" Type="http://schemas.openxmlformats.org/officeDocument/2006/relationships/table" Target="../tables/table34.xml"/><Relationship Id="rId49" Type="http://schemas.openxmlformats.org/officeDocument/2006/relationships/table" Target="../tables/table47.xml"/><Relationship Id="rId57" Type="http://schemas.openxmlformats.org/officeDocument/2006/relationships/table" Target="../tables/table55.xml"/><Relationship Id="rId10" Type="http://schemas.openxmlformats.org/officeDocument/2006/relationships/table" Target="../tables/table8.xml"/><Relationship Id="rId31" Type="http://schemas.openxmlformats.org/officeDocument/2006/relationships/table" Target="../tables/table29.xml"/><Relationship Id="rId44" Type="http://schemas.openxmlformats.org/officeDocument/2006/relationships/table" Target="../tables/table42.xml"/><Relationship Id="rId52" Type="http://schemas.openxmlformats.org/officeDocument/2006/relationships/table" Target="../tables/table50.xml"/><Relationship Id="rId60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113F-A02D-494E-98F0-BFA48E66F33D}">
  <sheetPr codeName="Sheet6">
    <tabColor theme="7"/>
    <pageSetUpPr fitToPage="1"/>
  </sheetPr>
  <dimension ref="A1:V474"/>
  <sheetViews>
    <sheetView showGridLines="0" tabSelected="1" zoomScale="85" workbookViewId="0">
      <selection activeCell="G295" sqref="G295"/>
    </sheetView>
  </sheetViews>
  <sheetFormatPr defaultColWidth="25.09765625" defaultRowHeight="12.75" outlineLevelRow="1" x14ac:dyDescent="0.2"/>
  <cols>
    <col min="1" max="1" width="2.796875" style="7" customWidth="1"/>
    <col min="2" max="2" width="17.69921875" style="7" customWidth="1"/>
    <col min="3" max="4" width="5.3984375" style="7" customWidth="1"/>
    <col min="5" max="5" width="32.59765625" style="7" customWidth="1"/>
    <col min="6" max="6" width="41" style="7" customWidth="1"/>
    <col min="7" max="7" width="34.296875" style="7" customWidth="1"/>
    <col min="8" max="16384" width="25.09765625" style="7"/>
  </cols>
  <sheetData>
    <row r="1" spans="1:11" ht="49.5" customHeight="1" x14ac:dyDescent="0.35">
      <c r="A1" s="1"/>
      <c r="B1" s="2" t="s">
        <v>0</v>
      </c>
      <c r="C1" s="3"/>
      <c r="D1" s="4"/>
      <c r="E1" s="5"/>
      <c r="F1" s="6"/>
      <c r="G1" s="1"/>
      <c r="K1" s="8"/>
    </row>
    <row r="2" spans="1:11" s="14" customFormat="1" ht="23.25" x14ac:dyDescent="0.35">
      <c r="A2" s="9"/>
      <c r="B2" s="10"/>
      <c r="C2" s="11"/>
      <c r="D2" s="12"/>
      <c r="E2" s="9"/>
      <c r="F2" s="13"/>
      <c r="G2" s="9"/>
    </row>
    <row r="3" spans="1:11" s="14" customFormat="1" ht="16.5" customHeight="1" x14ac:dyDescent="0.35">
      <c r="A3" s="9"/>
      <c r="B3" s="10"/>
      <c r="C3" s="11"/>
      <c r="D3" s="12"/>
      <c r="E3" s="9"/>
      <c r="F3" s="13"/>
      <c r="G3" s="9"/>
    </row>
    <row r="4" spans="1:11" s="14" customFormat="1" ht="15" customHeight="1" x14ac:dyDescent="0.35">
      <c r="A4" s="9"/>
      <c r="B4" s="15" t="s">
        <v>1</v>
      </c>
      <c r="C4" s="16" t="s">
        <v>2</v>
      </c>
      <c r="D4" s="17"/>
      <c r="E4" s="18"/>
      <c r="F4" s="19" t="s">
        <v>3</v>
      </c>
      <c r="G4" s="9"/>
    </row>
    <row r="5" spans="1:11" s="14" customFormat="1" ht="15" customHeight="1" x14ac:dyDescent="0.35">
      <c r="A5" s="9"/>
      <c r="B5" s="15" t="s">
        <v>1</v>
      </c>
      <c r="C5" s="16" t="s">
        <v>4</v>
      </c>
      <c r="D5" s="17"/>
      <c r="E5" s="18"/>
      <c r="F5" s="19" t="s">
        <v>3</v>
      </c>
      <c r="G5" s="9"/>
    </row>
    <row r="6" spans="1:11" s="14" customFormat="1" ht="15" customHeight="1" x14ac:dyDescent="0.35">
      <c r="A6" s="9"/>
      <c r="B6" s="15" t="s">
        <v>1</v>
      </c>
      <c r="C6" s="16" t="s">
        <v>5</v>
      </c>
      <c r="D6" s="17"/>
      <c r="E6" s="18"/>
      <c r="F6" s="19" t="s">
        <v>6</v>
      </c>
      <c r="G6" s="9"/>
    </row>
    <row r="7" spans="1:11" s="14" customFormat="1" ht="15" customHeight="1" x14ac:dyDescent="0.35">
      <c r="A7" s="9"/>
      <c r="B7" s="15" t="s">
        <v>1</v>
      </c>
      <c r="C7" s="16" t="s">
        <v>7</v>
      </c>
      <c r="D7" s="17"/>
      <c r="E7" s="18"/>
      <c r="F7" s="19" t="s">
        <v>8</v>
      </c>
      <c r="G7" s="9"/>
    </row>
    <row r="8" spans="1:11" s="14" customFormat="1" ht="15" customHeight="1" x14ac:dyDescent="0.3">
      <c r="A8" s="9"/>
      <c r="B8" s="15" t="s">
        <v>1</v>
      </c>
      <c r="C8" s="16" t="s">
        <v>9</v>
      </c>
      <c r="D8" s="17"/>
      <c r="E8" s="18"/>
      <c r="F8" s="20" t="s">
        <v>10</v>
      </c>
      <c r="G8" s="9"/>
    </row>
    <row r="9" spans="1:11" s="14" customFormat="1" ht="22.5" x14ac:dyDescent="0.35">
      <c r="A9" s="9"/>
      <c r="B9" s="15" t="s">
        <v>1</v>
      </c>
      <c r="C9" s="16" t="s">
        <v>11</v>
      </c>
      <c r="D9" s="17"/>
      <c r="E9" s="21"/>
      <c r="F9" s="19" t="s">
        <v>12</v>
      </c>
      <c r="G9" s="9"/>
    </row>
    <row r="10" spans="1:11" s="14" customFormat="1" ht="22.5" x14ac:dyDescent="0.35">
      <c r="A10" s="9"/>
      <c r="B10" s="15"/>
      <c r="C10" s="17"/>
      <c r="D10" s="17"/>
      <c r="E10" s="22"/>
      <c r="F10" s="23"/>
      <c r="G10" s="9"/>
    </row>
    <row r="11" spans="1:11" s="14" customFormat="1" ht="15" customHeight="1" thickBot="1" x14ac:dyDescent="0.4">
      <c r="A11" s="9"/>
      <c r="B11" s="15" t="s">
        <v>1</v>
      </c>
      <c r="C11" s="16" t="s">
        <v>13</v>
      </c>
      <c r="D11" s="17"/>
      <c r="E11" s="18"/>
      <c r="F11" s="24" t="s">
        <v>14</v>
      </c>
      <c r="G11" s="9"/>
    </row>
    <row r="12" spans="1:11" s="14" customFormat="1" ht="15" customHeight="1" thickTop="1" x14ac:dyDescent="0.35">
      <c r="A12" s="9"/>
      <c r="B12" s="15" t="s">
        <v>1</v>
      </c>
      <c r="C12" s="16" t="s">
        <v>15</v>
      </c>
      <c r="D12" s="17"/>
      <c r="E12" s="18"/>
      <c r="F12" s="25" t="s">
        <v>16</v>
      </c>
      <c r="G12" s="9"/>
    </row>
    <row r="13" spans="1:11" s="14" customFormat="1" ht="15" customHeight="1" x14ac:dyDescent="0.35">
      <c r="A13" s="9"/>
      <c r="B13" s="15"/>
      <c r="C13" s="26" t="s">
        <v>17</v>
      </c>
      <c r="D13" s="17"/>
      <c r="E13" s="18"/>
      <c r="F13" s="19" t="s">
        <v>18</v>
      </c>
      <c r="G13" s="9"/>
    </row>
    <row r="14" spans="1:11" s="14" customFormat="1" ht="15" customHeight="1" x14ac:dyDescent="0.35">
      <c r="A14" s="9"/>
      <c r="B14" s="15" t="s">
        <v>1</v>
      </c>
      <c r="C14" s="16" t="s">
        <v>19</v>
      </c>
      <c r="D14" s="17"/>
      <c r="E14" s="18"/>
      <c r="F14" s="19" t="s">
        <v>20</v>
      </c>
      <c r="G14" s="9"/>
    </row>
    <row r="15" spans="1:11" s="14" customFormat="1" ht="15" customHeight="1" x14ac:dyDescent="0.35">
      <c r="A15" s="9"/>
      <c r="B15" s="15" t="s">
        <v>1</v>
      </c>
      <c r="C15" s="16" t="s">
        <v>21</v>
      </c>
      <c r="D15" s="17"/>
      <c r="E15" s="18"/>
      <c r="F15" s="19" t="s">
        <v>22</v>
      </c>
      <c r="G15" s="9"/>
    </row>
    <row r="16" spans="1:11" s="14" customFormat="1" ht="15" customHeight="1" x14ac:dyDescent="0.35">
      <c r="A16" s="9"/>
      <c r="B16" s="15"/>
      <c r="C16" s="26" t="s">
        <v>23</v>
      </c>
      <c r="D16" s="17"/>
      <c r="E16" s="18"/>
      <c r="F16" s="19"/>
      <c r="G16" s="9"/>
    </row>
    <row r="17" spans="1:9" s="14" customFormat="1" ht="15" customHeight="1" x14ac:dyDescent="0.35">
      <c r="A17" s="9"/>
      <c r="B17" s="15" t="s">
        <v>1</v>
      </c>
      <c r="C17" s="16" t="s">
        <v>24</v>
      </c>
      <c r="D17" s="17"/>
      <c r="E17" s="18"/>
      <c r="F17" s="19" t="s">
        <v>25</v>
      </c>
      <c r="G17" s="9"/>
    </row>
    <row r="18" spans="1:9" s="14" customFormat="1" ht="15" customHeight="1" x14ac:dyDescent="0.35">
      <c r="A18" s="9"/>
      <c r="B18" s="15" t="s">
        <v>1</v>
      </c>
      <c r="C18" s="16" t="s">
        <v>26</v>
      </c>
      <c r="D18" s="17"/>
      <c r="E18" s="18"/>
      <c r="F18" s="19"/>
      <c r="G18" s="27"/>
    </row>
    <row r="19" spans="1:9" s="14" customFormat="1" ht="15" customHeight="1" x14ac:dyDescent="0.35">
      <c r="A19" s="9"/>
      <c r="B19" s="15" t="s">
        <v>1</v>
      </c>
      <c r="C19" s="16" t="s">
        <v>27</v>
      </c>
      <c r="D19" s="17"/>
      <c r="E19" s="18"/>
      <c r="F19" s="19" t="s">
        <v>28</v>
      </c>
      <c r="G19" s="9"/>
    </row>
    <row r="20" spans="1:9" s="14" customFormat="1" ht="15" customHeight="1" x14ac:dyDescent="0.35">
      <c r="A20" s="9"/>
      <c r="B20" s="15" t="s">
        <v>1</v>
      </c>
      <c r="C20" s="28" t="s">
        <v>29</v>
      </c>
      <c r="D20" s="29"/>
      <c r="E20" s="18"/>
      <c r="F20" s="19" t="s">
        <v>30</v>
      </c>
      <c r="G20" s="9"/>
    </row>
    <row r="21" spans="1:9" s="14" customFormat="1" ht="15" customHeight="1" x14ac:dyDescent="0.35">
      <c r="A21" s="9"/>
      <c r="B21" s="15"/>
      <c r="C21" s="26" t="s">
        <v>31</v>
      </c>
      <c r="D21" s="17"/>
      <c r="E21" s="18"/>
      <c r="F21" s="30" t="s">
        <v>32</v>
      </c>
      <c r="G21" s="9"/>
    </row>
    <row r="22" spans="1:9" s="14" customFormat="1" ht="15" customHeight="1" x14ac:dyDescent="0.35">
      <c r="A22" s="9"/>
      <c r="B22" s="15"/>
      <c r="C22" s="26" t="s">
        <v>33</v>
      </c>
      <c r="D22" s="17"/>
      <c r="E22" s="18"/>
      <c r="F22" s="31" t="s">
        <v>34</v>
      </c>
      <c r="G22" s="9"/>
    </row>
    <row r="23" spans="1:9" s="14" customFormat="1" ht="15" customHeight="1" x14ac:dyDescent="0.35">
      <c r="A23" s="9"/>
      <c r="B23" s="15"/>
      <c r="C23" s="26" t="s">
        <v>35</v>
      </c>
      <c r="D23" s="17"/>
      <c r="E23" s="18"/>
      <c r="F23" s="31" t="s">
        <v>36</v>
      </c>
      <c r="G23" s="9"/>
    </row>
    <row r="24" spans="1:9" s="14" customFormat="1" ht="15" customHeight="1" x14ac:dyDescent="0.35">
      <c r="A24" s="9"/>
      <c r="B24" s="15"/>
      <c r="C24" s="26" t="s">
        <v>37</v>
      </c>
      <c r="D24" s="17"/>
      <c r="E24" s="18"/>
      <c r="F24" s="31" t="s">
        <v>34</v>
      </c>
      <c r="G24" s="9"/>
    </row>
    <row r="25" spans="1:9" s="14" customFormat="1" ht="15" customHeight="1" x14ac:dyDescent="0.35">
      <c r="A25" s="9"/>
      <c r="B25" s="15"/>
      <c r="C25" s="26" t="s">
        <v>38</v>
      </c>
      <c r="D25" s="17"/>
      <c r="E25" s="18"/>
      <c r="F25" s="31" t="s">
        <v>39</v>
      </c>
      <c r="G25" s="9"/>
    </row>
    <row r="26" spans="1:9" s="14" customFormat="1" ht="15" customHeight="1" x14ac:dyDescent="0.35">
      <c r="A26" s="9"/>
      <c r="B26" s="15"/>
      <c r="C26" s="26" t="s">
        <v>40</v>
      </c>
      <c r="D26" s="17"/>
      <c r="E26" s="18"/>
      <c r="F26" s="31"/>
      <c r="G26" s="9"/>
    </row>
    <row r="27" spans="1:9" s="14" customFormat="1" ht="15" customHeight="1" x14ac:dyDescent="0.35">
      <c r="A27" s="9"/>
      <c r="B27" s="15"/>
      <c r="C27" s="26" t="s">
        <v>41</v>
      </c>
      <c r="D27" s="17"/>
      <c r="E27" s="18"/>
      <c r="F27" s="31"/>
      <c r="G27" s="9"/>
    </row>
    <row r="28" spans="1:9" s="14" customFormat="1" ht="15" customHeight="1" x14ac:dyDescent="0.35">
      <c r="A28" s="9"/>
      <c r="B28" s="15"/>
      <c r="C28" s="26" t="s">
        <v>42</v>
      </c>
      <c r="D28" s="17"/>
      <c r="E28" s="18"/>
      <c r="F28" s="31"/>
      <c r="G28" s="9"/>
    </row>
    <row r="29" spans="1:9" s="14" customFormat="1" ht="15" customHeight="1" thickBot="1" x14ac:dyDescent="0.4">
      <c r="A29" s="9"/>
      <c r="B29" s="32"/>
      <c r="C29" s="26" t="s">
        <v>43</v>
      </c>
      <c r="D29" s="17"/>
      <c r="E29" s="18"/>
      <c r="F29" s="33"/>
      <c r="G29" s="9"/>
    </row>
    <row r="30" spans="1:9" s="14" customFormat="1" ht="15" customHeight="1" thickTop="1" x14ac:dyDescent="0.35">
      <c r="A30" s="9"/>
      <c r="B30" s="15"/>
      <c r="C30" s="26" t="s">
        <v>44</v>
      </c>
      <c r="D30" s="17"/>
      <c r="E30" s="18"/>
      <c r="F30" s="34">
        <v>44265</v>
      </c>
      <c r="G30" s="9"/>
    </row>
    <row r="31" spans="1:9" s="14" customFormat="1" ht="15" customHeight="1" thickBot="1" x14ac:dyDescent="0.4">
      <c r="A31" s="9"/>
      <c r="B31" s="32"/>
      <c r="C31" s="26" t="s">
        <v>45</v>
      </c>
      <c r="D31" s="17"/>
      <c r="E31" s="18"/>
      <c r="F31" s="24" t="s">
        <v>46</v>
      </c>
      <c r="G31" s="9"/>
    </row>
    <row r="32" spans="1:9" s="14" customFormat="1" ht="19.5" thickTop="1" x14ac:dyDescent="0.25">
      <c r="A32" s="35" t="s">
        <v>47</v>
      </c>
      <c r="B32" s="36" t="s">
        <v>48</v>
      </c>
      <c r="C32" s="142" t="s">
        <v>49</v>
      </c>
      <c r="D32" s="142"/>
      <c r="E32" s="142"/>
      <c r="F32" s="37">
        <v>0</v>
      </c>
      <c r="G32" s="9"/>
      <c r="I32" s="38"/>
    </row>
    <row r="33" spans="1:9" s="14" customFormat="1" ht="19.5" customHeight="1" x14ac:dyDescent="0.35">
      <c r="A33" s="35" t="s">
        <v>47</v>
      </c>
      <c r="B33" s="39" t="s">
        <v>50</v>
      </c>
      <c r="C33" s="40"/>
      <c r="D33" s="40" t="s">
        <v>51</v>
      </c>
      <c r="E33" s="41"/>
      <c r="F33" s="42"/>
      <c r="G33" s="9"/>
      <c r="I33" s="38"/>
    </row>
    <row r="34" spans="1:9" s="14" customFormat="1" ht="17.25" customHeight="1" x14ac:dyDescent="0.25">
      <c r="A34" s="35" t="s">
        <v>47</v>
      </c>
      <c r="B34" s="39" t="s">
        <v>52</v>
      </c>
      <c r="C34" s="43"/>
      <c r="D34" s="40" t="s">
        <v>53</v>
      </c>
      <c r="E34" s="44"/>
      <c r="F34" s="42"/>
      <c r="G34" s="9"/>
      <c r="I34" s="38"/>
    </row>
    <row r="35" spans="1:9" s="14" customFormat="1" ht="47.25" customHeight="1" x14ac:dyDescent="0.25">
      <c r="A35" s="35" t="s">
        <v>47</v>
      </c>
      <c r="B35" s="39" t="s">
        <v>54</v>
      </c>
      <c r="C35" s="43"/>
      <c r="D35" s="139" t="s">
        <v>55</v>
      </c>
      <c r="E35" s="139"/>
      <c r="F35" s="42"/>
      <c r="G35" s="9"/>
      <c r="I35" s="38"/>
    </row>
    <row r="36" spans="1:9" s="14" customFormat="1" ht="32.25" customHeight="1" x14ac:dyDescent="0.25">
      <c r="A36" s="35" t="s">
        <v>47</v>
      </c>
      <c r="B36" s="39" t="s">
        <v>56</v>
      </c>
      <c r="C36" s="43"/>
      <c r="D36" s="139" t="s">
        <v>57</v>
      </c>
      <c r="E36" s="139"/>
      <c r="F36" s="42"/>
      <c r="G36" s="9"/>
      <c r="I36" s="38">
        <v>1</v>
      </c>
    </row>
    <row r="37" spans="1:9" s="14" customFormat="1" ht="18" x14ac:dyDescent="0.35">
      <c r="A37" s="35" t="s">
        <v>47</v>
      </c>
      <c r="B37" s="39" t="s">
        <v>58</v>
      </c>
      <c r="C37" s="40"/>
      <c r="D37" s="40" t="s">
        <v>59</v>
      </c>
      <c r="E37" s="41"/>
      <c r="F37" s="42"/>
      <c r="G37" s="9"/>
      <c r="I37" s="38">
        <v>1</v>
      </c>
    </row>
    <row r="38" spans="1:9" s="14" customFormat="1" ht="17.25" customHeight="1" x14ac:dyDescent="0.25">
      <c r="A38" s="35" t="s">
        <v>47</v>
      </c>
      <c r="B38" s="39" t="s">
        <v>60</v>
      </c>
      <c r="C38" s="43"/>
      <c r="D38" s="40" t="s">
        <v>61</v>
      </c>
      <c r="E38" s="44"/>
      <c r="F38" s="42"/>
      <c r="G38" s="9"/>
      <c r="I38" s="38"/>
    </row>
    <row r="39" spans="1:9" s="14" customFormat="1" ht="18.75" x14ac:dyDescent="0.25">
      <c r="A39" s="35" t="s">
        <v>47</v>
      </c>
      <c r="B39" s="45" t="s">
        <v>62</v>
      </c>
      <c r="C39" s="140" t="s">
        <v>63</v>
      </c>
      <c r="D39" s="140"/>
      <c r="E39" s="140"/>
      <c r="F39" s="37">
        <v>0</v>
      </c>
      <c r="G39" s="9"/>
      <c r="I39" s="38"/>
    </row>
    <row r="40" spans="1:9" s="14" customFormat="1" ht="18" x14ac:dyDescent="0.35">
      <c r="A40" s="35" t="s">
        <v>47</v>
      </c>
      <c r="B40" s="39" t="s">
        <v>64</v>
      </c>
      <c r="C40" s="40"/>
      <c r="D40" s="40" t="s">
        <v>65</v>
      </c>
      <c r="E40" s="41"/>
      <c r="F40" s="42"/>
      <c r="G40" s="9"/>
      <c r="I40" s="38"/>
    </row>
    <row r="41" spans="1:9" s="14" customFormat="1" ht="17.25" customHeight="1" x14ac:dyDescent="0.25">
      <c r="A41" s="35" t="s">
        <v>47</v>
      </c>
      <c r="B41" s="46" t="s">
        <v>66</v>
      </c>
      <c r="C41" s="43"/>
      <c r="D41" s="40" t="s">
        <v>67</v>
      </c>
      <c r="E41" s="44"/>
      <c r="F41" s="42">
        <v>0</v>
      </c>
      <c r="G41" s="9"/>
      <c r="I41" s="38"/>
    </row>
    <row r="42" spans="1:9" s="14" customFormat="1" ht="17.25" customHeight="1" x14ac:dyDescent="0.25">
      <c r="A42" s="35" t="s">
        <v>47</v>
      </c>
      <c r="B42" s="46" t="s">
        <v>68</v>
      </c>
      <c r="C42" s="43"/>
      <c r="D42" s="43"/>
      <c r="E42" s="44" t="s">
        <v>69</v>
      </c>
      <c r="F42" s="47"/>
      <c r="G42" s="9"/>
      <c r="I42" s="38"/>
    </row>
    <row r="43" spans="1:9" s="14" customFormat="1" ht="17.25" customHeight="1" x14ac:dyDescent="0.25">
      <c r="A43" s="35" t="s">
        <v>47</v>
      </c>
      <c r="B43" s="46" t="s">
        <v>70</v>
      </c>
      <c r="C43" s="43"/>
      <c r="D43" s="43"/>
      <c r="E43" s="44" t="s">
        <v>71</v>
      </c>
      <c r="F43" s="47"/>
      <c r="G43" s="9"/>
      <c r="I43" s="38"/>
    </row>
    <row r="44" spans="1:9" s="14" customFormat="1" ht="33" customHeight="1" x14ac:dyDescent="0.25">
      <c r="A44" s="35" t="s">
        <v>47</v>
      </c>
      <c r="B44" s="46" t="s">
        <v>72</v>
      </c>
      <c r="C44" s="40"/>
      <c r="D44" s="40"/>
      <c r="E44" s="44" t="s">
        <v>73</v>
      </c>
      <c r="F44" s="47"/>
      <c r="G44" s="9"/>
      <c r="I44" s="38"/>
    </row>
    <row r="45" spans="1:9" s="14" customFormat="1" ht="17.25" customHeight="1" x14ac:dyDescent="0.25">
      <c r="A45" s="35" t="s">
        <v>47</v>
      </c>
      <c r="B45" s="46" t="s">
        <v>74</v>
      </c>
      <c r="C45" s="43"/>
      <c r="D45" s="43"/>
      <c r="E45" s="44" t="s">
        <v>75</v>
      </c>
      <c r="F45" s="47"/>
      <c r="G45" s="9"/>
      <c r="I45" s="38"/>
    </row>
    <row r="46" spans="1:9" s="14" customFormat="1" ht="17.25" customHeight="1" x14ac:dyDescent="0.25">
      <c r="A46" s="35" t="s">
        <v>47</v>
      </c>
      <c r="B46" s="46" t="s">
        <v>76</v>
      </c>
      <c r="C46" s="43"/>
      <c r="D46" s="43"/>
      <c r="E46" s="44" t="s">
        <v>77</v>
      </c>
      <c r="F46" s="47"/>
      <c r="G46" s="9"/>
      <c r="I46" s="38"/>
    </row>
    <row r="47" spans="1:9" s="14" customFormat="1" ht="18" x14ac:dyDescent="0.25">
      <c r="A47" s="35" t="s">
        <v>47</v>
      </c>
      <c r="B47" s="46" t="s">
        <v>78</v>
      </c>
      <c r="C47" s="40"/>
      <c r="D47" s="40"/>
      <c r="E47" s="44" t="s">
        <v>79</v>
      </c>
      <c r="F47" s="47"/>
      <c r="G47" s="9"/>
      <c r="I47" s="38"/>
    </row>
    <row r="48" spans="1:9" s="14" customFormat="1" ht="17.25" customHeight="1" x14ac:dyDescent="0.25">
      <c r="A48" s="35" t="s">
        <v>47</v>
      </c>
      <c r="B48" s="46" t="s">
        <v>80</v>
      </c>
      <c r="C48" s="43"/>
      <c r="D48" s="40"/>
      <c r="E48" s="44" t="s">
        <v>81</v>
      </c>
      <c r="F48" s="47"/>
      <c r="G48" s="9"/>
      <c r="I48" s="38"/>
    </row>
    <row r="49" spans="1:9" s="14" customFormat="1" ht="17.25" customHeight="1" x14ac:dyDescent="0.25">
      <c r="A49" s="35" t="s">
        <v>47</v>
      </c>
      <c r="B49" s="46" t="s">
        <v>82</v>
      </c>
      <c r="C49" s="43"/>
      <c r="D49" s="40" t="s">
        <v>83</v>
      </c>
      <c r="E49" s="44"/>
      <c r="F49" s="42"/>
      <c r="G49" s="9"/>
      <c r="I49" s="38"/>
    </row>
    <row r="50" spans="1:9" s="14" customFormat="1" ht="17.25" customHeight="1" x14ac:dyDescent="0.25">
      <c r="A50" s="35" t="s">
        <v>47</v>
      </c>
      <c r="B50" s="46" t="s">
        <v>84</v>
      </c>
      <c r="C50" s="43"/>
      <c r="D50" s="40" t="s">
        <v>85</v>
      </c>
      <c r="E50" s="44"/>
      <c r="F50" s="42"/>
      <c r="G50" s="9"/>
      <c r="I50" s="38"/>
    </row>
    <row r="51" spans="1:9" s="14" customFormat="1" ht="18" x14ac:dyDescent="0.35">
      <c r="A51" s="35" t="s">
        <v>47</v>
      </c>
      <c r="B51" s="46" t="s">
        <v>86</v>
      </c>
      <c r="C51" s="40"/>
      <c r="D51" s="40" t="s">
        <v>87</v>
      </c>
      <c r="E51" s="41"/>
      <c r="F51" s="42"/>
      <c r="G51" s="9"/>
      <c r="I51" s="38"/>
    </row>
    <row r="52" spans="1:9" s="14" customFormat="1" ht="32.25" customHeight="1" x14ac:dyDescent="0.25">
      <c r="A52" s="35" t="s">
        <v>47</v>
      </c>
      <c r="B52" s="46" t="s">
        <v>88</v>
      </c>
      <c r="C52" s="43"/>
      <c r="D52" s="143" t="s">
        <v>89</v>
      </c>
      <c r="E52" s="143"/>
      <c r="F52" s="42"/>
      <c r="G52" s="9"/>
      <c r="I52" s="38"/>
    </row>
    <row r="53" spans="1:9" s="14" customFormat="1" ht="18" x14ac:dyDescent="0.35">
      <c r="A53" s="35" t="s">
        <v>47</v>
      </c>
      <c r="B53" s="46" t="s">
        <v>90</v>
      </c>
      <c r="C53" s="40"/>
      <c r="D53" s="40" t="s">
        <v>91</v>
      </c>
      <c r="E53" s="41"/>
      <c r="F53" s="42"/>
      <c r="G53" s="9"/>
      <c r="I53" s="38"/>
    </row>
    <row r="54" spans="1:9" s="14" customFormat="1" ht="17.25" customHeight="1" x14ac:dyDescent="0.25">
      <c r="A54" s="35" t="s">
        <v>47</v>
      </c>
      <c r="B54" s="46" t="s">
        <v>92</v>
      </c>
      <c r="C54" s="43"/>
      <c r="D54" s="40" t="s">
        <v>93</v>
      </c>
      <c r="E54" s="44"/>
      <c r="F54" s="42"/>
      <c r="G54" s="9"/>
      <c r="I54" s="38"/>
    </row>
    <row r="55" spans="1:9" s="14" customFormat="1" ht="18.75" x14ac:dyDescent="0.25">
      <c r="A55" s="35" t="s">
        <v>47</v>
      </c>
      <c r="B55" s="45" t="s">
        <v>94</v>
      </c>
      <c r="C55" s="140" t="s">
        <v>95</v>
      </c>
      <c r="D55" s="140"/>
      <c r="E55" s="140"/>
      <c r="F55" s="37">
        <v>0</v>
      </c>
      <c r="G55" s="9"/>
      <c r="I55" s="38"/>
    </row>
    <row r="56" spans="1:9" s="14" customFormat="1" ht="18" x14ac:dyDescent="0.35">
      <c r="A56" s="35" t="s">
        <v>47</v>
      </c>
      <c r="B56" s="39" t="s">
        <v>96</v>
      </c>
      <c r="C56" s="40"/>
      <c r="D56" s="40" t="s">
        <v>97</v>
      </c>
      <c r="E56" s="41"/>
      <c r="F56" s="42"/>
      <c r="G56" s="9"/>
      <c r="I56" s="38"/>
    </row>
    <row r="57" spans="1:9" s="14" customFormat="1" ht="17.25" customHeight="1" x14ac:dyDescent="0.25">
      <c r="A57" s="35" t="s">
        <v>47</v>
      </c>
      <c r="B57" s="39" t="s">
        <v>98</v>
      </c>
      <c r="C57" s="43"/>
      <c r="D57" s="40" t="s">
        <v>99</v>
      </c>
      <c r="E57" s="44"/>
      <c r="F57" s="42"/>
      <c r="G57" s="9"/>
      <c r="I57" s="38"/>
    </row>
    <row r="58" spans="1:9" s="14" customFormat="1" ht="17.25" customHeight="1" x14ac:dyDescent="0.25">
      <c r="A58" s="35" t="s">
        <v>47</v>
      </c>
      <c r="B58" s="39" t="s">
        <v>100</v>
      </c>
      <c r="C58" s="43"/>
      <c r="D58" s="40" t="s">
        <v>101</v>
      </c>
      <c r="E58" s="44"/>
      <c r="F58" s="42"/>
      <c r="G58" s="9"/>
      <c r="I58" s="38"/>
    </row>
    <row r="59" spans="1:9" s="14" customFormat="1" ht="17.25" customHeight="1" x14ac:dyDescent="0.25">
      <c r="A59" s="35" t="s">
        <v>47</v>
      </c>
      <c r="B59" s="39" t="s">
        <v>102</v>
      </c>
      <c r="C59" s="43"/>
      <c r="D59" s="40" t="s">
        <v>103</v>
      </c>
      <c r="E59" s="44"/>
      <c r="F59" s="42"/>
      <c r="G59" s="9"/>
      <c r="I59" s="38"/>
    </row>
    <row r="60" spans="1:9" s="14" customFormat="1" ht="33.75" customHeight="1" x14ac:dyDescent="0.25">
      <c r="A60" s="35" t="s">
        <v>47</v>
      </c>
      <c r="B60" s="39" t="s">
        <v>104</v>
      </c>
      <c r="C60" s="43"/>
      <c r="D60" s="139" t="s">
        <v>105</v>
      </c>
      <c r="E60" s="139"/>
      <c r="F60" s="42"/>
      <c r="G60" s="9"/>
      <c r="I60" s="38"/>
    </row>
    <row r="61" spans="1:9" s="14" customFormat="1" ht="33" customHeight="1" x14ac:dyDescent="0.25">
      <c r="A61" s="35" t="s">
        <v>47</v>
      </c>
      <c r="B61" s="39" t="s">
        <v>106</v>
      </c>
      <c r="C61" s="43"/>
      <c r="D61" s="139" t="s">
        <v>107</v>
      </c>
      <c r="E61" s="139"/>
      <c r="F61" s="42"/>
      <c r="G61" s="9"/>
      <c r="I61" s="38"/>
    </row>
    <row r="62" spans="1:9" s="14" customFormat="1" ht="17.25" customHeight="1" x14ac:dyDescent="0.25">
      <c r="A62" s="35" t="s">
        <v>47</v>
      </c>
      <c r="B62" s="39" t="s">
        <v>108</v>
      </c>
      <c r="C62" s="43"/>
      <c r="D62" s="40" t="s">
        <v>109</v>
      </c>
      <c r="E62" s="44"/>
      <c r="F62" s="42"/>
      <c r="G62" s="9"/>
      <c r="I62" s="38"/>
    </row>
    <row r="63" spans="1:9" s="14" customFormat="1" ht="18" x14ac:dyDescent="0.35">
      <c r="A63" s="35" t="s">
        <v>47</v>
      </c>
      <c r="B63" s="39" t="s">
        <v>110</v>
      </c>
      <c r="C63" s="40"/>
      <c r="D63" s="40" t="s">
        <v>111</v>
      </c>
      <c r="E63" s="41"/>
      <c r="F63" s="42"/>
      <c r="G63" s="9"/>
      <c r="I63" s="38"/>
    </row>
    <row r="64" spans="1:9" s="14" customFormat="1" ht="17.25" customHeight="1" x14ac:dyDescent="0.25">
      <c r="A64" s="35" t="s">
        <v>47</v>
      </c>
      <c r="B64" s="39" t="s">
        <v>112</v>
      </c>
      <c r="C64" s="43"/>
      <c r="D64" s="40" t="s">
        <v>113</v>
      </c>
      <c r="E64" s="44"/>
      <c r="F64" s="42"/>
      <c r="G64" s="9"/>
      <c r="I64" s="38"/>
    </row>
    <row r="65" spans="1:9" s="14" customFormat="1" ht="30.75" customHeight="1" x14ac:dyDescent="0.25">
      <c r="A65" s="35" t="s">
        <v>47</v>
      </c>
      <c r="B65" s="39" t="s">
        <v>114</v>
      </c>
      <c r="C65" s="43"/>
      <c r="D65" s="139" t="s">
        <v>115</v>
      </c>
      <c r="E65" s="139"/>
      <c r="F65" s="42"/>
      <c r="G65" s="9"/>
      <c r="I65" s="38"/>
    </row>
    <row r="66" spans="1:9" s="14" customFormat="1" ht="17.25" customHeight="1" x14ac:dyDescent="0.25">
      <c r="A66" s="35" t="s">
        <v>47</v>
      </c>
      <c r="B66" s="39" t="s">
        <v>116</v>
      </c>
      <c r="C66" s="43"/>
      <c r="D66" s="40" t="s">
        <v>117</v>
      </c>
      <c r="E66" s="44"/>
      <c r="F66" s="42"/>
      <c r="G66" s="9"/>
      <c r="I66" s="38"/>
    </row>
    <row r="67" spans="1:9" s="14" customFormat="1" ht="18.75" x14ac:dyDescent="0.25">
      <c r="A67" s="35" t="s">
        <v>47</v>
      </c>
      <c r="B67" s="45" t="s">
        <v>118</v>
      </c>
      <c r="C67" s="140" t="s">
        <v>119</v>
      </c>
      <c r="D67" s="140"/>
      <c r="E67" s="140"/>
      <c r="F67" s="37">
        <v>11398790.364243601</v>
      </c>
      <c r="G67" s="9"/>
      <c r="I67" s="38"/>
    </row>
    <row r="68" spans="1:9" s="14" customFormat="1" ht="18" x14ac:dyDescent="0.35">
      <c r="A68" s="35" t="s">
        <v>47</v>
      </c>
      <c r="B68" s="39" t="s">
        <v>120</v>
      </c>
      <c r="C68" s="40"/>
      <c r="D68" s="40" t="s">
        <v>121</v>
      </c>
      <c r="E68" s="41"/>
      <c r="F68" s="42">
        <v>0</v>
      </c>
      <c r="G68" s="9"/>
      <c r="I68" s="38"/>
    </row>
    <row r="69" spans="1:9" s="14" customFormat="1" ht="17.25" customHeight="1" x14ac:dyDescent="0.25">
      <c r="A69" s="35" t="s">
        <v>47</v>
      </c>
      <c r="B69" s="46" t="s">
        <v>122</v>
      </c>
      <c r="C69" s="43"/>
      <c r="D69" s="43"/>
      <c r="E69" s="44" t="s">
        <v>123</v>
      </c>
      <c r="F69" s="47"/>
      <c r="G69" s="9"/>
      <c r="I69" s="38"/>
    </row>
    <row r="70" spans="1:9" s="14" customFormat="1" ht="18" x14ac:dyDescent="0.25">
      <c r="A70" s="35" t="s">
        <v>47</v>
      </c>
      <c r="B70" s="46" t="s">
        <v>124</v>
      </c>
      <c r="C70" s="40"/>
      <c r="D70" s="40"/>
      <c r="E70" s="44" t="s">
        <v>125</v>
      </c>
      <c r="F70" s="47"/>
      <c r="G70" s="9"/>
      <c r="I70" s="38"/>
    </row>
    <row r="71" spans="1:9" s="14" customFormat="1" ht="17.25" customHeight="1" x14ac:dyDescent="0.25">
      <c r="A71" s="35" t="s">
        <v>47</v>
      </c>
      <c r="B71" s="46" t="s">
        <v>126</v>
      </c>
      <c r="C71" s="43"/>
      <c r="D71" s="43"/>
      <c r="E71" s="44" t="s">
        <v>127</v>
      </c>
      <c r="F71" s="47"/>
      <c r="G71" s="9"/>
      <c r="I71" s="38"/>
    </row>
    <row r="72" spans="1:9" s="14" customFormat="1" ht="17.25" customHeight="1" x14ac:dyDescent="0.25">
      <c r="A72" s="35" t="s">
        <v>47</v>
      </c>
      <c r="B72" s="46" t="s">
        <v>128</v>
      </c>
      <c r="C72" s="43"/>
      <c r="D72" s="43"/>
      <c r="E72" s="44" t="s">
        <v>129</v>
      </c>
      <c r="F72" s="47"/>
      <c r="G72" s="9"/>
      <c r="I72" s="38"/>
    </row>
    <row r="73" spans="1:9" s="14" customFormat="1" ht="18" x14ac:dyDescent="0.25">
      <c r="A73" s="35" t="s">
        <v>47</v>
      </c>
      <c r="B73" s="46" t="s">
        <v>130</v>
      </c>
      <c r="C73" s="40"/>
      <c r="D73" s="40"/>
      <c r="E73" s="44" t="s">
        <v>131</v>
      </c>
      <c r="F73" s="47"/>
      <c r="G73" s="9"/>
      <c r="I73" s="38"/>
    </row>
    <row r="74" spans="1:9" s="14" customFormat="1" ht="17.25" customHeight="1" x14ac:dyDescent="0.25">
      <c r="A74" s="35" t="s">
        <v>47</v>
      </c>
      <c r="B74" s="46" t="s">
        <v>132</v>
      </c>
      <c r="C74" s="43"/>
      <c r="D74" s="40" t="s">
        <v>133</v>
      </c>
      <c r="E74" s="44"/>
      <c r="F74" s="42">
        <v>11398790.364243601</v>
      </c>
      <c r="G74" s="9"/>
      <c r="I74" s="38"/>
    </row>
    <row r="75" spans="1:9" s="14" customFormat="1" ht="17.25" customHeight="1" x14ac:dyDescent="0.25">
      <c r="A75" s="35" t="s">
        <v>47</v>
      </c>
      <c r="B75" s="46" t="s">
        <v>134</v>
      </c>
      <c r="C75" s="43"/>
      <c r="D75" s="43"/>
      <c r="E75" s="44" t="s">
        <v>135</v>
      </c>
      <c r="F75" s="47"/>
      <c r="G75" s="9"/>
      <c r="I75" s="38"/>
    </row>
    <row r="76" spans="1:9" s="14" customFormat="1" ht="17.25" customHeight="1" x14ac:dyDescent="0.25">
      <c r="A76" s="35" t="s">
        <v>47</v>
      </c>
      <c r="B76" s="46" t="s">
        <v>136</v>
      </c>
      <c r="C76" s="43"/>
      <c r="D76" s="43"/>
      <c r="E76" s="44" t="s">
        <v>137</v>
      </c>
      <c r="F76" s="47"/>
      <c r="G76" s="9"/>
      <c r="I76" s="38"/>
    </row>
    <row r="77" spans="1:9" s="14" customFormat="1" ht="33" customHeight="1" x14ac:dyDescent="0.25">
      <c r="A77" s="35" t="s">
        <v>47</v>
      </c>
      <c r="B77" s="46" t="s">
        <v>138</v>
      </c>
      <c r="C77" s="43"/>
      <c r="D77" s="43"/>
      <c r="E77" s="48" t="s">
        <v>139</v>
      </c>
      <c r="F77" s="47">
        <v>11197211.171733601</v>
      </c>
      <c r="G77" s="9"/>
      <c r="I77" s="38"/>
    </row>
    <row r="78" spans="1:9" s="14" customFormat="1" ht="18" x14ac:dyDescent="0.25">
      <c r="A78" s="35" t="s">
        <v>47</v>
      </c>
      <c r="B78" s="46" t="s">
        <v>140</v>
      </c>
      <c r="C78" s="40"/>
      <c r="D78" s="40"/>
      <c r="E78" s="44" t="s">
        <v>141</v>
      </c>
      <c r="F78" s="47"/>
      <c r="G78" s="9"/>
      <c r="I78" s="38"/>
    </row>
    <row r="79" spans="1:9" s="14" customFormat="1" ht="33" customHeight="1" x14ac:dyDescent="0.25">
      <c r="A79" s="35" t="s">
        <v>47</v>
      </c>
      <c r="B79" s="46" t="s">
        <v>142</v>
      </c>
      <c r="C79" s="43"/>
      <c r="D79" s="43"/>
      <c r="E79" s="44" t="s">
        <v>143</v>
      </c>
      <c r="F79" s="47"/>
      <c r="G79" s="9"/>
      <c r="I79" s="38"/>
    </row>
    <row r="80" spans="1:9" s="14" customFormat="1" ht="17.25" customHeight="1" x14ac:dyDescent="0.25">
      <c r="A80" s="35" t="s">
        <v>47</v>
      </c>
      <c r="B80" s="46" t="s">
        <v>144</v>
      </c>
      <c r="C80" s="43"/>
      <c r="D80" s="43"/>
      <c r="E80" s="44" t="s">
        <v>145</v>
      </c>
      <c r="F80" s="47"/>
      <c r="G80" s="9"/>
      <c r="I80" s="38"/>
    </row>
    <row r="81" spans="1:9" s="14" customFormat="1" ht="18" x14ac:dyDescent="0.25">
      <c r="A81" s="35" t="s">
        <v>47</v>
      </c>
      <c r="B81" s="46" t="s">
        <v>146</v>
      </c>
      <c r="C81" s="40"/>
      <c r="D81" s="40"/>
      <c r="E81" s="44" t="s">
        <v>147</v>
      </c>
      <c r="F81" s="47">
        <v>201579.19250999999</v>
      </c>
      <c r="G81" s="9"/>
      <c r="I81" s="38"/>
    </row>
    <row r="82" spans="1:9" s="14" customFormat="1" ht="17.25" customHeight="1" x14ac:dyDescent="0.25">
      <c r="A82" s="35" t="s">
        <v>47</v>
      </c>
      <c r="B82" s="46" t="s">
        <v>148</v>
      </c>
      <c r="C82" s="43"/>
      <c r="D82" s="40" t="s">
        <v>149</v>
      </c>
      <c r="E82" s="44"/>
      <c r="F82" s="42">
        <v>0</v>
      </c>
      <c r="G82" s="9"/>
      <c r="I82" s="38"/>
    </row>
    <row r="83" spans="1:9" s="14" customFormat="1" ht="17.25" customHeight="1" x14ac:dyDescent="0.25">
      <c r="A83" s="35" t="s">
        <v>47</v>
      </c>
      <c r="B83" s="46" t="s">
        <v>150</v>
      </c>
      <c r="C83" s="43"/>
      <c r="D83" s="43"/>
      <c r="E83" s="44" t="s">
        <v>135</v>
      </c>
      <c r="F83" s="47"/>
      <c r="G83" s="9"/>
      <c r="I83" s="38"/>
    </row>
    <row r="84" spans="1:9" s="14" customFormat="1" ht="17.25" customHeight="1" x14ac:dyDescent="0.25">
      <c r="A84" s="35" t="s">
        <v>47</v>
      </c>
      <c r="B84" s="46" t="s">
        <v>151</v>
      </c>
      <c r="C84" s="43"/>
      <c r="D84" s="43"/>
      <c r="E84" s="44" t="s">
        <v>137</v>
      </c>
      <c r="F84" s="47"/>
      <c r="G84" s="9"/>
      <c r="I84" s="38"/>
    </row>
    <row r="85" spans="1:9" s="14" customFormat="1" ht="17.25" customHeight="1" x14ac:dyDescent="0.25">
      <c r="A85" s="35" t="s">
        <v>47</v>
      </c>
      <c r="B85" s="46" t="s">
        <v>152</v>
      </c>
      <c r="C85" s="43"/>
      <c r="D85" s="43"/>
      <c r="E85" s="44" t="s">
        <v>153</v>
      </c>
      <c r="F85" s="47"/>
      <c r="G85" s="9"/>
      <c r="I85" s="38"/>
    </row>
    <row r="86" spans="1:9" s="14" customFormat="1" ht="17.25" customHeight="1" x14ac:dyDescent="0.25">
      <c r="A86" s="35" t="s">
        <v>47</v>
      </c>
      <c r="B86" s="46" t="s">
        <v>154</v>
      </c>
      <c r="C86" s="43"/>
      <c r="D86" s="43"/>
      <c r="E86" s="44" t="s">
        <v>155</v>
      </c>
      <c r="F86" s="47"/>
      <c r="G86" s="9"/>
      <c r="I86" s="38"/>
    </row>
    <row r="87" spans="1:9" s="14" customFormat="1" ht="29.25" customHeight="1" x14ac:dyDescent="0.25">
      <c r="A87" s="35" t="s">
        <v>47</v>
      </c>
      <c r="B87" s="46" t="s">
        <v>156</v>
      </c>
      <c r="C87" s="43"/>
      <c r="D87" s="43"/>
      <c r="E87" s="44" t="s">
        <v>157</v>
      </c>
      <c r="F87" s="47"/>
      <c r="G87" s="9"/>
      <c r="I87" s="38"/>
    </row>
    <row r="88" spans="1:9" s="14" customFormat="1" ht="36" x14ac:dyDescent="0.25">
      <c r="A88" s="35" t="s">
        <v>47</v>
      </c>
      <c r="B88" s="46" t="s">
        <v>158</v>
      </c>
      <c r="C88" s="40"/>
      <c r="D88" s="40"/>
      <c r="E88" s="44" t="s">
        <v>159</v>
      </c>
      <c r="F88" s="47"/>
      <c r="G88" s="9"/>
      <c r="I88" s="38"/>
    </row>
    <row r="89" spans="1:9" s="14" customFormat="1" ht="17.25" customHeight="1" x14ac:dyDescent="0.25">
      <c r="A89" s="35" t="s">
        <v>47</v>
      </c>
      <c r="B89" s="46" t="s">
        <v>160</v>
      </c>
      <c r="C89" s="43"/>
      <c r="D89" s="43"/>
      <c r="E89" s="44" t="s">
        <v>161</v>
      </c>
      <c r="F89" s="47"/>
      <c r="G89" s="9"/>
      <c r="I89" s="38"/>
    </row>
    <row r="90" spans="1:9" s="14" customFormat="1" ht="17.25" customHeight="1" x14ac:dyDescent="0.25">
      <c r="A90" s="35" t="s">
        <v>47</v>
      </c>
      <c r="B90" s="46" t="s">
        <v>162</v>
      </c>
      <c r="C90" s="43"/>
      <c r="D90" s="43"/>
      <c r="E90" s="44" t="s">
        <v>163</v>
      </c>
      <c r="F90" s="47"/>
      <c r="G90" s="9"/>
      <c r="I90" s="38"/>
    </row>
    <row r="91" spans="1:9" s="14" customFormat="1" ht="17.25" customHeight="1" x14ac:dyDescent="0.25">
      <c r="A91" s="35" t="s">
        <v>47</v>
      </c>
      <c r="B91" s="46" t="s">
        <v>164</v>
      </c>
      <c r="C91" s="43"/>
      <c r="D91" s="43"/>
      <c r="E91" s="44" t="s">
        <v>147</v>
      </c>
      <c r="F91" s="47"/>
      <c r="G91" s="9"/>
      <c r="I91" s="38"/>
    </row>
    <row r="92" spans="1:9" s="14" customFormat="1" ht="18.75" x14ac:dyDescent="0.25">
      <c r="A92" s="35" t="s">
        <v>47</v>
      </c>
      <c r="B92" s="45" t="s">
        <v>165</v>
      </c>
      <c r="C92" s="140" t="s">
        <v>166</v>
      </c>
      <c r="D92" s="140"/>
      <c r="E92" s="140"/>
      <c r="F92" s="37">
        <v>31704321.552479997</v>
      </c>
      <c r="G92" s="9"/>
      <c r="I92" s="38"/>
    </row>
    <row r="93" spans="1:9" s="14" customFormat="1" ht="18" x14ac:dyDescent="0.35">
      <c r="A93" s="35" t="s">
        <v>47</v>
      </c>
      <c r="B93" s="39" t="s">
        <v>167</v>
      </c>
      <c r="C93" s="40"/>
      <c r="D93" s="40" t="s">
        <v>168</v>
      </c>
      <c r="E93" s="41"/>
      <c r="F93" s="42">
        <v>952620.39593999996</v>
      </c>
      <c r="G93" s="9"/>
      <c r="I93" s="38"/>
    </row>
    <row r="94" spans="1:9" s="14" customFormat="1" ht="17.25" customHeight="1" x14ac:dyDescent="0.25">
      <c r="A94" s="35" t="s">
        <v>47</v>
      </c>
      <c r="B94" s="46" t="s">
        <v>169</v>
      </c>
      <c r="C94" s="43"/>
      <c r="D94" s="40" t="s">
        <v>170</v>
      </c>
      <c r="E94" s="44"/>
      <c r="F94" s="42">
        <v>2851985.1318899998</v>
      </c>
      <c r="G94" s="9"/>
      <c r="I94" s="38"/>
    </row>
    <row r="95" spans="1:9" s="14" customFormat="1" ht="17.25" customHeight="1" x14ac:dyDescent="0.25">
      <c r="A95" s="35" t="s">
        <v>47</v>
      </c>
      <c r="B95" s="46" t="s">
        <v>171</v>
      </c>
      <c r="C95" s="43"/>
      <c r="D95" s="43"/>
      <c r="E95" s="44" t="s">
        <v>172</v>
      </c>
      <c r="F95" s="47"/>
      <c r="G95" s="9"/>
      <c r="I95" s="38"/>
    </row>
    <row r="96" spans="1:9" s="14" customFormat="1" ht="18" x14ac:dyDescent="0.25">
      <c r="A96" s="35" t="s">
        <v>47</v>
      </c>
      <c r="B96" s="46" t="s">
        <v>173</v>
      </c>
      <c r="C96" s="40"/>
      <c r="D96" s="40"/>
      <c r="E96" s="44" t="s">
        <v>174</v>
      </c>
      <c r="F96" s="47"/>
      <c r="G96" s="9"/>
      <c r="I96" s="38"/>
    </row>
    <row r="97" spans="1:9" s="14" customFormat="1" ht="17.25" customHeight="1" x14ac:dyDescent="0.25">
      <c r="A97" s="35" t="s">
        <v>47</v>
      </c>
      <c r="B97" s="46" t="s">
        <v>175</v>
      </c>
      <c r="C97" s="43"/>
      <c r="D97" s="43"/>
      <c r="E97" s="44" t="s">
        <v>176</v>
      </c>
      <c r="F97" s="47">
        <v>2851985.1318899998</v>
      </c>
      <c r="G97" s="9"/>
      <c r="I97" s="38"/>
    </row>
    <row r="98" spans="1:9" s="14" customFormat="1" ht="18" x14ac:dyDescent="0.35">
      <c r="A98" s="35" t="s">
        <v>47</v>
      </c>
      <c r="B98" s="39" t="s">
        <v>177</v>
      </c>
      <c r="C98" s="40"/>
      <c r="D98" s="40" t="s">
        <v>178</v>
      </c>
      <c r="E98" s="41"/>
      <c r="F98" s="42">
        <v>9834990.7661400009</v>
      </c>
      <c r="G98" s="9"/>
      <c r="I98" s="38"/>
    </row>
    <row r="99" spans="1:9" s="14" customFormat="1" ht="17.25" customHeight="1" x14ac:dyDescent="0.25">
      <c r="A99" s="35" t="s">
        <v>47</v>
      </c>
      <c r="B99" s="46" t="s">
        <v>179</v>
      </c>
      <c r="C99" s="43"/>
      <c r="D99" s="43"/>
      <c r="E99" s="44" t="s">
        <v>172</v>
      </c>
      <c r="F99" s="47">
        <v>8448577.3793100007</v>
      </c>
      <c r="G99" s="9"/>
      <c r="I99" s="38"/>
    </row>
    <row r="100" spans="1:9" s="14" customFormat="1" ht="17.25" customHeight="1" x14ac:dyDescent="0.25">
      <c r="A100" s="35" t="s">
        <v>47</v>
      </c>
      <c r="B100" s="46" t="s">
        <v>180</v>
      </c>
      <c r="C100" s="43"/>
      <c r="D100" s="43"/>
      <c r="E100" s="44" t="s">
        <v>181</v>
      </c>
      <c r="F100" s="47">
        <v>1386413.38683</v>
      </c>
      <c r="G100" s="9"/>
      <c r="I100" s="38"/>
    </row>
    <row r="101" spans="1:9" s="14" customFormat="1" ht="17.25" customHeight="1" x14ac:dyDescent="0.25">
      <c r="A101" s="35" t="s">
        <v>47</v>
      </c>
      <c r="B101" s="46" t="s">
        <v>182</v>
      </c>
      <c r="C101" s="43"/>
      <c r="D101" s="43"/>
      <c r="E101" s="44" t="s">
        <v>183</v>
      </c>
      <c r="F101" s="47"/>
      <c r="G101" s="9"/>
      <c r="I101" s="38"/>
    </row>
    <row r="102" spans="1:9" s="14" customFormat="1" ht="18" x14ac:dyDescent="0.25">
      <c r="A102" s="35" t="s">
        <v>47</v>
      </c>
      <c r="B102" s="46" t="s">
        <v>184</v>
      </c>
      <c r="C102" s="40"/>
      <c r="D102" s="40"/>
      <c r="E102" s="44" t="s">
        <v>176</v>
      </c>
      <c r="F102" s="47"/>
      <c r="G102" s="9"/>
      <c r="I102" s="38"/>
    </row>
    <row r="103" spans="1:9" s="14" customFormat="1" ht="17.25" customHeight="1" x14ac:dyDescent="0.25">
      <c r="A103" s="35" t="s">
        <v>47</v>
      </c>
      <c r="B103" s="46" t="s">
        <v>185</v>
      </c>
      <c r="C103" s="43"/>
      <c r="D103" s="43"/>
      <c r="E103" s="44" t="s">
        <v>186</v>
      </c>
      <c r="F103" s="47"/>
      <c r="G103" s="9"/>
      <c r="I103" s="38"/>
    </row>
    <row r="104" spans="1:9" s="14" customFormat="1" ht="17.25" customHeight="1" x14ac:dyDescent="0.25">
      <c r="A104" s="35" t="s">
        <v>47</v>
      </c>
      <c r="B104" s="46" t="s">
        <v>187</v>
      </c>
      <c r="C104" s="43"/>
      <c r="D104" s="40" t="s">
        <v>188</v>
      </c>
      <c r="E104" s="44"/>
      <c r="F104" s="42"/>
      <c r="G104" s="9"/>
      <c r="I104" s="38"/>
    </row>
    <row r="105" spans="1:9" s="14" customFormat="1" ht="17.25" customHeight="1" x14ac:dyDescent="0.25">
      <c r="A105" s="35" t="s">
        <v>47</v>
      </c>
      <c r="B105" s="46" t="s">
        <v>189</v>
      </c>
      <c r="C105" s="43"/>
      <c r="D105" s="40" t="s">
        <v>190</v>
      </c>
      <c r="E105" s="44"/>
      <c r="F105" s="42">
        <v>18064725.258510001</v>
      </c>
      <c r="G105" s="9"/>
      <c r="I105" s="38"/>
    </row>
    <row r="106" spans="1:9" s="14" customFormat="1" ht="18.75" x14ac:dyDescent="0.25">
      <c r="A106" s="35" t="s">
        <v>47</v>
      </c>
      <c r="B106" s="45" t="s">
        <v>191</v>
      </c>
      <c r="C106" s="140" t="s">
        <v>192</v>
      </c>
      <c r="D106" s="140"/>
      <c r="E106" s="140"/>
      <c r="F106" s="37">
        <v>22477334.98288</v>
      </c>
      <c r="G106" s="9"/>
      <c r="I106" s="38"/>
    </row>
    <row r="107" spans="1:9" s="14" customFormat="1" ht="18" x14ac:dyDescent="0.35">
      <c r="A107" s="35" t="s">
        <v>47</v>
      </c>
      <c r="B107" s="39" t="s">
        <v>193</v>
      </c>
      <c r="C107" s="40"/>
      <c r="D107" s="40" t="s">
        <v>194</v>
      </c>
      <c r="E107" s="41"/>
      <c r="F107" s="42">
        <v>37456.698960000002</v>
      </c>
      <c r="G107" s="9"/>
      <c r="I107" s="38"/>
    </row>
    <row r="108" spans="1:9" s="14" customFormat="1" ht="17.25" customHeight="1" x14ac:dyDescent="0.25">
      <c r="A108" s="35" t="s">
        <v>47</v>
      </c>
      <c r="B108" s="46" t="s">
        <v>195</v>
      </c>
      <c r="C108" s="43"/>
      <c r="D108" s="40" t="s">
        <v>196</v>
      </c>
      <c r="E108" s="44"/>
      <c r="F108" s="42">
        <v>1423401.76587</v>
      </c>
      <c r="G108" s="9"/>
      <c r="I108" s="38"/>
    </row>
    <row r="109" spans="1:9" s="14" customFormat="1" ht="17.25" customHeight="1" x14ac:dyDescent="0.25">
      <c r="A109" s="35" t="s">
        <v>47</v>
      </c>
      <c r="B109" s="46" t="s">
        <v>197</v>
      </c>
      <c r="C109" s="43"/>
      <c r="D109" s="43"/>
      <c r="E109" s="44" t="s">
        <v>198</v>
      </c>
      <c r="F109" s="47"/>
      <c r="G109" s="9"/>
      <c r="I109" s="38"/>
    </row>
    <row r="110" spans="1:9" s="14" customFormat="1" ht="17.25" customHeight="1" x14ac:dyDescent="0.25">
      <c r="A110" s="35" t="s">
        <v>47</v>
      </c>
      <c r="B110" s="46" t="s">
        <v>199</v>
      </c>
      <c r="C110" s="43"/>
      <c r="D110" s="43"/>
      <c r="E110" s="44" t="s">
        <v>200</v>
      </c>
      <c r="F110" s="47"/>
      <c r="G110" s="9"/>
      <c r="I110" s="38"/>
    </row>
    <row r="111" spans="1:9" s="14" customFormat="1" ht="17.25" customHeight="1" x14ac:dyDescent="0.25">
      <c r="A111" s="35" t="s">
        <v>47</v>
      </c>
      <c r="B111" s="46" t="s">
        <v>201</v>
      </c>
      <c r="C111" s="43"/>
      <c r="D111" s="40"/>
      <c r="E111" s="44" t="s">
        <v>202</v>
      </c>
      <c r="F111" s="47"/>
      <c r="G111" s="9"/>
      <c r="I111" s="38"/>
    </row>
    <row r="112" spans="1:9" s="14" customFormat="1" ht="17.25" customHeight="1" x14ac:dyDescent="0.25">
      <c r="A112" s="35" t="s">
        <v>47</v>
      </c>
      <c r="B112" s="46" t="s">
        <v>203</v>
      </c>
      <c r="C112" s="43"/>
      <c r="D112" s="43"/>
      <c r="E112" s="44" t="s">
        <v>204</v>
      </c>
      <c r="F112" s="47">
        <v>619653.50445000001</v>
      </c>
      <c r="G112" s="9"/>
      <c r="I112" s="38"/>
    </row>
    <row r="113" spans="1:9" s="14" customFormat="1" ht="18" x14ac:dyDescent="0.25">
      <c r="A113" s="35" t="s">
        <v>47</v>
      </c>
      <c r="B113" s="46" t="s">
        <v>205</v>
      </c>
      <c r="C113" s="40"/>
      <c r="D113" s="40"/>
      <c r="E113" s="44" t="s">
        <v>206</v>
      </c>
      <c r="F113" s="47">
        <v>803748.26142</v>
      </c>
      <c r="G113" s="9"/>
      <c r="I113" s="38"/>
    </row>
    <row r="114" spans="1:9" s="14" customFormat="1" ht="17.25" customHeight="1" x14ac:dyDescent="0.25">
      <c r="A114" s="35" t="s">
        <v>47</v>
      </c>
      <c r="B114" s="46" t="s">
        <v>207</v>
      </c>
      <c r="C114" s="43"/>
      <c r="D114" s="43"/>
      <c r="E114" s="44" t="s">
        <v>208</v>
      </c>
      <c r="F114" s="47"/>
      <c r="G114" s="9"/>
      <c r="I114" s="38"/>
    </row>
    <row r="115" spans="1:9" s="14" customFormat="1" ht="18" x14ac:dyDescent="0.25">
      <c r="A115" s="35" t="s">
        <v>47</v>
      </c>
      <c r="B115" s="46" t="s">
        <v>209</v>
      </c>
      <c r="C115" s="40"/>
      <c r="D115" s="40"/>
      <c r="E115" s="44" t="s">
        <v>210</v>
      </c>
      <c r="F115" s="47"/>
      <c r="G115" s="9"/>
      <c r="I115" s="38"/>
    </row>
    <row r="116" spans="1:9" s="14" customFormat="1" ht="33.75" customHeight="1" x14ac:dyDescent="0.25">
      <c r="A116" s="35" t="s">
        <v>47</v>
      </c>
      <c r="B116" s="46" t="s">
        <v>211</v>
      </c>
      <c r="C116" s="43"/>
      <c r="D116" s="139" t="s">
        <v>212</v>
      </c>
      <c r="E116" s="139"/>
      <c r="F116" s="42">
        <v>7049518.1384000005</v>
      </c>
      <c r="G116" s="9"/>
      <c r="I116" s="38"/>
    </row>
    <row r="117" spans="1:9" s="14" customFormat="1" ht="17.25" customHeight="1" x14ac:dyDescent="0.25">
      <c r="A117" s="35" t="s">
        <v>47</v>
      </c>
      <c r="B117" s="46" t="s">
        <v>213</v>
      </c>
      <c r="C117" s="43"/>
      <c r="D117" s="43"/>
      <c r="E117" s="44" t="s">
        <v>214</v>
      </c>
      <c r="F117" s="47">
        <v>6919904.4944000002</v>
      </c>
      <c r="G117" s="9"/>
      <c r="I117" s="38"/>
    </row>
    <row r="118" spans="1:9" s="14" customFormat="1" ht="17.25" customHeight="1" x14ac:dyDescent="0.25">
      <c r="A118" s="35" t="s">
        <v>47</v>
      </c>
      <c r="B118" s="46" t="s">
        <v>215</v>
      </c>
      <c r="C118" s="43"/>
      <c r="D118" s="43"/>
      <c r="E118" s="44" t="s">
        <v>216</v>
      </c>
      <c r="F118" s="47"/>
      <c r="G118" s="9"/>
      <c r="I118" s="38"/>
    </row>
    <row r="119" spans="1:9" s="14" customFormat="1" ht="18" x14ac:dyDescent="0.25">
      <c r="A119" s="35" t="s">
        <v>47</v>
      </c>
      <c r="B119" s="46" t="s">
        <v>217</v>
      </c>
      <c r="C119" s="40"/>
      <c r="D119" s="40"/>
      <c r="E119" s="44" t="s">
        <v>218</v>
      </c>
      <c r="F119" s="47">
        <v>129613.644</v>
      </c>
      <c r="G119" s="9"/>
      <c r="I119" s="38"/>
    </row>
    <row r="120" spans="1:9" s="14" customFormat="1" ht="17.25" customHeight="1" x14ac:dyDescent="0.25">
      <c r="A120" s="35" t="s">
        <v>47</v>
      </c>
      <c r="B120" s="46" t="s">
        <v>219</v>
      </c>
      <c r="C120" s="43"/>
      <c r="D120" s="43"/>
      <c r="E120" s="44" t="s">
        <v>220</v>
      </c>
      <c r="F120" s="47"/>
      <c r="G120" s="9"/>
      <c r="I120" s="38"/>
    </row>
    <row r="121" spans="1:9" s="14" customFormat="1" ht="17.25" customHeight="1" x14ac:dyDescent="0.25">
      <c r="A121" s="35" t="s">
        <v>47</v>
      </c>
      <c r="B121" s="46" t="s">
        <v>221</v>
      </c>
      <c r="C121" s="43"/>
      <c r="D121" s="40" t="s">
        <v>222</v>
      </c>
      <c r="E121" s="44"/>
      <c r="F121" s="42">
        <v>7937897.5735100005</v>
      </c>
      <c r="G121" s="9"/>
      <c r="I121" s="38"/>
    </row>
    <row r="122" spans="1:9" s="14" customFormat="1" ht="17.25" customHeight="1" x14ac:dyDescent="0.25">
      <c r="A122" s="35" t="s">
        <v>47</v>
      </c>
      <c r="B122" s="46" t="s">
        <v>223</v>
      </c>
      <c r="C122" s="43"/>
      <c r="D122" s="40"/>
      <c r="E122" s="44" t="s">
        <v>224</v>
      </c>
      <c r="F122" s="47">
        <v>4064279.54146</v>
      </c>
      <c r="G122" s="9"/>
      <c r="I122" s="38"/>
    </row>
    <row r="123" spans="1:9" s="14" customFormat="1" ht="17.25" customHeight="1" x14ac:dyDescent="0.25">
      <c r="A123" s="35" t="s">
        <v>47</v>
      </c>
      <c r="B123" s="46" t="s">
        <v>225</v>
      </c>
      <c r="C123" s="43"/>
      <c r="D123" s="43"/>
      <c r="E123" s="44" t="s">
        <v>226</v>
      </c>
      <c r="F123" s="47"/>
      <c r="G123" s="9"/>
      <c r="I123" s="38"/>
    </row>
    <row r="124" spans="1:9" s="14" customFormat="1" ht="18" x14ac:dyDescent="0.25">
      <c r="A124" s="35" t="s">
        <v>47</v>
      </c>
      <c r="B124" s="46" t="s">
        <v>227</v>
      </c>
      <c r="C124" s="40"/>
      <c r="D124" s="40"/>
      <c r="E124" s="44" t="s">
        <v>228</v>
      </c>
      <c r="F124" s="47"/>
      <c r="G124" s="9"/>
      <c r="I124" s="38"/>
    </row>
    <row r="125" spans="1:9" s="14" customFormat="1" ht="17.25" customHeight="1" x14ac:dyDescent="0.25">
      <c r="A125" s="35" t="s">
        <v>47</v>
      </c>
      <c r="B125" s="46" t="s">
        <v>229</v>
      </c>
      <c r="C125" s="43"/>
      <c r="D125" s="43"/>
      <c r="E125" s="44" t="s">
        <v>230</v>
      </c>
      <c r="F125" s="47">
        <v>196681.98428999999</v>
      </c>
      <c r="G125" s="9"/>
      <c r="I125" s="38"/>
    </row>
    <row r="126" spans="1:9" s="14" customFormat="1" ht="17.25" customHeight="1" x14ac:dyDescent="0.25">
      <c r="A126" s="35" t="s">
        <v>47</v>
      </c>
      <c r="B126" s="46" t="s">
        <v>231</v>
      </c>
      <c r="C126" s="43"/>
      <c r="D126" s="43"/>
      <c r="E126" s="44" t="s">
        <v>232</v>
      </c>
      <c r="F126" s="47"/>
      <c r="G126" s="9"/>
      <c r="I126" s="38"/>
    </row>
    <row r="127" spans="1:9" s="14" customFormat="1" ht="17.25" customHeight="1" x14ac:dyDescent="0.25">
      <c r="A127" s="35" t="s">
        <v>47</v>
      </c>
      <c r="B127" s="46" t="s">
        <v>233</v>
      </c>
      <c r="C127" s="43"/>
      <c r="D127" s="43"/>
      <c r="E127" s="44" t="s">
        <v>234</v>
      </c>
      <c r="F127" s="47">
        <v>3676936.04776</v>
      </c>
      <c r="G127" s="9"/>
      <c r="I127" s="38"/>
    </row>
    <row r="128" spans="1:9" s="14" customFormat="1" ht="17.25" customHeight="1" x14ac:dyDescent="0.25">
      <c r="A128" s="35" t="s">
        <v>47</v>
      </c>
      <c r="B128" s="46" t="s">
        <v>235</v>
      </c>
      <c r="C128" s="43"/>
      <c r="D128" s="43"/>
      <c r="E128" s="44" t="s">
        <v>236</v>
      </c>
      <c r="F128" s="47"/>
      <c r="G128" s="9"/>
      <c r="I128" s="38"/>
    </row>
    <row r="129" spans="1:9" s="14" customFormat="1" ht="17.25" customHeight="1" x14ac:dyDescent="0.25">
      <c r="A129" s="35" t="s">
        <v>47</v>
      </c>
      <c r="B129" s="46" t="s">
        <v>237</v>
      </c>
      <c r="C129" s="43"/>
      <c r="D129" s="43"/>
      <c r="E129" s="44" t="s">
        <v>210</v>
      </c>
      <c r="F129" s="47"/>
      <c r="G129" s="9"/>
      <c r="I129" s="38"/>
    </row>
    <row r="130" spans="1:9" s="14" customFormat="1" ht="17.25" customHeight="1" x14ac:dyDescent="0.25">
      <c r="A130" s="35" t="s">
        <v>47</v>
      </c>
      <c r="B130" s="46" t="s">
        <v>238</v>
      </c>
      <c r="C130" s="43"/>
      <c r="D130" s="40"/>
      <c r="E130" s="44" t="s">
        <v>239</v>
      </c>
      <c r="F130" s="47"/>
      <c r="G130" s="9"/>
      <c r="I130" s="38"/>
    </row>
    <row r="131" spans="1:9" s="14" customFormat="1" ht="17.25" customHeight="1" x14ac:dyDescent="0.25">
      <c r="A131" s="35" t="s">
        <v>47</v>
      </c>
      <c r="B131" s="46" t="s">
        <v>240</v>
      </c>
      <c r="C131" s="43"/>
      <c r="D131" s="40" t="s">
        <v>241</v>
      </c>
      <c r="E131" s="44"/>
      <c r="F131" s="42">
        <v>581566.23653999995</v>
      </c>
      <c r="G131" s="9"/>
      <c r="I131" s="38"/>
    </row>
    <row r="132" spans="1:9" s="14" customFormat="1" ht="18" x14ac:dyDescent="0.25">
      <c r="A132" s="35" t="s">
        <v>47</v>
      </c>
      <c r="B132" s="46" t="s">
        <v>242</v>
      </c>
      <c r="C132" s="40"/>
      <c r="D132" s="40"/>
      <c r="E132" s="44" t="s">
        <v>243</v>
      </c>
      <c r="F132" s="47">
        <v>402854.58240000001</v>
      </c>
      <c r="G132" s="9"/>
      <c r="I132" s="38"/>
    </row>
    <row r="133" spans="1:9" s="14" customFormat="1" ht="30" customHeight="1" x14ac:dyDescent="0.25">
      <c r="A133" s="35" t="s">
        <v>47</v>
      </c>
      <c r="B133" s="46" t="s">
        <v>244</v>
      </c>
      <c r="C133" s="43"/>
      <c r="D133" s="43"/>
      <c r="E133" s="44" t="s">
        <v>245</v>
      </c>
      <c r="F133" s="47"/>
      <c r="G133" s="9"/>
      <c r="I133" s="38"/>
    </row>
    <row r="134" spans="1:9" s="14" customFormat="1" ht="36" x14ac:dyDescent="0.25">
      <c r="A134" s="35" t="s">
        <v>47</v>
      </c>
      <c r="B134" s="46" t="s">
        <v>246</v>
      </c>
      <c r="C134" s="43"/>
      <c r="D134" s="43"/>
      <c r="E134" s="44" t="s">
        <v>247</v>
      </c>
      <c r="F134" s="47">
        <v>178711.65414</v>
      </c>
      <c r="G134" s="9"/>
      <c r="I134" s="38"/>
    </row>
    <row r="135" spans="1:9" s="14" customFormat="1" ht="17.25" customHeight="1" x14ac:dyDescent="0.25">
      <c r="A135" s="35" t="s">
        <v>47</v>
      </c>
      <c r="B135" s="46" t="s">
        <v>248</v>
      </c>
      <c r="C135" s="43"/>
      <c r="D135" s="43"/>
      <c r="E135" s="44" t="s">
        <v>249</v>
      </c>
      <c r="F135" s="47"/>
      <c r="G135" s="9"/>
      <c r="I135" s="38"/>
    </row>
    <row r="136" spans="1:9" s="14" customFormat="1" ht="17.25" customHeight="1" x14ac:dyDescent="0.25">
      <c r="A136" s="35" t="s">
        <v>47</v>
      </c>
      <c r="B136" s="46" t="s">
        <v>250</v>
      </c>
      <c r="C136" s="43"/>
      <c r="D136" s="43"/>
      <c r="E136" s="44" t="s">
        <v>251</v>
      </c>
      <c r="F136" s="47"/>
      <c r="G136" s="9"/>
      <c r="I136" s="38"/>
    </row>
    <row r="137" spans="1:9" s="14" customFormat="1" ht="17.25" customHeight="1" x14ac:dyDescent="0.25">
      <c r="A137" s="35" t="s">
        <v>47</v>
      </c>
      <c r="B137" s="46" t="s">
        <v>252</v>
      </c>
      <c r="C137" s="43"/>
      <c r="D137" s="43"/>
      <c r="E137" s="44" t="s">
        <v>253</v>
      </c>
      <c r="F137" s="47"/>
      <c r="G137" s="9"/>
      <c r="I137" s="38"/>
    </row>
    <row r="138" spans="1:9" s="14" customFormat="1" ht="17.25" customHeight="1" x14ac:dyDescent="0.25">
      <c r="A138" s="35" t="s">
        <v>47</v>
      </c>
      <c r="B138" s="46" t="s">
        <v>254</v>
      </c>
      <c r="C138" s="43"/>
      <c r="D138" s="43"/>
      <c r="E138" s="44" t="s">
        <v>255</v>
      </c>
      <c r="F138" s="47"/>
      <c r="G138" s="9"/>
      <c r="I138" s="38"/>
    </row>
    <row r="139" spans="1:9" s="14" customFormat="1" ht="17.25" customHeight="1" x14ac:dyDescent="0.25">
      <c r="A139" s="35" t="s">
        <v>47</v>
      </c>
      <c r="B139" s="46" t="s">
        <v>256</v>
      </c>
      <c r="C139" s="43"/>
      <c r="D139" s="43"/>
      <c r="E139" s="44" t="s">
        <v>257</v>
      </c>
      <c r="F139" s="47"/>
      <c r="G139" s="9"/>
      <c r="I139" s="38"/>
    </row>
    <row r="140" spans="1:9" s="14" customFormat="1" ht="17.25" customHeight="1" x14ac:dyDescent="0.25">
      <c r="A140" s="35" t="s">
        <v>47</v>
      </c>
      <c r="B140" s="46" t="s">
        <v>258</v>
      </c>
      <c r="C140" s="43"/>
      <c r="D140" s="43"/>
      <c r="E140" s="44" t="s">
        <v>259</v>
      </c>
      <c r="F140" s="47"/>
      <c r="G140" s="9"/>
      <c r="I140" s="38"/>
    </row>
    <row r="141" spans="1:9" s="14" customFormat="1" ht="18" x14ac:dyDescent="0.35">
      <c r="A141" s="35" t="s">
        <v>47</v>
      </c>
      <c r="B141" s="39" t="s">
        <v>260</v>
      </c>
      <c r="C141" s="40"/>
      <c r="D141" s="40" t="s">
        <v>261</v>
      </c>
      <c r="E141" s="41"/>
      <c r="F141" s="42">
        <v>5447494.5696</v>
      </c>
      <c r="G141" s="9"/>
      <c r="I141" s="38"/>
    </row>
    <row r="142" spans="1:9" s="14" customFormat="1" ht="17.25" customHeight="1" x14ac:dyDescent="0.25">
      <c r="A142" s="35" t="s">
        <v>47</v>
      </c>
      <c r="B142" s="46" t="s">
        <v>262</v>
      </c>
      <c r="C142" s="43"/>
      <c r="D142" s="43"/>
      <c r="E142" s="44" t="s">
        <v>263</v>
      </c>
      <c r="F142" s="47">
        <v>2025245.4525899999</v>
      </c>
      <c r="G142" s="9"/>
      <c r="I142" s="38"/>
    </row>
    <row r="143" spans="1:9" s="14" customFormat="1" ht="17.25" customHeight="1" x14ac:dyDescent="0.25">
      <c r="A143" s="35" t="s">
        <v>47</v>
      </c>
      <c r="B143" s="46" t="s">
        <v>264</v>
      </c>
      <c r="C143" s="43"/>
      <c r="D143" s="43"/>
      <c r="E143" s="44" t="s">
        <v>265</v>
      </c>
      <c r="F143" s="47">
        <v>1576168.8086999999</v>
      </c>
      <c r="G143" s="9"/>
      <c r="I143" s="38"/>
    </row>
    <row r="144" spans="1:9" s="14" customFormat="1" ht="17.25" customHeight="1" x14ac:dyDescent="0.25">
      <c r="A144" s="35" t="s">
        <v>47</v>
      </c>
      <c r="B144" s="46" t="s">
        <v>266</v>
      </c>
      <c r="C144" s="43"/>
      <c r="D144" s="43"/>
      <c r="E144" s="44" t="s">
        <v>267</v>
      </c>
      <c r="F144" s="47">
        <v>1846080.30831</v>
      </c>
      <c r="G144" s="9"/>
      <c r="I144" s="38"/>
    </row>
    <row r="145" spans="1:9" s="14" customFormat="1" ht="18" x14ac:dyDescent="0.35">
      <c r="A145" s="35" t="s">
        <v>47</v>
      </c>
      <c r="B145" s="39" t="s">
        <v>268</v>
      </c>
      <c r="C145" s="40"/>
      <c r="D145" s="40" t="s">
        <v>269</v>
      </c>
      <c r="E145" s="41"/>
      <c r="F145" s="42">
        <v>0</v>
      </c>
      <c r="G145" s="9"/>
      <c r="I145" s="38"/>
    </row>
    <row r="146" spans="1:9" s="14" customFormat="1" ht="17.25" customHeight="1" x14ac:dyDescent="0.25">
      <c r="A146" s="35" t="s">
        <v>47</v>
      </c>
      <c r="B146" s="46" t="s">
        <v>270</v>
      </c>
      <c r="C146" s="43"/>
      <c r="D146" s="43"/>
      <c r="E146" s="44" t="s">
        <v>271</v>
      </c>
      <c r="F146" s="47"/>
      <c r="G146" s="9"/>
      <c r="I146" s="38"/>
    </row>
    <row r="147" spans="1:9" s="14" customFormat="1" ht="17.25" customHeight="1" x14ac:dyDescent="0.25">
      <c r="A147" s="35" t="s">
        <v>47</v>
      </c>
      <c r="B147" s="46" t="s">
        <v>272</v>
      </c>
      <c r="C147" s="43"/>
      <c r="D147" s="43"/>
      <c r="E147" s="44" t="s">
        <v>273</v>
      </c>
      <c r="F147" s="47"/>
      <c r="G147" s="9"/>
      <c r="I147" s="38"/>
    </row>
    <row r="148" spans="1:9" s="14" customFormat="1" ht="36" x14ac:dyDescent="0.25">
      <c r="A148" s="35" t="s">
        <v>47</v>
      </c>
      <c r="B148" s="46" t="s">
        <v>274</v>
      </c>
      <c r="C148" s="40"/>
      <c r="D148" s="40"/>
      <c r="E148" s="44" t="s">
        <v>275</v>
      </c>
      <c r="F148" s="47"/>
      <c r="G148" s="9"/>
      <c r="I148" s="38"/>
    </row>
    <row r="149" spans="1:9" s="14" customFormat="1" ht="17.25" customHeight="1" x14ac:dyDescent="0.25">
      <c r="A149" s="35" t="s">
        <v>47</v>
      </c>
      <c r="B149" s="46" t="s">
        <v>276</v>
      </c>
      <c r="C149" s="43"/>
      <c r="D149" s="43"/>
      <c r="E149" s="44" t="s">
        <v>277</v>
      </c>
      <c r="F149" s="47"/>
      <c r="G149" s="9"/>
      <c r="I149" s="38"/>
    </row>
    <row r="150" spans="1:9" s="14" customFormat="1" ht="17.25" customHeight="1" x14ac:dyDescent="0.25">
      <c r="A150" s="35" t="s">
        <v>47</v>
      </c>
      <c r="B150" s="46" t="s">
        <v>278</v>
      </c>
      <c r="C150" s="43"/>
      <c r="D150" s="43"/>
      <c r="E150" s="44" t="s">
        <v>279</v>
      </c>
      <c r="F150" s="47"/>
      <c r="G150" s="9"/>
      <c r="I150" s="38"/>
    </row>
    <row r="151" spans="1:9" s="14" customFormat="1" ht="29.25" customHeight="1" x14ac:dyDescent="0.25">
      <c r="A151" s="35" t="s">
        <v>47</v>
      </c>
      <c r="B151" s="46" t="s">
        <v>280</v>
      </c>
      <c r="C151" s="43"/>
      <c r="D151" s="43"/>
      <c r="E151" s="44" t="s">
        <v>281</v>
      </c>
      <c r="F151" s="47"/>
      <c r="G151" s="9"/>
      <c r="I151" s="38"/>
    </row>
    <row r="152" spans="1:9" s="14" customFormat="1" ht="18" x14ac:dyDescent="0.35">
      <c r="A152" s="35" t="s">
        <v>47</v>
      </c>
      <c r="B152" s="39" t="s">
        <v>282</v>
      </c>
      <c r="C152" s="40"/>
      <c r="D152" s="40" t="s">
        <v>190</v>
      </c>
      <c r="E152" s="41"/>
      <c r="F152" s="42"/>
      <c r="G152" s="9"/>
      <c r="I152" s="38"/>
    </row>
    <row r="153" spans="1:9" s="14" customFormat="1" ht="18.75" x14ac:dyDescent="0.25">
      <c r="A153" s="35" t="s">
        <v>283</v>
      </c>
      <c r="B153" s="45" t="s">
        <v>284</v>
      </c>
      <c r="C153" s="140" t="s">
        <v>285</v>
      </c>
      <c r="D153" s="140"/>
      <c r="E153" s="140"/>
      <c r="F153" s="37">
        <v>85193694.139555007</v>
      </c>
      <c r="G153" s="9"/>
      <c r="I153" s="38"/>
    </row>
    <row r="154" spans="1:9" s="14" customFormat="1" ht="30" customHeight="1" x14ac:dyDescent="0.25">
      <c r="A154" s="35" t="s">
        <v>283</v>
      </c>
      <c r="B154" s="39" t="s">
        <v>286</v>
      </c>
      <c r="C154" s="40"/>
      <c r="D154" s="139" t="s">
        <v>287</v>
      </c>
      <c r="E154" s="139"/>
      <c r="F154" s="42">
        <v>32663112.198429003</v>
      </c>
      <c r="G154" s="9"/>
      <c r="I154" s="38"/>
    </row>
    <row r="155" spans="1:9" s="14" customFormat="1" ht="17.25" customHeight="1" x14ac:dyDescent="0.25">
      <c r="A155" s="35" t="s">
        <v>283</v>
      </c>
      <c r="B155" s="46" t="s">
        <v>288</v>
      </c>
      <c r="C155" s="43"/>
      <c r="D155" s="43"/>
      <c r="E155" s="44" t="s">
        <v>289</v>
      </c>
      <c r="F155" s="47"/>
      <c r="G155" s="9"/>
      <c r="I155" s="38"/>
    </row>
    <row r="156" spans="1:9" s="14" customFormat="1" ht="17.25" customHeight="1" x14ac:dyDescent="0.25">
      <c r="A156" s="35" t="s">
        <v>283</v>
      </c>
      <c r="B156" s="46" t="s">
        <v>290</v>
      </c>
      <c r="C156" s="43"/>
      <c r="D156" s="43"/>
      <c r="E156" s="44" t="s">
        <v>291</v>
      </c>
      <c r="F156" s="47">
        <v>7708174.9492800003</v>
      </c>
      <c r="G156" s="9"/>
      <c r="I156" s="38"/>
    </row>
    <row r="157" spans="1:9" s="14" customFormat="1" ht="17.25" customHeight="1" x14ac:dyDescent="0.25">
      <c r="A157" s="35" t="s">
        <v>283</v>
      </c>
      <c r="B157" s="46" t="s">
        <v>292</v>
      </c>
      <c r="C157" s="43"/>
      <c r="D157" s="43"/>
      <c r="E157" s="44" t="s">
        <v>293</v>
      </c>
      <c r="F157" s="47"/>
      <c r="G157" s="9"/>
      <c r="I157" s="38"/>
    </row>
    <row r="158" spans="1:9" s="14" customFormat="1" ht="18" x14ac:dyDescent="0.25">
      <c r="A158" s="35" t="s">
        <v>283</v>
      </c>
      <c r="B158" s="46" t="s">
        <v>294</v>
      </c>
      <c r="C158" s="40"/>
      <c r="D158" s="40"/>
      <c r="E158" s="44" t="s">
        <v>295</v>
      </c>
      <c r="F158" s="47"/>
      <c r="G158" s="9"/>
      <c r="I158" s="38"/>
    </row>
    <row r="159" spans="1:9" s="14" customFormat="1" ht="17.25" customHeight="1" x14ac:dyDescent="0.25">
      <c r="A159" s="35" t="s">
        <v>283</v>
      </c>
      <c r="B159" s="46" t="s">
        <v>296</v>
      </c>
      <c r="C159" s="43"/>
      <c r="D159" s="43"/>
      <c r="E159" s="44" t="s">
        <v>297</v>
      </c>
      <c r="F159" s="47"/>
      <c r="G159" s="9"/>
      <c r="I159" s="38"/>
    </row>
    <row r="160" spans="1:9" s="14" customFormat="1" ht="17.25" customHeight="1" x14ac:dyDescent="0.25">
      <c r="A160" s="35" t="s">
        <v>283</v>
      </c>
      <c r="B160" s="46" t="s">
        <v>298</v>
      </c>
      <c r="C160" s="43"/>
      <c r="D160" s="43"/>
      <c r="E160" s="44" t="s">
        <v>299</v>
      </c>
      <c r="F160" s="47">
        <v>68692.168590000001</v>
      </c>
      <c r="G160" s="9"/>
      <c r="I160" s="38"/>
    </row>
    <row r="161" spans="1:9" s="14" customFormat="1" ht="17.25" customHeight="1" x14ac:dyDescent="0.25">
      <c r="A161" s="35" t="s">
        <v>283</v>
      </c>
      <c r="B161" s="46" t="s">
        <v>300</v>
      </c>
      <c r="C161" s="43"/>
      <c r="D161" s="43"/>
      <c r="E161" s="44" t="s">
        <v>301</v>
      </c>
      <c r="F161" s="47"/>
      <c r="G161" s="9"/>
      <c r="I161" s="38"/>
    </row>
    <row r="162" spans="1:9" s="14" customFormat="1" ht="17.25" customHeight="1" x14ac:dyDescent="0.25">
      <c r="A162" s="35" t="s">
        <v>283</v>
      </c>
      <c r="B162" s="46" t="s">
        <v>302</v>
      </c>
      <c r="C162" s="43"/>
      <c r="D162" s="43"/>
      <c r="E162" s="44" t="s">
        <v>303</v>
      </c>
      <c r="F162" s="47">
        <v>20278054.895629</v>
      </c>
      <c r="G162" s="9"/>
      <c r="I162" s="38"/>
    </row>
    <row r="163" spans="1:9" s="14" customFormat="1" ht="17.25" customHeight="1" x14ac:dyDescent="0.25">
      <c r="A163" s="35" t="s">
        <v>283</v>
      </c>
      <c r="B163" s="46" t="s">
        <v>304</v>
      </c>
      <c r="C163" s="43"/>
      <c r="D163" s="43"/>
      <c r="E163" s="44" t="s">
        <v>305</v>
      </c>
      <c r="F163" s="47"/>
      <c r="G163" s="9"/>
      <c r="I163" s="38"/>
    </row>
    <row r="164" spans="1:9" s="14" customFormat="1" ht="17.25" customHeight="1" x14ac:dyDescent="0.25">
      <c r="A164" s="35" t="s">
        <v>283</v>
      </c>
      <c r="B164" s="46" t="s">
        <v>306</v>
      </c>
      <c r="C164" s="43"/>
      <c r="D164" s="43"/>
      <c r="E164" s="44" t="s">
        <v>307</v>
      </c>
      <c r="F164" s="47"/>
      <c r="G164" s="9"/>
      <c r="I164" s="38"/>
    </row>
    <row r="165" spans="1:9" s="14" customFormat="1" ht="17.25" customHeight="1" x14ac:dyDescent="0.25">
      <c r="A165" s="35" t="s">
        <v>283</v>
      </c>
      <c r="B165" s="46" t="s">
        <v>308</v>
      </c>
      <c r="C165" s="43"/>
      <c r="D165" s="43"/>
      <c r="E165" s="44" t="s">
        <v>309</v>
      </c>
      <c r="F165" s="47"/>
      <c r="G165" s="9"/>
      <c r="I165" s="38"/>
    </row>
    <row r="166" spans="1:9" s="14" customFormat="1" ht="17.25" customHeight="1" x14ac:dyDescent="0.25">
      <c r="A166" s="35" t="s">
        <v>283</v>
      </c>
      <c r="B166" s="46" t="s">
        <v>310</v>
      </c>
      <c r="C166" s="43"/>
      <c r="D166" s="43"/>
      <c r="E166" s="44" t="s">
        <v>311</v>
      </c>
      <c r="F166" s="47"/>
      <c r="G166" s="9"/>
      <c r="I166" s="38"/>
    </row>
    <row r="167" spans="1:9" s="14" customFormat="1" ht="17.25" customHeight="1" x14ac:dyDescent="0.25">
      <c r="A167" s="35" t="s">
        <v>283</v>
      </c>
      <c r="B167" s="46" t="s">
        <v>312</v>
      </c>
      <c r="C167" s="43"/>
      <c r="D167" s="43"/>
      <c r="E167" s="44" t="s">
        <v>313</v>
      </c>
      <c r="F167" s="47">
        <v>4608190.1849300005</v>
      </c>
      <c r="G167" s="9"/>
      <c r="I167" s="38"/>
    </row>
    <row r="168" spans="1:9" s="14" customFormat="1" ht="17.25" customHeight="1" x14ac:dyDescent="0.25">
      <c r="A168" s="35" t="s">
        <v>283</v>
      </c>
      <c r="B168" s="46" t="s">
        <v>314</v>
      </c>
      <c r="C168" s="43"/>
      <c r="D168" s="43"/>
      <c r="E168" s="44" t="s">
        <v>315</v>
      </c>
      <c r="F168" s="47"/>
      <c r="G168" s="9"/>
      <c r="I168" s="38"/>
    </row>
    <row r="169" spans="1:9" s="14" customFormat="1" ht="17.25" customHeight="1" x14ac:dyDescent="0.25">
      <c r="A169" s="35" t="s">
        <v>283</v>
      </c>
      <c r="B169" s="46" t="s">
        <v>316</v>
      </c>
      <c r="C169" s="43"/>
      <c r="D169" s="43"/>
      <c r="E169" s="44" t="s">
        <v>317</v>
      </c>
      <c r="F169" s="47"/>
      <c r="G169" s="9"/>
      <c r="I169" s="38"/>
    </row>
    <row r="170" spans="1:9" s="14" customFormat="1" ht="17.25" customHeight="1" x14ac:dyDescent="0.25">
      <c r="A170" s="35" t="s">
        <v>283</v>
      </c>
      <c r="B170" s="46" t="s">
        <v>318</v>
      </c>
      <c r="C170" s="43"/>
      <c r="D170" s="43"/>
      <c r="E170" s="44" t="s">
        <v>319</v>
      </c>
      <c r="F170" s="47"/>
      <c r="G170" s="9"/>
      <c r="I170" s="38"/>
    </row>
    <row r="171" spans="1:9" s="14" customFormat="1" ht="17.25" customHeight="1" x14ac:dyDescent="0.25">
      <c r="A171" s="35" t="s">
        <v>283</v>
      </c>
      <c r="B171" s="46" t="s">
        <v>320</v>
      </c>
      <c r="C171" s="43"/>
      <c r="D171" s="43"/>
      <c r="E171" s="44" t="s">
        <v>321</v>
      </c>
      <c r="F171" s="47"/>
      <c r="G171" s="9"/>
      <c r="I171" s="38"/>
    </row>
    <row r="172" spans="1:9" s="14" customFormat="1" ht="17.25" customHeight="1" x14ac:dyDescent="0.25">
      <c r="A172" s="35" t="s">
        <v>283</v>
      </c>
      <c r="B172" s="46" t="s">
        <v>322</v>
      </c>
      <c r="C172" s="43"/>
      <c r="D172" s="43"/>
      <c r="E172" s="44" t="s">
        <v>323</v>
      </c>
      <c r="F172" s="47"/>
      <c r="G172" s="9"/>
      <c r="I172" s="38"/>
    </row>
    <row r="173" spans="1:9" s="14" customFormat="1" ht="17.25" customHeight="1" x14ac:dyDescent="0.25">
      <c r="A173" s="35" t="s">
        <v>283</v>
      </c>
      <c r="B173" s="46" t="s">
        <v>324</v>
      </c>
      <c r="C173" s="43"/>
      <c r="D173" s="43"/>
      <c r="E173" s="44" t="s">
        <v>325</v>
      </c>
      <c r="F173" s="47"/>
      <c r="G173" s="9"/>
      <c r="I173" s="38"/>
    </row>
    <row r="174" spans="1:9" s="14" customFormat="1" ht="17.25" customHeight="1" x14ac:dyDescent="0.25">
      <c r="A174" s="35" t="s">
        <v>283</v>
      </c>
      <c r="B174" s="46" t="s">
        <v>326</v>
      </c>
      <c r="C174" s="43"/>
      <c r="D174" s="40" t="s">
        <v>327</v>
      </c>
      <c r="E174" s="44"/>
      <c r="F174" s="42">
        <v>45473556.760859996</v>
      </c>
      <c r="G174" s="9"/>
      <c r="I174" s="38"/>
    </row>
    <row r="175" spans="1:9" s="14" customFormat="1" ht="17.25" customHeight="1" x14ac:dyDescent="0.25">
      <c r="A175" s="35" t="s">
        <v>283</v>
      </c>
      <c r="B175" s="46" t="s">
        <v>328</v>
      </c>
      <c r="C175" s="43"/>
      <c r="D175" s="43"/>
      <c r="E175" s="44" t="s">
        <v>329</v>
      </c>
      <c r="F175" s="47">
        <v>2339600.4495999999</v>
      </c>
      <c r="G175" s="9"/>
      <c r="I175" s="38"/>
    </row>
    <row r="176" spans="1:9" s="14" customFormat="1" ht="36" x14ac:dyDescent="0.25">
      <c r="A176" s="35" t="s">
        <v>283</v>
      </c>
      <c r="B176" s="46" t="s">
        <v>330</v>
      </c>
      <c r="C176" s="40"/>
      <c r="D176" s="40"/>
      <c r="E176" s="44" t="s">
        <v>331</v>
      </c>
      <c r="F176" s="47"/>
      <c r="G176" s="9"/>
      <c r="I176" s="38"/>
    </row>
    <row r="177" spans="1:9" s="14" customFormat="1" ht="17.25" customHeight="1" x14ac:dyDescent="0.25">
      <c r="A177" s="35" t="s">
        <v>283</v>
      </c>
      <c r="B177" s="46" t="s">
        <v>332</v>
      </c>
      <c r="C177" s="43"/>
      <c r="D177" s="43"/>
      <c r="E177" s="44" t="s">
        <v>333</v>
      </c>
      <c r="F177" s="47"/>
      <c r="G177" s="9"/>
      <c r="I177" s="38"/>
    </row>
    <row r="178" spans="1:9" s="14" customFormat="1" ht="17.25" customHeight="1" x14ac:dyDescent="0.25">
      <c r="A178" s="35" t="s">
        <v>283</v>
      </c>
      <c r="B178" s="46" t="s">
        <v>334</v>
      </c>
      <c r="C178" s="43"/>
      <c r="D178" s="43"/>
      <c r="E178" s="44" t="s">
        <v>335</v>
      </c>
      <c r="F178" s="47"/>
      <c r="G178" s="9"/>
      <c r="I178" s="38"/>
    </row>
    <row r="179" spans="1:9" s="14" customFormat="1" ht="17.25" customHeight="1" x14ac:dyDescent="0.25">
      <c r="A179" s="35" t="s">
        <v>283</v>
      </c>
      <c r="B179" s="46" t="s">
        <v>336</v>
      </c>
      <c r="C179" s="43"/>
      <c r="D179" s="43"/>
      <c r="E179" s="44" t="s">
        <v>337</v>
      </c>
      <c r="F179" s="47">
        <v>38144776.924800001</v>
      </c>
      <c r="G179" s="9"/>
      <c r="I179" s="38"/>
    </row>
    <row r="180" spans="1:9" s="14" customFormat="1" ht="17.100000000000001" customHeight="1" x14ac:dyDescent="0.25">
      <c r="A180" s="35" t="s">
        <v>283</v>
      </c>
      <c r="B180" s="46" t="s">
        <v>338</v>
      </c>
      <c r="C180" s="43"/>
      <c r="D180" s="43"/>
      <c r="E180" s="44" t="s">
        <v>339</v>
      </c>
      <c r="F180" s="47"/>
      <c r="G180" s="9"/>
      <c r="I180" s="38"/>
    </row>
    <row r="181" spans="1:9" s="14" customFormat="1" ht="17.25" customHeight="1" x14ac:dyDescent="0.25">
      <c r="A181" s="35" t="s">
        <v>283</v>
      </c>
      <c r="B181" s="46" t="s">
        <v>340</v>
      </c>
      <c r="C181" s="43"/>
      <c r="D181" s="43"/>
      <c r="E181" s="44" t="s">
        <v>341</v>
      </c>
      <c r="F181" s="47"/>
      <c r="G181" s="9"/>
      <c r="I181" s="38"/>
    </row>
    <row r="182" spans="1:9" s="14" customFormat="1" ht="17.25" customHeight="1" x14ac:dyDescent="0.25">
      <c r="A182" s="35" t="s">
        <v>283</v>
      </c>
      <c r="B182" s="46" t="s">
        <v>342</v>
      </c>
      <c r="C182" s="43"/>
      <c r="D182" s="43"/>
      <c r="E182" s="44" t="s">
        <v>343</v>
      </c>
      <c r="F182" s="47"/>
      <c r="G182" s="9"/>
      <c r="I182" s="38"/>
    </row>
    <row r="183" spans="1:9" s="14" customFormat="1" ht="17.25" customHeight="1" x14ac:dyDescent="0.25">
      <c r="A183" s="35" t="s">
        <v>283</v>
      </c>
      <c r="B183" s="46" t="s">
        <v>344</v>
      </c>
      <c r="C183" s="43"/>
      <c r="D183" s="43"/>
      <c r="E183" s="44" t="s">
        <v>345</v>
      </c>
      <c r="F183" s="47">
        <v>4989179.3864599997</v>
      </c>
      <c r="G183" s="9"/>
      <c r="I183" s="38"/>
    </row>
    <row r="184" spans="1:9" s="14" customFormat="1" ht="17.100000000000001" customHeight="1" x14ac:dyDescent="0.25">
      <c r="A184" s="35" t="s">
        <v>283</v>
      </c>
      <c r="B184" s="46" t="s">
        <v>346</v>
      </c>
      <c r="C184" s="43"/>
      <c r="D184" s="43"/>
      <c r="E184" s="44" t="s">
        <v>325</v>
      </c>
      <c r="F184" s="47"/>
      <c r="G184" s="9"/>
      <c r="I184" s="38"/>
    </row>
    <row r="185" spans="1:9" s="14" customFormat="1" ht="17.25" customHeight="1" x14ac:dyDescent="0.25">
      <c r="A185" s="35" t="s">
        <v>283</v>
      </c>
      <c r="B185" s="46" t="s">
        <v>347</v>
      </c>
      <c r="C185" s="43"/>
      <c r="D185" s="40" t="s">
        <v>348</v>
      </c>
      <c r="E185" s="44"/>
      <c r="F185" s="42"/>
      <c r="G185" s="9"/>
      <c r="I185" s="38"/>
    </row>
    <row r="186" spans="1:9" s="14" customFormat="1" ht="17.25" customHeight="1" x14ac:dyDescent="0.25">
      <c r="A186" s="35" t="s">
        <v>283</v>
      </c>
      <c r="B186" s="46" t="s">
        <v>349</v>
      </c>
      <c r="C186" s="43"/>
      <c r="D186" s="40" t="s">
        <v>350</v>
      </c>
      <c r="E186" s="44"/>
      <c r="F186" s="42">
        <v>0</v>
      </c>
      <c r="G186" s="9"/>
      <c r="I186" s="38"/>
    </row>
    <row r="187" spans="1:9" s="14" customFormat="1" ht="17.25" customHeight="1" x14ac:dyDescent="0.25">
      <c r="A187" s="35" t="s">
        <v>283</v>
      </c>
      <c r="B187" s="46" t="s">
        <v>351</v>
      </c>
      <c r="C187" s="43"/>
      <c r="D187" s="43"/>
      <c r="E187" s="44" t="s">
        <v>352</v>
      </c>
      <c r="F187" s="47"/>
      <c r="G187" s="9"/>
      <c r="I187" s="38"/>
    </row>
    <row r="188" spans="1:9" s="14" customFormat="1" ht="17.25" customHeight="1" x14ac:dyDescent="0.25">
      <c r="A188" s="35" t="s">
        <v>283</v>
      </c>
      <c r="B188" s="46" t="s">
        <v>353</v>
      </c>
      <c r="C188" s="43"/>
      <c r="D188" s="43"/>
      <c r="E188" s="44" t="s">
        <v>354</v>
      </c>
      <c r="F188" s="47"/>
      <c r="G188" s="9"/>
      <c r="I188" s="38"/>
    </row>
    <row r="189" spans="1:9" s="14" customFormat="1" ht="17.25" customHeight="1" x14ac:dyDescent="0.25">
      <c r="A189" s="35" t="s">
        <v>283</v>
      </c>
      <c r="B189" s="46" t="s">
        <v>355</v>
      </c>
      <c r="C189" s="43"/>
      <c r="D189" s="43"/>
      <c r="E189" s="44" t="s">
        <v>356</v>
      </c>
      <c r="F189" s="47"/>
      <c r="G189" s="9"/>
      <c r="I189" s="38"/>
    </row>
    <row r="190" spans="1:9" s="14" customFormat="1" ht="17.25" customHeight="1" x14ac:dyDescent="0.25">
      <c r="A190" s="35" t="s">
        <v>283</v>
      </c>
      <c r="B190" s="46" t="s">
        <v>357</v>
      </c>
      <c r="C190" s="43"/>
      <c r="D190" s="43"/>
      <c r="E190" s="44" t="s">
        <v>358</v>
      </c>
      <c r="F190" s="47"/>
      <c r="G190" s="9"/>
      <c r="I190" s="38"/>
    </row>
    <row r="191" spans="1:9" s="14" customFormat="1" ht="17.25" customHeight="1" x14ac:dyDescent="0.25">
      <c r="A191" s="35" t="s">
        <v>359</v>
      </c>
      <c r="B191" s="46" t="s">
        <v>360</v>
      </c>
      <c r="C191" s="43"/>
      <c r="D191" s="43"/>
      <c r="E191" s="44" t="s">
        <v>361</v>
      </c>
      <c r="F191" s="47"/>
      <c r="G191" s="9"/>
      <c r="I191" s="38"/>
    </row>
    <row r="192" spans="1:9" s="14" customFormat="1" ht="17.25" customHeight="1" x14ac:dyDescent="0.25">
      <c r="A192" s="35" t="s">
        <v>359</v>
      </c>
      <c r="B192" s="46" t="s">
        <v>362</v>
      </c>
      <c r="C192" s="43"/>
      <c r="D192" s="43"/>
      <c r="E192" s="44" t="s">
        <v>363</v>
      </c>
      <c r="F192" s="47"/>
      <c r="G192" s="9"/>
      <c r="I192" s="38"/>
    </row>
    <row r="193" spans="1:9" s="14" customFormat="1" ht="17.25" customHeight="1" x14ac:dyDescent="0.25">
      <c r="A193" s="35" t="s">
        <v>359</v>
      </c>
      <c r="B193" s="46" t="s">
        <v>364</v>
      </c>
      <c r="C193" s="43"/>
      <c r="D193" s="43"/>
      <c r="E193" s="44" t="s">
        <v>365</v>
      </c>
      <c r="F193" s="47"/>
      <c r="G193" s="9"/>
      <c r="I193" s="38"/>
    </row>
    <row r="194" spans="1:9" s="14" customFormat="1" ht="17.25" customHeight="1" x14ac:dyDescent="0.25">
      <c r="A194" s="35" t="s">
        <v>359</v>
      </c>
      <c r="B194" s="46" t="s">
        <v>366</v>
      </c>
      <c r="C194" s="43"/>
      <c r="D194" s="43"/>
      <c r="E194" s="44" t="s">
        <v>325</v>
      </c>
      <c r="F194" s="47"/>
      <c r="G194" s="9"/>
      <c r="I194" s="38"/>
    </row>
    <row r="195" spans="1:9" s="14" customFormat="1" ht="17.25" customHeight="1" x14ac:dyDescent="0.25">
      <c r="A195" s="35" t="s">
        <v>359</v>
      </c>
      <c r="B195" s="46" t="s">
        <v>367</v>
      </c>
      <c r="C195" s="43"/>
      <c r="D195" s="40" t="s">
        <v>368</v>
      </c>
      <c r="E195" s="44"/>
      <c r="F195" s="42">
        <v>3050445.904776</v>
      </c>
      <c r="G195" s="9"/>
      <c r="I195" s="38"/>
    </row>
    <row r="196" spans="1:9" s="14" customFormat="1" ht="17.25" customHeight="1" x14ac:dyDescent="0.25">
      <c r="A196" s="35" t="s">
        <v>359</v>
      </c>
      <c r="B196" s="46" t="s">
        <v>369</v>
      </c>
      <c r="C196" s="43"/>
      <c r="D196" s="43"/>
      <c r="E196" s="44" t="s">
        <v>370</v>
      </c>
      <c r="F196" s="47">
        <v>931808.62743600004</v>
      </c>
      <c r="G196" s="9"/>
      <c r="I196" s="38"/>
    </row>
    <row r="197" spans="1:9" s="14" customFormat="1" ht="17.25" customHeight="1" x14ac:dyDescent="0.25">
      <c r="A197" s="35" t="s">
        <v>359</v>
      </c>
      <c r="B197" s="46" t="s">
        <v>371</v>
      </c>
      <c r="C197" s="43"/>
      <c r="D197" s="43"/>
      <c r="E197" s="44" t="s">
        <v>372</v>
      </c>
      <c r="F197" s="47">
        <v>64626.141419999898</v>
      </c>
      <c r="G197" s="9"/>
      <c r="I197" s="38"/>
    </row>
    <row r="198" spans="1:9" s="14" customFormat="1" ht="17.25" customHeight="1" x14ac:dyDescent="0.25">
      <c r="A198" s="35" t="s">
        <v>359</v>
      </c>
      <c r="B198" s="46" t="s">
        <v>373</v>
      </c>
      <c r="C198" s="43"/>
      <c r="D198" s="43"/>
      <c r="E198" s="44" t="s">
        <v>374</v>
      </c>
      <c r="F198" s="47"/>
      <c r="G198" s="9"/>
      <c r="I198" s="38"/>
    </row>
    <row r="199" spans="1:9" s="14" customFormat="1" ht="17.25" customHeight="1" x14ac:dyDescent="0.25">
      <c r="A199" s="35" t="s">
        <v>359</v>
      </c>
      <c r="B199" s="46" t="s">
        <v>375</v>
      </c>
      <c r="C199" s="43"/>
      <c r="D199" s="43"/>
      <c r="E199" s="44" t="s">
        <v>376</v>
      </c>
      <c r="F199" s="47"/>
      <c r="G199" s="9"/>
      <c r="I199" s="38"/>
    </row>
    <row r="200" spans="1:9" s="14" customFormat="1" ht="18" x14ac:dyDescent="0.25">
      <c r="A200" s="35" t="s">
        <v>359</v>
      </c>
      <c r="B200" s="46" t="s">
        <v>377</v>
      </c>
      <c r="C200" s="43"/>
      <c r="D200" s="43"/>
      <c r="E200" s="44" t="s">
        <v>378</v>
      </c>
      <c r="F200" s="47"/>
      <c r="G200" s="9"/>
      <c r="I200" s="38"/>
    </row>
    <row r="201" spans="1:9" s="14" customFormat="1" ht="17.25" customHeight="1" x14ac:dyDescent="0.25">
      <c r="A201" s="35" t="s">
        <v>359</v>
      </c>
      <c r="B201" s="46" t="s">
        <v>379</v>
      </c>
      <c r="C201" s="43"/>
      <c r="D201" s="43"/>
      <c r="E201" s="44" t="s">
        <v>380</v>
      </c>
      <c r="F201" s="47"/>
      <c r="G201" s="9"/>
      <c r="I201" s="38"/>
    </row>
    <row r="202" spans="1:9" s="14" customFormat="1" ht="17.25" customHeight="1" x14ac:dyDescent="0.25">
      <c r="A202" s="35" t="s">
        <v>359</v>
      </c>
      <c r="B202" s="46" t="s">
        <v>381</v>
      </c>
      <c r="C202" s="43"/>
      <c r="D202" s="43"/>
      <c r="E202" s="44" t="s">
        <v>382</v>
      </c>
      <c r="F202" s="47">
        <v>412051.37910000002</v>
      </c>
      <c r="G202" s="9"/>
      <c r="I202" s="38"/>
    </row>
    <row r="203" spans="1:9" s="14" customFormat="1" ht="17.25" customHeight="1" x14ac:dyDescent="0.25">
      <c r="A203" s="35" t="s">
        <v>283</v>
      </c>
      <c r="B203" s="46" t="s">
        <v>383</v>
      </c>
      <c r="C203" s="43"/>
      <c r="D203" s="43"/>
      <c r="E203" s="44" t="s">
        <v>384</v>
      </c>
      <c r="F203" s="47">
        <v>1641959.75682</v>
      </c>
      <c r="G203" s="9"/>
      <c r="I203" s="38"/>
    </row>
    <row r="204" spans="1:9" s="14" customFormat="1" ht="18" x14ac:dyDescent="0.25">
      <c r="A204" s="35" t="s">
        <v>283</v>
      </c>
      <c r="B204" s="46" t="s">
        <v>385</v>
      </c>
      <c r="C204" s="40"/>
      <c r="D204" s="40"/>
      <c r="E204" s="44" t="s">
        <v>386</v>
      </c>
      <c r="F204" s="47"/>
      <c r="G204" s="9"/>
      <c r="I204" s="38"/>
    </row>
    <row r="205" spans="1:9" s="14" customFormat="1" ht="17.25" customHeight="1" x14ac:dyDescent="0.25">
      <c r="A205" s="35" t="s">
        <v>283</v>
      </c>
      <c r="B205" s="46" t="s">
        <v>387</v>
      </c>
      <c r="C205" s="43"/>
      <c r="D205" s="43"/>
      <c r="E205" s="44" t="s">
        <v>388</v>
      </c>
      <c r="F205" s="47"/>
      <c r="G205" s="9"/>
      <c r="I205" s="38"/>
    </row>
    <row r="206" spans="1:9" s="14" customFormat="1" ht="17.25" customHeight="1" x14ac:dyDescent="0.25">
      <c r="A206" s="35" t="s">
        <v>283</v>
      </c>
      <c r="B206" s="46" t="s">
        <v>389</v>
      </c>
      <c r="C206" s="43"/>
      <c r="D206" s="43"/>
      <c r="E206" s="44" t="s">
        <v>390</v>
      </c>
      <c r="F206" s="47"/>
      <c r="G206" s="49"/>
      <c r="I206" s="38"/>
    </row>
    <row r="207" spans="1:9" s="14" customFormat="1" ht="17.25" customHeight="1" x14ac:dyDescent="0.25">
      <c r="A207" s="35" t="s">
        <v>283</v>
      </c>
      <c r="B207" s="46" t="s">
        <v>391</v>
      </c>
      <c r="C207" s="43"/>
      <c r="D207" s="43"/>
      <c r="E207" s="44" t="s">
        <v>325</v>
      </c>
      <c r="F207" s="47"/>
      <c r="G207" s="49"/>
      <c r="I207" s="38"/>
    </row>
    <row r="208" spans="1:9" s="14" customFormat="1" ht="45" customHeight="1" x14ac:dyDescent="0.25">
      <c r="A208" s="35" t="s">
        <v>283</v>
      </c>
      <c r="B208" s="46" t="s">
        <v>392</v>
      </c>
      <c r="C208" s="43"/>
      <c r="D208" s="139" t="s">
        <v>393</v>
      </c>
      <c r="E208" s="139"/>
      <c r="F208" s="42">
        <v>322153.29102</v>
      </c>
      <c r="G208" s="9"/>
      <c r="I208" s="38"/>
    </row>
    <row r="209" spans="1:9" s="14" customFormat="1" ht="17.25" customHeight="1" x14ac:dyDescent="0.25">
      <c r="A209" s="35" t="s">
        <v>283</v>
      </c>
      <c r="B209" s="46" t="s">
        <v>394</v>
      </c>
      <c r="C209" s="43"/>
      <c r="D209" s="40" t="s">
        <v>395</v>
      </c>
      <c r="E209" s="44"/>
      <c r="F209" s="42">
        <v>200296.15242</v>
      </c>
      <c r="I209" s="38"/>
    </row>
    <row r="210" spans="1:9" s="14" customFormat="1" ht="17.100000000000001" customHeight="1" x14ac:dyDescent="0.25">
      <c r="A210" s="35" t="s">
        <v>283</v>
      </c>
      <c r="B210" s="46" t="s">
        <v>396</v>
      </c>
      <c r="C210" s="43"/>
      <c r="D210" s="43"/>
      <c r="E210" s="44" t="s">
        <v>397</v>
      </c>
      <c r="F210" s="47"/>
      <c r="G210" s="9"/>
      <c r="I210" s="38"/>
    </row>
    <row r="211" spans="1:9" s="14" customFormat="1" ht="17.25" customHeight="1" x14ac:dyDescent="0.25">
      <c r="A211" s="35" t="s">
        <v>283</v>
      </c>
      <c r="B211" s="46" t="s">
        <v>398</v>
      </c>
      <c r="C211" s="43"/>
      <c r="D211" s="43"/>
      <c r="E211" s="44" t="s">
        <v>399</v>
      </c>
      <c r="F211" s="47">
        <v>200296.15242</v>
      </c>
      <c r="G211" s="9"/>
      <c r="I211" s="38"/>
    </row>
    <row r="212" spans="1:9" s="14" customFormat="1" ht="17.25" customHeight="1" x14ac:dyDescent="0.25">
      <c r="A212" s="35" t="s">
        <v>283</v>
      </c>
      <c r="B212" s="46" t="s">
        <v>400</v>
      </c>
      <c r="C212" s="43"/>
      <c r="D212" s="43"/>
      <c r="E212" s="44" t="s">
        <v>401</v>
      </c>
      <c r="F212" s="47"/>
      <c r="G212" s="9"/>
      <c r="I212" s="38"/>
    </row>
    <row r="213" spans="1:9" s="14" customFormat="1" ht="17.25" customHeight="1" x14ac:dyDescent="0.25">
      <c r="A213" s="35" t="s">
        <v>283</v>
      </c>
      <c r="B213" s="46" t="s">
        <v>402</v>
      </c>
      <c r="C213" s="43"/>
      <c r="D213" s="43"/>
      <c r="E213" s="44" t="s">
        <v>403</v>
      </c>
      <c r="F213" s="47"/>
      <c r="G213" s="9"/>
      <c r="I213" s="38"/>
    </row>
    <row r="214" spans="1:9" s="14" customFormat="1" ht="18" x14ac:dyDescent="0.25">
      <c r="A214" s="35" t="s">
        <v>283</v>
      </c>
      <c r="B214" s="46" t="s">
        <v>404</v>
      </c>
      <c r="C214" s="40"/>
      <c r="D214" s="40"/>
      <c r="E214" s="44" t="s">
        <v>325</v>
      </c>
      <c r="F214" s="47"/>
      <c r="G214" s="9"/>
      <c r="I214" s="38"/>
    </row>
    <row r="215" spans="1:9" s="14" customFormat="1" ht="17.25" customHeight="1" x14ac:dyDescent="0.25">
      <c r="A215" s="35" t="s">
        <v>283</v>
      </c>
      <c r="B215" s="46" t="s">
        <v>405</v>
      </c>
      <c r="C215" s="43"/>
      <c r="D215" s="40" t="s">
        <v>406</v>
      </c>
      <c r="E215" s="44"/>
      <c r="F215" s="42">
        <v>307892.44170000002</v>
      </c>
      <c r="G215" s="9"/>
      <c r="I215" s="38"/>
    </row>
    <row r="216" spans="1:9" s="14" customFormat="1" ht="17.25" customHeight="1" x14ac:dyDescent="0.25">
      <c r="A216" s="35" t="s">
        <v>283</v>
      </c>
      <c r="B216" s="46" t="s">
        <v>407</v>
      </c>
      <c r="C216" s="43"/>
      <c r="D216" s="43"/>
      <c r="E216" s="44" t="s">
        <v>408</v>
      </c>
      <c r="F216" s="47"/>
      <c r="G216" s="9"/>
      <c r="I216" s="38"/>
    </row>
    <row r="217" spans="1:9" s="14" customFormat="1" ht="17.25" customHeight="1" x14ac:dyDescent="0.25">
      <c r="A217" s="35" t="s">
        <v>283</v>
      </c>
      <c r="B217" s="46" t="s">
        <v>409</v>
      </c>
      <c r="C217" s="43"/>
      <c r="D217" s="43"/>
      <c r="E217" s="44" t="s">
        <v>410</v>
      </c>
      <c r="F217" s="47"/>
      <c r="G217" s="9"/>
      <c r="I217" s="38"/>
    </row>
    <row r="218" spans="1:9" s="14" customFormat="1" ht="17.25" customHeight="1" x14ac:dyDescent="0.25">
      <c r="A218" s="35" t="s">
        <v>283</v>
      </c>
      <c r="B218" s="46" t="s">
        <v>411</v>
      </c>
      <c r="C218" s="43"/>
      <c r="D218" s="43"/>
      <c r="E218" s="44" t="s">
        <v>412</v>
      </c>
      <c r="F218" s="47"/>
      <c r="G218" s="9"/>
      <c r="I218" s="38"/>
    </row>
    <row r="219" spans="1:9" s="14" customFormat="1" ht="17.25" customHeight="1" x14ac:dyDescent="0.25">
      <c r="A219" s="35" t="s">
        <v>283</v>
      </c>
      <c r="B219" s="46" t="s">
        <v>413</v>
      </c>
      <c r="C219" s="43"/>
      <c r="D219" s="43"/>
      <c r="E219" s="44" t="s">
        <v>414</v>
      </c>
      <c r="F219" s="47"/>
      <c r="G219" s="9"/>
      <c r="I219" s="38"/>
    </row>
    <row r="220" spans="1:9" s="14" customFormat="1" ht="17.25" customHeight="1" x14ac:dyDescent="0.25">
      <c r="A220" s="35" t="s">
        <v>283</v>
      </c>
      <c r="B220" s="46" t="s">
        <v>415</v>
      </c>
      <c r="C220" s="43"/>
      <c r="D220" s="43"/>
      <c r="E220" s="44" t="s">
        <v>416</v>
      </c>
      <c r="F220" s="47"/>
      <c r="G220" s="9"/>
      <c r="I220" s="38"/>
    </row>
    <row r="221" spans="1:9" s="14" customFormat="1" ht="17.25" customHeight="1" x14ac:dyDescent="0.25">
      <c r="A221" s="35" t="s">
        <v>283</v>
      </c>
      <c r="B221" s="46" t="s">
        <v>417</v>
      </c>
      <c r="C221" s="43"/>
      <c r="D221" s="43"/>
      <c r="E221" s="44" t="s">
        <v>418</v>
      </c>
      <c r="F221" s="47"/>
      <c r="G221" s="9"/>
      <c r="I221" s="38"/>
    </row>
    <row r="222" spans="1:9" s="14" customFormat="1" ht="17.25" customHeight="1" x14ac:dyDescent="0.25">
      <c r="A222" s="35" t="s">
        <v>283</v>
      </c>
      <c r="B222" s="46" t="s">
        <v>419</v>
      </c>
      <c r="C222" s="43"/>
      <c r="D222" s="43"/>
      <c r="E222" s="44" t="s">
        <v>420</v>
      </c>
      <c r="F222" s="47"/>
      <c r="G222" s="9"/>
      <c r="I222" s="38"/>
    </row>
    <row r="223" spans="1:9" s="14" customFormat="1" ht="17.25" customHeight="1" x14ac:dyDescent="0.25">
      <c r="A223" s="35" t="s">
        <v>283</v>
      </c>
      <c r="B223" s="46" t="s">
        <v>421</v>
      </c>
      <c r="C223" s="43"/>
      <c r="D223" s="40"/>
      <c r="E223" s="44" t="s">
        <v>422</v>
      </c>
      <c r="F223" s="47"/>
      <c r="G223" s="9"/>
      <c r="I223" s="38"/>
    </row>
    <row r="224" spans="1:9" s="14" customFormat="1" ht="17.25" customHeight="1" x14ac:dyDescent="0.25">
      <c r="A224" s="35" t="s">
        <v>283</v>
      </c>
      <c r="B224" s="46" t="s">
        <v>423</v>
      </c>
      <c r="C224" s="43"/>
      <c r="D224" s="40"/>
      <c r="E224" s="44" t="s">
        <v>424</v>
      </c>
      <c r="F224" s="47">
        <v>307892.44170000002</v>
      </c>
      <c r="G224" s="9"/>
      <c r="I224" s="38"/>
    </row>
    <row r="225" spans="1:9" s="14" customFormat="1" ht="17.25" customHeight="1" x14ac:dyDescent="0.25">
      <c r="A225" s="35" t="s">
        <v>283</v>
      </c>
      <c r="B225" s="46" t="s">
        <v>425</v>
      </c>
      <c r="C225" s="43"/>
      <c r="D225" s="43"/>
      <c r="E225" s="44" t="s">
        <v>390</v>
      </c>
      <c r="F225" s="47"/>
      <c r="G225" s="9"/>
      <c r="I225" s="38"/>
    </row>
    <row r="226" spans="1:9" s="14" customFormat="1" ht="17.25" customHeight="1" x14ac:dyDescent="0.25">
      <c r="A226" s="35" t="s">
        <v>283</v>
      </c>
      <c r="B226" s="46" t="s">
        <v>426</v>
      </c>
      <c r="C226" s="43"/>
      <c r="D226" s="43"/>
      <c r="E226" s="44" t="s">
        <v>325</v>
      </c>
      <c r="F226" s="47"/>
      <c r="G226" s="9"/>
      <c r="I226" s="38"/>
    </row>
    <row r="227" spans="1:9" s="14" customFormat="1" ht="17.25" customHeight="1" x14ac:dyDescent="0.25">
      <c r="A227" s="35" t="s">
        <v>283</v>
      </c>
      <c r="B227" s="46" t="s">
        <v>427</v>
      </c>
      <c r="C227" s="43"/>
      <c r="D227" s="40" t="s">
        <v>428</v>
      </c>
      <c r="E227" s="44"/>
      <c r="F227" s="42">
        <v>0</v>
      </c>
      <c r="G227" s="9"/>
      <c r="I227" s="38"/>
    </row>
    <row r="228" spans="1:9" s="14" customFormat="1" ht="17.25" customHeight="1" x14ac:dyDescent="0.25">
      <c r="A228" s="35" t="s">
        <v>283</v>
      </c>
      <c r="B228" s="46" t="s">
        <v>429</v>
      </c>
      <c r="C228" s="43"/>
      <c r="D228" s="43"/>
      <c r="E228" s="44" t="s">
        <v>430</v>
      </c>
      <c r="F228" s="47"/>
      <c r="G228" s="9"/>
      <c r="I228" s="38"/>
    </row>
    <row r="229" spans="1:9" s="14" customFormat="1" ht="17.25" customHeight="1" x14ac:dyDescent="0.25">
      <c r="A229" s="35" t="s">
        <v>283</v>
      </c>
      <c r="B229" s="46" t="s">
        <v>431</v>
      </c>
      <c r="C229" s="43"/>
      <c r="D229" s="43"/>
      <c r="E229" s="44" t="s">
        <v>432</v>
      </c>
      <c r="F229" s="47"/>
      <c r="G229" s="9"/>
      <c r="I229" s="38"/>
    </row>
    <row r="230" spans="1:9" s="14" customFormat="1" ht="18" x14ac:dyDescent="0.25">
      <c r="A230" s="35" t="s">
        <v>283</v>
      </c>
      <c r="B230" s="46" t="s">
        <v>433</v>
      </c>
      <c r="C230" s="40"/>
      <c r="D230" s="40"/>
      <c r="E230" s="44" t="s">
        <v>434</v>
      </c>
      <c r="F230" s="47"/>
      <c r="G230" s="9"/>
      <c r="I230" s="38"/>
    </row>
    <row r="231" spans="1:9" s="14" customFormat="1" ht="17.25" customHeight="1" x14ac:dyDescent="0.25">
      <c r="A231" s="35" t="s">
        <v>283</v>
      </c>
      <c r="B231" s="46" t="s">
        <v>435</v>
      </c>
      <c r="C231" s="43"/>
      <c r="D231" s="43"/>
      <c r="E231" s="44" t="s">
        <v>436</v>
      </c>
      <c r="F231" s="47"/>
      <c r="G231" s="9"/>
      <c r="I231" s="38"/>
    </row>
    <row r="232" spans="1:9" s="14" customFormat="1" ht="17.25" customHeight="1" x14ac:dyDescent="0.25">
      <c r="A232" s="35" t="s">
        <v>283</v>
      </c>
      <c r="B232" s="46" t="s">
        <v>437</v>
      </c>
      <c r="C232" s="43"/>
      <c r="D232" s="43"/>
      <c r="E232" s="44" t="s">
        <v>438</v>
      </c>
      <c r="F232" s="47"/>
      <c r="G232" s="9"/>
      <c r="I232" s="38"/>
    </row>
    <row r="233" spans="1:9" s="14" customFormat="1" ht="17.25" customHeight="1" x14ac:dyDescent="0.25">
      <c r="A233" s="35" t="s">
        <v>283</v>
      </c>
      <c r="B233" s="46" t="s">
        <v>439</v>
      </c>
      <c r="C233" s="43"/>
      <c r="D233" s="43"/>
      <c r="E233" s="44" t="s">
        <v>440</v>
      </c>
      <c r="F233" s="47"/>
      <c r="G233" s="9"/>
      <c r="I233" s="38"/>
    </row>
    <row r="234" spans="1:9" s="14" customFormat="1" ht="17.25" customHeight="1" x14ac:dyDescent="0.25">
      <c r="A234" s="35" t="s">
        <v>283</v>
      </c>
      <c r="B234" s="46" t="s">
        <v>441</v>
      </c>
      <c r="C234" s="43"/>
      <c r="D234" s="43"/>
      <c r="E234" s="44" t="s">
        <v>442</v>
      </c>
      <c r="F234" s="47"/>
      <c r="G234" s="9"/>
      <c r="I234" s="38"/>
    </row>
    <row r="235" spans="1:9" s="14" customFormat="1" ht="17.25" customHeight="1" x14ac:dyDescent="0.25">
      <c r="A235" s="35" t="s">
        <v>283</v>
      </c>
      <c r="B235" s="46" t="s">
        <v>443</v>
      </c>
      <c r="C235" s="43"/>
      <c r="D235" s="43"/>
      <c r="E235" s="44" t="s">
        <v>325</v>
      </c>
      <c r="F235" s="47"/>
      <c r="G235" s="9"/>
      <c r="I235" s="38"/>
    </row>
    <row r="236" spans="1:9" s="14" customFormat="1" ht="17.25" customHeight="1" x14ac:dyDescent="0.25">
      <c r="A236" s="35" t="s">
        <v>283</v>
      </c>
      <c r="B236" s="46" t="s">
        <v>444</v>
      </c>
      <c r="C236" s="43"/>
      <c r="D236" s="40" t="s">
        <v>445</v>
      </c>
      <c r="E236" s="44"/>
      <c r="F236" s="42">
        <v>1037226.7392</v>
      </c>
      <c r="G236" s="9"/>
      <c r="I236" s="38"/>
    </row>
    <row r="237" spans="1:9" s="14" customFormat="1" ht="17.25" customHeight="1" x14ac:dyDescent="0.25">
      <c r="A237" s="35" t="s">
        <v>283</v>
      </c>
      <c r="B237" s="46" t="s">
        <v>446</v>
      </c>
      <c r="C237" s="43"/>
      <c r="D237" s="43"/>
      <c r="E237" s="44" t="s">
        <v>447</v>
      </c>
      <c r="F237" s="47">
        <v>1037226.7392</v>
      </c>
      <c r="G237" s="9"/>
      <c r="I237" s="38"/>
    </row>
    <row r="238" spans="1:9" s="14" customFormat="1" ht="17.25" customHeight="1" x14ac:dyDescent="0.25">
      <c r="A238" s="35" t="s">
        <v>283</v>
      </c>
      <c r="B238" s="46" t="s">
        <v>448</v>
      </c>
      <c r="C238" s="43"/>
      <c r="D238" s="43"/>
      <c r="E238" s="44" t="s">
        <v>449</v>
      </c>
      <c r="F238" s="47"/>
      <c r="G238" s="9"/>
      <c r="I238" s="38"/>
    </row>
    <row r="239" spans="1:9" s="14" customFormat="1" ht="17.25" customHeight="1" x14ac:dyDescent="0.25">
      <c r="A239" s="35" t="s">
        <v>283</v>
      </c>
      <c r="B239" s="46" t="s">
        <v>450</v>
      </c>
      <c r="C239" s="43"/>
      <c r="D239" s="40"/>
      <c r="E239" s="44" t="s">
        <v>451</v>
      </c>
      <c r="F239" s="47"/>
      <c r="G239" s="9"/>
      <c r="I239" s="38"/>
    </row>
    <row r="240" spans="1:9" s="14" customFormat="1" ht="17.25" customHeight="1" x14ac:dyDescent="0.25">
      <c r="A240" s="35" t="s">
        <v>283</v>
      </c>
      <c r="B240" s="46" t="s">
        <v>452</v>
      </c>
      <c r="C240" s="43"/>
      <c r="D240" s="40"/>
      <c r="E240" s="44" t="s">
        <v>453</v>
      </c>
      <c r="F240" s="47"/>
      <c r="G240" s="9"/>
      <c r="I240" s="38"/>
    </row>
    <row r="241" spans="1:9" s="14" customFormat="1" ht="17.25" customHeight="1" x14ac:dyDescent="0.25">
      <c r="A241" s="35" t="s">
        <v>283</v>
      </c>
      <c r="B241" s="46" t="s">
        <v>454</v>
      </c>
      <c r="C241" s="43"/>
      <c r="D241" s="43"/>
      <c r="E241" s="44" t="s">
        <v>455</v>
      </c>
      <c r="F241" s="47"/>
      <c r="G241" s="9"/>
      <c r="I241" s="38"/>
    </row>
    <row r="242" spans="1:9" s="14" customFormat="1" ht="17.25" customHeight="1" x14ac:dyDescent="0.25">
      <c r="A242" s="35" t="s">
        <v>283</v>
      </c>
      <c r="B242" s="46" t="s">
        <v>456</v>
      </c>
      <c r="C242" s="43"/>
      <c r="D242" s="43"/>
      <c r="E242" s="44" t="s">
        <v>325</v>
      </c>
      <c r="F242" s="47"/>
      <c r="G242" s="9"/>
      <c r="I242" s="38"/>
    </row>
    <row r="243" spans="1:9" s="14" customFormat="1" ht="18" x14ac:dyDescent="0.35">
      <c r="A243" s="35" t="s">
        <v>359</v>
      </c>
      <c r="B243" s="46" t="s">
        <v>457</v>
      </c>
      <c r="C243" s="40"/>
      <c r="D243" s="40" t="s">
        <v>458</v>
      </c>
      <c r="E243" s="41"/>
      <c r="F243" s="42"/>
      <c r="G243" s="9"/>
      <c r="I243" s="38"/>
    </row>
    <row r="244" spans="1:9" s="14" customFormat="1" ht="18" x14ac:dyDescent="0.35">
      <c r="A244" s="35" t="s">
        <v>359</v>
      </c>
      <c r="B244" s="46" t="s">
        <v>459</v>
      </c>
      <c r="C244" s="40"/>
      <c r="D244" s="40" t="s">
        <v>460</v>
      </c>
      <c r="E244" s="41"/>
      <c r="F244" s="42"/>
      <c r="G244" s="9"/>
      <c r="I244" s="38"/>
    </row>
    <row r="245" spans="1:9" s="14" customFormat="1" ht="18" x14ac:dyDescent="0.35">
      <c r="A245" s="35" t="s">
        <v>359</v>
      </c>
      <c r="B245" s="46" t="s">
        <v>461</v>
      </c>
      <c r="C245" s="40"/>
      <c r="D245" s="40" t="s">
        <v>462</v>
      </c>
      <c r="E245" s="41"/>
      <c r="F245" s="42">
        <v>400630.08960000001</v>
      </c>
      <c r="G245" s="9"/>
      <c r="I245" s="38"/>
    </row>
    <row r="246" spans="1:9" s="14" customFormat="1" ht="18" x14ac:dyDescent="0.35">
      <c r="A246" s="35" t="s">
        <v>359</v>
      </c>
      <c r="B246" s="46" t="s">
        <v>463</v>
      </c>
      <c r="C246" s="40"/>
      <c r="D246" s="40" t="s">
        <v>464</v>
      </c>
      <c r="E246" s="41"/>
      <c r="F246" s="42"/>
      <c r="G246" s="9"/>
      <c r="I246" s="38"/>
    </row>
    <row r="247" spans="1:9" s="14" customFormat="1" ht="18" x14ac:dyDescent="0.35">
      <c r="A247" s="35" t="s">
        <v>359</v>
      </c>
      <c r="B247" s="46" t="s">
        <v>465</v>
      </c>
      <c r="C247" s="40"/>
      <c r="D247" s="40" t="s">
        <v>466</v>
      </c>
      <c r="E247" s="41"/>
      <c r="F247" s="42"/>
      <c r="G247" s="9"/>
      <c r="I247" s="38"/>
    </row>
    <row r="248" spans="1:9" s="14" customFormat="1" ht="18" x14ac:dyDescent="0.35">
      <c r="A248" s="35" t="s">
        <v>359</v>
      </c>
      <c r="B248" s="46" t="s">
        <v>467</v>
      </c>
      <c r="C248" s="40"/>
      <c r="D248" s="40" t="s">
        <v>468</v>
      </c>
      <c r="E248" s="41"/>
      <c r="F248" s="42"/>
      <c r="G248" s="9"/>
      <c r="I248" s="38"/>
    </row>
    <row r="249" spans="1:9" s="14" customFormat="1" ht="18" x14ac:dyDescent="0.35">
      <c r="A249" s="35" t="s">
        <v>359</v>
      </c>
      <c r="B249" s="46" t="s">
        <v>469</v>
      </c>
      <c r="C249" s="40"/>
      <c r="D249" s="40" t="s">
        <v>470</v>
      </c>
      <c r="E249" s="41"/>
      <c r="F249" s="42"/>
      <c r="G249" s="9"/>
      <c r="I249" s="38"/>
    </row>
    <row r="250" spans="1:9" s="14" customFormat="1" ht="18" x14ac:dyDescent="0.35">
      <c r="A250" s="35" t="s">
        <v>359</v>
      </c>
      <c r="B250" s="46" t="s">
        <v>471</v>
      </c>
      <c r="C250" s="40"/>
      <c r="D250" s="40" t="s">
        <v>472</v>
      </c>
      <c r="E250" s="41"/>
      <c r="F250" s="42"/>
      <c r="G250" s="9"/>
      <c r="I250" s="38"/>
    </row>
    <row r="251" spans="1:9" s="14" customFormat="1" ht="18" x14ac:dyDescent="0.35">
      <c r="A251" s="35" t="s">
        <v>359</v>
      </c>
      <c r="B251" s="46" t="s">
        <v>473</v>
      </c>
      <c r="C251" s="40"/>
      <c r="D251" s="40" t="s">
        <v>474</v>
      </c>
      <c r="E251" s="41"/>
      <c r="F251" s="42"/>
      <c r="G251" s="9"/>
      <c r="I251" s="38"/>
    </row>
    <row r="252" spans="1:9" s="14" customFormat="1" ht="18" x14ac:dyDescent="0.35">
      <c r="A252" s="35" t="s">
        <v>359</v>
      </c>
      <c r="B252" s="46" t="s">
        <v>475</v>
      </c>
      <c r="C252" s="40"/>
      <c r="D252" s="40" t="s">
        <v>476</v>
      </c>
      <c r="E252" s="41"/>
      <c r="F252" s="42"/>
      <c r="G252" s="9"/>
      <c r="I252" s="38"/>
    </row>
    <row r="253" spans="1:9" s="14" customFormat="1" ht="18" x14ac:dyDescent="0.35">
      <c r="A253" s="35" t="s">
        <v>359</v>
      </c>
      <c r="B253" s="46" t="s">
        <v>477</v>
      </c>
      <c r="C253" s="40"/>
      <c r="D253" s="40" t="s">
        <v>478</v>
      </c>
      <c r="E253" s="41"/>
      <c r="F253" s="42"/>
      <c r="G253" s="9"/>
      <c r="I253" s="38"/>
    </row>
    <row r="254" spans="1:9" s="14" customFormat="1" ht="18" x14ac:dyDescent="0.35">
      <c r="A254" s="35" t="s">
        <v>359</v>
      </c>
      <c r="B254" s="46" t="s">
        <v>479</v>
      </c>
      <c r="C254" s="40"/>
      <c r="D254" s="40" t="s">
        <v>480</v>
      </c>
      <c r="E254" s="41"/>
      <c r="F254" s="42"/>
      <c r="G254" s="9"/>
      <c r="I254" s="38"/>
    </row>
    <row r="255" spans="1:9" s="14" customFormat="1" ht="18" x14ac:dyDescent="0.35">
      <c r="A255" s="35" t="s">
        <v>359</v>
      </c>
      <c r="B255" s="46" t="s">
        <v>481</v>
      </c>
      <c r="C255" s="40"/>
      <c r="D255" s="40" t="s">
        <v>482</v>
      </c>
      <c r="E255" s="41"/>
      <c r="F255" s="42"/>
      <c r="G255" s="9"/>
      <c r="I255" s="38"/>
    </row>
    <row r="256" spans="1:9" s="14" customFormat="1" ht="18" x14ac:dyDescent="0.35">
      <c r="A256" s="35" t="s">
        <v>359</v>
      </c>
      <c r="B256" s="46" t="s">
        <v>483</v>
      </c>
      <c r="C256" s="40"/>
      <c r="D256" s="40" t="s">
        <v>484</v>
      </c>
      <c r="E256" s="41"/>
      <c r="F256" s="42"/>
      <c r="G256" s="9"/>
      <c r="I256" s="38"/>
    </row>
    <row r="257" spans="1:9" s="14" customFormat="1" ht="18" x14ac:dyDescent="0.35">
      <c r="A257" s="35" t="s">
        <v>359</v>
      </c>
      <c r="B257" s="46" t="s">
        <v>485</v>
      </c>
      <c r="C257" s="40"/>
      <c r="D257" s="40" t="s">
        <v>486</v>
      </c>
      <c r="E257" s="41"/>
      <c r="F257" s="42"/>
      <c r="G257" s="9"/>
      <c r="I257" s="38"/>
    </row>
    <row r="258" spans="1:9" s="14" customFormat="1" ht="18" x14ac:dyDescent="0.35">
      <c r="A258" s="35" t="s">
        <v>359</v>
      </c>
      <c r="B258" s="46" t="s">
        <v>487</v>
      </c>
      <c r="C258" s="40"/>
      <c r="D258" s="40" t="s">
        <v>488</v>
      </c>
      <c r="E258" s="41"/>
      <c r="F258" s="42">
        <v>1738380.56155</v>
      </c>
      <c r="G258" s="9"/>
      <c r="I258" s="38"/>
    </row>
    <row r="259" spans="1:9" s="14" customFormat="1" ht="18" x14ac:dyDescent="0.35">
      <c r="A259" s="35" t="s">
        <v>359</v>
      </c>
      <c r="B259" s="46" t="s">
        <v>489</v>
      </c>
      <c r="C259" s="40"/>
      <c r="D259" s="40" t="s">
        <v>490</v>
      </c>
      <c r="E259" s="41"/>
      <c r="F259" s="42"/>
      <c r="G259" s="9"/>
      <c r="I259" s="38"/>
    </row>
    <row r="260" spans="1:9" s="14" customFormat="1" ht="15.75" customHeight="1" x14ac:dyDescent="0.25">
      <c r="A260" s="35" t="s">
        <v>359</v>
      </c>
      <c r="B260" s="45" t="s">
        <v>491</v>
      </c>
      <c r="C260" s="140" t="s">
        <v>492</v>
      </c>
      <c r="D260" s="140"/>
      <c r="E260" s="140"/>
      <c r="F260" s="37">
        <v>0</v>
      </c>
      <c r="G260" s="9"/>
      <c r="I260" s="38"/>
    </row>
    <row r="261" spans="1:9" s="14" customFormat="1" ht="18" x14ac:dyDescent="0.35">
      <c r="A261" s="35" t="s">
        <v>359</v>
      </c>
      <c r="B261" s="39" t="s">
        <v>493</v>
      </c>
      <c r="C261" s="40"/>
      <c r="D261" s="40" t="s">
        <v>494</v>
      </c>
      <c r="E261" s="41"/>
      <c r="F261" s="42"/>
      <c r="G261" s="9"/>
      <c r="I261" s="38"/>
    </row>
    <row r="262" spans="1:9" s="14" customFormat="1" ht="18" x14ac:dyDescent="0.35">
      <c r="A262" s="35" t="s">
        <v>359</v>
      </c>
      <c r="B262" s="39" t="s">
        <v>495</v>
      </c>
      <c r="C262" s="40"/>
      <c r="D262" s="40" t="s">
        <v>496</v>
      </c>
      <c r="E262" s="41"/>
      <c r="F262" s="42"/>
      <c r="G262" s="9"/>
      <c r="I262" s="38"/>
    </row>
    <row r="263" spans="1:9" s="14" customFormat="1" ht="18" x14ac:dyDescent="0.35">
      <c r="A263" s="35" t="s">
        <v>359</v>
      </c>
      <c r="B263" s="39" t="s">
        <v>497</v>
      </c>
      <c r="C263" s="40"/>
      <c r="D263" s="40" t="s">
        <v>498</v>
      </c>
      <c r="E263" s="41"/>
      <c r="F263" s="42"/>
      <c r="G263" s="9"/>
      <c r="I263" s="38"/>
    </row>
    <row r="264" spans="1:9" s="14" customFormat="1" ht="18" x14ac:dyDescent="0.35">
      <c r="A264" s="35" t="s">
        <v>359</v>
      </c>
      <c r="B264" s="39" t="s">
        <v>499</v>
      </c>
      <c r="C264" s="40"/>
      <c r="D264" s="40" t="s">
        <v>500</v>
      </c>
      <c r="E264" s="41"/>
      <c r="F264" s="42"/>
      <c r="G264" s="9"/>
      <c r="I264" s="38"/>
    </row>
    <row r="265" spans="1:9" s="14" customFormat="1" ht="18" x14ac:dyDescent="0.35">
      <c r="A265" s="35" t="s">
        <v>359</v>
      </c>
      <c r="B265" s="39" t="s">
        <v>501</v>
      </c>
      <c r="C265" s="40"/>
      <c r="D265" s="40" t="s">
        <v>502</v>
      </c>
      <c r="E265" s="41"/>
      <c r="F265" s="42"/>
      <c r="G265" s="9"/>
      <c r="I265" s="38"/>
    </row>
    <row r="266" spans="1:9" s="14" customFormat="1" ht="18" x14ac:dyDescent="0.35">
      <c r="A266" s="35" t="s">
        <v>359</v>
      </c>
      <c r="B266" s="39" t="s">
        <v>503</v>
      </c>
      <c r="C266" s="40"/>
      <c r="D266" s="40" t="s">
        <v>504</v>
      </c>
      <c r="E266" s="41"/>
      <c r="F266" s="42"/>
      <c r="G266" s="9"/>
      <c r="I266" s="38"/>
    </row>
    <row r="267" spans="1:9" s="14" customFormat="1" ht="15.75" customHeight="1" x14ac:dyDescent="0.25">
      <c r="A267" s="35" t="s">
        <v>359</v>
      </c>
      <c r="B267" s="45" t="s">
        <v>505</v>
      </c>
      <c r="C267" s="140" t="s">
        <v>506</v>
      </c>
      <c r="D267" s="140"/>
      <c r="E267" s="140"/>
      <c r="F267" s="37">
        <v>0</v>
      </c>
      <c r="G267" s="9"/>
      <c r="I267" s="38"/>
    </row>
    <row r="268" spans="1:9" s="14" customFormat="1" ht="18" x14ac:dyDescent="0.35">
      <c r="A268" s="35" t="s">
        <v>359</v>
      </c>
      <c r="B268" s="39" t="s">
        <v>507</v>
      </c>
      <c r="C268" s="40"/>
      <c r="D268" s="40" t="s">
        <v>508</v>
      </c>
      <c r="E268" s="41"/>
      <c r="F268" s="42"/>
      <c r="G268" s="9"/>
      <c r="I268" s="38"/>
    </row>
    <row r="269" spans="1:9" s="14" customFormat="1" ht="18" x14ac:dyDescent="0.35">
      <c r="A269" s="35" t="s">
        <v>359</v>
      </c>
      <c r="B269" s="39" t="s">
        <v>509</v>
      </c>
      <c r="C269" s="40"/>
      <c r="D269" s="40" t="s">
        <v>510</v>
      </c>
      <c r="E269" s="41"/>
      <c r="F269" s="42"/>
      <c r="G269" s="9"/>
      <c r="I269" s="38"/>
    </row>
    <row r="270" spans="1:9" s="14" customFormat="1" ht="18" x14ac:dyDescent="0.35">
      <c r="A270" s="35" t="s">
        <v>359</v>
      </c>
      <c r="B270" s="39" t="s">
        <v>511</v>
      </c>
      <c r="C270" s="40"/>
      <c r="D270" s="40" t="s">
        <v>512</v>
      </c>
      <c r="E270" s="41"/>
      <c r="F270" s="42"/>
      <c r="G270" s="9"/>
      <c r="I270" s="38"/>
    </row>
    <row r="271" spans="1:9" s="14" customFormat="1" ht="18" x14ac:dyDescent="0.35">
      <c r="A271" s="35" t="s">
        <v>359</v>
      </c>
      <c r="B271" s="39" t="s">
        <v>513</v>
      </c>
      <c r="C271" s="40"/>
      <c r="D271" s="40" t="s">
        <v>514</v>
      </c>
      <c r="E271" s="41"/>
      <c r="F271" s="42"/>
      <c r="G271" s="9"/>
      <c r="I271" s="38"/>
    </row>
    <row r="272" spans="1:9" s="14" customFormat="1" ht="18" x14ac:dyDescent="0.35">
      <c r="A272" s="35" t="s">
        <v>359</v>
      </c>
      <c r="B272" s="39" t="s">
        <v>515</v>
      </c>
      <c r="C272" s="40"/>
      <c r="D272" s="40" t="s">
        <v>516</v>
      </c>
      <c r="E272" s="41"/>
      <c r="F272" s="42"/>
      <c r="G272" s="9"/>
      <c r="I272" s="38"/>
    </row>
    <row r="273" spans="1:9" s="14" customFormat="1" ht="18" x14ac:dyDescent="0.35">
      <c r="A273" s="35" t="s">
        <v>359</v>
      </c>
      <c r="B273" s="39" t="s">
        <v>517</v>
      </c>
      <c r="C273" s="40"/>
      <c r="D273" s="40" t="s">
        <v>518</v>
      </c>
      <c r="E273" s="41"/>
      <c r="F273" s="42"/>
      <c r="G273" s="9"/>
      <c r="I273" s="38"/>
    </row>
    <row r="274" spans="1:9" s="14" customFormat="1" ht="18" x14ac:dyDescent="0.35">
      <c r="A274" s="35" t="s">
        <v>359</v>
      </c>
      <c r="B274" s="39" t="s">
        <v>519</v>
      </c>
      <c r="C274" s="40"/>
      <c r="D274" s="40" t="s">
        <v>520</v>
      </c>
      <c r="E274" s="41"/>
      <c r="F274" s="42">
        <v>0</v>
      </c>
      <c r="G274" s="9"/>
      <c r="I274" s="38"/>
    </row>
    <row r="275" spans="1:9" s="14" customFormat="1" ht="18" x14ac:dyDescent="0.25">
      <c r="A275" s="35" t="s">
        <v>359</v>
      </c>
      <c r="B275" s="39" t="s">
        <v>521</v>
      </c>
      <c r="C275" s="40"/>
      <c r="D275" s="40"/>
      <c r="E275" s="44" t="s">
        <v>522</v>
      </c>
      <c r="F275" s="47"/>
      <c r="G275" s="9"/>
      <c r="I275" s="38"/>
    </row>
    <row r="276" spans="1:9" s="14" customFormat="1" ht="17.25" customHeight="1" x14ac:dyDescent="0.25">
      <c r="A276" s="35" t="s">
        <v>283</v>
      </c>
      <c r="B276" s="39" t="s">
        <v>523</v>
      </c>
      <c r="C276" s="43"/>
      <c r="D276" s="43"/>
      <c r="E276" s="44" t="s">
        <v>524</v>
      </c>
      <c r="F276" s="47"/>
      <c r="G276" s="9"/>
      <c r="I276" s="38"/>
    </row>
    <row r="277" spans="1:9" s="14" customFormat="1" ht="17.25" customHeight="1" x14ac:dyDescent="0.25">
      <c r="A277" s="35" t="s">
        <v>283</v>
      </c>
      <c r="B277" s="39" t="s">
        <v>525</v>
      </c>
      <c r="C277" s="43"/>
      <c r="D277" s="43"/>
      <c r="E277" s="44" t="s">
        <v>526</v>
      </c>
      <c r="F277" s="47"/>
      <c r="G277" s="9"/>
      <c r="I277" s="38"/>
    </row>
    <row r="278" spans="1:9" s="14" customFormat="1" ht="18" x14ac:dyDescent="0.25">
      <c r="A278" s="35" t="s">
        <v>283</v>
      </c>
      <c r="B278" s="39" t="s">
        <v>527</v>
      </c>
      <c r="C278" s="40"/>
      <c r="D278" s="40"/>
      <c r="E278" s="44" t="s">
        <v>528</v>
      </c>
      <c r="F278" s="47"/>
      <c r="G278" s="9"/>
      <c r="I278" s="38"/>
    </row>
    <row r="279" spans="1:9" s="14" customFormat="1" ht="17.25" customHeight="1" x14ac:dyDescent="0.25">
      <c r="A279" s="35" t="s">
        <v>283</v>
      </c>
      <c r="B279" s="39" t="s">
        <v>529</v>
      </c>
      <c r="C279" s="43"/>
      <c r="D279" s="43"/>
      <c r="E279" s="44" t="s">
        <v>530</v>
      </c>
      <c r="F279" s="47"/>
      <c r="G279" s="9"/>
      <c r="I279" s="38"/>
    </row>
    <row r="280" spans="1:9" s="14" customFormat="1" ht="17.25" customHeight="1" x14ac:dyDescent="0.25">
      <c r="A280" s="35" t="s">
        <v>283</v>
      </c>
      <c r="B280" s="39" t="s">
        <v>531</v>
      </c>
      <c r="C280" s="43"/>
      <c r="D280" s="43"/>
      <c r="E280" s="44" t="s">
        <v>532</v>
      </c>
      <c r="F280" s="47"/>
      <c r="G280" s="9"/>
      <c r="I280" s="38"/>
    </row>
    <row r="281" spans="1:9" s="14" customFormat="1" ht="33.75" customHeight="1" thickBot="1" x14ac:dyDescent="0.3">
      <c r="A281" s="35" t="s">
        <v>283</v>
      </c>
      <c r="B281" s="50" t="s">
        <v>533</v>
      </c>
      <c r="C281" s="138" t="s">
        <v>534</v>
      </c>
      <c r="D281" s="138"/>
      <c r="E281" s="138"/>
      <c r="F281" s="51">
        <v>40005395.896006055</v>
      </c>
      <c r="G281" s="9"/>
      <c r="I281" s="38"/>
    </row>
    <row r="282" spans="1:9" s="14" customFormat="1" ht="33.75" customHeight="1" thickTop="1" x14ac:dyDescent="0.25">
      <c r="A282" s="35" t="s">
        <v>359</v>
      </c>
      <c r="B282" s="39" t="s">
        <v>535</v>
      </c>
      <c r="C282" s="40"/>
      <c r="D282" s="141" t="s">
        <v>536</v>
      </c>
      <c r="E282" s="141"/>
      <c r="F282" s="42">
        <v>8331430.2452675505</v>
      </c>
      <c r="G282" s="9"/>
      <c r="I282" s="38"/>
    </row>
    <row r="283" spans="1:9" s="14" customFormat="1" ht="33" customHeight="1" x14ac:dyDescent="0.25">
      <c r="A283" s="35" t="s">
        <v>359</v>
      </c>
      <c r="B283" s="39" t="s">
        <v>537</v>
      </c>
      <c r="C283" s="40"/>
      <c r="D283" s="139" t="s">
        <v>538</v>
      </c>
      <c r="E283" s="139"/>
      <c r="F283" s="42"/>
      <c r="G283" s="9"/>
      <c r="I283" s="38"/>
    </row>
    <row r="284" spans="1:9" s="14" customFormat="1" ht="18" x14ac:dyDescent="0.35">
      <c r="A284" s="35" t="s">
        <v>359</v>
      </c>
      <c r="B284" s="39" t="s">
        <v>539</v>
      </c>
      <c r="C284" s="40"/>
      <c r="D284" s="40" t="s">
        <v>540</v>
      </c>
      <c r="E284" s="41"/>
      <c r="F284" s="42">
        <v>27984008.681811873</v>
      </c>
      <c r="G284" s="9"/>
      <c r="I284" s="38"/>
    </row>
    <row r="285" spans="1:9" s="14" customFormat="1" ht="18" x14ac:dyDescent="0.35">
      <c r="A285" s="35" t="s">
        <v>359</v>
      </c>
      <c r="B285" s="39" t="s">
        <v>541</v>
      </c>
      <c r="C285" s="40"/>
      <c r="D285" s="40" t="s">
        <v>542</v>
      </c>
      <c r="E285" s="41"/>
      <c r="F285" s="42">
        <v>918355.47900455794</v>
      </c>
      <c r="G285" s="9"/>
      <c r="I285" s="38"/>
    </row>
    <row r="286" spans="1:9" s="14" customFormat="1" ht="18" x14ac:dyDescent="0.35">
      <c r="A286" s="35" t="s">
        <v>359</v>
      </c>
      <c r="B286" s="39" t="s">
        <v>543</v>
      </c>
      <c r="C286" s="40"/>
      <c r="D286" s="40" t="s">
        <v>544</v>
      </c>
      <c r="E286" s="41"/>
      <c r="F286" s="42"/>
      <c r="G286" s="9"/>
      <c r="I286" s="38"/>
    </row>
    <row r="287" spans="1:9" s="14" customFormat="1" ht="18" x14ac:dyDescent="0.35">
      <c r="A287" s="35" t="s">
        <v>359</v>
      </c>
      <c r="B287" s="39" t="s">
        <v>545</v>
      </c>
      <c r="C287" s="40"/>
      <c r="D287" s="40" t="s">
        <v>546</v>
      </c>
      <c r="E287" s="41"/>
      <c r="F287" s="42">
        <v>32744.017469999999</v>
      </c>
      <c r="G287" s="9"/>
      <c r="I287" s="38"/>
    </row>
    <row r="288" spans="1:9" s="14" customFormat="1" ht="34.5" customHeight="1" x14ac:dyDescent="0.25">
      <c r="A288" s="35" t="s">
        <v>359</v>
      </c>
      <c r="B288" s="39" t="s">
        <v>547</v>
      </c>
      <c r="C288" s="40"/>
      <c r="D288" s="139" t="s">
        <v>548</v>
      </c>
      <c r="E288" s="139"/>
      <c r="F288" s="42"/>
      <c r="G288" s="9"/>
      <c r="I288" s="38"/>
    </row>
    <row r="289" spans="1:9" s="14" customFormat="1" ht="29.25" customHeight="1" x14ac:dyDescent="0.25">
      <c r="A289" s="35" t="s">
        <v>359</v>
      </c>
      <c r="B289" s="39" t="s">
        <v>549</v>
      </c>
      <c r="C289" s="40"/>
      <c r="D289" s="139" t="s">
        <v>550</v>
      </c>
      <c r="E289" s="139"/>
      <c r="F289" s="42"/>
      <c r="G289" s="9"/>
      <c r="I289" s="38"/>
    </row>
    <row r="290" spans="1:9" s="14" customFormat="1" ht="17.25" customHeight="1" x14ac:dyDescent="0.25">
      <c r="A290" s="35" t="s">
        <v>283</v>
      </c>
      <c r="B290" s="39" t="s">
        <v>551</v>
      </c>
      <c r="C290" s="43"/>
      <c r="D290" s="40" t="s">
        <v>552</v>
      </c>
      <c r="E290" s="44"/>
      <c r="F290" s="42">
        <v>434963.04289773398</v>
      </c>
      <c r="G290" s="9"/>
      <c r="I290" s="38"/>
    </row>
    <row r="291" spans="1:9" s="14" customFormat="1" ht="17.25" customHeight="1" x14ac:dyDescent="0.25">
      <c r="A291" s="35" t="s">
        <v>283</v>
      </c>
      <c r="B291" s="39" t="s">
        <v>553</v>
      </c>
      <c r="C291" s="43"/>
      <c r="D291" s="40" t="s">
        <v>554</v>
      </c>
      <c r="E291" s="44"/>
      <c r="F291" s="42">
        <v>484266.028492268</v>
      </c>
      <c r="G291" s="9"/>
      <c r="I291" s="38"/>
    </row>
    <row r="292" spans="1:9" s="14" customFormat="1" ht="18" x14ac:dyDescent="0.25">
      <c r="A292" s="35" t="s">
        <v>283</v>
      </c>
      <c r="B292" s="39" t="s">
        <v>555</v>
      </c>
      <c r="C292" s="40"/>
      <c r="D292" s="40" t="s">
        <v>556</v>
      </c>
      <c r="E292" s="44"/>
      <c r="F292" s="42">
        <v>1819628.4010620699</v>
      </c>
      <c r="G292" s="9"/>
      <c r="I292" s="38"/>
    </row>
    <row r="293" spans="1:9" s="14" customFormat="1" ht="17.25" customHeight="1" x14ac:dyDescent="0.25">
      <c r="A293" s="35" t="s">
        <v>283</v>
      </c>
      <c r="B293" s="39" t="s">
        <v>557</v>
      </c>
      <c r="C293" s="43"/>
      <c r="D293" s="40" t="s">
        <v>558</v>
      </c>
      <c r="E293" s="44"/>
      <c r="F293" s="42"/>
      <c r="G293" s="9"/>
      <c r="I293" s="38"/>
    </row>
    <row r="294" spans="1:9" s="14" customFormat="1" ht="18" x14ac:dyDescent="0.35">
      <c r="A294" s="35" t="s">
        <v>359</v>
      </c>
      <c r="B294" s="39" t="s">
        <v>559</v>
      </c>
      <c r="C294" s="40"/>
      <c r="D294" s="40" t="s">
        <v>560</v>
      </c>
      <c r="E294" s="41"/>
      <c r="F294" s="42"/>
      <c r="G294" s="9"/>
      <c r="I294" s="38"/>
    </row>
    <row r="295" spans="1:9" s="14" customFormat="1" ht="15.75" customHeight="1" x14ac:dyDescent="0.25">
      <c r="A295" s="35" t="s">
        <v>359</v>
      </c>
      <c r="B295" s="45" t="s">
        <v>561</v>
      </c>
      <c r="C295" s="140" t="s">
        <v>562</v>
      </c>
      <c r="D295" s="140"/>
      <c r="E295" s="140"/>
      <c r="F295" s="37">
        <v>0</v>
      </c>
      <c r="G295" s="9"/>
      <c r="I295" s="38"/>
    </row>
    <row r="296" spans="1:9" s="14" customFormat="1" ht="18" x14ac:dyDescent="0.35">
      <c r="A296" s="35" t="s">
        <v>359</v>
      </c>
      <c r="B296" s="39" t="s">
        <v>563</v>
      </c>
      <c r="C296" s="40"/>
      <c r="D296" s="40" t="s">
        <v>564</v>
      </c>
      <c r="E296" s="41"/>
      <c r="F296" s="42"/>
      <c r="G296" s="9"/>
      <c r="I296" s="38"/>
    </row>
    <row r="297" spans="1:9" s="14" customFormat="1" ht="18" x14ac:dyDescent="0.35">
      <c r="A297" s="35" t="s">
        <v>359</v>
      </c>
      <c r="B297" s="39" t="s">
        <v>565</v>
      </c>
      <c r="C297" s="40"/>
      <c r="D297" s="40" t="s">
        <v>566</v>
      </c>
      <c r="E297" s="41"/>
      <c r="F297" s="42"/>
      <c r="G297" s="9"/>
      <c r="I297" s="38"/>
    </row>
    <row r="298" spans="1:9" s="14" customFormat="1" ht="18" x14ac:dyDescent="0.35">
      <c r="A298" s="35" t="s">
        <v>359</v>
      </c>
      <c r="B298" s="39" t="s">
        <v>567</v>
      </c>
      <c r="C298" s="40"/>
      <c r="D298" s="40" t="s">
        <v>568</v>
      </c>
      <c r="E298" s="41"/>
      <c r="F298" s="42">
        <v>0</v>
      </c>
      <c r="G298" s="9"/>
      <c r="I298" s="38"/>
    </row>
    <row r="299" spans="1:9" s="14" customFormat="1" ht="18" x14ac:dyDescent="0.25">
      <c r="A299" s="35" t="s">
        <v>359</v>
      </c>
      <c r="B299" s="39" t="s">
        <v>569</v>
      </c>
      <c r="C299" s="40"/>
      <c r="D299" s="40"/>
      <c r="E299" s="44" t="s">
        <v>570</v>
      </c>
      <c r="F299" s="47"/>
      <c r="G299" s="9"/>
      <c r="I299" s="38"/>
    </row>
    <row r="300" spans="1:9" s="14" customFormat="1" ht="18" x14ac:dyDescent="0.25">
      <c r="A300" s="35" t="s">
        <v>359</v>
      </c>
      <c r="B300" s="39" t="s">
        <v>571</v>
      </c>
      <c r="C300" s="40"/>
      <c r="D300" s="40"/>
      <c r="E300" s="44" t="s">
        <v>572</v>
      </c>
      <c r="F300" s="47"/>
      <c r="G300" s="9"/>
      <c r="I300" s="38"/>
    </row>
    <row r="301" spans="1:9" s="14" customFormat="1" ht="18" x14ac:dyDescent="0.35">
      <c r="A301" s="35" t="s">
        <v>359</v>
      </c>
      <c r="B301" s="39" t="s">
        <v>573</v>
      </c>
      <c r="C301" s="40"/>
      <c r="D301" s="40" t="s">
        <v>574</v>
      </c>
      <c r="E301" s="41"/>
      <c r="F301" s="42"/>
      <c r="G301" s="9"/>
      <c r="I301" s="38"/>
    </row>
    <row r="302" spans="1:9" s="14" customFormat="1" ht="15.75" customHeight="1" x14ac:dyDescent="0.25">
      <c r="A302" s="35" t="s">
        <v>359</v>
      </c>
      <c r="B302" s="45" t="s">
        <v>575</v>
      </c>
      <c r="C302" s="140" t="s">
        <v>576</v>
      </c>
      <c r="D302" s="140"/>
      <c r="E302" s="140"/>
      <c r="F302" s="37">
        <v>0</v>
      </c>
      <c r="G302" s="9"/>
      <c r="I302" s="38"/>
    </row>
    <row r="303" spans="1:9" s="14" customFormat="1" ht="18" x14ac:dyDescent="0.35">
      <c r="A303" s="35" t="s">
        <v>359</v>
      </c>
      <c r="B303" s="39" t="s">
        <v>577</v>
      </c>
      <c r="C303" s="40"/>
      <c r="D303" s="40" t="s">
        <v>578</v>
      </c>
      <c r="E303" s="41"/>
      <c r="F303" s="42"/>
      <c r="G303" s="9"/>
      <c r="I303" s="38"/>
    </row>
    <row r="304" spans="1:9" s="14" customFormat="1" ht="30.75" customHeight="1" x14ac:dyDescent="0.25">
      <c r="A304" s="35" t="s">
        <v>359</v>
      </c>
      <c r="B304" s="39" t="s">
        <v>579</v>
      </c>
      <c r="C304" s="40"/>
      <c r="D304" s="139" t="s">
        <v>580</v>
      </c>
      <c r="E304" s="139"/>
      <c r="F304" s="42"/>
      <c r="G304" s="9"/>
      <c r="I304" s="38"/>
    </row>
    <row r="305" spans="1:9" s="14" customFormat="1" ht="35.25" customHeight="1" x14ac:dyDescent="0.25">
      <c r="A305" s="35" t="s">
        <v>359</v>
      </c>
      <c r="B305" s="45" t="s">
        <v>581</v>
      </c>
      <c r="C305" s="140" t="s">
        <v>582</v>
      </c>
      <c r="D305" s="140"/>
      <c r="E305" s="140"/>
      <c r="F305" s="37">
        <v>218707.815450564</v>
      </c>
      <c r="G305" s="9"/>
      <c r="I305" s="38"/>
    </row>
    <row r="306" spans="1:9" s="14" customFormat="1" ht="47.25" customHeight="1" x14ac:dyDescent="0.25">
      <c r="A306" s="35" t="s">
        <v>359</v>
      </c>
      <c r="B306" s="39" t="s">
        <v>583</v>
      </c>
      <c r="C306" s="40"/>
      <c r="D306" s="139" t="s">
        <v>584</v>
      </c>
      <c r="E306" s="139"/>
      <c r="F306" s="42">
        <v>218707.815450564</v>
      </c>
      <c r="G306" s="9"/>
      <c r="I306" s="38"/>
    </row>
    <row r="307" spans="1:9" s="14" customFormat="1" ht="18" x14ac:dyDescent="0.25">
      <c r="A307" s="35" t="s">
        <v>359</v>
      </c>
      <c r="B307" s="39" t="s">
        <v>585</v>
      </c>
      <c r="C307" s="40"/>
      <c r="D307" s="40"/>
      <c r="E307" s="44" t="s">
        <v>586</v>
      </c>
      <c r="F307" s="47"/>
      <c r="G307" s="9"/>
      <c r="I307" s="38"/>
    </row>
    <row r="308" spans="1:9" s="14" customFormat="1" ht="18" x14ac:dyDescent="0.25">
      <c r="A308" s="35" t="s">
        <v>359</v>
      </c>
      <c r="B308" s="39" t="s">
        <v>587</v>
      </c>
      <c r="C308" s="40"/>
      <c r="D308" s="40"/>
      <c r="E308" s="44" t="s">
        <v>588</v>
      </c>
      <c r="F308" s="47"/>
      <c r="G308" s="9"/>
      <c r="I308" s="38"/>
    </row>
    <row r="309" spans="1:9" s="14" customFormat="1" ht="18" x14ac:dyDescent="0.25">
      <c r="A309" s="35" t="s">
        <v>359</v>
      </c>
      <c r="B309" s="39" t="s">
        <v>589</v>
      </c>
      <c r="C309" s="40"/>
      <c r="D309" s="40"/>
      <c r="E309" s="44" t="s">
        <v>590</v>
      </c>
      <c r="F309" s="47">
        <v>218707.815450564</v>
      </c>
      <c r="G309" s="9"/>
      <c r="I309" s="38"/>
    </row>
    <row r="310" spans="1:9" s="14" customFormat="1" ht="18" x14ac:dyDescent="0.25">
      <c r="A310" s="35" t="s">
        <v>359</v>
      </c>
      <c r="B310" s="39" t="s">
        <v>591</v>
      </c>
      <c r="C310" s="40"/>
      <c r="D310" s="40"/>
      <c r="E310" s="44" t="s">
        <v>592</v>
      </c>
      <c r="F310" s="47"/>
      <c r="G310" s="9"/>
      <c r="I310" s="38"/>
    </row>
    <row r="311" spans="1:9" s="14" customFormat="1" ht="18" x14ac:dyDescent="0.25">
      <c r="A311" s="35" t="s">
        <v>359</v>
      </c>
      <c r="B311" s="39" t="s">
        <v>593</v>
      </c>
      <c r="C311" s="40"/>
      <c r="D311" s="40"/>
      <c r="E311" s="44" t="s">
        <v>594</v>
      </c>
      <c r="F311" s="47"/>
      <c r="G311" s="9"/>
      <c r="I311" s="38"/>
    </row>
    <row r="312" spans="1:9" s="14" customFormat="1" ht="18" x14ac:dyDescent="0.25">
      <c r="A312" s="35" t="s">
        <v>359</v>
      </c>
      <c r="B312" s="39" t="s">
        <v>595</v>
      </c>
      <c r="C312" s="40"/>
      <c r="D312" s="40"/>
      <c r="E312" s="44" t="s">
        <v>596</v>
      </c>
      <c r="F312" s="47"/>
      <c r="G312" s="9"/>
      <c r="I312" s="38"/>
    </row>
    <row r="313" spans="1:9" s="14" customFormat="1" ht="18" x14ac:dyDescent="0.35">
      <c r="A313" s="35" t="s">
        <v>359</v>
      </c>
      <c r="B313" s="39" t="s">
        <v>597</v>
      </c>
      <c r="C313" s="40"/>
      <c r="D313" s="40" t="s">
        <v>598</v>
      </c>
      <c r="E313" s="41"/>
      <c r="F313" s="42"/>
      <c r="G313" s="9"/>
      <c r="I313" s="38"/>
    </row>
    <row r="314" spans="1:9" s="14" customFormat="1" ht="60" customHeight="1" x14ac:dyDescent="0.25">
      <c r="A314" s="35" t="s">
        <v>359</v>
      </c>
      <c r="B314" s="45" t="s">
        <v>599</v>
      </c>
      <c r="C314" s="140" t="s">
        <v>600</v>
      </c>
      <c r="D314" s="140"/>
      <c r="E314" s="140"/>
      <c r="F314" s="37">
        <v>0</v>
      </c>
      <c r="G314" s="9"/>
      <c r="I314" s="38"/>
    </row>
    <row r="315" spans="1:9" s="14" customFormat="1" ht="50.25" customHeight="1" x14ac:dyDescent="0.25">
      <c r="A315" s="35" t="s">
        <v>359</v>
      </c>
      <c r="B315" s="39" t="s">
        <v>601</v>
      </c>
      <c r="C315" s="40"/>
      <c r="D315" s="139" t="s">
        <v>602</v>
      </c>
      <c r="E315" s="139"/>
      <c r="F315" s="42"/>
      <c r="G315" s="9"/>
      <c r="I315" s="38"/>
    </row>
    <row r="316" spans="1:9" s="14" customFormat="1" ht="41.25" customHeight="1" thickBot="1" x14ac:dyDescent="0.3">
      <c r="A316" s="35" t="s">
        <v>283</v>
      </c>
      <c r="B316" s="50" t="s">
        <v>603</v>
      </c>
      <c r="C316" s="138" t="s">
        <v>604</v>
      </c>
      <c r="D316" s="138"/>
      <c r="E316" s="138"/>
      <c r="F316" s="52">
        <v>19028843.932609562</v>
      </c>
      <c r="G316" s="9"/>
      <c r="I316" s="38"/>
    </row>
    <row r="317" spans="1:9" s="14" customFormat="1" ht="18.75" thickTop="1" x14ac:dyDescent="0.35">
      <c r="A317" s="35" t="s">
        <v>359</v>
      </c>
      <c r="B317" s="39" t="s">
        <v>605</v>
      </c>
      <c r="C317" s="40"/>
      <c r="D317" s="40" t="s">
        <v>606</v>
      </c>
      <c r="E317" s="41"/>
      <c r="F317" s="42">
        <v>17859843.452392101</v>
      </c>
      <c r="G317" s="9"/>
      <c r="I317" s="38"/>
    </row>
    <row r="318" spans="1:9" s="14" customFormat="1" ht="36" x14ac:dyDescent="0.25">
      <c r="A318" s="35" t="s">
        <v>359</v>
      </c>
      <c r="B318" s="39" t="s">
        <v>607</v>
      </c>
      <c r="C318" s="40"/>
      <c r="D318" s="40"/>
      <c r="E318" s="44" t="s">
        <v>608</v>
      </c>
      <c r="F318" s="47"/>
      <c r="G318" s="9"/>
      <c r="I318" s="38"/>
    </row>
    <row r="319" spans="1:9" s="14" customFormat="1" ht="54" x14ac:dyDescent="0.25">
      <c r="A319" s="35" t="s">
        <v>359</v>
      </c>
      <c r="B319" s="39" t="s">
        <v>609</v>
      </c>
      <c r="C319" s="40"/>
      <c r="D319" s="40"/>
      <c r="E319" s="44" t="s">
        <v>610</v>
      </c>
      <c r="F319" s="47">
        <v>17859843.452392101</v>
      </c>
      <c r="G319" s="9"/>
      <c r="I319" s="38"/>
    </row>
    <row r="320" spans="1:9" s="14" customFormat="1" ht="18" x14ac:dyDescent="0.25">
      <c r="A320" s="35" t="s">
        <v>359</v>
      </c>
      <c r="B320" s="39" t="s">
        <v>611</v>
      </c>
      <c r="C320" s="40"/>
      <c r="D320" s="40"/>
      <c r="E320" s="44" t="s">
        <v>612</v>
      </c>
      <c r="F320" s="47"/>
      <c r="G320" s="9"/>
      <c r="I320" s="38"/>
    </row>
    <row r="321" spans="1:22" s="14" customFormat="1" ht="54" x14ac:dyDescent="0.25">
      <c r="A321" s="35" t="s">
        <v>359</v>
      </c>
      <c r="B321" s="39" t="s">
        <v>613</v>
      </c>
      <c r="C321" s="40"/>
      <c r="D321" s="40"/>
      <c r="E321" s="44" t="s">
        <v>614</v>
      </c>
      <c r="F321" s="47"/>
      <c r="G321" s="9"/>
      <c r="I321" s="38"/>
    </row>
    <row r="322" spans="1:22" s="14" customFormat="1" ht="36" x14ac:dyDescent="0.25">
      <c r="A322" s="35" t="s">
        <v>359</v>
      </c>
      <c r="B322" s="39" t="s">
        <v>615</v>
      </c>
      <c r="C322" s="40"/>
      <c r="D322" s="40"/>
      <c r="E322" s="44" t="s">
        <v>616</v>
      </c>
      <c r="F322" s="47"/>
      <c r="G322" s="9"/>
      <c r="I322" s="38"/>
    </row>
    <row r="323" spans="1:22" s="14" customFormat="1" ht="18" x14ac:dyDescent="0.25">
      <c r="A323" s="35" t="s">
        <v>359</v>
      </c>
      <c r="B323" s="39" t="s">
        <v>617</v>
      </c>
      <c r="C323" s="40"/>
      <c r="D323" s="40"/>
      <c r="E323" s="44" t="s">
        <v>618</v>
      </c>
      <c r="F323" s="47"/>
      <c r="G323" s="9"/>
      <c r="I323" s="38"/>
    </row>
    <row r="324" spans="1:22" s="14" customFormat="1" ht="63" customHeight="1" x14ac:dyDescent="0.25">
      <c r="A324" s="35" t="s">
        <v>359</v>
      </c>
      <c r="B324" s="39" t="s">
        <v>619</v>
      </c>
      <c r="C324" s="40"/>
      <c r="D324" s="139" t="s">
        <v>620</v>
      </c>
      <c r="E324" s="139"/>
      <c r="F324" s="42"/>
      <c r="G324" s="9"/>
      <c r="I324" s="38"/>
    </row>
    <row r="325" spans="1:22" s="14" customFormat="1" ht="63" customHeight="1" x14ac:dyDescent="0.25">
      <c r="A325" s="35"/>
      <c r="B325" s="39" t="s">
        <v>621</v>
      </c>
      <c r="C325" s="40"/>
      <c r="D325" s="139" t="s">
        <v>622</v>
      </c>
      <c r="E325" s="139"/>
      <c r="F325" s="42">
        <v>1169000.480217461</v>
      </c>
      <c r="G325" s="9"/>
      <c r="I325" s="38"/>
    </row>
    <row r="326" spans="1:22" s="14" customFormat="1" ht="18" x14ac:dyDescent="0.35">
      <c r="A326" s="35" t="s">
        <v>359</v>
      </c>
      <c r="B326" s="39" t="s">
        <v>623</v>
      </c>
      <c r="C326" s="40"/>
      <c r="D326" s="40" t="s">
        <v>624</v>
      </c>
      <c r="E326" s="41"/>
      <c r="F326" s="42"/>
      <c r="G326" s="9"/>
      <c r="I326" s="38"/>
    </row>
    <row r="327" spans="1:22" s="14" customFormat="1" ht="17.25" customHeight="1" thickBot="1" x14ac:dyDescent="0.3">
      <c r="A327" s="35" t="s">
        <v>283</v>
      </c>
      <c r="B327" s="50" t="s">
        <v>625</v>
      </c>
      <c r="C327" s="138" t="s">
        <v>626</v>
      </c>
      <c r="D327" s="138"/>
      <c r="E327" s="138"/>
      <c r="F327" s="51"/>
      <c r="G327" s="9"/>
      <c r="I327" s="38"/>
    </row>
    <row r="328" spans="1:22" s="14" customFormat="1" ht="18.75" thickTop="1" x14ac:dyDescent="0.35">
      <c r="A328" s="35"/>
      <c r="B328" s="53"/>
      <c r="C328" s="54"/>
      <c r="D328" s="54"/>
      <c r="E328" s="55"/>
      <c r="F328" s="55"/>
      <c r="G328" s="9"/>
      <c r="I328" s="38"/>
    </row>
    <row r="329" spans="1:22" s="14" customFormat="1" ht="18" x14ac:dyDescent="0.35">
      <c r="A329" s="35"/>
      <c r="B329" s="53"/>
      <c r="C329" s="54"/>
      <c r="D329" s="54"/>
      <c r="E329" s="55"/>
      <c r="F329" s="55"/>
      <c r="G329" s="9"/>
      <c r="I329" s="38"/>
    </row>
    <row r="330" spans="1:22" s="14" customFormat="1" ht="18.75" thickBot="1" x14ac:dyDescent="0.4">
      <c r="A330" s="35"/>
      <c r="B330" s="53"/>
      <c r="C330" s="54"/>
      <c r="D330" s="54"/>
      <c r="E330" s="55"/>
      <c r="F330" s="55"/>
      <c r="G330" s="9"/>
      <c r="I330" s="38"/>
    </row>
    <row r="331" spans="1:22" s="61" customFormat="1" ht="42" customHeight="1" outlineLevel="1" thickTop="1" x14ac:dyDescent="0.45">
      <c r="A331" s="56"/>
      <c r="B331" s="57" t="s">
        <v>627</v>
      </c>
      <c r="C331" s="58"/>
      <c r="D331" s="58"/>
      <c r="E331" s="58"/>
      <c r="F331" s="59"/>
      <c r="G331" s="60"/>
      <c r="I331" s="62"/>
    </row>
    <row r="332" spans="1:22" s="61" customFormat="1" ht="18" outlineLevel="1" x14ac:dyDescent="0.35">
      <c r="A332" s="56"/>
      <c r="B332" s="63"/>
      <c r="C332" s="64" t="s">
        <v>628</v>
      </c>
      <c r="D332" s="64"/>
      <c r="E332" s="64"/>
      <c r="F332" s="65"/>
      <c r="G332" s="60"/>
    </row>
    <row r="333" spans="1:22" s="61" customFormat="1" ht="16.5" customHeight="1" outlineLevel="1" x14ac:dyDescent="0.35">
      <c r="A333" s="56"/>
      <c r="B333" s="63"/>
      <c r="C333" s="64" t="s">
        <v>629</v>
      </c>
      <c r="D333" s="64"/>
      <c r="E333" s="64"/>
      <c r="F333" s="65"/>
      <c r="G333" s="66"/>
      <c r="H333" s="67" t="s">
        <v>630</v>
      </c>
      <c r="I333" s="68" t="s">
        <v>631</v>
      </c>
      <c r="J333" s="68" t="s">
        <v>632</v>
      </c>
      <c r="K333" s="68" t="s">
        <v>633</v>
      </c>
      <c r="L333" s="68" t="s">
        <v>634</v>
      </c>
      <c r="M333" s="69" t="s">
        <v>635</v>
      </c>
      <c r="N333" s="61" t="s">
        <v>636</v>
      </c>
      <c r="O333" s="61" t="s">
        <v>636</v>
      </c>
      <c r="P333" s="61" t="s">
        <v>636</v>
      </c>
      <c r="Q333" s="61" t="s">
        <v>636</v>
      </c>
      <c r="R333" s="61" t="s">
        <v>636</v>
      </c>
      <c r="S333" s="61" t="s">
        <v>636</v>
      </c>
      <c r="T333" s="61" t="s">
        <v>636</v>
      </c>
      <c r="U333" s="61" t="s">
        <v>636</v>
      </c>
      <c r="V333" s="61" t="s">
        <v>636</v>
      </c>
    </row>
    <row r="334" spans="1:22" s="61" customFormat="1" ht="18" outlineLevel="1" x14ac:dyDescent="0.35">
      <c r="A334" s="56"/>
      <c r="B334" s="63"/>
      <c r="C334" s="64" t="s">
        <v>637</v>
      </c>
      <c r="D334" s="64"/>
      <c r="E334" s="64"/>
      <c r="F334" s="70"/>
      <c r="G334" s="66" t="s">
        <v>638</v>
      </c>
    </row>
    <row r="335" spans="1:22" s="61" customFormat="1" ht="18" outlineLevel="1" x14ac:dyDescent="0.35">
      <c r="A335" s="56"/>
      <c r="B335" s="63"/>
      <c r="C335" s="64" t="s">
        <v>639</v>
      </c>
      <c r="D335" s="64"/>
      <c r="E335" s="64"/>
      <c r="F335" s="65"/>
      <c r="G335" s="66"/>
    </row>
    <row r="336" spans="1:22" s="61" customFormat="1" ht="18" outlineLevel="1" x14ac:dyDescent="0.35">
      <c r="A336" s="56"/>
      <c r="B336" s="63"/>
      <c r="C336" s="64" t="s">
        <v>640</v>
      </c>
      <c r="D336" s="64"/>
      <c r="E336" s="64"/>
      <c r="F336" s="65"/>
      <c r="G336" s="66"/>
    </row>
    <row r="337" spans="1:22" s="61" customFormat="1" ht="18" outlineLevel="1" x14ac:dyDescent="0.35">
      <c r="A337" s="56"/>
      <c r="B337" s="63"/>
      <c r="C337" s="64"/>
      <c r="D337" s="64" t="s">
        <v>641</v>
      </c>
      <c r="E337" s="64"/>
      <c r="F337" s="65"/>
      <c r="G337" s="66"/>
    </row>
    <row r="338" spans="1:22" s="61" customFormat="1" ht="18" outlineLevel="1" x14ac:dyDescent="0.35">
      <c r="A338" s="56"/>
      <c r="B338" s="63"/>
      <c r="C338" s="64"/>
      <c r="D338" s="64" t="s">
        <v>642</v>
      </c>
      <c r="E338" s="64"/>
      <c r="F338" s="65"/>
      <c r="G338" s="66"/>
    </row>
    <row r="339" spans="1:22" s="61" customFormat="1" ht="18" outlineLevel="1" x14ac:dyDescent="0.35">
      <c r="A339" s="56"/>
      <c r="B339" s="63"/>
      <c r="C339" s="64"/>
      <c r="D339" s="64" t="s">
        <v>643</v>
      </c>
      <c r="E339" s="64"/>
      <c r="F339" s="65"/>
      <c r="G339" s="66"/>
    </row>
    <row r="340" spans="1:22" s="61" customFormat="1" ht="18" customHeight="1" outlineLevel="1" x14ac:dyDescent="0.35">
      <c r="A340" s="56"/>
      <c r="B340" s="63"/>
      <c r="C340" s="64" t="s">
        <v>644</v>
      </c>
      <c r="D340" s="64"/>
      <c r="E340" s="64"/>
      <c r="F340" s="65"/>
      <c r="G340" s="66"/>
      <c r="H340" s="68" t="s">
        <v>645</v>
      </c>
      <c r="I340" s="68" t="s">
        <v>646</v>
      </c>
      <c r="J340" s="69" t="s">
        <v>647</v>
      </c>
      <c r="K340" s="61" t="s">
        <v>636</v>
      </c>
      <c r="L340" s="61" t="s">
        <v>636</v>
      </c>
      <c r="M340" s="61" t="s">
        <v>636</v>
      </c>
      <c r="N340" s="61" t="s">
        <v>636</v>
      </c>
      <c r="O340" s="61" t="s">
        <v>636</v>
      </c>
      <c r="P340" s="61" t="s">
        <v>636</v>
      </c>
      <c r="Q340" s="61" t="s">
        <v>636</v>
      </c>
      <c r="R340" s="61" t="s">
        <v>636</v>
      </c>
      <c r="S340" s="61" t="s">
        <v>636</v>
      </c>
      <c r="T340" s="61" t="s">
        <v>636</v>
      </c>
      <c r="U340" s="61" t="s">
        <v>636</v>
      </c>
      <c r="V340" s="61" t="s">
        <v>636</v>
      </c>
    </row>
    <row r="341" spans="1:22" s="61" customFormat="1" ht="15" customHeight="1" outlineLevel="1" x14ac:dyDescent="0.35">
      <c r="A341" s="56"/>
      <c r="B341" s="63"/>
      <c r="C341" s="64" t="s">
        <v>648</v>
      </c>
      <c r="D341" s="64"/>
      <c r="E341" s="64"/>
      <c r="F341" s="65"/>
      <c r="G341" s="66"/>
      <c r="H341" s="68" t="s">
        <v>649</v>
      </c>
      <c r="I341" s="68" t="s">
        <v>650</v>
      </c>
      <c r="J341" s="68" t="s">
        <v>651</v>
      </c>
      <c r="K341" s="71" t="s">
        <v>652</v>
      </c>
      <c r="L341" s="71" t="s">
        <v>653</v>
      </c>
      <c r="M341" s="71" t="s">
        <v>654</v>
      </c>
      <c r="N341" s="71" t="s">
        <v>655</v>
      </c>
      <c r="O341" s="71" t="s">
        <v>656</v>
      </c>
      <c r="P341" s="71" t="s">
        <v>657</v>
      </c>
      <c r="Q341" s="71" t="s">
        <v>658</v>
      </c>
      <c r="R341" s="71" t="s">
        <v>659</v>
      </c>
      <c r="S341" s="71" t="s">
        <v>660</v>
      </c>
      <c r="T341" s="71" t="s">
        <v>661</v>
      </c>
      <c r="U341" s="71" t="s">
        <v>662</v>
      </c>
      <c r="V341" s="71" t="s">
        <v>663</v>
      </c>
    </row>
    <row r="342" spans="1:22" s="78" customFormat="1" ht="21.75" customHeight="1" outlineLevel="1" x14ac:dyDescent="0.35">
      <c r="A342" s="72"/>
      <c r="B342" s="73" t="s">
        <v>664</v>
      </c>
      <c r="C342" s="74"/>
      <c r="D342" s="74"/>
      <c r="E342" s="74"/>
      <c r="F342" s="75"/>
      <c r="G342" s="76"/>
      <c r="H342" s="77"/>
    </row>
    <row r="343" spans="1:22" s="61" customFormat="1" ht="18" outlineLevel="1" x14ac:dyDescent="0.35">
      <c r="A343" s="56"/>
      <c r="B343" s="79"/>
      <c r="C343" s="64" t="s">
        <v>665</v>
      </c>
      <c r="D343" s="64"/>
      <c r="E343" s="64"/>
      <c r="F343" s="80"/>
      <c r="G343" s="66" t="s">
        <v>666</v>
      </c>
    </row>
    <row r="344" spans="1:22" s="61" customFormat="1" ht="18" outlineLevel="1" x14ac:dyDescent="0.35">
      <c r="A344" s="56"/>
      <c r="B344" s="79"/>
      <c r="C344" s="64" t="s">
        <v>667</v>
      </c>
      <c r="D344" s="64"/>
      <c r="E344" s="64"/>
      <c r="F344" s="80"/>
      <c r="G344" s="66" t="s">
        <v>638</v>
      </c>
    </row>
    <row r="345" spans="1:22" s="61" customFormat="1" ht="18" outlineLevel="1" x14ac:dyDescent="0.35">
      <c r="A345" s="56"/>
      <c r="B345" s="79"/>
      <c r="C345" s="64" t="s">
        <v>668</v>
      </c>
      <c r="D345" s="64"/>
      <c r="E345" s="64"/>
      <c r="F345" s="81"/>
      <c r="G345" s="66"/>
      <c r="H345" s="68" t="s">
        <v>669</v>
      </c>
      <c r="I345" s="69" t="s">
        <v>670</v>
      </c>
      <c r="J345" s="61" t="s">
        <v>636</v>
      </c>
      <c r="K345" s="61" t="s">
        <v>636</v>
      </c>
      <c r="L345" s="61" t="s">
        <v>636</v>
      </c>
      <c r="M345" s="61" t="s">
        <v>636</v>
      </c>
      <c r="N345" s="61" t="s">
        <v>636</v>
      </c>
      <c r="O345" s="61" t="s">
        <v>636</v>
      </c>
      <c r="P345" s="61" t="s">
        <v>636</v>
      </c>
      <c r="Q345" s="61" t="s">
        <v>636</v>
      </c>
      <c r="R345" s="61" t="s">
        <v>636</v>
      </c>
      <c r="S345" s="61" t="s">
        <v>636</v>
      </c>
      <c r="T345" s="61" t="s">
        <v>636</v>
      </c>
      <c r="U345" s="61" t="s">
        <v>636</v>
      </c>
      <c r="V345" s="61" t="s">
        <v>636</v>
      </c>
    </row>
    <row r="346" spans="1:22" s="78" customFormat="1" ht="21.75" customHeight="1" outlineLevel="1" x14ac:dyDescent="0.35">
      <c r="A346" s="72"/>
      <c r="B346" s="73" t="s">
        <v>671</v>
      </c>
      <c r="C346" s="74"/>
      <c r="D346" s="74"/>
      <c r="E346" s="74"/>
      <c r="F346" s="75"/>
      <c r="G346" s="76"/>
    </row>
    <row r="347" spans="1:22" s="61" customFormat="1" ht="18" outlineLevel="1" x14ac:dyDescent="0.35">
      <c r="A347" s="56"/>
      <c r="B347" s="79"/>
      <c r="C347" s="64" t="s">
        <v>672</v>
      </c>
      <c r="D347" s="64"/>
      <c r="E347" s="64"/>
      <c r="F347" s="65"/>
      <c r="G347" s="66"/>
    </row>
    <row r="348" spans="1:22" s="61" customFormat="1" ht="18" outlineLevel="1" x14ac:dyDescent="0.35">
      <c r="A348" s="56"/>
      <c r="B348" s="79"/>
      <c r="C348" s="64" t="s">
        <v>673</v>
      </c>
      <c r="D348" s="64"/>
      <c r="E348" s="64"/>
      <c r="F348" s="65"/>
      <c r="G348" s="82" t="s">
        <v>674</v>
      </c>
    </row>
    <row r="349" spans="1:22" s="78" customFormat="1" ht="21.75" customHeight="1" outlineLevel="1" x14ac:dyDescent="0.35">
      <c r="A349" s="72"/>
      <c r="B349" s="73" t="s">
        <v>675</v>
      </c>
      <c r="C349" s="74"/>
      <c r="D349" s="74"/>
      <c r="E349" s="74"/>
      <c r="F349" s="75"/>
      <c r="G349" s="76"/>
    </row>
    <row r="350" spans="1:22" s="61" customFormat="1" ht="18" outlineLevel="1" x14ac:dyDescent="0.35">
      <c r="A350" s="56"/>
      <c r="B350" s="79"/>
      <c r="C350" s="64" t="s">
        <v>676</v>
      </c>
      <c r="D350" s="64"/>
      <c r="E350" s="64"/>
      <c r="F350" s="65"/>
      <c r="G350" s="66"/>
      <c r="H350" s="83" t="s">
        <v>677</v>
      </c>
      <c r="I350" s="68" t="s">
        <v>678</v>
      </c>
      <c r="J350" s="68" t="s">
        <v>679</v>
      </c>
      <c r="K350" s="69" t="s">
        <v>680</v>
      </c>
      <c r="L350" s="61" t="s">
        <v>636</v>
      </c>
      <c r="M350" s="61" t="s">
        <v>636</v>
      </c>
      <c r="N350" s="61" t="s">
        <v>636</v>
      </c>
      <c r="O350" s="61" t="s">
        <v>636</v>
      </c>
      <c r="P350" s="61" t="s">
        <v>636</v>
      </c>
      <c r="Q350" s="61" t="s">
        <v>636</v>
      </c>
      <c r="R350" s="61" t="s">
        <v>636</v>
      </c>
      <c r="S350" s="61" t="s">
        <v>636</v>
      </c>
      <c r="T350" s="61" t="s">
        <v>636</v>
      </c>
      <c r="U350" s="61" t="s">
        <v>636</v>
      </c>
      <c r="V350" s="61" t="s">
        <v>636</v>
      </c>
    </row>
    <row r="351" spans="1:22" s="61" customFormat="1" ht="18" outlineLevel="1" x14ac:dyDescent="0.35">
      <c r="A351" s="56"/>
      <c r="B351" s="79"/>
      <c r="C351" s="64" t="s">
        <v>681</v>
      </c>
      <c r="D351" s="64"/>
      <c r="E351" s="64"/>
      <c r="F351" s="65"/>
      <c r="G351" s="66"/>
    </row>
    <row r="352" spans="1:22" s="61" customFormat="1" ht="18" outlineLevel="1" x14ac:dyDescent="0.35">
      <c r="A352" s="56"/>
      <c r="B352" s="79"/>
      <c r="C352" s="64"/>
      <c r="D352" s="64" t="s">
        <v>682</v>
      </c>
      <c r="E352" s="64"/>
      <c r="F352" s="65"/>
      <c r="G352" s="66"/>
    </row>
    <row r="353" spans="1:22" s="61" customFormat="1" ht="18" outlineLevel="1" x14ac:dyDescent="0.35">
      <c r="A353" s="56"/>
      <c r="B353" s="79"/>
      <c r="C353" s="64"/>
      <c r="D353" s="64" t="s">
        <v>683</v>
      </c>
      <c r="E353" s="64"/>
      <c r="F353" s="65"/>
      <c r="G353" s="66" t="s">
        <v>684</v>
      </c>
    </row>
    <row r="354" spans="1:22" s="61" customFormat="1" ht="18" outlineLevel="1" x14ac:dyDescent="0.35">
      <c r="A354" s="56"/>
      <c r="B354" s="79"/>
      <c r="C354" s="64"/>
      <c r="D354" s="64" t="s">
        <v>685</v>
      </c>
      <c r="E354" s="64"/>
      <c r="F354" s="65"/>
      <c r="G354" s="66" t="s">
        <v>684</v>
      </c>
    </row>
    <row r="355" spans="1:22" s="78" customFormat="1" ht="21.75" customHeight="1" outlineLevel="1" x14ac:dyDescent="0.35">
      <c r="A355" s="72"/>
      <c r="B355" s="73" t="s">
        <v>686</v>
      </c>
      <c r="C355" s="74"/>
      <c r="D355" s="74"/>
      <c r="E355" s="74"/>
      <c r="F355" s="75"/>
      <c r="G355" s="76"/>
    </row>
    <row r="356" spans="1:22" s="61" customFormat="1" ht="18" outlineLevel="1" x14ac:dyDescent="0.35">
      <c r="A356" s="56"/>
      <c r="B356" s="79"/>
      <c r="C356" s="64" t="s">
        <v>687</v>
      </c>
      <c r="D356" s="64"/>
      <c r="E356" s="64"/>
      <c r="F356" s="65"/>
      <c r="G356" s="66"/>
    </row>
    <row r="357" spans="1:22" s="61" customFormat="1" ht="18" outlineLevel="1" x14ac:dyDescent="0.35">
      <c r="A357" s="56"/>
      <c r="B357" s="79"/>
      <c r="C357" s="64"/>
      <c r="D357" s="64" t="s">
        <v>688</v>
      </c>
      <c r="E357" s="64"/>
      <c r="F357" s="65"/>
      <c r="G357" s="66"/>
      <c r="H357" s="83" t="s">
        <v>689</v>
      </c>
      <c r="I357" s="69" t="s">
        <v>690</v>
      </c>
      <c r="J357" s="61" t="s">
        <v>636</v>
      </c>
      <c r="K357" s="61" t="s">
        <v>636</v>
      </c>
      <c r="L357" s="61" t="s">
        <v>636</v>
      </c>
      <c r="M357" s="61" t="s">
        <v>636</v>
      </c>
      <c r="N357" s="61" t="s">
        <v>636</v>
      </c>
      <c r="O357" s="61" t="s">
        <v>636</v>
      </c>
      <c r="P357" s="61" t="s">
        <v>636</v>
      </c>
      <c r="Q357" s="61" t="s">
        <v>636</v>
      </c>
      <c r="R357" s="61" t="s">
        <v>636</v>
      </c>
      <c r="S357" s="61" t="s">
        <v>636</v>
      </c>
      <c r="T357" s="61" t="s">
        <v>636</v>
      </c>
      <c r="U357" s="61" t="s">
        <v>636</v>
      </c>
      <c r="V357" s="61" t="s">
        <v>636</v>
      </c>
    </row>
    <row r="358" spans="1:22" s="61" customFormat="1" ht="18" outlineLevel="1" x14ac:dyDescent="0.35">
      <c r="A358" s="56"/>
      <c r="B358" s="79"/>
      <c r="C358" s="64"/>
      <c r="D358" s="64" t="s">
        <v>691</v>
      </c>
      <c r="E358" s="64"/>
      <c r="F358" s="65"/>
      <c r="G358" s="66"/>
      <c r="H358" s="83" t="s">
        <v>692</v>
      </c>
      <c r="I358" s="68" t="s">
        <v>693</v>
      </c>
      <c r="J358" s="84" t="s">
        <v>694</v>
      </c>
      <c r="K358" s="61" t="s">
        <v>636</v>
      </c>
      <c r="L358" s="61" t="s">
        <v>636</v>
      </c>
      <c r="M358" s="61" t="s">
        <v>636</v>
      </c>
      <c r="N358" s="61" t="s">
        <v>636</v>
      </c>
      <c r="O358" s="61" t="s">
        <v>636</v>
      </c>
      <c r="P358" s="61" t="s">
        <v>636</v>
      </c>
      <c r="Q358" s="61" t="s">
        <v>636</v>
      </c>
      <c r="R358" s="61" t="s">
        <v>636</v>
      </c>
      <c r="S358" s="61" t="s">
        <v>636</v>
      </c>
      <c r="T358" s="61" t="s">
        <v>636</v>
      </c>
      <c r="U358" s="61" t="s">
        <v>636</v>
      </c>
      <c r="V358" s="61" t="s">
        <v>636</v>
      </c>
    </row>
    <row r="359" spans="1:22" s="61" customFormat="1" ht="18" outlineLevel="1" x14ac:dyDescent="0.35">
      <c r="A359" s="56"/>
      <c r="B359" s="79"/>
      <c r="C359" s="64" t="s">
        <v>695</v>
      </c>
      <c r="D359" s="64"/>
      <c r="E359" s="64"/>
      <c r="F359" s="65"/>
      <c r="G359" s="66"/>
      <c r="H359" s="83" t="s">
        <v>696</v>
      </c>
      <c r="I359" s="68" t="s">
        <v>697</v>
      </c>
      <c r="J359" s="68" t="s">
        <v>698</v>
      </c>
      <c r="K359" s="71" t="s">
        <v>699</v>
      </c>
      <c r="L359" s="84" t="s">
        <v>700</v>
      </c>
      <c r="M359" s="61" t="s">
        <v>636</v>
      </c>
      <c r="N359" s="61" t="s">
        <v>636</v>
      </c>
      <c r="O359" s="61" t="s">
        <v>636</v>
      </c>
      <c r="P359" s="61" t="s">
        <v>636</v>
      </c>
      <c r="Q359" s="61" t="s">
        <v>636</v>
      </c>
      <c r="R359" s="61" t="s">
        <v>636</v>
      </c>
      <c r="S359" s="61" t="s">
        <v>636</v>
      </c>
      <c r="T359" s="61" t="s">
        <v>636</v>
      </c>
      <c r="U359" s="61" t="s">
        <v>636</v>
      </c>
      <c r="V359" s="61" t="s">
        <v>636</v>
      </c>
    </row>
    <row r="360" spans="1:22" s="61" customFormat="1" ht="18" outlineLevel="1" x14ac:dyDescent="0.35">
      <c r="A360" s="56"/>
      <c r="B360" s="79"/>
      <c r="C360" s="64" t="s">
        <v>701</v>
      </c>
      <c r="D360" s="64"/>
      <c r="E360" s="64"/>
      <c r="F360" s="65"/>
      <c r="G360" s="66"/>
      <c r="H360" s="83" t="s">
        <v>702</v>
      </c>
      <c r="I360" s="68" t="s">
        <v>703</v>
      </c>
      <c r="J360" s="68" t="s">
        <v>704</v>
      </c>
      <c r="K360" s="68" t="s">
        <v>705</v>
      </c>
      <c r="L360" s="69" t="s">
        <v>700</v>
      </c>
      <c r="M360" s="61" t="s">
        <v>636</v>
      </c>
      <c r="N360" s="61" t="s">
        <v>636</v>
      </c>
      <c r="O360" s="61" t="s">
        <v>636</v>
      </c>
      <c r="P360" s="61" t="s">
        <v>636</v>
      </c>
      <c r="Q360" s="61" t="s">
        <v>636</v>
      </c>
      <c r="R360" s="61" t="s">
        <v>636</v>
      </c>
      <c r="S360" s="61" t="s">
        <v>636</v>
      </c>
      <c r="T360" s="61" t="s">
        <v>636</v>
      </c>
      <c r="U360" s="61" t="s">
        <v>636</v>
      </c>
      <c r="V360" s="61" t="s">
        <v>636</v>
      </c>
    </row>
    <row r="361" spans="1:22" s="61" customFormat="1" ht="17.25" customHeight="1" outlineLevel="1" x14ac:dyDescent="0.35">
      <c r="A361" s="56"/>
      <c r="B361" s="79"/>
      <c r="C361" s="64" t="s">
        <v>706</v>
      </c>
      <c r="D361" s="64"/>
      <c r="E361" s="64"/>
      <c r="F361" s="65"/>
      <c r="G361" s="66"/>
      <c r="H361" s="83" t="s">
        <v>707</v>
      </c>
      <c r="I361" s="68" t="s">
        <v>708</v>
      </c>
      <c r="J361" s="68" t="s">
        <v>709</v>
      </c>
      <c r="K361" s="68" t="s">
        <v>710</v>
      </c>
      <c r="L361" s="69" t="s">
        <v>711</v>
      </c>
      <c r="M361" s="61" t="s">
        <v>636</v>
      </c>
      <c r="N361" s="61" t="s">
        <v>636</v>
      </c>
      <c r="O361" s="61" t="s">
        <v>636</v>
      </c>
      <c r="P361" s="61" t="s">
        <v>636</v>
      </c>
      <c r="Q361" s="61" t="s">
        <v>636</v>
      </c>
      <c r="R361" s="61" t="s">
        <v>636</v>
      </c>
      <c r="S361" s="61" t="s">
        <v>636</v>
      </c>
      <c r="T361" s="61" t="s">
        <v>636</v>
      </c>
      <c r="U361" s="61" t="s">
        <v>636</v>
      </c>
      <c r="V361" s="61" t="s">
        <v>636</v>
      </c>
    </row>
    <row r="362" spans="1:22" s="61" customFormat="1" ht="18" outlineLevel="1" x14ac:dyDescent="0.35">
      <c r="A362" s="56"/>
      <c r="B362" s="79"/>
      <c r="C362" s="64" t="s">
        <v>712</v>
      </c>
      <c r="D362" s="64"/>
      <c r="E362" s="64"/>
      <c r="F362" s="65"/>
      <c r="G362" s="66"/>
    </row>
    <row r="363" spans="1:22" s="61" customFormat="1" ht="18" outlineLevel="1" x14ac:dyDescent="0.35">
      <c r="A363" s="56"/>
      <c r="B363" s="79"/>
      <c r="C363" s="64" t="s">
        <v>713</v>
      </c>
      <c r="D363" s="64"/>
      <c r="E363" s="64"/>
      <c r="F363" s="65"/>
      <c r="G363" s="66"/>
    </row>
    <row r="364" spans="1:22" s="61" customFormat="1" ht="18" outlineLevel="1" x14ac:dyDescent="0.35">
      <c r="A364" s="56"/>
      <c r="B364" s="79"/>
      <c r="C364" s="64"/>
      <c r="D364" s="64" t="s">
        <v>714</v>
      </c>
      <c r="E364" s="64"/>
      <c r="F364" s="65"/>
      <c r="G364" s="66"/>
      <c r="H364" s="83" t="s">
        <v>715</v>
      </c>
      <c r="I364" s="68" t="s">
        <v>716</v>
      </c>
      <c r="J364" s="69" t="s">
        <v>717</v>
      </c>
      <c r="K364" s="61" t="s">
        <v>636</v>
      </c>
      <c r="L364" s="61" t="s">
        <v>636</v>
      </c>
      <c r="M364" s="61" t="s">
        <v>636</v>
      </c>
      <c r="N364" s="61" t="s">
        <v>636</v>
      </c>
      <c r="O364" s="61" t="s">
        <v>636</v>
      </c>
      <c r="P364" s="61" t="s">
        <v>636</v>
      </c>
      <c r="Q364" s="61" t="s">
        <v>636</v>
      </c>
      <c r="R364" s="61" t="s">
        <v>636</v>
      </c>
      <c r="S364" s="61" t="s">
        <v>636</v>
      </c>
      <c r="T364" s="61" t="s">
        <v>636</v>
      </c>
      <c r="U364" s="61" t="s">
        <v>636</v>
      </c>
      <c r="V364" s="61" t="s">
        <v>636</v>
      </c>
    </row>
    <row r="365" spans="1:22" s="61" customFormat="1" ht="18" outlineLevel="1" x14ac:dyDescent="0.35">
      <c r="A365" s="56"/>
      <c r="B365" s="79"/>
      <c r="C365" s="64"/>
      <c r="D365" s="64" t="s">
        <v>718</v>
      </c>
      <c r="E365" s="64"/>
      <c r="F365" s="65"/>
      <c r="G365" s="66"/>
      <c r="H365" s="83" t="s">
        <v>715</v>
      </c>
      <c r="I365" s="68" t="s">
        <v>716</v>
      </c>
      <c r="J365" s="69" t="s">
        <v>717</v>
      </c>
      <c r="K365" s="61" t="s">
        <v>636</v>
      </c>
      <c r="L365" s="61" t="s">
        <v>636</v>
      </c>
      <c r="M365" s="61" t="s">
        <v>636</v>
      </c>
      <c r="N365" s="61" t="s">
        <v>636</v>
      </c>
      <c r="O365" s="61" t="s">
        <v>636</v>
      </c>
      <c r="P365" s="61" t="s">
        <v>636</v>
      </c>
      <c r="Q365" s="61" t="s">
        <v>636</v>
      </c>
      <c r="R365" s="61" t="s">
        <v>636</v>
      </c>
      <c r="S365" s="61" t="s">
        <v>636</v>
      </c>
      <c r="T365" s="61" t="s">
        <v>636</v>
      </c>
      <c r="U365" s="61" t="s">
        <v>636</v>
      </c>
      <c r="V365" s="61" t="s">
        <v>636</v>
      </c>
    </row>
    <row r="366" spans="1:22" s="61" customFormat="1" ht="18" outlineLevel="1" x14ac:dyDescent="0.35">
      <c r="A366" s="56"/>
      <c r="B366" s="79"/>
      <c r="C366" s="64"/>
      <c r="D366" s="64" t="s">
        <v>719</v>
      </c>
      <c r="E366" s="64"/>
      <c r="F366" s="65"/>
      <c r="G366" s="66"/>
      <c r="H366" s="83" t="s">
        <v>715</v>
      </c>
      <c r="I366" s="68" t="s">
        <v>716</v>
      </c>
      <c r="J366" s="69" t="s">
        <v>717</v>
      </c>
      <c r="K366" s="61" t="s">
        <v>636</v>
      </c>
      <c r="L366" s="61" t="s">
        <v>636</v>
      </c>
      <c r="M366" s="61" t="s">
        <v>636</v>
      </c>
      <c r="N366" s="61" t="s">
        <v>636</v>
      </c>
      <c r="O366" s="61" t="s">
        <v>636</v>
      </c>
      <c r="P366" s="61" t="s">
        <v>636</v>
      </c>
      <c r="Q366" s="61" t="s">
        <v>636</v>
      </c>
      <c r="R366" s="61" t="s">
        <v>636</v>
      </c>
      <c r="S366" s="61" t="s">
        <v>636</v>
      </c>
      <c r="T366" s="61" t="s">
        <v>636</v>
      </c>
      <c r="U366" s="61" t="s">
        <v>636</v>
      </c>
      <c r="V366" s="61" t="s">
        <v>636</v>
      </c>
    </row>
    <row r="367" spans="1:22" s="61" customFormat="1" ht="18" outlineLevel="1" x14ac:dyDescent="0.35">
      <c r="A367" s="56"/>
      <c r="B367" s="79"/>
      <c r="C367" s="64"/>
      <c r="D367" s="64" t="s">
        <v>720</v>
      </c>
      <c r="E367" s="64"/>
      <c r="F367" s="65"/>
      <c r="G367" s="66"/>
      <c r="H367" s="83" t="s">
        <v>715</v>
      </c>
      <c r="I367" s="68" t="s">
        <v>716</v>
      </c>
      <c r="J367" s="69" t="s">
        <v>717</v>
      </c>
      <c r="K367" s="61" t="s">
        <v>636</v>
      </c>
      <c r="L367" s="61" t="s">
        <v>636</v>
      </c>
      <c r="M367" s="61" t="s">
        <v>636</v>
      </c>
      <c r="N367" s="61" t="s">
        <v>636</v>
      </c>
      <c r="O367" s="61" t="s">
        <v>636</v>
      </c>
      <c r="P367" s="61" t="s">
        <v>636</v>
      </c>
      <c r="Q367" s="61" t="s">
        <v>636</v>
      </c>
      <c r="R367" s="61" t="s">
        <v>636</v>
      </c>
      <c r="S367" s="61" t="s">
        <v>636</v>
      </c>
      <c r="T367" s="61" t="s">
        <v>636</v>
      </c>
      <c r="U367" s="61" t="s">
        <v>636</v>
      </c>
      <c r="V367" s="61" t="s">
        <v>636</v>
      </c>
    </row>
    <row r="368" spans="1:22" s="78" customFormat="1" ht="21.75" customHeight="1" outlineLevel="1" x14ac:dyDescent="0.35">
      <c r="A368" s="72"/>
      <c r="B368" s="85" t="s">
        <v>721</v>
      </c>
      <c r="C368" s="86"/>
      <c r="D368" s="86"/>
      <c r="E368" s="86"/>
      <c r="F368" s="75"/>
      <c r="G368" s="76"/>
    </row>
    <row r="369" spans="1:22" s="61" customFormat="1" ht="18" outlineLevel="1" x14ac:dyDescent="0.35">
      <c r="A369" s="56"/>
      <c r="B369" s="79"/>
      <c r="C369" s="64" t="s">
        <v>722</v>
      </c>
      <c r="D369" s="64"/>
      <c r="E369" s="64"/>
      <c r="F369" s="65"/>
      <c r="G369" s="66"/>
      <c r="H369" s="83" t="s">
        <v>723</v>
      </c>
      <c r="I369" s="68" t="s">
        <v>724</v>
      </c>
      <c r="J369" s="69" t="s">
        <v>725</v>
      </c>
      <c r="K369" s="61" t="s">
        <v>636</v>
      </c>
      <c r="L369" s="61" t="s">
        <v>636</v>
      </c>
      <c r="M369" s="61" t="s">
        <v>636</v>
      </c>
      <c r="N369" s="61" t="s">
        <v>636</v>
      </c>
      <c r="O369" s="61" t="s">
        <v>636</v>
      </c>
      <c r="P369" s="61" t="s">
        <v>636</v>
      </c>
      <c r="Q369" s="61" t="s">
        <v>636</v>
      </c>
      <c r="R369" s="61" t="s">
        <v>636</v>
      </c>
      <c r="S369" s="61" t="s">
        <v>636</v>
      </c>
      <c r="T369" s="61" t="s">
        <v>636</v>
      </c>
      <c r="U369" s="61" t="s">
        <v>636</v>
      </c>
      <c r="V369" s="61" t="s">
        <v>636</v>
      </c>
    </row>
    <row r="370" spans="1:22" s="61" customFormat="1" ht="18" outlineLevel="1" x14ac:dyDescent="0.35">
      <c r="A370" s="56"/>
      <c r="B370" s="79"/>
      <c r="C370" s="64" t="s">
        <v>726</v>
      </c>
      <c r="D370" s="64"/>
      <c r="E370" s="64"/>
      <c r="F370" s="65"/>
      <c r="G370" s="66"/>
    </row>
    <row r="371" spans="1:22" s="61" customFormat="1" ht="17.25" customHeight="1" outlineLevel="1" x14ac:dyDescent="0.35">
      <c r="A371" s="56"/>
      <c r="B371" s="79"/>
      <c r="C371" s="64"/>
      <c r="D371" s="64" t="s">
        <v>727</v>
      </c>
      <c r="E371" s="64"/>
      <c r="F371" s="65"/>
      <c r="G371" s="66"/>
      <c r="H371" s="83" t="s">
        <v>728</v>
      </c>
      <c r="I371" s="68" t="s">
        <v>729</v>
      </c>
      <c r="J371" s="68" t="s">
        <v>730</v>
      </c>
      <c r="K371" s="68" t="s">
        <v>731</v>
      </c>
      <c r="L371" s="69" t="s">
        <v>700</v>
      </c>
      <c r="M371" s="61" t="s">
        <v>636</v>
      </c>
      <c r="N371" s="61" t="s">
        <v>636</v>
      </c>
      <c r="O371" s="61" t="s">
        <v>636</v>
      </c>
      <c r="P371" s="61" t="s">
        <v>636</v>
      </c>
      <c r="Q371" s="61" t="s">
        <v>636</v>
      </c>
      <c r="R371" s="61" t="s">
        <v>636</v>
      </c>
      <c r="S371" s="61" t="s">
        <v>636</v>
      </c>
      <c r="T371" s="61" t="s">
        <v>636</v>
      </c>
      <c r="U371" s="61" t="s">
        <v>636</v>
      </c>
      <c r="V371" s="61" t="s">
        <v>636</v>
      </c>
    </row>
    <row r="372" spans="1:22" s="61" customFormat="1" ht="18" outlineLevel="1" x14ac:dyDescent="0.35">
      <c r="A372" s="56"/>
      <c r="B372" s="79"/>
      <c r="C372" s="64"/>
      <c r="D372" s="64" t="s">
        <v>732</v>
      </c>
      <c r="E372" s="64"/>
      <c r="F372" s="65"/>
      <c r="G372" s="66"/>
      <c r="H372" s="83" t="s">
        <v>733</v>
      </c>
      <c r="I372" s="68" t="s">
        <v>734</v>
      </c>
      <c r="J372" s="87" t="s">
        <v>735</v>
      </c>
      <c r="K372" s="87" t="s">
        <v>736</v>
      </c>
      <c r="L372" s="87" t="s">
        <v>737</v>
      </c>
      <c r="M372" s="88" t="s">
        <v>738</v>
      </c>
      <c r="N372" s="88" t="s">
        <v>739</v>
      </c>
      <c r="O372" s="88" t="s">
        <v>740</v>
      </c>
      <c r="P372" s="89" t="s">
        <v>700</v>
      </c>
      <c r="Q372" s="61" t="s">
        <v>636</v>
      </c>
      <c r="R372" s="61" t="s">
        <v>636</v>
      </c>
      <c r="S372" s="61" t="s">
        <v>636</v>
      </c>
      <c r="T372" s="61" t="s">
        <v>636</v>
      </c>
      <c r="U372" s="61" t="s">
        <v>636</v>
      </c>
      <c r="V372" s="61" t="s">
        <v>636</v>
      </c>
    </row>
    <row r="373" spans="1:22" s="61" customFormat="1" ht="18" outlineLevel="1" x14ac:dyDescent="0.35">
      <c r="A373" s="56"/>
      <c r="B373" s="79"/>
      <c r="C373" s="64"/>
      <c r="D373" s="64" t="s">
        <v>741</v>
      </c>
      <c r="E373" s="64"/>
      <c r="F373" s="65"/>
      <c r="G373" s="66"/>
      <c r="H373" s="83" t="s">
        <v>742</v>
      </c>
      <c r="I373" s="69" t="s">
        <v>743</v>
      </c>
      <c r="J373" s="61" t="s">
        <v>636</v>
      </c>
      <c r="K373" s="61" t="s">
        <v>636</v>
      </c>
      <c r="L373" s="61" t="s">
        <v>636</v>
      </c>
      <c r="M373" s="61" t="s">
        <v>636</v>
      </c>
      <c r="N373" s="61" t="s">
        <v>636</v>
      </c>
      <c r="O373" s="61" t="s">
        <v>636</v>
      </c>
      <c r="P373" s="61" t="s">
        <v>636</v>
      </c>
      <c r="Q373" s="61" t="s">
        <v>636</v>
      </c>
      <c r="R373" s="61" t="s">
        <v>636</v>
      </c>
      <c r="S373" s="61" t="s">
        <v>636</v>
      </c>
      <c r="T373" s="61" t="s">
        <v>636</v>
      </c>
      <c r="U373" s="61" t="s">
        <v>636</v>
      </c>
      <c r="V373" s="61" t="s">
        <v>636</v>
      </c>
    </row>
    <row r="374" spans="1:22" s="61" customFormat="1" ht="18" outlineLevel="1" x14ac:dyDescent="0.35">
      <c r="A374" s="56"/>
      <c r="B374" s="79"/>
      <c r="C374" s="64"/>
      <c r="D374" s="64" t="s">
        <v>744</v>
      </c>
      <c r="E374" s="64"/>
      <c r="F374" s="65"/>
      <c r="G374" s="66"/>
      <c r="H374" s="83" t="s">
        <v>745</v>
      </c>
      <c r="I374" s="69" t="s">
        <v>746</v>
      </c>
      <c r="J374" s="61" t="s">
        <v>636</v>
      </c>
      <c r="K374" s="61" t="s">
        <v>636</v>
      </c>
      <c r="L374" s="61" t="s">
        <v>636</v>
      </c>
      <c r="M374" s="61" t="s">
        <v>636</v>
      </c>
      <c r="N374" s="61" t="s">
        <v>636</v>
      </c>
      <c r="O374" s="61" t="s">
        <v>636</v>
      </c>
      <c r="P374" s="61" t="s">
        <v>636</v>
      </c>
      <c r="Q374" s="61" t="s">
        <v>636</v>
      </c>
      <c r="R374" s="61" t="s">
        <v>636</v>
      </c>
      <c r="S374" s="61" t="s">
        <v>636</v>
      </c>
      <c r="T374" s="61" t="s">
        <v>636</v>
      </c>
      <c r="U374" s="61" t="s">
        <v>636</v>
      </c>
      <c r="V374" s="61" t="s">
        <v>636</v>
      </c>
    </row>
    <row r="375" spans="1:22" s="78" customFormat="1" ht="21.75" customHeight="1" outlineLevel="1" x14ac:dyDescent="0.35">
      <c r="A375" s="72"/>
      <c r="B375" s="73" t="s">
        <v>747</v>
      </c>
      <c r="C375" s="74"/>
      <c r="D375" s="74"/>
      <c r="E375" s="74"/>
      <c r="F375" s="75"/>
      <c r="G375" s="76"/>
    </row>
    <row r="376" spans="1:22" s="61" customFormat="1" ht="18" outlineLevel="1" x14ac:dyDescent="0.35">
      <c r="A376" s="56"/>
      <c r="B376" s="79"/>
      <c r="C376" s="64" t="s">
        <v>748</v>
      </c>
      <c r="D376" s="64"/>
      <c r="E376" s="64"/>
      <c r="F376" s="65"/>
      <c r="G376" s="66"/>
    </row>
    <row r="377" spans="1:22" s="61" customFormat="1" ht="18" outlineLevel="1" x14ac:dyDescent="0.35">
      <c r="A377" s="56"/>
      <c r="B377" s="79"/>
      <c r="C377" s="64"/>
      <c r="D377" s="64" t="s">
        <v>749</v>
      </c>
      <c r="E377" s="64"/>
      <c r="F377" s="65"/>
      <c r="G377" s="66"/>
      <c r="H377" s="83" t="s">
        <v>750</v>
      </c>
      <c r="I377" s="68" t="s">
        <v>751</v>
      </c>
      <c r="J377" s="68" t="s">
        <v>752</v>
      </c>
      <c r="K377" s="68" t="s">
        <v>753</v>
      </c>
      <c r="L377" s="69" t="s">
        <v>700</v>
      </c>
      <c r="M377" s="61" t="s">
        <v>636</v>
      </c>
      <c r="N377" s="61" t="s">
        <v>636</v>
      </c>
      <c r="O377" s="61" t="s">
        <v>636</v>
      </c>
      <c r="P377" s="61" t="s">
        <v>636</v>
      </c>
      <c r="Q377" s="61" t="s">
        <v>636</v>
      </c>
      <c r="R377" s="61" t="s">
        <v>636</v>
      </c>
      <c r="S377" s="61" t="s">
        <v>636</v>
      </c>
      <c r="T377" s="61" t="s">
        <v>636</v>
      </c>
      <c r="U377" s="61" t="s">
        <v>636</v>
      </c>
      <c r="V377" s="61" t="s">
        <v>636</v>
      </c>
    </row>
    <row r="378" spans="1:22" s="61" customFormat="1" ht="18" outlineLevel="1" x14ac:dyDescent="0.35">
      <c r="A378" s="56"/>
      <c r="B378" s="79"/>
      <c r="C378" s="64"/>
      <c r="D378" s="64" t="s">
        <v>754</v>
      </c>
      <c r="E378" s="64"/>
      <c r="F378" s="65"/>
      <c r="G378" s="66" t="s">
        <v>755</v>
      </c>
    </row>
    <row r="379" spans="1:22" s="61" customFormat="1" ht="18" outlineLevel="1" x14ac:dyDescent="0.35">
      <c r="A379" s="56"/>
      <c r="B379" s="79"/>
      <c r="C379" s="64"/>
      <c r="D379" s="64" t="s">
        <v>756</v>
      </c>
      <c r="E379" s="64"/>
      <c r="F379" s="65"/>
      <c r="G379" s="66" t="s">
        <v>638</v>
      </c>
    </row>
    <row r="380" spans="1:22" s="61" customFormat="1" ht="18" outlineLevel="1" x14ac:dyDescent="0.35">
      <c r="A380" s="56"/>
      <c r="B380" s="79"/>
      <c r="C380" s="64"/>
      <c r="D380" s="64" t="s">
        <v>757</v>
      </c>
      <c r="E380" s="64"/>
      <c r="F380" s="65"/>
      <c r="G380" s="66"/>
      <c r="H380" s="83" t="s">
        <v>677</v>
      </c>
      <c r="I380" s="68" t="s">
        <v>678</v>
      </c>
      <c r="J380" s="87" t="s">
        <v>679</v>
      </c>
      <c r="K380" s="87" t="s">
        <v>758</v>
      </c>
      <c r="L380" s="90" t="s">
        <v>759</v>
      </c>
      <c r="M380" s="61" t="s">
        <v>636</v>
      </c>
      <c r="N380" s="61" t="s">
        <v>636</v>
      </c>
      <c r="O380" s="61" t="s">
        <v>636</v>
      </c>
      <c r="P380" s="61" t="s">
        <v>636</v>
      </c>
      <c r="Q380" s="61" t="s">
        <v>636</v>
      </c>
      <c r="R380" s="61" t="s">
        <v>636</v>
      </c>
      <c r="S380" s="61" t="s">
        <v>636</v>
      </c>
      <c r="T380" s="61" t="s">
        <v>636</v>
      </c>
      <c r="U380" s="61" t="s">
        <v>636</v>
      </c>
      <c r="V380" s="61" t="s">
        <v>636</v>
      </c>
    </row>
    <row r="381" spans="1:22" s="61" customFormat="1" ht="18" outlineLevel="1" x14ac:dyDescent="0.35">
      <c r="A381" s="56"/>
      <c r="B381" s="79"/>
      <c r="C381" s="64"/>
      <c r="D381" s="64" t="s">
        <v>760</v>
      </c>
      <c r="E381" s="64"/>
      <c r="F381" s="65"/>
      <c r="G381" s="66"/>
      <c r="H381" s="91" t="s">
        <v>761</v>
      </c>
      <c r="I381" s="69" t="s">
        <v>762</v>
      </c>
      <c r="J381" s="61" t="s">
        <v>636</v>
      </c>
      <c r="K381" s="61" t="s">
        <v>636</v>
      </c>
      <c r="L381" s="61" t="s">
        <v>636</v>
      </c>
      <c r="M381" s="61" t="s">
        <v>636</v>
      </c>
      <c r="N381" s="61" t="s">
        <v>636</v>
      </c>
      <c r="O381" s="61" t="s">
        <v>636</v>
      </c>
      <c r="P381" s="61" t="s">
        <v>636</v>
      </c>
      <c r="Q381" s="61" t="s">
        <v>636</v>
      </c>
      <c r="R381" s="61" t="s">
        <v>636</v>
      </c>
      <c r="S381" s="61" t="s">
        <v>636</v>
      </c>
      <c r="T381" s="61" t="s">
        <v>636</v>
      </c>
      <c r="U381" s="61" t="s">
        <v>636</v>
      </c>
      <c r="V381" s="61" t="s">
        <v>636</v>
      </c>
    </row>
    <row r="382" spans="1:22" s="61" customFormat="1" ht="18" outlineLevel="1" x14ac:dyDescent="0.35">
      <c r="A382" s="56"/>
      <c r="B382" s="79"/>
      <c r="C382" s="64"/>
      <c r="D382" s="64"/>
      <c r="E382" s="64" t="s">
        <v>763</v>
      </c>
      <c r="F382" s="65"/>
      <c r="G382" s="66" t="s">
        <v>764</v>
      </c>
    </row>
    <row r="383" spans="1:22" s="61" customFormat="1" ht="18" outlineLevel="1" x14ac:dyDescent="0.35">
      <c r="A383" s="56"/>
      <c r="B383" s="79"/>
      <c r="C383" s="64" t="s">
        <v>765</v>
      </c>
      <c r="D383" s="64"/>
      <c r="E383" s="64"/>
      <c r="F383" s="65"/>
      <c r="G383" s="66"/>
      <c r="H383" s="83" t="s">
        <v>766</v>
      </c>
      <c r="I383" s="69" t="s">
        <v>767</v>
      </c>
      <c r="J383" s="61" t="s">
        <v>636</v>
      </c>
      <c r="K383" s="61" t="s">
        <v>636</v>
      </c>
      <c r="L383" s="61" t="s">
        <v>636</v>
      </c>
      <c r="M383" s="61" t="s">
        <v>636</v>
      </c>
      <c r="N383" s="61" t="s">
        <v>636</v>
      </c>
      <c r="O383" s="61" t="s">
        <v>636</v>
      </c>
      <c r="P383" s="61" t="s">
        <v>636</v>
      </c>
      <c r="Q383" s="61" t="s">
        <v>636</v>
      </c>
      <c r="R383" s="61" t="s">
        <v>636</v>
      </c>
      <c r="S383" s="61" t="s">
        <v>636</v>
      </c>
      <c r="T383" s="61" t="s">
        <v>636</v>
      </c>
      <c r="U383" s="61" t="s">
        <v>636</v>
      </c>
      <c r="V383" s="61" t="s">
        <v>636</v>
      </c>
    </row>
    <row r="384" spans="1:22" s="61" customFormat="1" ht="18" outlineLevel="1" x14ac:dyDescent="0.35">
      <c r="A384" s="56"/>
      <c r="B384" s="79"/>
      <c r="C384" s="64"/>
      <c r="D384" s="64" t="s">
        <v>765</v>
      </c>
      <c r="E384" s="64"/>
      <c r="F384" s="65"/>
      <c r="G384" s="66" t="s">
        <v>768</v>
      </c>
    </row>
    <row r="385" spans="1:22" s="61" customFormat="1" ht="18" outlineLevel="1" x14ac:dyDescent="0.35">
      <c r="A385" s="56"/>
      <c r="B385" s="79"/>
      <c r="C385" s="64" t="s">
        <v>769</v>
      </c>
      <c r="D385" s="64"/>
      <c r="E385" s="64"/>
      <c r="F385" s="65"/>
      <c r="G385" s="66"/>
    </row>
    <row r="386" spans="1:22" s="61" customFormat="1" ht="18" outlineLevel="1" x14ac:dyDescent="0.35">
      <c r="A386" s="56"/>
      <c r="B386" s="79"/>
      <c r="C386" s="64"/>
      <c r="D386" s="64" t="s">
        <v>770</v>
      </c>
      <c r="E386" s="64"/>
      <c r="F386" s="65"/>
      <c r="G386" s="66"/>
      <c r="H386" s="83" t="s">
        <v>771</v>
      </c>
      <c r="I386" s="69" t="s">
        <v>772</v>
      </c>
      <c r="J386" s="61" t="s">
        <v>636</v>
      </c>
      <c r="K386" s="61" t="s">
        <v>636</v>
      </c>
      <c r="L386" s="61" t="s">
        <v>636</v>
      </c>
      <c r="M386" s="61" t="s">
        <v>636</v>
      </c>
      <c r="N386" s="61" t="s">
        <v>636</v>
      </c>
      <c r="O386" s="61" t="s">
        <v>636</v>
      </c>
      <c r="P386" s="61" t="s">
        <v>636</v>
      </c>
      <c r="Q386" s="61" t="s">
        <v>636</v>
      </c>
      <c r="R386" s="61" t="s">
        <v>636</v>
      </c>
      <c r="S386" s="61" t="s">
        <v>636</v>
      </c>
      <c r="T386" s="61" t="s">
        <v>636</v>
      </c>
      <c r="U386" s="61" t="s">
        <v>636</v>
      </c>
      <c r="V386" s="61" t="s">
        <v>636</v>
      </c>
    </row>
    <row r="387" spans="1:22" s="61" customFormat="1" ht="18" outlineLevel="1" x14ac:dyDescent="0.35">
      <c r="A387" s="56"/>
      <c r="B387" s="79"/>
      <c r="C387" s="64"/>
      <c r="D387" s="64" t="s">
        <v>773</v>
      </c>
      <c r="E387" s="64"/>
      <c r="F387" s="65"/>
      <c r="G387" s="66" t="s">
        <v>638</v>
      </c>
    </row>
    <row r="388" spans="1:22" s="61" customFormat="1" ht="18" outlineLevel="1" x14ac:dyDescent="0.35">
      <c r="A388" s="56"/>
      <c r="B388" s="79"/>
      <c r="C388" s="64"/>
      <c r="D388" s="64" t="s">
        <v>774</v>
      </c>
      <c r="E388" s="64"/>
      <c r="F388" s="65"/>
      <c r="G388" s="66" t="s">
        <v>638</v>
      </c>
    </row>
    <row r="389" spans="1:22" s="61" customFormat="1" ht="18" outlineLevel="1" x14ac:dyDescent="0.35">
      <c r="A389" s="56"/>
      <c r="B389" s="79"/>
      <c r="C389" s="64"/>
      <c r="D389" s="64" t="s">
        <v>775</v>
      </c>
      <c r="E389" s="64"/>
      <c r="F389" s="65"/>
      <c r="G389" s="66" t="s">
        <v>776</v>
      </c>
      <c r="H389" s="68" t="s">
        <v>777</v>
      </c>
      <c r="I389" s="69" t="s">
        <v>778</v>
      </c>
      <c r="J389" s="61" t="s">
        <v>636</v>
      </c>
      <c r="K389" s="61" t="s">
        <v>636</v>
      </c>
      <c r="L389" s="61" t="s">
        <v>636</v>
      </c>
      <c r="M389" s="61" t="s">
        <v>636</v>
      </c>
      <c r="N389" s="61" t="s">
        <v>636</v>
      </c>
      <c r="O389" s="61" t="s">
        <v>636</v>
      </c>
      <c r="P389" s="61" t="s">
        <v>636</v>
      </c>
      <c r="Q389" s="61" t="s">
        <v>636</v>
      </c>
      <c r="R389" s="61" t="s">
        <v>636</v>
      </c>
      <c r="S389" s="61" t="s">
        <v>636</v>
      </c>
      <c r="T389" s="61" t="s">
        <v>636</v>
      </c>
      <c r="U389" s="61" t="s">
        <v>636</v>
      </c>
      <c r="V389" s="61" t="s">
        <v>636</v>
      </c>
    </row>
    <row r="390" spans="1:22" s="61" customFormat="1" ht="18" customHeight="1" outlineLevel="1" x14ac:dyDescent="0.35">
      <c r="A390" s="56"/>
      <c r="B390" s="79"/>
      <c r="C390" s="64" t="s">
        <v>779</v>
      </c>
      <c r="D390" s="64"/>
      <c r="E390" s="64"/>
      <c r="F390" s="65"/>
      <c r="G390" s="66"/>
    </row>
    <row r="391" spans="1:22" s="61" customFormat="1" ht="18" outlineLevel="1" x14ac:dyDescent="0.35">
      <c r="A391" s="56"/>
      <c r="B391" s="79"/>
      <c r="C391" s="64"/>
      <c r="D391" s="64" t="s">
        <v>780</v>
      </c>
      <c r="E391" s="64"/>
      <c r="F391" s="65"/>
      <c r="G391" s="66"/>
    </row>
    <row r="392" spans="1:22" s="61" customFormat="1" ht="18" outlineLevel="1" x14ac:dyDescent="0.35">
      <c r="A392" s="56"/>
      <c r="B392" s="79"/>
      <c r="C392" s="64"/>
      <c r="D392" s="64" t="s">
        <v>781</v>
      </c>
      <c r="E392" s="64"/>
      <c r="F392" s="65"/>
      <c r="G392" s="66"/>
    </row>
    <row r="393" spans="1:22" s="61" customFormat="1" ht="18" outlineLevel="1" x14ac:dyDescent="0.35">
      <c r="A393" s="56"/>
      <c r="B393" s="79"/>
      <c r="C393" s="64"/>
      <c r="D393" s="64" t="s">
        <v>782</v>
      </c>
      <c r="E393" s="64"/>
      <c r="F393" s="65"/>
      <c r="G393" s="66"/>
    </row>
    <row r="394" spans="1:22" s="61" customFormat="1" ht="18" outlineLevel="1" x14ac:dyDescent="0.35">
      <c r="A394" s="56"/>
      <c r="B394" s="79"/>
      <c r="C394" s="64"/>
      <c r="D394" s="64" t="s">
        <v>783</v>
      </c>
      <c r="E394" s="64"/>
      <c r="F394" s="65"/>
      <c r="G394" s="66"/>
    </row>
    <row r="395" spans="1:22" s="61" customFormat="1" ht="18" outlineLevel="1" x14ac:dyDescent="0.35">
      <c r="A395" s="56"/>
      <c r="B395" s="79"/>
      <c r="C395" s="64"/>
      <c r="D395" s="64" t="s">
        <v>784</v>
      </c>
      <c r="E395" s="64"/>
      <c r="F395" s="65"/>
      <c r="G395" s="66"/>
    </row>
    <row r="396" spans="1:22" s="61" customFormat="1" ht="18" outlineLevel="1" x14ac:dyDescent="0.35">
      <c r="A396" s="56"/>
      <c r="B396" s="79"/>
      <c r="C396" s="64"/>
      <c r="D396" s="64" t="s">
        <v>785</v>
      </c>
      <c r="E396" s="64"/>
      <c r="F396" s="65"/>
      <c r="G396" s="66"/>
    </row>
    <row r="397" spans="1:22" s="61" customFormat="1" ht="18" outlineLevel="1" x14ac:dyDescent="0.35">
      <c r="A397" s="56"/>
      <c r="B397" s="79"/>
      <c r="C397" s="64" t="s">
        <v>786</v>
      </c>
      <c r="D397" s="64"/>
      <c r="E397" s="64"/>
      <c r="F397" s="65"/>
      <c r="G397" s="66"/>
    </row>
    <row r="398" spans="1:22" s="61" customFormat="1" ht="14.25" customHeight="1" outlineLevel="1" x14ac:dyDescent="0.35">
      <c r="A398" s="56"/>
      <c r="B398" s="79"/>
      <c r="C398" s="64" t="s">
        <v>787</v>
      </c>
      <c r="D398" s="64"/>
      <c r="E398" s="92"/>
      <c r="F398" s="65"/>
      <c r="G398" s="66"/>
    </row>
    <row r="399" spans="1:22" s="61" customFormat="1" ht="14.25" customHeight="1" outlineLevel="1" x14ac:dyDescent="0.35">
      <c r="A399" s="56"/>
      <c r="B399" s="79"/>
      <c r="C399" s="64"/>
      <c r="D399" s="64"/>
      <c r="E399" s="64" t="s">
        <v>788</v>
      </c>
      <c r="F399" s="65"/>
      <c r="G399" s="66"/>
    </row>
    <row r="400" spans="1:22" s="61" customFormat="1" ht="18" outlineLevel="1" x14ac:dyDescent="0.35">
      <c r="A400" s="56"/>
      <c r="B400" s="79"/>
      <c r="C400" s="64"/>
      <c r="D400" s="64"/>
      <c r="E400" s="64" t="s">
        <v>789</v>
      </c>
      <c r="F400" s="65"/>
      <c r="G400" s="66"/>
    </row>
    <row r="401" spans="1:7" s="61" customFormat="1" ht="18" outlineLevel="1" x14ac:dyDescent="0.35">
      <c r="A401" s="56"/>
      <c r="B401" s="79"/>
      <c r="C401" s="64"/>
      <c r="D401" s="64"/>
      <c r="E401" s="64" t="s">
        <v>790</v>
      </c>
      <c r="F401" s="65"/>
      <c r="G401" s="66"/>
    </row>
    <row r="402" spans="1:7" s="61" customFormat="1" ht="18" outlineLevel="1" x14ac:dyDescent="0.35">
      <c r="A402" s="56"/>
      <c r="B402" s="79"/>
      <c r="C402" s="64"/>
      <c r="D402" s="64"/>
      <c r="E402" s="64" t="s">
        <v>791</v>
      </c>
      <c r="F402" s="65"/>
      <c r="G402" s="66"/>
    </row>
    <row r="403" spans="1:7" s="61" customFormat="1" ht="18" outlineLevel="1" x14ac:dyDescent="0.35">
      <c r="A403" s="56"/>
      <c r="B403" s="79"/>
      <c r="C403" s="64" t="s">
        <v>792</v>
      </c>
      <c r="D403" s="64"/>
      <c r="E403" s="64"/>
      <c r="F403" s="65"/>
      <c r="G403" s="66"/>
    </row>
    <row r="404" spans="1:7" s="61" customFormat="1" ht="18" outlineLevel="1" x14ac:dyDescent="0.35">
      <c r="A404" s="56"/>
      <c r="B404" s="79"/>
      <c r="C404" s="64"/>
      <c r="D404" s="64"/>
      <c r="E404" s="64" t="s">
        <v>788</v>
      </c>
      <c r="F404" s="65"/>
      <c r="G404" s="66"/>
    </row>
    <row r="405" spans="1:7" s="61" customFormat="1" ht="18" outlineLevel="1" x14ac:dyDescent="0.35">
      <c r="A405" s="56"/>
      <c r="B405" s="79"/>
      <c r="C405" s="64"/>
      <c r="D405" s="64"/>
      <c r="E405" s="64" t="s">
        <v>789</v>
      </c>
      <c r="F405" s="65"/>
      <c r="G405" s="66"/>
    </row>
    <row r="406" spans="1:7" s="61" customFormat="1" ht="18" outlineLevel="1" x14ac:dyDescent="0.35">
      <c r="A406" s="56"/>
      <c r="B406" s="79"/>
      <c r="C406" s="64"/>
      <c r="D406" s="64"/>
      <c r="E406" s="64" t="s">
        <v>790</v>
      </c>
      <c r="F406" s="65"/>
      <c r="G406" s="66"/>
    </row>
    <row r="407" spans="1:7" s="61" customFormat="1" ht="18" outlineLevel="1" x14ac:dyDescent="0.35">
      <c r="A407" s="56"/>
      <c r="B407" s="79"/>
      <c r="C407" s="64"/>
      <c r="D407" s="64"/>
      <c r="E407" s="64" t="s">
        <v>793</v>
      </c>
      <c r="F407" s="65"/>
      <c r="G407" s="66"/>
    </row>
    <row r="408" spans="1:7" s="61" customFormat="1" ht="18" outlineLevel="1" x14ac:dyDescent="0.35">
      <c r="A408" s="56"/>
      <c r="B408" s="79"/>
      <c r="C408" s="64"/>
      <c r="D408" s="64"/>
      <c r="E408" s="64" t="s">
        <v>778</v>
      </c>
      <c r="F408" s="65"/>
      <c r="G408" s="66" t="s">
        <v>794</v>
      </c>
    </row>
    <row r="409" spans="1:7" s="61" customFormat="1" ht="14.25" customHeight="1" outlineLevel="1" x14ac:dyDescent="0.35">
      <c r="A409" s="56"/>
      <c r="B409" s="79"/>
      <c r="C409" s="64" t="s">
        <v>795</v>
      </c>
      <c r="D409" s="64"/>
      <c r="E409" s="64"/>
      <c r="F409" s="65"/>
      <c r="G409" s="66"/>
    </row>
    <row r="410" spans="1:7" s="61" customFormat="1" ht="14.25" customHeight="1" outlineLevel="1" x14ac:dyDescent="0.35">
      <c r="A410" s="56"/>
      <c r="B410" s="79"/>
      <c r="C410" s="64"/>
      <c r="D410" s="64"/>
      <c r="E410" s="64" t="s">
        <v>788</v>
      </c>
      <c r="F410" s="65"/>
      <c r="G410" s="66"/>
    </row>
    <row r="411" spans="1:7" s="61" customFormat="1" ht="18" outlineLevel="1" x14ac:dyDescent="0.35">
      <c r="A411" s="56"/>
      <c r="B411" s="79"/>
      <c r="C411" s="64"/>
      <c r="D411" s="64"/>
      <c r="E411" s="64" t="s">
        <v>789</v>
      </c>
      <c r="F411" s="65"/>
      <c r="G411" s="66"/>
    </row>
    <row r="412" spans="1:7" s="61" customFormat="1" ht="18" outlineLevel="1" x14ac:dyDescent="0.35">
      <c r="A412" s="56"/>
      <c r="B412" s="79"/>
      <c r="C412" s="64"/>
      <c r="D412" s="64"/>
      <c r="E412" s="64" t="s">
        <v>790</v>
      </c>
      <c r="F412" s="65"/>
      <c r="G412" s="66"/>
    </row>
    <row r="413" spans="1:7" s="61" customFormat="1" ht="18" outlineLevel="1" x14ac:dyDescent="0.35">
      <c r="A413" s="56"/>
      <c r="B413" s="79"/>
      <c r="C413" s="64"/>
      <c r="D413" s="64"/>
      <c r="E413" s="64" t="s">
        <v>793</v>
      </c>
      <c r="F413" s="65"/>
      <c r="G413" s="66"/>
    </row>
    <row r="414" spans="1:7" s="61" customFormat="1" ht="18" outlineLevel="1" x14ac:dyDescent="0.35">
      <c r="A414" s="56"/>
      <c r="B414" s="79"/>
      <c r="C414" s="64" t="s">
        <v>796</v>
      </c>
      <c r="D414" s="64"/>
      <c r="E414" s="64"/>
      <c r="F414" s="65"/>
      <c r="G414" s="66"/>
    </row>
    <row r="415" spans="1:7" s="61" customFormat="1" ht="18" outlineLevel="1" x14ac:dyDescent="0.35">
      <c r="A415" s="56"/>
      <c r="B415" s="79"/>
      <c r="C415" s="64"/>
      <c r="D415" s="64" t="s">
        <v>797</v>
      </c>
      <c r="E415" s="64"/>
      <c r="F415" s="65"/>
      <c r="G415" s="66"/>
    </row>
    <row r="416" spans="1:7" s="78" customFormat="1" ht="31.5" customHeight="1" outlineLevel="1" x14ac:dyDescent="0.35">
      <c r="A416" s="72"/>
      <c r="B416" s="93" t="s">
        <v>798</v>
      </c>
      <c r="C416" s="94"/>
      <c r="D416" s="94"/>
      <c r="E416" s="94"/>
      <c r="F416" s="95"/>
      <c r="G416" s="76"/>
    </row>
    <row r="417" spans="1:22" s="78" customFormat="1" ht="21.75" customHeight="1" outlineLevel="1" x14ac:dyDescent="0.35">
      <c r="A417" s="72"/>
      <c r="B417" s="96" t="s">
        <v>799</v>
      </c>
      <c r="C417" s="97"/>
      <c r="D417" s="97"/>
      <c r="E417" s="97"/>
      <c r="F417" s="98"/>
      <c r="G417" s="76"/>
    </row>
    <row r="418" spans="1:22" s="61" customFormat="1" ht="18" outlineLevel="1" x14ac:dyDescent="0.35">
      <c r="A418" s="56"/>
      <c r="B418" s="79"/>
      <c r="C418" s="64" t="s">
        <v>800</v>
      </c>
      <c r="D418" s="64"/>
      <c r="E418" s="64"/>
      <c r="F418" s="65"/>
      <c r="G418" s="66"/>
    </row>
    <row r="419" spans="1:22" s="61" customFormat="1" ht="18" outlineLevel="1" x14ac:dyDescent="0.35">
      <c r="A419" s="56"/>
      <c r="B419" s="79"/>
      <c r="C419" s="64"/>
      <c r="D419" s="64" t="s">
        <v>801</v>
      </c>
      <c r="E419" s="64"/>
      <c r="F419" s="65"/>
      <c r="G419" s="66"/>
    </row>
    <row r="420" spans="1:22" s="61" customFormat="1" ht="18" outlineLevel="1" x14ac:dyDescent="0.35">
      <c r="A420" s="56"/>
      <c r="B420" s="79"/>
      <c r="C420" s="64"/>
      <c r="D420" s="64" t="s">
        <v>802</v>
      </c>
      <c r="E420" s="64"/>
      <c r="F420" s="65"/>
      <c r="G420" s="66"/>
    </row>
    <row r="421" spans="1:22" s="78" customFormat="1" ht="21.75" customHeight="1" outlineLevel="1" x14ac:dyDescent="0.35">
      <c r="A421" s="72"/>
      <c r="B421" s="73" t="s">
        <v>803</v>
      </c>
      <c r="C421" s="74"/>
      <c r="D421" s="74"/>
      <c r="E421" s="74"/>
      <c r="F421" s="75"/>
      <c r="G421" s="76"/>
    </row>
    <row r="422" spans="1:22" s="61" customFormat="1" ht="18" outlineLevel="1" x14ac:dyDescent="0.35">
      <c r="A422" s="56"/>
      <c r="B422" s="79"/>
      <c r="C422" s="64" t="s">
        <v>804</v>
      </c>
      <c r="D422" s="64"/>
      <c r="E422" s="64"/>
      <c r="F422" s="65"/>
      <c r="G422" s="66"/>
      <c r="H422" s="83" t="s">
        <v>805</v>
      </c>
      <c r="I422" s="68" t="s">
        <v>806</v>
      </c>
      <c r="J422" s="68" t="s">
        <v>807</v>
      </c>
      <c r="K422" s="87" t="s">
        <v>808</v>
      </c>
      <c r="L422" s="87" t="s">
        <v>809</v>
      </c>
      <c r="M422" s="87" t="s">
        <v>810</v>
      </c>
      <c r="N422" s="87" t="s">
        <v>811</v>
      </c>
      <c r="O422" s="87" t="s">
        <v>812</v>
      </c>
      <c r="P422" s="87" t="s">
        <v>813</v>
      </c>
      <c r="Q422" s="87" t="s">
        <v>814</v>
      </c>
      <c r="R422" s="87" t="s">
        <v>815</v>
      </c>
      <c r="S422" s="87" t="s">
        <v>816</v>
      </c>
      <c r="T422" s="87" t="s">
        <v>817</v>
      </c>
      <c r="U422" s="87" t="s">
        <v>818</v>
      </c>
      <c r="V422" s="87" t="s">
        <v>700</v>
      </c>
    </row>
    <row r="423" spans="1:22" s="61" customFormat="1" ht="18" outlineLevel="1" x14ac:dyDescent="0.35">
      <c r="A423" s="56"/>
      <c r="B423" s="79"/>
      <c r="C423" s="64" t="s">
        <v>819</v>
      </c>
      <c r="D423" s="64"/>
      <c r="E423" s="64"/>
      <c r="F423" s="65"/>
      <c r="G423" s="66"/>
      <c r="H423" s="83" t="s">
        <v>6</v>
      </c>
      <c r="I423" s="68" t="s">
        <v>820</v>
      </c>
      <c r="J423" s="69" t="s">
        <v>821</v>
      </c>
      <c r="K423" s="61" t="s">
        <v>636</v>
      </c>
      <c r="L423" s="61" t="s">
        <v>636</v>
      </c>
      <c r="M423" s="61" t="s">
        <v>636</v>
      </c>
      <c r="N423" s="61" t="s">
        <v>636</v>
      </c>
      <c r="O423" s="61" t="s">
        <v>636</v>
      </c>
      <c r="P423" s="61" t="s">
        <v>636</v>
      </c>
      <c r="Q423" s="61" t="s">
        <v>636</v>
      </c>
      <c r="R423" s="61" t="s">
        <v>636</v>
      </c>
      <c r="S423" s="61" t="s">
        <v>636</v>
      </c>
      <c r="T423" s="61" t="s">
        <v>636</v>
      </c>
      <c r="U423" s="61" t="s">
        <v>636</v>
      </c>
      <c r="V423" s="61" t="s">
        <v>636</v>
      </c>
    </row>
    <row r="424" spans="1:22" s="61" customFormat="1" ht="18" outlineLevel="1" x14ac:dyDescent="0.35">
      <c r="A424" s="56"/>
      <c r="B424" s="79"/>
      <c r="C424" s="64" t="s">
        <v>822</v>
      </c>
      <c r="D424" s="64"/>
      <c r="E424" s="64"/>
      <c r="F424" s="65"/>
      <c r="G424" s="66"/>
      <c r="H424" s="83" t="s">
        <v>823</v>
      </c>
      <c r="I424" s="68" t="s">
        <v>824</v>
      </c>
      <c r="J424" s="69" t="s">
        <v>825</v>
      </c>
      <c r="K424" s="61" t="s">
        <v>636</v>
      </c>
      <c r="L424" s="61" t="s">
        <v>636</v>
      </c>
      <c r="M424" s="61" t="s">
        <v>636</v>
      </c>
      <c r="N424" s="61" t="s">
        <v>636</v>
      </c>
      <c r="O424" s="61" t="s">
        <v>636</v>
      </c>
      <c r="P424" s="61" t="s">
        <v>636</v>
      </c>
      <c r="Q424" s="61" t="s">
        <v>636</v>
      </c>
      <c r="R424" s="61" t="s">
        <v>636</v>
      </c>
      <c r="S424" s="61" t="s">
        <v>636</v>
      </c>
      <c r="T424" s="61" t="s">
        <v>636</v>
      </c>
      <c r="U424" s="61" t="s">
        <v>636</v>
      </c>
      <c r="V424" s="61" t="s">
        <v>636</v>
      </c>
    </row>
    <row r="425" spans="1:22" s="61" customFormat="1" ht="18" outlineLevel="1" x14ac:dyDescent="0.35">
      <c r="A425" s="56"/>
      <c r="B425" s="79"/>
      <c r="C425" s="64" t="s">
        <v>826</v>
      </c>
      <c r="D425" s="64"/>
      <c r="E425" s="64"/>
      <c r="F425" s="65"/>
      <c r="G425" s="66"/>
      <c r="H425" s="83" t="s">
        <v>827</v>
      </c>
      <c r="I425" s="68" t="s">
        <v>828</v>
      </c>
      <c r="J425" s="68" t="s">
        <v>829</v>
      </c>
      <c r="K425" s="71" t="s">
        <v>830</v>
      </c>
      <c r="L425" s="71" t="s">
        <v>831</v>
      </c>
      <c r="M425" s="71" t="s">
        <v>832</v>
      </c>
      <c r="N425" s="71" t="s">
        <v>833</v>
      </c>
      <c r="O425" s="84" t="s">
        <v>834</v>
      </c>
      <c r="P425" s="61" t="s">
        <v>636</v>
      </c>
      <c r="Q425" s="61" t="s">
        <v>636</v>
      </c>
      <c r="R425" s="61" t="s">
        <v>636</v>
      </c>
      <c r="S425" s="61" t="s">
        <v>636</v>
      </c>
      <c r="T425" s="61" t="s">
        <v>636</v>
      </c>
      <c r="U425" s="61" t="s">
        <v>636</v>
      </c>
      <c r="V425" s="61" t="s">
        <v>636</v>
      </c>
    </row>
    <row r="426" spans="1:22" s="61" customFormat="1" ht="18" outlineLevel="1" x14ac:dyDescent="0.35">
      <c r="A426" s="56"/>
      <c r="B426" s="79"/>
      <c r="C426" s="64" t="s">
        <v>835</v>
      </c>
      <c r="D426" s="64"/>
      <c r="E426" s="64"/>
      <c r="F426" s="65"/>
      <c r="G426" s="66"/>
    </row>
    <row r="427" spans="1:22" s="61" customFormat="1" ht="18" outlineLevel="1" x14ac:dyDescent="0.35">
      <c r="A427" s="56"/>
      <c r="B427" s="79"/>
      <c r="C427" s="99"/>
      <c r="D427" s="64" t="s">
        <v>836</v>
      </c>
      <c r="E427" s="64"/>
      <c r="F427" s="65"/>
      <c r="G427" s="66"/>
    </row>
    <row r="428" spans="1:22" s="61" customFormat="1" ht="18" outlineLevel="1" x14ac:dyDescent="0.35">
      <c r="A428" s="56"/>
      <c r="B428" s="79"/>
      <c r="C428" s="99"/>
      <c r="D428" s="64" t="s">
        <v>837</v>
      </c>
      <c r="E428" s="64"/>
      <c r="F428" s="65"/>
      <c r="G428" s="66"/>
      <c r="H428" s="83" t="s">
        <v>838</v>
      </c>
      <c r="I428" s="68" t="s">
        <v>839</v>
      </c>
      <c r="J428" s="69" t="s">
        <v>840</v>
      </c>
      <c r="K428" s="61" t="s">
        <v>636</v>
      </c>
      <c r="L428" s="61" t="s">
        <v>636</v>
      </c>
      <c r="M428" s="61" t="s">
        <v>636</v>
      </c>
      <c r="N428" s="61" t="s">
        <v>636</v>
      </c>
      <c r="O428" s="61" t="s">
        <v>636</v>
      </c>
      <c r="P428" s="61" t="s">
        <v>636</v>
      </c>
      <c r="Q428" s="61" t="s">
        <v>636</v>
      </c>
      <c r="R428" s="61" t="s">
        <v>636</v>
      </c>
      <c r="S428" s="61" t="s">
        <v>636</v>
      </c>
      <c r="T428" s="61" t="s">
        <v>636</v>
      </c>
      <c r="U428" s="61" t="s">
        <v>636</v>
      </c>
      <c r="V428" s="61" t="s">
        <v>636</v>
      </c>
    </row>
    <row r="429" spans="1:22" s="61" customFormat="1" ht="18" outlineLevel="1" x14ac:dyDescent="0.35">
      <c r="A429" s="56"/>
      <c r="B429" s="79"/>
      <c r="C429" s="64" t="s">
        <v>841</v>
      </c>
      <c r="D429" s="64"/>
      <c r="E429" s="64"/>
      <c r="F429" s="65"/>
      <c r="G429" s="66"/>
      <c r="H429" s="100"/>
    </row>
    <row r="430" spans="1:22" s="61" customFormat="1" ht="18" outlineLevel="1" x14ac:dyDescent="0.35">
      <c r="A430" s="56"/>
      <c r="B430" s="79"/>
      <c r="C430" s="99"/>
      <c r="D430" s="64" t="s">
        <v>842</v>
      </c>
      <c r="E430" s="64"/>
      <c r="F430" s="65"/>
      <c r="G430" s="66"/>
      <c r="H430" s="83" t="s">
        <v>843</v>
      </c>
      <c r="I430" s="68" t="s">
        <v>844</v>
      </c>
      <c r="J430" s="68" t="s">
        <v>845</v>
      </c>
      <c r="K430" s="68" t="s">
        <v>846</v>
      </c>
      <c r="L430" s="69" t="s">
        <v>700</v>
      </c>
      <c r="M430" s="61" t="s">
        <v>636</v>
      </c>
      <c r="N430" s="61" t="s">
        <v>636</v>
      </c>
      <c r="O430" s="61" t="s">
        <v>636</v>
      </c>
      <c r="P430" s="61" t="s">
        <v>636</v>
      </c>
      <c r="Q430" s="61" t="s">
        <v>636</v>
      </c>
      <c r="R430" s="61" t="s">
        <v>636</v>
      </c>
      <c r="S430" s="61" t="s">
        <v>636</v>
      </c>
      <c r="T430" s="61" t="s">
        <v>636</v>
      </c>
      <c r="U430" s="61" t="s">
        <v>636</v>
      </c>
      <c r="V430" s="61" t="s">
        <v>636</v>
      </c>
    </row>
    <row r="431" spans="1:22" s="61" customFormat="1" ht="18" outlineLevel="1" x14ac:dyDescent="0.35">
      <c r="A431" s="56"/>
      <c r="B431" s="79"/>
      <c r="C431" s="99"/>
      <c r="D431" s="64" t="s">
        <v>847</v>
      </c>
      <c r="E431" s="64"/>
      <c r="F431" s="65"/>
      <c r="G431" s="66"/>
      <c r="H431" s="83" t="s">
        <v>848</v>
      </c>
      <c r="I431" s="68" t="s">
        <v>849</v>
      </c>
      <c r="J431" s="87" t="s">
        <v>850</v>
      </c>
      <c r="K431" s="87" t="s">
        <v>851</v>
      </c>
      <c r="L431" s="90" t="s">
        <v>700</v>
      </c>
      <c r="M431" s="61" t="s">
        <v>636</v>
      </c>
      <c r="N431" s="61" t="s">
        <v>636</v>
      </c>
      <c r="O431" s="61" t="s">
        <v>636</v>
      </c>
      <c r="P431" s="61" t="s">
        <v>636</v>
      </c>
      <c r="Q431" s="61" t="s">
        <v>636</v>
      </c>
      <c r="R431" s="61" t="s">
        <v>636</v>
      </c>
      <c r="S431" s="61" t="s">
        <v>636</v>
      </c>
      <c r="T431" s="61" t="s">
        <v>636</v>
      </c>
      <c r="U431" s="61" t="s">
        <v>636</v>
      </c>
      <c r="V431" s="61" t="s">
        <v>636</v>
      </c>
    </row>
    <row r="432" spans="1:22" s="61" customFormat="1" ht="18" outlineLevel="1" x14ac:dyDescent="0.35">
      <c r="A432" s="56"/>
      <c r="B432" s="79"/>
      <c r="C432" s="99"/>
      <c r="D432" s="64" t="s">
        <v>852</v>
      </c>
      <c r="E432" s="64"/>
      <c r="F432" s="65"/>
      <c r="G432" s="66"/>
      <c r="H432" s="83" t="s">
        <v>853</v>
      </c>
      <c r="I432" s="69" t="s">
        <v>854</v>
      </c>
      <c r="J432" s="61" t="s">
        <v>636</v>
      </c>
      <c r="K432" s="61" t="s">
        <v>636</v>
      </c>
      <c r="L432" s="61" t="s">
        <v>636</v>
      </c>
      <c r="M432" s="61" t="s">
        <v>636</v>
      </c>
      <c r="N432" s="61" t="s">
        <v>636</v>
      </c>
      <c r="O432" s="61" t="s">
        <v>636</v>
      </c>
      <c r="P432" s="61" t="s">
        <v>636</v>
      </c>
      <c r="Q432" s="61" t="s">
        <v>636</v>
      </c>
      <c r="R432" s="61" t="s">
        <v>636</v>
      </c>
      <c r="S432" s="61" t="s">
        <v>636</v>
      </c>
      <c r="T432" s="61" t="s">
        <v>636</v>
      </c>
      <c r="U432" s="61" t="s">
        <v>636</v>
      </c>
      <c r="V432" s="61" t="s">
        <v>636</v>
      </c>
    </row>
    <row r="433" spans="1:22" s="61" customFormat="1" ht="18" outlineLevel="1" x14ac:dyDescent="0.35">
      <c r="A433" s="56"/>
      <c r="B433" s="79"/>
      <c r="C433" s="99"/>
      <c r="D433" s="64" t="s">
        <v>855</v>
      </c>
      <c r="E433" s="64"/>
      <c r="F433" s="65"/>
      <c r="G433" s="66"/>
      <c r="H433" s="83" t="s">
        <v>856</v>
      </c>
      <c r="I433" s="68" t="s">
        <v>857</v>
      </c>
      <c r="J433" s="71" t="s">
        <v>858</v>
      </c>
      <c r="K433" s="84" t="s">
        <v>859</v>
      </c>
      <c r="L433" s="61" t="s">
        <v>636</v>
      </c>
      <c r="M433" s="61" t="s">
        <v>636</v>
      </c>
      <c r="N433" s="61" t="s">
        <v>636</v>
      </c>
      <c r="O433" s="61" t="s">
        <v>636</v>
      </c>
      <c r="P433" s="61" t="s">
        <v>636</v>
      </c>
      <c r="Q433" s="61" t="s">
        <v>636</v>
      </c>
      <c r="R433" s="61" t="s">
        <v>636</v>
      </c>
      <c r="S433" s="61" t="s">
        <v>636</v>
      </c>
      <c r="T433" s="61" t="s">
        <v>636</v>
      </c>
      <c r="U433" s="61" t="s">
        <v>636</v>
      </c>
      <c r="V433" s="61" t="s">
        <v>636</v>
      </c>
    </row>
    <row r="434" spans="1:22" s="61" customFormat="1" ht="18" outlineLevel="1" x14ac:dyDescent="0.35">
      <c r="A434" s="56"/>
      <c r="B434" s="79"/>
      <c r="C434" s="99"/>
      <c r="D434" s="64" t="s">
        <v>860</v>
      </c>
      <c r="E434" s="64"/>
      <c r="F434" s="65"/>
      <c r="G434" s="66"/>
      <c r="H434" s="83" t="s">
        <v>861</v>
      </c>
      <c r="I434" s="68" t="s">
        <v>862</v>
      </c>
      <c r="J434" s="68" t="s">
        <v>863</v>
      </c>
      <c r="K434" s="68" t="s">
        <v>864</v>
      </c>
      <c r="L434" s="71" t="s">
        <v>865</v>
      </c>
      <c r="M434" s="71" t="s">
        <v>866</v>
      </c>
      <c r="N434" s="71" t="s">
        <v>867</v>
      </c>
      <c r="O434" s="71" t="s">
        <v>868</v>
      </c>
      <c r="P434" s="71" t="s">
        <v>869</v>
      </c>
      <c r="Q434" s="71" t="s">
        <v>870</v>
      </c>
      <c r="R434" s="71" t="s">
        <v>871</v>
      </c>
      <c r="S434" s="71" t="s">
        <v>872</v>
      </c>
      <c r="T434" s="71" t="s">
        <v>873</v>
      </c>
      <c r="U434" s="71" t="s">
        <v>874</v>
      </c>
      <c r="V434" s="71" t="s">
        <v>700</v>
      </c>
    </row>
    <row r="435" spans="1:22" s="61" customFormat="1" ht="18" outlineLevel="1" x14ac:dyDescent="0.35">
      <c r="A435" s="56"/>
      <c r="B435" s="79"/>
      <c r="C435" s="64" t="s">
        <v>875</v>
      </c>
      <c r="D435" s="64"/>
      <c r="E435" s="64"/>
      <c r="F435" s="65"/>
      <c r="G435" s="66"/>
    </row>
    <row r="436" spans="1:22" s="61" customFormat="1" ht="18" outlineLevel="1" x14ac:dyDescent="0.35">
      <c r="A436" s="56"/>
      <c r="B436" s="79"/>
      <c r="C436" s="99"/>
      <c r="D436" s="64" t="s">
        <v>876</v>
      </c>
      <c r="E436" s="64"/>
      <c r="F436" s="65"/>
      <c r="G436" s="66"/>
      <c r="H436" s="83" t="s">
        <v>877</v>
      </c>
      <c r="I436" s="68" t="s">
        <v>878</v>
      </c>
      <c r="J436" s="69" t="s">
        <v>879</v>
      </c>
      <c r="K436" s="61" t="s">
        <v>636</v>
      </c>
      <c r="L436" s="61" t="s">
        <v>636</v>
      </c>
      <c r="M436" s="61" t="s">
        <v>636</v>
      </c>
      <c r="N436" s="61" t="s">
        <v>636</v>
      </c>
      <c r="O436" s="61" t="s">
        <v>636</v>
      </c>
      <c r="P436" s="61" t="s">
        <v>636</v>
      </c>
      <c r="Q436" s="61" t="s">
        <v>636</v>
      </c>
      <c r="R436" s="61" t="s">
        <v>636</v>
      </c>
      <c r="S436" s="61" t="s">
        <v>636</v>
      </c>
      <c r="T436" s="61" t="s">
        <v>636</v>
      </c>
      <c r="U436" s="61" t="s">
        <v>636</v>
      </c>
      <c r="V436" s="61" t="s">
        <v>636</v>
      </c>
    </row>
    <row r="437" spans="1:22" s="61" customFormat="1" ht="18" outlineLevel="1" x14ac:dyDescent="0.35">
      <c r="A437" s="56"/>
      <c r="B437" s="79"/>
      <c r="C437" s="99"/>
      <c r="D437" s="64" t="s">
        <v>880</v>
      </c>
      <c r="E437" s="64"/>
      <c r="F437" s="65"/>
      <c r="G437" s="66"/>
      <c r="H437" s="83" t="s">
        <v>877</v>
      </c>
      <c r="I437" s="68" t="s">
        <v>878</v>
      </c>
      <c r="J437" s="69" t="s">
        <v>879</v>
      </c>
      <c r="K437" s="61" t="s">
        <v>636</v>
      </c>
      <c r="L437" s="61" t="s">
        <v>636</v>
      </c>
      <c r="M437" s="61" t="s">
        <v>636</v>
      </c>
      <c r="N437" s="61" t="s">
        <v>636</v>
      </c>
      <c r="O437" s="61" t="s">
        <v>636</v>
      </c>
      <c r="P437" s="61" t="s">
        <v>636</v>
      </c>
      <c r="Q437" s="61" t="s">
        <v>636</v>
      </c>
      <c r="R437" s="61" t="s">
        <v>636</v>
      </c>
      <c r="S437" s="61" t="s">
        <v>636</v>
      </c>
      <c r="T437" s="61" t="s">
        <v>636</v>
      </c>
      <c r="U437" s="61" t="s">
        <v>636</v>
      </c>
      <c r="V437" s="61" t="s">
        <v>636</v>
      </c>
    </row>
    <row r="438" spans="1:22" s="61" customFormat="1" ht="18" outlineLevel="1" x14ac:dyDescent="0.35">
      <c r="A438" s="56"/>
      <c r="B438" s="79"/>
      <c r="C438" s="99"/>
      <c r="D438" s="64" t="s">
        <v>881</v>
      </c>
      <c r="E438" s="64"/>
      <c r="F438" s="65"/>
      <c r="G438" s="66"/>
      <c r="H438" s="83" t="s">
        <v>882</v>
      </c>
      <c r="I438" s="68" t="s">
        <v>883</v>
      </c>
      <c r="J438" s="69" t="s">
        <v>879</v>
      </c>
      <c r="K438" s="61" t="s">
        <v>636</v>
      </c>
      <c r="L438" s="61" t="s">
        <v>636</v>
      </c>
      <c r="M438" s="61" t="s">
        <v>636</v>
      </c>
      <c r="N438" s="61" t="s">
        <v>636</v>
      </c>
      <c r="O438" s="61" t="s">
        <v>636</v>
      </c>
      <c r="P438" s="61" t="s">
        <v>636</v>
      </c>
      <c r="Q438" s="61" t="s">
        <v>636</v>
      </c>
      <c r="R438" s="61" t="s">
        <v>636</v>
      </c>
      <c r="S438" s="61" t="s">
        <v>636</v>
      </c>
      <c r="T438" s="61" t="s">
        <v>636</v>
      </c>
      <c r="U438" s="61" t="s">
        <v>636</v>
      </c>
      <c r="V438" s="61" t="s">
        <v>636</v>
      </c>
    </row>
    <row r="439" spans="1:22" s="61" customFormat="1" ht="18" outlineLevel="1" x14ac:dyDescent="0.35">
      <c r="A439" s="56"/>
      <c r="B439" s="79"/>
      <c r="C439" s="99"/>
      <c r="D439" s="64" t="s">
        <v>884</v>
      </c>
      <c r="E439" s="64"/>
      <c r="F439" s="65"/>
      <c r="G439" s="66"/>
      <c r="H439" s="83" t="s">
        <v>885</v>
      </c>
      <c r="I439" s="68" t="s">
        <v>886</v>
      </c>
      <c r="J439" s="68" t="s">
        <v>887</v>
      </c>
      <c r="K439" s="84" t="s">
        <v>700</v>
      </c>
      <c r="L439" s="61" t="s">
        <v>636</v>
      </c>
      <c r="M439" s="61" t="s">
        <v>636</v>
      </c>
      <c r="N439" s="61" t="s">
        <v>636</v>
      </c>
      <c r="O439" s="61" t="s">
        <v>636</v>
      </c>
      <c r="P439" s="61" t="s">
        <v>636</v>
      </c>
      <c r="Q439" s="61" t="s">
        <v>636</v>
      </c>
      <c r="R439" s="61" t="s">
        <v>636</v>
      </c>
      <c r="S439" s="61" t="s">
        <v>636</v>
      </c>
      <c r="T439" s="61" t="s">
        <v>636</v>
      </c>
      <c r="U439" s="61" t="s">
        <v>636</v>
      </c>
      <c r="V439" s="61" t="s">
        <v>636</v>
      </c>
    </row>
    <row r="440" spans="1:22" s="61" customFormat="1" ht="18" outlineLevel="1" x14ac:dyDescent="0.35">
      <c r="A440" s="56"/>
      <c r="B440" s="79"/>
      <c r="C440" s="64" t="s">
        <v>888</v>
      </c>
      <c r="D440" s="64"/>
      <c r="E440" s="64"/>
      <c r="F440" s="65"/>
      <c r="G440" s="66" t="s">
        <v>794</v>
      </c>
    </row>
    <row r="441" spans="1:22" s="61" customFormat="1" ht="18" outlineLevel="1" x14ac:dyDescent="0.35">
      <c r="A441" s="56"/>
      <c r="B441" s="79"/>
      <c r="C441" s="64" t="s">
        <v>889</v>
      </c>
      <c r="D441" s="64"/>
      <c r="E441" s="64"/>
      <c r="F441" s="65"/>
      <c r="G441" s="66" t="s">
        <v>890</v>
      </c>
    </row>
    <row r="442" spans="1:22" s="61" customFormat="1" ht="18" outlineLevel="1" x14ac:dyDescent="0.35">
      <c r="A442" s="56"/>
      <c r="B442" s="79"/>
      <c r="C442" s="64" t="s">
        <v>891</v>
      </c>
      <c r="D442" s="64"/>
      <c r="E442" s="64"/>
      <c r="F442" s="65"/>
      <c r="G442" s="66" t="s">
        <v>890</v>
      </c>
    </row>
    <row r="443" spans="1:22" s="61" customFormat="1" ht="18" outlineLevel="1" x14ac:dyDescent="0.35">
      <c r="A443" s="56"/>
      <c r="B443" s="79"/>
      <c r="C443" s="64" t="s">
        <v>892</v>
      </c>
      <c r="D443" s="64"/>
      <c r="E443" s="64"/>
      <c r="F443" s="65"/>
      <c r="G443" s="66" t="s">
        <v>890</v>
      </c>
    </row>
    <row r="444" spans="1:22" s="61" customFormat="1" ht="18" outlineLevel="1" x14ac:dyDescent="0.35">
      <c r="A444" s="56"/>
      <c r="B444" s="79"/>
      <c r="C444" s="64" t="s">
        <v>893</v>
      </c>
      <c r="D444" s="64"/>
      <c r="E444" s="64"/>
      <c r="F444" s="65"/>
      <c r="G444" s="66" t="s">
        <v>890</v>
      </c>
    </row>
    <row r="445" spans="1:22" s="61" customFormat="1" ht="18" outlineLevel="1" x14ac:dyDescent="0.35">
      <c r="A445" s="56"/>
      <c r="B445" s="79"/>
      <c r="C445" s="64" t="s">
        <v>894</v>
      </c>
      <c r="D445" s="64"/>
      <c r="E445" s="64"/>
      <c r="F445" s="101"/>
      <c r="G445" s="66"/>
      <c r="H445" s="83" t="s">
        <v>895</v>
      </c>
      <c r="I445" s="68" t="s">
        <v>896</v>
      </c>
      <c r="J445" s="68" t="s">
        <v>897</v>
      </c>
      <c r="K445" s="69" t="s">
        <v>898</v>
      </c>
      <c r="L445" s="61" t="s">
        <v>636</v>
      </c>
      <c r="M445" s="61" t="s">
        <v>636</v>
      </c>
      <c r="N445" s="61" t="s">
        <v>636</v>
      </c>
      <c r="O445" s="61" t="s">
        <v>636</v>
      </c>
      <c r="P445" s="61" t="s">
        <v>636</v>
      </c>
      <c r="Q445" s="61" t="s">
        <v>636</v>
      </c>
      <c r="R445" s="61" t="s">
        <v>636</v>
      </c>
      <c r="S445" s="61" t="s">
        <v>636</v>
      </c>
      <c r="T445" s="61" t="s">
        <v>636</v>
      </c>
      <c r="U445" s="61" t="s">
        <v>636</v>
      </c>
      <c r="V445" s="61" t="s">
        <v>636</v>
      </c>
    </row>
    <row r="446" spans="1:22" s="61" customFormat="1" ht="18" outlineLevel="1" x14ac:dyDescent="0.35">
      <c r="A446" s="56"/>
      <c r="B446" s="79"/>
      <c r="C446" s="64" t="s">
        <v>899</v>
      </c>
      <c r="D446" s="64"/>
      <c r="E446" s="64"/>
      <c r="F446" s="101"/>
      <c r="G446" s="66"/>
      <c r="H446" s="83" t="s">
        <v>900</v>
      </c>
      <c r="I446" s="68" t="s">
        <v>901</v>
      </c>
      <c r="J446" s="68" t="s">
        <v>902</v>
      </c>
      <c r="K446" s="68" t="s">
        <v>903</v>
      </c>
      <c r="L446" s="71" t="s">
        <v>904</v>
      </c>
      <c r="M446" s="84" t="s">
        <v>905</v>
      </c>
      <c r="N446" s="61" t="s">
        <v>636</v>
      </c>
      <c r="O446" s="61" t="s">
        <v>636</v>
      </c>
      <c r="P446" s="61" t="s">
        <v>636</v>
      </c>
      <c r="Q446" s="61" t="s">
        <v>636</v>
      </c>
      <c r="R446" s="61" t="s">
        <v>636</v>
      </c>
      <c r="S446" s="61" t="s">
        <v>636</v>
      </c>
      <c r="T446" s="61" t="s">
        <v>636</v>
      </c>
      <c r="U446" s="61" t="s">
        <v>636</v>
      </c>
      <c r="V446" s="61" t="s">
        <v>636</v>
      </c>
    </row>
    <row r="447" spans="1:22" s="61" customFormat="1" ht="18" outlineLevel="1" x14ac:dyDescent="0.35">
      <c r="A447" s="56"/>
      <c r="B447" s="79"/>
      <c r="C447" s="64" t="s">
        <v>906</v>
      </c>
      <c r="D447" s="64"/>
      <c r="E447" s="64"/>
      <c r="F447" s="101"/>
      <c r="G447" s="66" t="s">
        <v>907</v>
      </c>
    </row>
    <row r="448" spans="1:22" s="78" customFormat="1" ht="21.75" customHeight="1" outlineLevel="1" x14ac:dyDescent="0.35">
      <c r="A448" s="72"/>
      <c r="B448" s="73" t="s">
        <v>908</v>
      </c>
      <c r="C448" s="74"/>
      <c r="D448" s="74"/>
      <c r="E448" s="74"/>
      <c r="F448" s="75" t="s">
        <v>909</v>
      </c>
      <c r="G448" s="76"/>
    </row>
    <row r="449" spans="1:22" s="61" customFormat="1" ht="18" outlineLevel="1" x14ac:dyDescent="0.35">
      <c r="A449" s="56"/>
      <c r="B449" s="79"/>
      <c r="C449" s="64" t="s">
        <v>910</v>
      </c>
      <c r="D449" s="64"/>
      <c r="E449" s="64"/>
      <c r="F449" s="101"/>
      <c r="G449" s="66" t="s">
        <v>911</v>
      </c>
    </row>
    <row r="450" spans="1:22" s="61" customFormat="1" ht="18" outlineLevel="1" x14ac:dyDescent="0.35">
      <c r="A450" s="56"/>
      <c r="B450" s="79"/>
      <c r="C450" s="64" t="s">
        <v>912</v>
      </c>
      <c r="D450" s="64"/>
      <c r="E450" s="64"/>
      <c r="F450" s="65"/>
      <c r="G450" s="66" t="s">
        <v>911</v>
      </c>
    </row>
    <row r="451" spans="1:22" s="61" customFormat="1" ht="18" outlineLevel="1" x14ac:dyDescent="0.35">
      <c r="A451" s="56"/>
      <c r="B451" s="79"/>
      <c r="C451" s="64" t="s">
        <v>913</v>
      </c>
      <c r="D451" s="64"/>
      <c r="E451" s="64"/>
      <c r="F451" s="102">
        <v>0</v>
      </c>
      <c r="G451" s="103" t="s">
        <v>911</v>
      </c>
    </row>
    <row r="452" spans="1:22" s="61" customFormat="1" ht="18" outlineLevel="1" x14ac:dyDescent="0.35">
      <c r="A452" s="56"/>
      <c r="B452" s="79"/>
      <c r="C452" s="64" t="s">
        <v>914</v>
      </c>
      <c r="D452" s="64"/>
      <c r="E452" s="64"/>
      <c r="F452" s="65"/>
      <c r="G452" s="103" t="s">
        <v>911</v>
      </c>
    </row>
    <row r="453" spans="1:22" s="61" customFormat="1" ht="18" outlineLevel="1" x14ac:dyDescent="0.35">
      <c r="A453" s="56"/>
      <c r="B453" s="79"/>
      <c r="C453" s="64" t="s">
        <v>915</v>
      </c>
      <c r="D453" s="64"/>
      <c r="E453" s="64"/>
      <c r="F453" s="65"/>
      <c r="G453" s="103"/>
      <c r="H453" s="83" t="s">
        <v>916</v>
      </c>
      <c r="I453" s="68" t="s">
        <v>917</v>
      </c>
      <c r="J453" s="68" t="s">
        <v>918</v>
      </c>
      <c r="K453" s="68" t="s">
        <v>919</v>
      </c>
      <c r="L453" s="68" t="s">
        <v>920</v>
      </c>
      <c r="M453" s="68" t="s">
        <v>921</v>
      </c>
      <c r="N453" s="68" t="s">
        <v>922</v>
      </c>
      <c r="O453" s="68" t="s">
        <v>923</v>
      </c>
      <c r="P453" s="68" t="s">
        <v>924</v>
      </c>
      <c r="Q453" s="69" t="s">
        <v>700</v>
      </c>
      <c r="R453" s="61" t="s">
        <v>636</v>
      </c>
      <c r="S453" s="61" t="s">
        <v>636</v>
      </c>
      <c r="T453" s="61" t="s">
        <v>636</v>
      </c>
      <c r="U453" s="61" t="s">
        <v>636</v>
      </c>
      <c r="V453" s="61" t="s">
        <v>636</v>
      </c>
    </row>
    <row r="454" spans="1:22" s="61" customFormat="1" ht="18" outlineLevel="1" x14ac:dyDescent="0.35">
      <c r="A454" s="56"/>
      <c r="B454" s="104"/>
      <c r="C454" s="105"/>
      <c r="D454" s="105"/>
      <c r="E454" s="105"/>
      <c r="F454" s="106"/>
      <c r="G454" s="103"/>
      <c r="H454" s="107"/>
    </row>
    <row r="455" spans="1:22" s="61" customFormat="1" ht="18" outlineLevel="1" x14ac:dyDescent="0.35">
      <c r="A455" s="56"/>
      <c r="B455" s="104"/>
      <c r="C455" s="105"/>
      <c r="D455" s="105"/>
      <c r="E455" s="105"/>
      <c r="F455" s="106"/>
      <c r="G455" s="103"/>
      <c r="H455" s="107"/>
    </row>
    <row r="456" spans="1:22" s="61" customFormat="1" ht="18" outlineLevel="1" x14ac:dyDescent="0.35">
      <c r="A456" s="56"/>
      <c r="B456" s="104"/>
      <c r="C456" s="105"/>
      <c r="D456" s="105"/>
      <c r="E456" s="105"/>
      <c r="F456" s="106"/>
      <c r="G456" s="103"/>
      <c r="H456" s="107"/>
    </row>
    <row r="457" spans="1:22" s="14" customFormat="1" ht="9" customHeight="1" thickBot="1" x14ac:dyDescent="0.4">
      <c r="A457" s="56"/>
      <c r="B457" s="10"/>
      <c r="C457" s="11"/>
      <c r="D457" s="12"/>
      <c r="E457" s="9"/>
      <c r="F457" s="108"/>
      <c r="G457" s="9"/>
    </row>
    <row r="458" spans="1:22" s="113" customFormat="1" ht="22.5" customHeight="1" x14ac:dyDescent="0.35">
      <c r="A458" s="56"/>
      <c r="B458" s="109" t="s">
        <v>925</v>
      </c>
      <c r="C458" s="110"/>
      <c r="D458" s="110"/>
      <c r="E458" s="110"/>
      <c r="F458" s="111">
        <f>F39+F32</f>
        <v>0</v>
      </c>
      <c r="G458" s="112"/>
    </row>
    <row r="459" spans="1:22" s="113" customFormat="1" ht="21" customHeight="1" x14ac:dyDescent="0.35">
      <c r="A459" s="56"/>
      <c r="B459" s="114" t="s">
        <v>926</v>
      </c>
      <c r="C459" s="115"/>
      <c r="D459" s="115"/>
      <c r="E459" s="115"/>
      <c r="F459" s="116">
        <f>F316+F314+F305+F302+F295+F281+F267+F260+F153+F106+F92+F67+F55</f>
        <v>210027088.68322477</v>
      </c>
      <c r="G459" s="112"/>
    </row>
    <row r="460" spans="1:22" s="121" customFormat="1" ht="11.25" customHeight="1" thickBot="1" x14ac:dyDescent="0.4">
      <c r="A460" s="56"/>
      <c r="B460" s="117"/>
      <c r="C460" s="118"/>
      <c r="D460" s="118"/>
      <c r="E460" s="118"/>
      <c r="F460" s="119"/>
      <c r="G460" s="120"/>
    </row>
    <row r="461" spans="1:22" s="14" customFormat="1" ht="9" customHeight="1" x14ac:dyDescent="0.45">
      <c r="A461" s="56"/>
      <c r="B461" s="122"/>
      <c r="C461" s="12"/>
      <c r="D461" s="12"/>
      <c r="E461" s="12"/>
      <c r="F461" s="123"/>
      <c r="G461" s="9"/>
    </row>
    <row r="462" spans="1:22" s="128" customFormat="1" ht="29.1" customHeight="1" thickBot="1" x14ac:dyDescent="0.4">
      <c r="A462" s="56"/>
      <c r="B462" s="124" t="s">
        <v>927</v>
      </c>
      <c r="C462" s="125"/>
      <c r="D462" s="125"/>
      <c r="E462" s="125"/>
      <c r="F462" s="126">
        <f>F459+F458</f>
        <v>210027088.68322477</v>
      </c>
      <c r="G462" s="127"/>
    </row>
    <row r="463" spans="1:22" s="128" customFormat="1" ht="29.1" customHeight="1" thickTop="1" x14ac:dyDescent="0.35">
      <c r="A463" s="56"/>
      <c r="B463" s="129" t="s">
        <v>928</v>
      </c>
      <c r="C463" s="105"/>
      <c r="D463" s="105"/>
      <c r="E463" s="130"/>
      <c r="F463" s="131">
        <v>24212.1</v>
      </c>
      <c r="G463" s="127"/>
    </row>
    <row r="464" spans="1:22" s="128" customFormat="1" ht="34.5" customHeight="1" x14ac:dyDescent="0.35">
      <c r="A464" s="56"/>
      <c r="B464" s="132" t="s">
        <v>929</v>
      </c>
      <c r="C464" s="133"/>
      <c r="D464" s="133"/>
      <c r="E464" s="133"/>
      <c r="F464" s="134">
        <f>IFERROR(F462/F463,"-")</f>
        <v>8674.4680834469036</v>
      </c>
      <c r="G464" s="127"/>
    </row>
    <row r="465" spans="1:7" s="14" customFormat="1" ht="23.25" x14ac:dyDescent="0.35">
      <c r="A465" s="9"/>
      <c r="B465" s="10"/>
      <c r="C465" s="11"/>
      <c r="D465" s="12"/>
      <c r="E465" s="9"/>
      <c r="F465" s="135"/>
      <c r="G465" s="9"/>
    </row>
    <row r="466" spans="1:7" s="14" customFormat="1" ht="23.25" x14ac:dyDescent="0.35">
      <c r="A466" s="9"/>
      <c r="B466" s="10"/>
      <c r="C466" s="11"/>
      <c r="D466" s="12"/>
      <c r="E466" s="136"/>
      <c r="F466" s="135"/>
      <c r="G466" s="9"/>
    </row>
    <row r="467" spans="1:7" s="14" customFormat="1" ht="23.25" x14ac:dyDescent="0.35">
      <c r="A467" s="9"/>
      <c r="B467" s="10"/>
      <c r="C467" s="11"/>
      <c r="D467" s="12"/>
      <c r="E467" s="9"/>
      <c r="F467" s="135"/>
      <c r="G467" s="9"/>
    </row>
    <row r="474" spans="1:7" x14ac:dyDescent="0.2">
      <c r="F474" s="137"/>
    </row>
  </sheetData>
  <mergeCells count="34">
    <mergeCell ref="C106:E106"/>
    <mergeCell ref="C32:E32"/>
    <mergeCell ref="D35:E35"/>
    <mergeCell ref="D36:E36"/>
    <mergeCell ref="C39:E39"/>
    <mergeCell ref="D52:E52"/>
    <mergeCell ref="C55:E55"/>
    <mergeCell ref="D60:E60"/>
    <mergeCell ref="D61:E61"/>
    <mergeCell ref="D65:E65"/>
    <mergeCell ref="C67:E67"/>
    <mergeCell ref="C92:E92"/>
    <mergeCell ref="C295:E295"/>
    <mergeCell ref="D116:E116"/>
    <mergeCell ref="C153:E153"/>
    <mergeCell ref="D154:E154"/>
    <mergeCell ref="D208:E208"/>
    <mergeCell ref="C260:E260"/>
    <mergeCell ref="C267:E267"/>
    <mergeCell ref="C281:E281"/>
    <mergeCell ref="D282:E282"/>
    <mergeCell ref="D283:E283"/>
    <mergeCell ref="D288:E288"/>
    <mergeCell ref="D289:E289"/>
    <mergeCell ref="C316:E316"/>
    <mergeCell ref="D324:E324"/>
    <mergeCell ref="D325:E325"/>
    <mergeCell ref="C327:E327"/>
    <mergeCell ref="C302:E302"/>
    <mergeCell ref="D304:E304"/>
    <mergeCell ref="C305:E305"/>
    <mergeCell ref="D306:E306"/>
    <mergeCell ref="C314:E314"/>
    <mergeCell ref="D315:E315"/>
  </mergeCells>
  <dataValidations count="45">
    <dataValidation type="list" allowBlank="1" showInputMessage="1" showErrorMessage="1" sqref="F8" xr:uid="{A9AB801A-3A57-4222-9B3E-0E15007A0596}">
      <formula1>"Reference Building,Insert new phase for an existing Building, Create a New Project or New Building"</formula1>
    </dataValidation>
    <dataValidation type="list" allowBlank="1" showInputMessage="1" showErrorMessage="1" sqref="F5" xr:uid="{E31F1E7B-6487-4F8B-B7D5-091C20DF10C2}">
      <formula1>INDIRECT(F4)</formula1>
    </dataValidation>
    <dataValidation type="list" allowBlank="1" showInputMessage="1" showErrorMessage="1" sqref="F17" xr:uid="{56569BA5-3C49-4AB3-ABF4-F3E2A5FD656F}">
      <formula1>Country</formula1>
    </dataValidation>
    <dataValidation type="list" allowBlank="1" showInputMessage="1" showErrorMessage="1" sqref="F18" xr:uid="{FC75655A-BD7A-4332-B366-F4CE856A65FD}">
      <formula1>INDIRECT($F$17)</formula1>
    </dataValidation>
    <dataValidation allowBlank="1" showInputMessage="1" showErrorMessage="1" promptTitle="IPMS 1" prompt="The total of the areas of each floor level of a Building measured to the outer perimeter of External Walls, Sheltered Areas and Balconies._x000a_The definition for IPMS 1 is the same for all classes of Building._x000a_It is known as Gross External Area_x000a_" sqref="F451" xr:uid="{5851FE7F-9783-487E-9EB5-1433DF4D899D}"/>
    <dataValidation allowBlank="1" showInputMessage="1" showErrorMessage="1" promptTitle="IPMS 2" prompt="The total of the areas of each floor level of a Building measured to the Internal Dominant Face of all External Walls and Balconies on each level._x000a_It is equivalent to the old measurement of gross internal area." sqref="F452" xr:uid="{781E4FEC-9E3A-412C-AB3E-6D6AD85CBB72}"/>
    <dataValidation type="list" allowBlank="1" showInputMessage="1" showErrorMessage="1" sqref="F453:F456" xr:uid="{09334F06-BAFF-4150-A37A-7B289EBA5820}">
      <formula1>$H$453:$Q$453</formula1>
    </dataValidation>
    <dataValidation type="list" allowBlank="1" showInputMessage="1" showErrorMessage="1" sqref="F446" xr:uid="{85DBF585-8163-4BC4-B6EC-B7ADF470CB78}">
      <formula1>$H$446:$M$446</formula1>
    </dataValidation>
    <dataValidation type="list" allowBlank="1" showInputMessage="1" showErrorMessage="1" sqref="F445" xr:uid="{D9FD95A7-059E-4188-8EEB-ED8DD711385E}">
      <formula1>$H$445:$K$445</formula1>
    </dataValidation>
    <dataValidation type="list" allowBlank="1" showInputMessage="1" showErrorMessage="1" sqref="F439" xr:uid="{34852541-9A8B-40AC-A1A7-975EB07597EB}">
      <formula1>$H$439:$K$439</formula1>
    </dataValidation>
    <dataValidation type="list" allowBlank="1" showInputMessage="1" showErrorMessage="1" sqref="F438" xr:uid="{E9719592-446D-46EB-9BAC-FFE68A67090F}">
      <formula1>$H$438:$J$438</formula1>
    </dataValidation>
    <dataValidation type="list" allowBlank="1" showInputMessage="1" showErrorMessage="1" sqref="F437" xr:uid="{E29E626A-DE4B-4E1A-99D4-8D6E4D4BB396}">
      <formula1>$H$437:$J$437</formula1>
    </dataValidation>
    <dataValidation type="list" allowBlank="1" showInputMessage="1" showErrorMessage="1" sqref="F436" xr:uid="{C01293C0-DD18-4321-83FF-72296F0BE343}">
      <formula1>$H$436:$J$436</formula1>
    </dataValidation>
    <dataValidation type="list" allowBlank="1" showInputMessage="1" showErrorMessage="1" sqref="F434" xr:uid="{7E6452B6-8D59-4CFA-9C92-5D1F31FD7B09}">
      <formula1>$H$434:$W$434</formula1>
    </dataValidation>
    <dataValidation type="list" allowBlank="1" showInputMessage="1" showErrorMessage="1" sqref="F433" xr:uid="{143D5C28-D4F9-442D-A500-03EF744E9DB8}">
      <formula1>$H$433:$L$433</formula1>
    </dataValidation>
    <dataValidation type="list" allowBlank="1" showInputMessage="1" showErrorMessage="1" sqref="F432" xr:uid="{921E3F1A-9EBC-4DE8-B513-B39111A59CFD}">
      <formula1>$H$432:$I$432</formula1>
    </dataValidation>
    <dataValidation type="list" allowBlank="1" showInputMessage="1" showErrorMessage="1" sqref="F431" xr:uid="{1FD0108F-A231-44EA-8668-4BF5F343BFAB}">
      <formula1>$H$431:$L$431</formula1>
    </dataValidation>
    <dataValidation type="list" allowBlank="1" showInputMessage="1" showErrorMessage="1" sqref="F430" xr:uid="{010D2953-213C-4589-A589-603DF6C69F15}">
      <formula1>$H$430:$L$430</formula1>
    </dataValidation>
    <dataValidation type="list" allowBlank="1" showInputMessage="1" showErrorMessage="1" sqref="F428" xr:uid="{1D5F5D40-F118-4D71-9897-49BAD7C698D9}">
      <formula1>$H$428:$J$428</formula1>
    </dataValidation>
    <dataValidation type="list" allowBlank="1" showInputMessage="1" showErrorMessage="1" sqref="F425" xr:uid="{A8803B10-F982-4739-A0A5-411CA2D4FD15}">
      <formula1>$H$425:$O$425</formula1>
    </dataValidation>
    <dataValidation type="list" allowBlank="1" showInputMessage="1" showErrorMessage="1" sqref="F424" xr:uid="{E2575CFF-F1C6-41F3-99AA-064A2BE52417}">
      <formula1>$H$424:$J$424</formula1>
    </dataValidation>
    <dataValidation type="list" allowBlank="1" showInputMessage="1" showErrorMessage="1" sqref="F423" xr:uid="{77516E2D-4846-45C2-AA9B-98E0CE5EAD87}">
      <formula1>$H$423:$J$423</formula1>
    </dataValidation>
    <dataValidation type="list" allowBlank="1" showInputMessage="1" showErrorMessage="1" sqref="F422" xr:uid="{779F8585-1E73-4E34-89E9-FE8138E33DCE}">
      <formula1>$H$422:$W$422</formula1>
    </dataValidation>
    <dataValidation type="list" allowBlank="1" showInputMessage="1" showErrorMessage="1" sqref="F386" xr:uid="{ED9DE592-99D9-40F9-9FC6-37CB375D91C2}">
      <formula1>$H$386:$I$386</formula1>
    </dataValidation>
    <dataValidation type="list" allowBlank="1" showInputMessage="1" showErrorMessage="1" sqref="F383" xr:uid="{0E2F64F0-E3EB-420A-825B-A856F028E356}">
      <formula1>$H$383:$I$383</formula1>
    </dataValidation>
    <dataValidation type="list" allowBlank="1" showInputMessage="1" showErrorMessage="1" sqref="F381" xr:uid="{6B1045E0-86FB-4424-B6BF-327725D5586A}">
      <formula1>$H$381:$I$381</formula1>
    </dataValidation>
    <dataValidation type="list" allowBlank="1" showInputMessage="1" showErrorMessage="1" sqref="F380" xr:uid="{3C879BF2-A254-4AD1-96B4-9A3D200A54F7}">
      <formula1>$H$380:$L$380</formula1>
    </dataValidation>
    <dataValidation type="list" allowBlank="1" showInputMessage="1" showErrorMessage="1" sqref="F377" xr:uid="{15F3A06C-CB69-4CD4-8D75-12C325D585CF}">
      <formula1>$H$377:$L$377</formula1>
    </dataValidation>
    <dataValidation type="list" allowBlank="1" showInputMessage="1" showErrorMessage="1" sqref="F374" xr:uid="{40A93534-EE43-44A9-952B-0E4D7FDE20D9}">
      <formula1>$H$374:$I$374</formula1>
    </dataValidation>
    <dataValidation type="list" allowBlank="1" showInputMessage="1" showErrorMessage="1" sqref="F373" xr:uid="{23C67B0F-8A97-4DCF-AFAD-C3530BF61704}">
      <formula1>$H$373:$I$373</formula1>
    </dataValidation>
    <dataValidation type="list" allowBlank="1" showInputMessage="1" showErrorMessage="1" sqref="F372" xr:uid="{8E3D6BDF-F083-4483-9623-117383567012}">
      <formula1>$H$372:$P$372</formula1>
    </dataValidation>
    <dataValidation type="list" allowBlank="1" showInputMessage="1" showErrorMessage="1" sqref="F371" xr:uid="{58DFA943-545D-4EAB-9A45-45D6144F2CBC}">
      <formula1>$H$371:$L$371</formula1>
    </dataValidation>
    <dataValidation type="list" allowBlank="1" showInputMessage="1" showErrorMessage="1" sqref="F369" xr:uid="{0517AC4E-C66E-4C02-A96E-9F1D24F6B260}">
      <formula1>$H$369:$J$369</formula1>
    </dataValidation>
    <dataValidation type="list" allowBlank="1" showInputMessage="1" showErrorMessage="1" sqref="F367" xr:uid="{3A0B486C-6BAB-44CA-B1C3-48AB4946E7C8}">
      <formula1>$H$367:$J$367</formula1>
    </dataValidation>
    <dataValidation type="list" allowBlank="1" showInputMessage="1" showErrorMessage="1" sqref="F366" xr:uid="{1734EBFD-AFAC-4131-9F7C-57F92FD6D15A}">
      <formula1>$H$366:$J$366</formula1>
    </dataValidation>
    <dataValidation type="list" allowBlank="1" showInputMessage="1" showErrorMessage="1" sqref="F365" xr:uid="{2C7BA22E-920A-47B1-AA54-6BA94723FA32}">
      <formula1>$H$365:$J$365</formula1>
    </dataValidation>
    <dataValidation type="list" allowBlank="1" showInputMessage="1" showErrorMessage="1" sqref="F364" xr:uid="{1CDC5992-D3BE-4522-B430-FAF3F591D09F}">
      <formula1>$H$364:$J$364</formula1>
    </dataValidation>
    <dataValidation type="list" allowBlank="1" showInputMessage="1" showErrorMessage="1" sqref="F361" xr:uid="{6460A346-A04C-458F-8711-731B536C6B34}">
      <formula1>$H$361:$L$361</formula1>
    </dataValidation>
    <dataValidation type="list" allowBlank="1" showInputMessage="1" showErrorMessage="1" sqref="F360" xr:uid="{8EB73AAF-4860-4D0F-BBBD-BB77EEE3C8CB}">
      <formula1>$H$360:$L$360</formula1>
    </dataValidation>
    <dataValidation type="list" allowBlank="1" showInputMessage="1" showErrorMessage="1" sqref="F359" xr:uid="{5452BA96-CA0E-47B7-9891-8C6BB5950CDF}">
      <formula1>$H$359:$L$359</formula1>
    </dataValidation>
    <dataValidation type="list" allowBlank="1" showInputMessage="1" showErrorMessage="1" sqref="F358" xr:uid="{BD489899-F2E1-4023-A53D-BEA84C4F16D6}">
      <formula1>$H$358:$J$358</formula1>
    </dataValidation>
    <dataValidation type="list" allowBlank="1" showInputMessage="1" showErrorMessage="1" sqref="F357" xr:uid="{4E5D5297-7FBE-447A-BE92-67CA562F655F}">
      <formula1>$H$357:$I$357</formula1>
    </dataValidation>
    <dataValidation type="list" allowBlank="1" showInputMessage="1" showErrorMessage="1" sqref="F345" xr:uid="{09829F5D-4CA4-45E4-962D-D7595BCDCC66}">
      <formula1>$H$345:$I$345</formula1>
    </dataValidation>
    <dataValidation type="list" allowBlank="1" showInputMessage="1" showErrorMessage="1" sqref="F341" xr:uid="{44995CE4-F0D2-4DF4-9A9A-C0FAA941FED2}">
      <formula1>$H$341:$W$341</formula1>
    </dataValidation>
    <dataValidation type="list" allowBlank="1" showInputMessage="1" showErrorMessage="1" sqref="F333" xr:uid="{EC7BDDFA-35E4-48BA-8460-32CC6752648E}">
      <formula1>$H$333:$M$333</formula1>
    </dataValidation>
  </dataValidations>
  <pageMargins left="0.7" right="0.7" top="0.75" bottom="0.75" header="0.3" footer="0.3"/>
  <pageSetup scale="5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SaveData">
                <anchor moveWithCells="1" sizeWithCells="1">
                  <from>
                    <xdr:col>5</xdr:col>
                    <xdr:colOff>1409700</xdr:colOff>
                    <xdr:row>464</xdr:row>
                    <xdr:rowOff>276225</xdr:rowOff>
                  </from>
                  <to>
                    <xdr:col>6</xdr:col>
                    <xdr:colOff>609600</xdr:colOff>
                    <xdr:row>466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ClearContents">
                <anchor moveWithCells="1" sizeWithCells="1">
                  <from>
                    <xdr:col>6</xdr:col>
                    <xdr:colOff>885825</xdr:colOff>
                    <xdr:row>464</xdr:row>
                    <xdr:rowOff>276225</xdr:rowOff>
                  </from>
                  <to>
                    <xdr:col>6</xdr:col>
                    <xdr:colOff>2114550</xdr:colOff>
                    <xdr:row>466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F928-AE7E-44D8-B8C3-A321F2CD9CF7}">
  <sheetPr codeName="Sheet4">
    <tabColor theme="8"/>
    <pageSetUpPr fitToPage="1"/>
  </sheetPr>
  <dimension ref="A1:BO261"/>
  <sheetViews>
    <sheetView showGridLines="0" topLeftCell="A6" workbookViewId="0">
      <selection activeCell="K1" sqref="K1:M30"/>
    </sheetView>
  </sheetViews>
  <sheetFormatPr defaultColWidth="5.59765625" defaultRowHeight="15" x14ac:dyDescent="0.3"/>
  <cols>
    <col min="1" max="2" width="8.19921875" style="144" customWidth="1"/>
    <col min="3" max="3" width="6.796875" style="144" bestFit="1" customWidth="1"/>
    <col min="4" max="4" width="3.296875" style="144" customWidth="1"/>
    <col min="5" max="5" width="20.59765625" style="144" customWidth="1"/>
    <col min="6" max="6" width="6.5" style="144" bestFit="1" customWidth="1"/>
    <col min="7" max="7" width="3.296875" style="144" customWidth="1"/>
    <col min="8" max="8" width="21.796875" style="144" customWidth="1"/>
    <col min="9" max="9" width="6.5" style="144" bestFit="1" customWidth="1"/>
    <col min="10" max="10" width="3.296875" style="144" customWidth="1"/>
    <col min="11" max="11" width="10.3984375" style="144" customWidth="1"/>
    <col min="12" max="12" width="7.8984375" style="144" customWidth="1"/>
    <col min="13" max="13" width="9" style="144" bestFit="1" customWidth="1"/>
    <col min="14" max="14" width="10.8984375" style="144" customWidth="1"/>
    <col min="15" max="18" width="2" style="144" customWidth="1"/>
    <col min="19" max="19" width="26.8984375" style="144" customWidth="1"/>
    <col min="20" max="20" width="3" style="144" customWidth="1"/>
    <col min="21" max="21" width="20.8984375" style="144" bestFit="1" customWidth="1"/>
    <col min="22" max="22" width="2.796875" style="144" customWidth="1"/>
    <col min="23" max="23" width="14.5" style="144" customWidth="1"/>
    <col min="24" max="24" width="4" style="144" customWidth="1"/>
    <col min="25" max="25" width="30.796875" style="144" customWidth="1"/>
    <col min="26" max="26" width="1.59765625" style="144" customWidth="1"/>
    <col min="27" max="27" width="7.296875" style="144" bestFit="1" customWidth="1"/>
    <col min="28" max="28" width="3.09765625" style="144" bestFit="1" customWidth="1"/>
    <col min="29" max="29" width="3.09765625" style="144" customWidth="1"/>
    <col min="30" max="30" width="25.796875" style="144" bestFit="1" customWidth="1"/>
    <col min="31" max="31" width="2.5" style="144" customWidth="1"/>
    <col min="32" max="32" width="13.19921875" style="144" bestFit="1" customWidth="1"/>
    <col min="33" max="33" width="4.296875" style="144" customWidth="1"/>
    <col min="34" max="37" width="10.296875" style="144" bestFit="1" customWidth="1"/>
    <col min="38" max="42" width="9.09765625" style="144" bestFit="1" customWidth="1"/>
    <col min="43" max="45" width="9.8984375" style="144" bestFit="1" customWidth="1"/>
    <col min="46" max="46" width="29.296875" style="144" bestFit="1" customWidth="1"/>
    <col min="47" max="47" width="27.8984375" style="144" bestFit="1" customWidth="1"/>
    <col min="48" max="48" width="4.5" style="144" bestFit="1" customWidth="1"/>
    <col min="49" max="49" width="4.296875" style="144" bestFit="1" customWidth="1"/>
    <col min="50" max="58" width="4.5" style="144" bestFit="1" customWidth="1"/>
    <col min="59" max="59" width="4.296875" style="144" bestFit="1" customWidth="1"/>
    <col min="60" max="65" width="4.5" style="144" bestFit="1" customWidth="1"/>
    <col min="66" max="66" width="9.5" style="144" bestFit="1" customWidth="1"/>
    <col min="67" max="16384" width="5.59765625" style="144"/>
  </cols>
  <sheetData>
    <row r="1" spans="1:54" ht="15.75" thickBot="1" x14ac:dyDescent="0.35">
      <c r="A1" s="144" t="s">
        <v>930</v>
      </c>
      <c r="B1" s="144" t="s">
        <v>931</v>
      </c>
      <c r="C1" s="144" t="s">
        <v>932</v>
      </c>
      <c r="E1" s="144" t="s">
        <v>27</v>
      </c>
      <c r="F1" s="144" t="s">
        <v>933</v>
      </c>
      <c r="H1" s="144" t="s">
        <v>23</v>
      </c>
      <c r="I1" s="144" t="s">
        <v>933</v>
      </c>
      <c r="K1" s="144" t="s">
        <v>24</v>
      </c>
      <c r="L1" s="144" t="s">
        <v>934</v>
      </c>
      <c r="M1" s="144" t="s">
        <v>933</v>
      </c>
      <c r="N1" s="144" t="s">
        <v>935</v>
      </c>
      <c r="S1" s="144" t="s">
        <v>15</v>
      </c>
      <c r="U1" s="144" t="s">
        <v>936</v>
      </c>
      <c r="W1" s="144" t="s">
        <v>937</v>
      </c>
      <c r="Y1" s="144" t="s">
        <v>19</v>
      </c>
      <c r="AA1" s="144" t="s">
        <v>24</v>
      </c>
      <c r="AH1" s="144" t="s">
        <v>4</v>
      </c>
    </row>
    <row r="2" spans="1:54" x14ac:dyDescent="0.3">
      <c r="A2" s="144" t="s">
        <v>938</v>
      </c>
      <c r="B2" s="145">
        <v>36526</v>
      </c>
      <c r="C2" s="144">
        <v>67.2881</v>
      </c>
      <c r="E2" s="144" t="s">
        <v>939</v>
      </c>
      <c r="F2" s="144">
        <v>0.63</v>
      </c>
      <c r="H2" s="144" t="s">
        <v>940</v>
      </c>
      <c r="I2" s="144">
        <v>0.9</v>
      </c>
      <c r="K2" s="146" t="s">
        <v>25</v>
      </c>
      <c r="L2" s="147" t="s">
        <v>941</v>
      </c>
      <c r="M2" s="148">
        <v>1</v>
      </c>
      <c r="N2" s="149">
        <v>1</v>
      </c>
      <c r="S2" s="144" t="s">
        <v>16</v>
      </c>
      <c r="U2" s="144" t="s">
        <v>942</v>
      </c>
      <c r="W2" s="144" t="s">
        <v>6</v>
      </c>
      <c r="Y2" s="144" t="s">
        <v>943</v>
      </c>
      <c r="AA2" s="144" t="s">
        <v>25</v>
      </c>
      <c r="AD2" s="150" t="s">
        <v>2</v>
      </c>
      <c r="AF2" s="144" t="s">
        <v>7</v>
      </c>
      <c r="AH2" s="144" t="s">
        <v>944</v>
      </c>
      <c r="AI2" s="144" t="s">
        <v>945</v>
      </c>
      <c r="AJ2" s="144" t="s">
        <v>812</v>
      </c>
      <c r="AK2" s="144" t="s">
        <v>946</v>
      </c>
      <c r="AL2" s="144" t="s">
        <v>3</v>
      </c>
      <c r="AM2" s="144" t="s">
        <v>947</v>
      </c>
      <c r="AN2" s="144" t="s">
        <v>948</v>
      </c>
      <c r="AO2" s="144" t="s">
        <v>949</v>
      </c>
      <c r="AP2" s="144" t="s">
        <v>653</v>
      </c>
      <c r="AQ2" s="144" t="s">
        <v>652</v>
      </c>
      <c r="AR2" s="151" t="s">
        <v>950</v>
      </c>
      <c r="AS2" s="151" t="s">
        <v>951</v>
      </c>
      <c r="AT2" s="144" t="s">
        <v>952</v>
      </c>
      <c r="AU2" s="144" t="s">
        <v>953</v>
      </c>
      <c r="AX2" s="152" t="str">
        <f>CHAR(((ROW(AP1)-1)/26+65))&amp;CHAR((MOD(ROW(AP1)-1,26)+65))</f>
        <v>AA</v>
      </c>
      <c r="AY2" s="153" t="s">
        <v>954</v>
      </c>
      <c r="AZ2" s="153" t="s">
        <v>955</v>
      </c>
      <c r="BA2" s="153" t="s">
        <v>956</v>
      </c>
      <c r="BB2" s="153" t="str">
        <f>AY2&amp;AX2&amp;AZ2&amp;AX2&amp;BA2</f>
        <v>Cells(Lr + 1, "AA") = "=AA2"</v>
      </c>
    </row>
    <row r="3" spans="1:54" x14ac:dyDescent="0.3">
      <c r="A3" s="144" t="s">
        <v>957</v>
      </c>
      <c r="B3" s="145">
        <v>36617</v>
      </c>
      <c r="C3" s="144">
        <v>68.614699999999999</v>
      </c>
      <c r="E3" s="144" t="s">
        <v>958</v>
      </c>
      <c r="F3" s="144">
        <v>0.77</v>
      </c>
      <c r="H3" s="144" t="s">
        <v>959</v>
      </c>
      <c r="I3" s="144">
        <v>0.95</v>
      </c>
      <c r="K3" s="154" t="s">
        <v>25</v>
      </c>
      <c r="L3" s="155" t="s">
        <v>960</v>
      </c>
      <c r="M3" s="156">
        <f>($M$2/$M$35)*M35</f>
        <v>1</v>
      </c>
      <c r="N3" s="157">
        <f>($N$2/$N$34)*N35</f>
        <v>1</v>
      </c>
      <c r="S3" s="144" t="s">
        <v>961</v>
      </c>
      <c r="U3" s="144" t="s">
        <v>962</v>
      </c>
      <c r="W3" s="144" t="s">
        <v>963</v>
      </c>
      <c r="Y3" s="144" t="s">
        <v>964</v>
      </c>
      <c r="AA3" s="144" t="s">
        <v>965</v>
      </c>
      <c r="AD3" s="151" t="s">
        <v>950</v>
      </c>
      <c r="AF3" s="144" t="s">
        <v>8</v>
      </c>
      <c r="AH3" s="144" t="s">
        <v>966</v>
      </c>
      <c r="AI3" s="144" t="s">
        <v>967</v>
      </c>
      <c r="AJ3" s="144" t="s">
        <v>968</v>
      </c>
      <c r="AK3" s="144" t="s">
        <v>969</v>
      </c>
      <c r="AL3" s="144" t="s">
        <v>3</v>
      </c>
      <c r="AM3" s="144" t="s">
        <v>970</v>
      </c>
      <c r="AN3" s="144" t="s">
        <v>971</v>
      </c>
      <c r="AO3" s="144" t="s">
        <v>972</v>
      </c>
      <c r="AP3" s="144" t="s">
        <v>973</v>
      </c>
      <c r="AQ3" s="144" t="s">
        <v>974</v>
      </c>
    </row>
    <row r="4" spans="1:54" ht="15.75" thickBot="1" x14ac:dyDescent="0.35">
      <c r="A4" s="144" t="s">
        <v>975</v>
      </c>
      <c r="B4" s="145">
        <v>36708</v>
      </c>
      <c r="C4" s="144">
        <v>69.204300000000003</v>
      </c>
      <c r="E4" s="144" t="s">
        <v>716</v>
      </c>
      <c r="F4" s="144">
        <v>1</v>
      </c>
      <c r="H4" s="144" t="s">
        <v>976</v>
      </c>
      <c r="I4" s="144">
        <v>1</v>
      </c>
      <c r="K4" s="158" t="s">
        <v>25</v>
      </c>
      <c r="L4" s="159"/>
      <c r="M4" s="160"/>
      <c r="N4" s="161"/>
      <c r="U4" s="144" t="s">
        <v>30</v>
      </c>
      <c r="W4" s="144" t="s">
        <v>977</v>
      </c>
      <c r="Y4" s="144" t="s">
        <v>978</v>
      </c>
      <c r="AA4" s="144" t="s">
        <v>979</v>
      </c>
      <c r="AD4" s="151" t="s">
        <v>980</v>
      </c>
      <c r="AF4" s="144" t="s">
        <v>981</v>
      </c>
      <c r="AH4" s="144" t="s">
        <v>982</v>
      </c>
      <c r="AI4" s="144" t="s">
        <v>983</v>
      </c>
      <c r="AJ4" s="144" t="s">
        <v>984</v>
      </c>
      <c r="AM4" s="144" t="s">
        <v>985</v>
      </c>
      <c r="AN4" s="144" t="s">
        <v>986</v>
      </c>
      <c r="AP4" s="144" t="s">
        <v>987</v>
      </c>
      <c r="AQ4" s="144" t="s">
        <v>988</v>
      </c>
    </row>
    <row r="5" spans="1:54" x14ac:dyDescent="0.3">
      <c r="A5" s="144" t="s">
        <v>989</v>
      </c>
      <c r="B5" s="145">
        <v>36800</v>
      </c>
      <c r="C5" s="144">
        <v>70.088699999999989</v>
      </c>
      <c r="E5" s="144" t="s">
        <v>28</v>
      </c>
      <c r="F5" s="144">
        <v>1.32</v>
      </c>
      <c r="H5" s="144" t="s">
        <v>990</v>
      </c>
      <c r="I5" s="144">
        <v>1.05</v>
      </c>
      <c r="K5" s="146" t="s">
        <v>991</v>
      </c>
      <c r="L5" s="162" t="s">
        <v>992</v>
      </c>
      <c r="M5" s="163">
        <f>(M37/$M$35)</f>
        <v>1.289469797666519</v>
      </c>
      <c r="N5" s="164">
        <f>($N$2/$N$34)*N37</f>
        <v>2.2289682886345767</v>
      </c>
      <c r="U5" s="144" t="s">
        <v>18</v>
      </c>
      <c r="Y5" s="144" t="s">
        <v>993</v>
      </c>
      <c r="AA5" s="144" t="s">
        <v>994</v>
      </c>
      <c r="AD5" s="144" t="s">
        <v>944</v>
      </c>
      <c r="AF5" s="144" t="s">
        <v>995</v>
      </c>
      <c r="AJ5" s="144" t="s">
        <v>996</v>
      </c>
      <c r="AM5" s="144" t="s">
        <v>997</v>
      </c>
      <c r="AN5" s="144" t="s">
        <v>998</v>
      </c>
      <c r="AP5" s="144" t="s">
        <v>999</v>
      </c>
      <c r="AQ5" s="144" t="s">
        <v>1000</v>
      </c>
    </row>
    <row r="6" spans="1:54" x14ac:dyDescent="0.3">
      <c r="A6" s="144" t="s">
        <v>1001</v>
      </c>
      <c r="B6" s="145">
        <v>36892</v>
      </c>
      <c r="C6" s="144">
        <v>70.678299999999993</v>
      </c>
      <c r="E6" s="144" t="s">
        <v>1002</v>
      </c>
      <c r="F6" s="144">
        <v>1.7</v>
      </c>
      <c r="H6" s="144" t="s">
        <v>1003</v>
      </c>
      <c r="K6" s="154" t="s">
        <v>991</v>
      </c>
      <c r="L6" s="155" t="s">
        <v>1004</v>
      </c>
      <c r="M6" s="156">
        <f>($M$3/$M$35)*M38</f>
        <v>1.423128046078866</v>
      </c>
      <c r="N6" s="157">
        <f>($N$2/$N$34)*N38</f>
        <v>2.25805888005591</v>
      </c>
      <c r="U6" s="144" t="s">
        <v>1005</v>
      </c>
      <c r="Y6" s="144" t="s">
        <v>1006</v>
      </c>
      <c r="AA6" s="144" t="s">
        <v>1007</v>
      </c>
      <c r="AD6" s="144" t="s">
        <v>945</v>
      </c>
      <c r="AJ6" s="144" t="s">
        <v>1008</v>
      </c>
    </row>
    <row r="7" spans="1:54" ht="15.75" thickBot="1" x14ac:dyDescent="0.35">
      <c r="A7" s="144" t="s">
        <v>1009</v>
      </c>
      <c r="B7" s="145">
        <v>36982</v>
      </c>
      <c r="C7" s="144">
        <v>71.04679999999999</v>
      </c>
      <c r="H7" s="144" t="s">
        <v>1010</v>
      </c>
      <c r="K7" s="158" t="s">
        <v>991</v>
      </c>
      <c r="L7" s="159"/>
      <c r="M7" s="160"/>
      <c r="N7" s="161"/>
      <c r="Y7" s="144" t="s">
        <v>20</v>
      </c>
      <c r="AA7" s="144" t="s">
        <v>1011</v>
      </c>
      <c r="AD7" s="144" t="s">
        <v>812</v>
      </c>
      <c r="AJ7" s="144" t="s">
        <v>1012</v>
      </c>
    </row>
    <row r="8" spans="1:54" x14ac:dyDescent="0.3">
      <c r="A8" s="144" t="s">
        <v>1013</v>
      </c>
      <c r="B8" s="145">
        <v>37073</v>
      </c>
      <c r="C8" s="144">
        <v>71.194199999999981</v>
      </c>
      <c r="K8" s="146" t="s">
        <v>979</v>
      </c>
      <c r="L8" s="162" t="s">
        <v>1014</v>
      </c>
      <c r="M8" s="165">
        <f>($M$2/$M$34)*M40</f>
        <v>0.52939525747158689</v>
      </c>
      <c r="N8" s="166">
        <f>($N$2/$N$34)*N40</f>
        <v>0.86721411723595698</v>
      </c>
      <c r="Y8" s="144" t="s">
        <v>1015</v>
      </c>
      <c r="AA8" s="144" t="s">
        <v>1016</v>
      </c>
      <c r="AD8" s="144" t="s">
        <v>946</v>
      </c>
    </row>
    <row r="9" spans="1:54" x14ac:dyDescent="0.3">
      <c r="A9" s="144" t="s">
        <v>1017</v>
      </c>
      <c r="B9" s="145">
        <v>37165</v>
      </c>
      <c r="C9" s="144">
        <v>71.48899999999999</v>
      </c>
      <c r="K9" s="154" t="s">
        <v>979</v>
      </c>
      <c r="L9" s="155" t="s">
        <v>1018</v>
      </c>
      <c r="M9" s="167">
        <f>($M$2/$M$34)*M41</f>
        <v>0.52939525747158689</v>
      </c>
      <c r="N9" s="168">
        <f>($N$2/$N$34)*N41</f>
        <v>0.86721411723595698</v>
      </c>
      <c r="AA9" s="144" t="s">
        <v>1019</v>
      </c>
      <c r="AD9" s="144" t="s">
        <v>3</v>
      </c>
    </row>
    <row r="10" spans="1:54" ht="15.75" thickBot="1" x14ac:dyDescent="0.35">
      <c r="A10" s="144" t="s">
        <v>1020</v>
      </c>
      <c r="B10" s="145">
        <v>37257</v>
      </c>
      <c r="C10" s="144">
        <v>72.225999999999999</v>
      </c>
      <c r="K10" s="158" t="s">
        <v>979</v>
      </c>
      <c r="L10" s="159"/>
      <c r="M10" s="160"/>
      <c r="N10" s="161"/>
      <c r="AA10" s="144" t="s">
        <v>1021</v>
      </c>
      <c r="AD10" s="144" t="s">
        <v>947</v>
      </c>
    </row>
    <row r="11" spans="1:54" x14ac:dyDescent="0.3">
      <c r="A11" s="144" t="s">
        <v>1022</v>
      </c>
      <c r="B11" s="145">
        <v>37347</v>
      </c>
      <c r="C11" s="144">
        <v>72.594499999999996</v>
      </c>
      <c r="K11" s="146" t="s">
        <v>994</v>
      </c>
      <c r="L11" s="162" t="s">
        <v>994</v>
      </c>
      <c r="M11" s="169">
        <f>($M$2/$M$34)*M43</f>
        <v>1.3991861933492353</v>
      </c>
      <c r="N11" s="164">
        <f>($N$2/$N$34)*N43</f>
        <v>1.8346291604787279</v>
      </c>
      <c r="S11" s="170" t="s">
        <v>1023</v>
      </c>
      <c r="U11" s="170" t="s">
        <v>1024</v>
      </c>
      <c r="W11" s="170" t="s">
        <v>1025</v>
      </c>
      <c r="AA11" s="144" t="s">
        <v>1026</v>
      </c>
      <c r="AD11" s="144" t="s">
        <v>948</v>
      </c>
    </row>
    <row r="12" spans="1:54" ht="18.75" thickBot="1" x14ac:dyDescent="0.35">
      <c r="A12" s="144" t="s">
        <v>1027</v>
      </c>
      <c r="B12" s="145">
        <v>37438</v>
      </c>
      <c r="C12" s="144">
        <v>72.741900000000001</v>
      </c>
      <c r="K12" s="158" t="s">
        <v>994</v>
      </c>
      <c r="L12" s="159"/>
      <c r="M12" s="160"/>
      <c r="N12" s="161"/>
      <c r="S12" s="100" t="s">
        <v>843</v>
      </c>
      <c r="U12" s="100" t="s">
        <v>856</v>
      </c>
      <c r="W12" s="100" t="s">
        <v>877</v>
      </c>
      <c r="AA12" s="144" t="s">
        <v>1028</v>
      </c>
      <c r="AD12" s="144" t="s">
        <v>949</v>
      </c>
    </row>
    <row r="13" spans="1:54" ht="18" x14ac:dyDescent="0.3">
      <c r="A13" s="144" t="s">
        <v>1029</v>
      </c>
      <c r="B13" s="145">
        <v>37530</v>
      </c>
      <c r="C13" s="144">
        <v>73.184100000000001</v>
      </c>
      <c r="E13" s="170" t="s">
        <v>629</v>
      </c>
      <c r="K13" s="146" t="s">
        <v>1007</v>
      </c>
      <c r="L13" s="162" t="s">
        <v>1030</v>
      </c>
      <c r="M13" s="163">
        <f>($M$2/$M$34)*M45</f>
        <v>0.61484495580188026</v>
      </c>
      <c r="N13" s="164">
        <f>($N$2/$N$34)*N45</f>
        <v>0.71084126845461693</v>
      </c>
      <c r="S13" s="61" t="s">
        <v>844</v>
      </c>
      <c r="U13" s="61" t="s">
        <v>857</v>
      </c>
      <c r="W13" s="61" t="s">
        <v>878</v>
      </c>
      <c r="AD13" s="144" t="s">
        <v>653</v>
      </c>
    </row>
    <row r="14" spans="1:54" ht="18" x14ac:dyDescent="0.3">
      <c r="A14" s="144" t="s">
        <v>1031</v>
      </c>
      <c r="B14" s="145">
        <v>37622</v>
      </c>
      <c r="C14" s="144">
        <v>73.7</v>
      </c>
      <c r="E14" s="171" t="s">
        <v>630</v>
      </c>
      <c r="K14" s="154" t="s">
        <v>1007</v>
      </c>
      <c r="L14" s="155" t="s">
        <v>1032</v>
      </c>
      <c r="M14" s="156">
        <f>($M$2/$M$34)*M46</f>
        <v>0.61484495580188026</v>
      </c>
      <c r="N14" s="168">
        <f>($N$2/$N$34)*N46</f>
        <v>0.71084126845461693</v>
      </c>
      <c r="S14" s="61" t="s">
        <v>845</v>
      </c>
      <c r="U14" s="61" t="s">
        <v>858</v>
      </c>
      <c r="W14" s="61" t="s">
        <v>879</v>
      </c>
      <c r="Y14" s="170" t="s">
        <v>1033</v>
      </c>
      <c r="AD14" s="144" t="s">
        <v>652</v>
      </c>
    </row>
    <row r="15" spans="1:54" ht="18.75" thickBot="1" x14ac:dyDescent="0.35">
      <c r="A15" s="144" t="s">
        <v>1034</v>
      </c>
      <c r="B15" s="145">
        <v>37712</v>
      </c>
      <c r="C15" s="144">
        <v>74.599999999999994</v>
      </c>
      <c r="E15" s="61" t="s">
        <v>631</v>
      </c>
      <c r="K15" s="158" t="s">
        <v>1007</v>
      </c>
      <c r="L15" s="159"/>
      <c r="M15" s="160"/>
      <c r="N15" s="172"/>
      <c r="S15" s="61" t="s">
        <v>846</v>
      </c>
      <c r="U15" s="61" t="s">
        <v>859</v>
      </c>
      <c r="Y15" s="100" t="s">
        <v>677</v>
      </c>
    </row>
    <row r="16" spans="1:54" ht="18" x14ac:dyDescent="0.3">
      <c r="A16" s="144" t="s">
        <v>1035</v>
      </c>
      <c r="B16" s="145">
        <v>37803</v>
      </c>
      <c r="C16" s="144">
        <v>74.599999999999994</v>
      </c>
      <c r="E16" s="61" t="s">
        <v>632</v>
      </c>
      <c r="K16" s="146" t="s">
        <v>1011</v>
      </c>
      <c r="L16" s="162" t="s">
        <v>1036</v>
      </c>
      <c r="M16" s="169">
        <f>($M$2/$M$34)*M48</f>
        <v>0.52560684720078577</v>
      </c>
      <c r="N16" s="166">
        <f>($N$2/$N$34)*N48</f>
        <v>0.71084126845461693</v>
      </c>
      <c r="S16" s="61" t="s">
        <v>700</v>
      </c>
      <c r="U16" s="61" t="s">
        <v>636</v>
      </c>
      <c r="V16" s="61" t="s">
        <v>636</v>
      </c>
      <c r="Y16" s="61" t="s">
        <v>678</v>
      </c>
    </row>
    <row r="17" spans="1:30" ht="18.75" thickBot="1" x14ac:dyDescent="0.35">
      <c r="A17" s="144" t="s">
        <v>1037</v>
      </c>
      <c r="B17" s="145">
        <v>37895</v>
      </c>
      <c r="C17" s="144">
        <v>74.599999999999994</v>
      </c>
      <c r="E17" s="61" t="s">
        <v>633</v>
      </c>
      <c r="K17" s="158" t="s">
        <v>1011</v>
      </c>
      <c r="L17" s="159"/>
      <c r="M17" s="160"/>
      <c r="N17" s="172"/>
      <c r="S17" s="61" t="s">
        <v>636</v>
      </c>
      <c r="T17" s="61" t="s">
        <v>636</v>
      </c>
      <c r="U17" s="61" t="s">
        <v>636</v>
      </c>
      <c r="V17" s="61" t="s">
        <v>636</v>
      </c>
      <c r="Y17" s="61" t="s">
        <v>679</v>
      </c>
    </row>
    <row r="18" spans="1:30" ht="18" x14ac:dyDescent="0.3">
      <c r="A18" s="144" t="s">
        <v>1038</v>
      </c>
      <c r="B18" s="145">
        <v>37987</v>
      </c>
      <c r="C18" s="144">
        <v>74.8</v>
      </c>
      <c r="E18" s="61" t="s">
        <v>634</v>
      </c>
      <c r="K18" s="146" t="s">
        <v>1016</v>
      </c>
      <c r="L18" s="162" t="s">
        <v>1039</v>
      </c>
      <c r="M18" s="169">
        <f>($M$2/$M$34)*M50</f>
        <v>0.48112810439174969</v>
      </c>
      <c r="N18" s="166">
        <f>($N$2/$N$34)*N50</f>
        <v>0.50860487463964354</v>
      </c>
      <c r="S18" s="61" t="s">
        <v>636</v>
      </c>
      <c r="T18" s="61" t="s">
        <v>636</v>
      </c>
      <c r="U18" s="61" t="s">
        <v>636</v>
      </c>
      <c r="V18" s="61" t="s">
        <v>636</v>
      </c>
      <c r="W18" s="170" t="s">
        <v>1040</v>
      </c>
      <c r="Y18" s="61" t="s">
        <v>758</v>
      </c>
    </row>
    <row r="19" spans="1:30" ht="18" x14ac:dyDescent="0.3">
      <c r="A19" s="144" t="s">
        <v>1041</v>
      </c>
      <c r="B19" s="145">
        <v>38078</v>
      </c>
      <c r="C19" s="144">
        <v>75.5</v>
      </c>
      <c r="E19" s="61" t="s">
        <v>635</v>
      </c>
      <c r="H19" s="144" t="s">
        <v>1042</v>
      </c>
      <c r="K19" s="154" t="s">
        <v>1016</v>
      </c>
      <c r="L19" s="155" t="s">
        <v>1043</v>
      </c>
      <c r="M19" s="156">
        <f>($M$2/$M$34)*M51</f>
        <v>0.44590992002244989</v>
      </c>
      <c r="N19" s="168">
        <f>($N$2/$N$34)*N51</f>
        <v>0.50860487463964354</v>
      </c>
      <c r="S19" s="61" t="s">
        <v>636</v>
      </c>
      <c r="T19" s="61" t="s">
        <v>636</v>
      </c>
      <c r="U19" s="61" t="s">
        <v>636</v>
      </c>
      <c r="V19" s="61" t="s">
        <v>636</v>
      </c>
      <c r="W19" s="100" t="s">
        <v>877</v>
      </c>
      <c r="Y19" s="61" t="s">
        <v>759</v>
      </c>
    </row>
    <row r="20" spans="1:30" ht="18.75" thickBot="1" x14ac:dyDescent="0.35">
      <c r="A20" s="144" t="s">
        <v>1044</v>
      </c>
      <c r="B20" s="145">
        <v>38169</v>
      </c>
      <c r="C20" s="144">
        <v>76.099999999999994</v>
      </c>
      <c r="H20" s="144" t="s">
        <v>1045</v>
      </c>
      <c r="K20" s="158" t="s">
        <v>1016</v>
      </c>
      <c r="L20" s="159"/>
      <c r="M20" s="160"/>
      <c r="N20" s="172"/>
      <c r="S20" s="61" t="s">
        <v>636</v>
      </c>
      <c r="T20" s="61" t="s">
        <v>636</v>
      </c>
      <c r="U20" s="61" t="s">
        <v>636</v>
      </c>
      <c r="V20" s="61" t="s">
        <v>636</v>
      </c>
      <c r="W20" s="61" t="s">
        <v>878</v>
      </c>
    </row>
    <row r="21" spans="1:30" ht="18" x14ac:dyDescent="0.3">
      <c r="A21" s="144" t="s">
        <v>1046</v>
      </c>
      <c r="B21" s="145">
        <v>38261</v>
      </c>
      <c r="C21" s="144">
        <v>76.900000000000006</v>
      </c>
      <c r="H21" s="144" t="s">
        <v>1047</v>
      </c>
      <c r="K21" s="146" t="s">
        <v>1019</v>
      </c>
      <c r="L21" s="162" t="s">
        <v>1048</v>
      </c>
      <c r="M21" s="167">
        <f>($M$2/$M$34)*M53</f>
        <v>0.8765258874701839</v>
      </c>
      <c r="N21" s="166">
        <f>($N$2/$N$34)*N53</f>
        <v>0.66742377915611073</v>
      </c>
      <c r="S21" s="170" t="s">
        <v>1049</v>
      </c>
      <c r="T21" s="61" t="s">
        <v>636</v>
      </c>
      <c r="U21" s="170" t="s">
        <v>1050</v>
      </c>
      <c r="V21" s="61" t="s">
        <v>636</v>
      </c>
      <c r="W21" s="61" t="s">
        <v>879</v>
      </c>
    </row>
    <row r="22" spans="1:30" ht="18" x14ac:dyDescent="0.3">
      <c r="A22" s="144" t="s">
        <v>1051</v>
      </c>
      <c r="B22" s="145">
        <v>38353</v>
      </c>
      <c r="C22" s="144">
        <v>76.7</v>
      </c>
      <c r="H22" s="144" t="s">
        <v>1052</v>
      </c>
      <c r="K22" s="154" t="s">
        <v>1019</v>
      </c>
      <c r="L22" s="155" t="s">
        <v>1053</v>
      </c>
      <c r="M22" s="156">
        <f>($M$2/$M$34)*M54</f>
        <v>0.8765258874701839</v>
      </c>
      <c r="N22" s="157">
        <f>($N$2/$N$34)*N54</f>
        <v>0.66742377915611073</v>
      </c>
      <c r="S22" s="100" t="s">
        <v>848</v>
      </c>
      <c r="T22" s="61" t="s">
        <v>636</v>
      </c>
      <c r="U22" s="100" t="s">
        <v>861</v>
      </c>
      <c r="V22" s="61" t="s">
        <v>636</v>
      </c>
    </row>
    <row r="23" spans="1:30" ht="18.75" thickBot="1" x14ac:dyDescent="0.35">
      <c r="A23" s="144" t="s">
        <v>1054</v>
      </c>
      <c r="B23" s="145">
        <v>38443</v>
      </c>
      <c r="C23" s="144">
        <v>77.3</v>
      </c>
      <c r="H23" s="144" t="s">
        <v>1055</v>
      </c>
      <c r="K23" s="158" t="s">
        <v>1019</v>
      </c>
      <c r="L23" s="159"/>
      <c r="M23" s="156"/>
      <c r="N23" s="173"/>
      <c r="S23" s="61" t="s">
        <v>849</v>
      </c>
      <c r="T23" s="61" t="s">
        <v>636</v>
      </c>
      <c r="U23" s="61" t="s">
        <v>862</v>
      </c>
      <c r="V23" s="61" t="s">
        <v>636</v>
      </c>
      <c r="Y23" s="170" t="s">
        <v>763</v>
      </c>
      <c r="AD23" s="170" t="s">
        <v>804</v>
      </c>
    </row>
    <row r="24" spans="1:30" ht="18" x14ac:dyDescent="0.3">
      <c r="A24" s="144" t="s">
        <v>1056</v>
      </c>
      <c r="B24" s="145">
        <v>38534</v>
      </c>
      <c r="C24" s="144">
        <v>78</v>
      </c>
      <c r="K24" s="146" t="s">
        <v>1021</v>
      </c>
      <c r="L24" s="162" t="s">
        <v>1057</v>
      </c>
      <c r="M24" s="174">
        <f>($M$2/$M$34)*M56</f>
        <v>0.88873298723165439</v>
      </c>
      <c r="N24" s="164">
        <f>($N$2/$N$34)*N56</f>
        <v>0</v>
      </c>
      <c r="S24" s="61" t="s">
        <v>850</v>
      </c>
      <c r="T24" s="61" t="s">
        <v>636</v>
      </c>
      <c r="U24" s="61" t="s">
        <v>863</v>
      </c>
      <c r="V24" s="61" t="s">
        <v>636</v>
      </c>
      <c r="Y24" s="175" t="s">
        <v>761</v>
      </c>
      <c r="AD24" s="100" t="s">
        <v>805</v>
      </c>
    </row>
    <row r="25" spans="1:30" ht="18.75" thickBot="1" x14ac:dyDescent="0.35">
      <c r="A25" s="144" t="s">
        <v>1058</v>
      </c>
      <c r="B25" s="145">
        <v>38626</v>
      </c>
      <c r="C25" s="144">
        <v>78.400000000000006</v>
      </c>
      <c r="E25" s="176" t="s">
        <v>644</v>
      </c>
      <c r="H25" s="170" t="s">
        <v>706</v>
      </c>
      <c r="K25" s="158" t="s">
        <v>1021</v>
      </c>
      <c r="L25" s="177"/>
      <c r="M25" s="156"/>
      <c r="N25" s="178"/>
      <c r="S25" s="61" t="s">
        <v>851</v>
      </c>
      <c r="T25" s="61" t="s">
        <v>636</v>
      </c>
      <c r="U25" s="61" t="s">
        <v>864</v>
      </c>
      <c r="V25" s="61" t="s">
        <v>636</v>
      </c>
      <c r="W25" s="170" t="s">
        <v>1059</v>
      </c>
      <c r="Y25" s="61" t="s">
        <v>762</v>
      </c>
      <c r="AD25" s="61" t="s">
        <v>806</v>
      </c>
    </row>
    <row r="26" spans="1:30" ht="18" x14ac:dyDescent="0.3">
      <c r="A26" s="144" t="s">
        <v>1060</v>
      </c>
      <c r="B26" s="145">
        <v>38718</v>
      </c>
      <c r="C26" s="144">
        <v>79.3</v>
      </c>
      <c r="E26" s="61" t="s">
        <v>645</v>
      </c>
      <c r="H26" s="100" t="s">
        <v>707</v>
      </c>
      <c r="K26" s="146" t="s">
        <v>1026</v>
      </c>
      <c r="L26" s="179" t="s">
        <v>1061</v>
      </c>
      <c r="M26" s="180"/>
      <c r="N26" s="181"/>
      <c r="S26" s="61" t="s">
        <v>700</v>
      </c>
      <c r="T26" s="61" t="s">
        <v>636</v>
      </c>
      <c r="U26" s="61" t="s">
        <v>865</v>
      </c>
      <c r="V26" s="61" t="s">
        <v>636</v>
      </c>
      <c r="W26" s="100" t="s">
        <v>882</v>
      </c>
      <c r="AD26" s="61" t="s">
        <v>807</v>
      </c>
    </row>
    <row r="27" spans="1:30" ht="18" x14ac:dyDescent="0.3">
      <c r="A27" s="144" t="s">
        <v>1062</v>
      </c>
      <c r="B27" s="145">
        <v>38808</v>
      </c>
      <c r="C27" s="144">
        <v>80.900000000000006</v>
      </c>
      <c r="E27" s="61" t="s">
        <v>646</v>
      </c>
      <c r="H27" s="61" t="s">
        <v>708</v>
      </c>
      <c r="K27" s="154" t="s">
        <v>1026</v>
      </c>
      <c r="L27" s="144" t="s">
        <v>1063</v>
      </c>
      <c r="M27" s="180"/>
      <c r="N27" s="180"/>
      <c r="U27" s="61" t="s">
        <v>866</v>
      </c>
      <c r="W27" s="61" t="s">
        <v>883</v>
      </c>
      <c r="Z27" s="61" t="s">
        <v>636</v>
      </c>
      <c r="AA27" s="61" t="s">
        <v>636</v>
      </c>
      <c r="AB27" s="61" t="s">
        <v>636</v>
      </c>
      <c r="AC27" s="61" t="s">
        <v>636</v>
      </c>
      <c r="AD27" s="61" t="s">
        <v>808</v>
      </c>
    </row>
    <row r="28" spans="1:30" ht="18.75" thickBot="1" x14ac:dyDescent="0.35">
      <c r="A28" s="144" t="s">
        <v>1064</v>
      </c>
      <c r="B28" s="145">
        <v>38899</v>
      </c>
      <c r="C28" s="144">
        <v>81.900000000000006</v>
      </c>
      <c r="E28" s="61" t="s">
        <v>647</v>
      </c>
      <c r="H28" s="61" t="s">
        <v>709</v>
      </c>
      <c r="K28" s="158" t="s">
        <v>1026</v>
      </c>
      <c r="L28" s="182" t="s">
        <v>1065</v>
      </c>
      <c r="M28" s="180"/>
      <c r="N28" s="183"/>
      <c r="O28" s="184"/>
      <c r="U28" s="61" t="s">
        <v>867</v>
      </c>
      <c r="W28" s="61" t="s">
        <v>879</v>
      </c>
      <c r="Z28" s="61" t="s">
        <v>636</v>
      </c>
      <c r="AA28" s="61" t="s">
        <v>636</v>
      </c>
      <c r="AB28" s="61" t="s">
        <v>636</v>
      </c>
      <c r="AC28" s="61" t="s">
        <v>636</v>
      </c>
      <c r="AD28" s="61" t="s">
        <v>809</v>
      </c>
    </row>
    <row r="29" spans="1:30" ht="18" x14ac:dyDescent="0.3">
      <c r="A29" s="144" t="s">
        <v>1066</v>
      </c>
      <c r="B29" s="145">
        <v>38991</v>
      </c>
      <c r="C29" s="144">
        <v>82.9</v>
      </c>
      <c r="H29" s="61" t="s">
        <v>710</v>
      </c>
      <c r="K29" s="146" t="s">
        <v>1028</v>
      </c>
      <c r="L29" s="179" t="s">
        <v>1067</v>
      </c>
      <c r="M29" s="180"/>
      <c r="N29" s="181"/>
      <c r="O29" s="184"/>
      <c r="U29" s="61" t="s">
        <v>868</v>
      </c>
      <c r="Y29" s="170" t="s">
        <v>765</v>
      </c>
      <c r="Z29" s="61" t="s">
        <v>636</v>
      </c>
      <c r="AA29" s="61" t="s">
        <v>636</v>
      </c>
      <c r="AB29" s="61" t="s">
        <v>636</v>
      </c>
      <c r="AC29" s="61" t="s">
        <v>636</v>
      </c>
      <c r="AD29" s="61" t="s">
        <v>810</v>
      </c>
    </row>
    <row r="30" spans="1:30" ht="18.75" thickBot="1" x14ac:dyDescent="0.35">
      <c r="A30" s="144" t="s">
        <v>1068</v>
      </c>
      <c r="B30" s="145">
        <v>39083</v>
      </c>
      <c r="C30" s="144">
        <v>84.5</v>
      </c>
      <c r="E30" s="144" t="s">
        <v>29</v>
      </c>
      <c r="H30" s="61" t="s">
        <v>711</v>
      </c>
      <c r="K30" s="158" t="s">
        <v>1028</v>
      </c>
      <c r="L30" s="144" t="s">
        <v>1069</v>
      </c>
      <c r="M30" s="180"/>
      <c r="N30" s="180"/>
      <c r="O30" s="184"/>
      <c r="U30" s="61" t="s">
        <v>869</v>
      </c>
      <c r="Y30" s="185" t="s">
        <v>766</v>
      </c>
      <c r="AD30" s="61" t="s">
        <v>811</v>
      </c>
    </row>
    <row r="31" spans="1:30" ht="18" x14ac:dyDescent="0.3">
      <c r="A31" s="144" t="s">
        <v>1070</v>
      </c>
      <c r="B31" s="145">
        <v>39173</v>
      </c>
      <c r="C31" s="144">
        <v>86.2</v>
      </c>
      <c r="E31" s="144" t="s">
        <v>30</v>
      </c>
      <c r="H31" s="61" t="s">
        <v>636</v>
      </c>
      <c r="O31" s="184"/>
      <c r="S31" s="170" t="s">
        <v>1071</v>
      </c>
      <c r="U31" s="61" t="s">
        <v>870</v>
      </c>
      <c r="Y31" s="61" t="s">
        <v>767</v>
      </c>
      <c r="AD31" s="61" t="s">
        <v>812</v>
      </c>
    </row>
    <row r="32" spans="1:30" ht="18" x14ac:dyDescent="0.3">
      <c r="A32" s="144" t="s">
        <v>1072</v>
      </c>
      <c r="B32" s="145">
        <v>39264</v>
      </c>
      <c r="C32" s="144">
        <v>87.4</v>
      </c>
      <c r="E32" s="144" t="s">
        <v>1073</v>
      </c>
      <c r="H32" s="61"/>
      <c r="J32" s="153"/>
      <c r="O32" s="184"/>
      <c r="P32" s="153"/>
      <c r="Q32" s="153"/>
      <c r="R32" s="153"/>
      <c r="S32" s="100" t="s">
        <v>853</v>
      </c>
      <c r="U32" s="61" t="s">
        <v>871</v>
      </c>
      <c r="W32" s="170" t="s">
        <v>1074</v>
      </c>
      <c r="X32" s="153"/>
      <c r="Y32" s="153"/>
      <c r="Z32" s="153"/>
      <c r="AA32" s="153"/>
      <c r="AB32" s="153"/>
      <c r="AC32" s="153"/>
      <c r="AD32" s="61" t="s">
        <v>813</v>
      </c>
    </row>
    <row r="33" spans="1:67" ht="18.75" thickBot="1" x14ac:dyDescent="0.35">
      <c r="A33" s="144" t="s">
        <v>1075</v>
      </c>
      <c r="B33" s="145">
        <v>39356</v>
      </c>
      <c r="C33" s="144">
        <v>87.6</v>
      </c>
      <c r="H33" s="61"/>
      <c r="J33" s="153"/>
      <c r="L33" s="144" t="s">
        <v>934</v>
      </c>
      <c r="M33" s="144" t="s">
        <v>1076</v>
      </c>
      <c r="N33" s="144" t="s">
        <v>1077</v>
      </c>
      <c r="O33" s="184"/>
      <c r="P33" s="153"/>
      <c r="Q33" s="153"/>
      <c r="R33" s="153"/>
      <c r="S33" s="61" t="s">
        <v>854</v>
      </c>
      <c r="U33" s="61" t="s">
        <v>872</v>
      </c>
      <c r="W33" s="100" t="s">
        <v>885</v>
      </c>
      <c r="X33" s="153"/>
      <c r="Y33" s="153"/>
      <c r="Z33" s="153"/>
      <c r="AA33" s="153"/>
      <c r="AB33" s="153"/>
      <c r="AC33" s="153"/>
      <c r="AD33" s="61" t="s">
        <v>814</v>
      </c>
    </row>
    <row r="34" spans="1:67" ht="18" x14ac:dyDescent="0.3">
      <c r="A34" s="144" t="s">
        <v>1078</v>
      </c>
      <c r="B34" s="145">
        <v>39448</v>
      </c>
      <c r="C34" s="144">
        <v>88.1</v>
      </c>
      <c r="H34" s="61"/>
      <c r="J34" s="153"/>
      <c r="K34" s="146" t="s">
        <v>25</v>
      </c>
      <c r="L34" s="179" t="s">
        <v>941</v>
      </c>
      <c r="M34" s="186">
        <v>71.27</v>
      </c>
      <c r="N34" s="187">
        <v>1144.7</v>
      </c>
      <c r="O34" s="184"/>
      <c r="P34" s="153"/>
      <c r="Q34" s="153"/>
      <c r="R34" s="153"/>
      <c r="U34" s="61" t="s">
        <v>873</v>
      </c>
      <c r="W34" s="61" t="s">
        <v>886</v>
      </c>
      <c r="X34" s="153"/>
      <c r="Y34" s="153"/>
      <c r="Z34" s="153"/>
      <c r="AA34" s="153"/>
      <c r="AB34" s="153"/>
      <c r="AC34" s="153"/>
      <c r="AD34" s="61" t="s">
        <v>815</v>
      </c>
    </row>
    <row r="35" spans="1:67" ht="18" x14ac:dyDescent="0.3">
      <c r="A35" s="144" t="s">
        <v>1079</v>
      </c>
      <c r="B35" s="145">
        <v>39539</v>
      </c>
      <c r="C35" s="144">
        <v>88.8</v>
      </c>
      <c r="E35" s="170" t="s">
        <v>648</v>
      </c>
      <c r="H35" s="170" t="s">
        <v>1080</v>
      </c>
      <c r="J35" s="153"/>
      <c r="K35" s="154" t="s">
        <v>25</v>
      </c>
      <c r="L35" s="144" t="s">
        <v>960</v>
      </c>
      <c r="M35" s="188">
        <v>67.709999999999994</v>
      </c>
      <c r="N35" s="184">
        <v>1144.7</v>
      </c>
      <c r="O35" s="184"/>
      <c r="P35" s="153"/>
      <c r="Q35" s="153"/>
      <c r="R35" s="153"/>
      <c r="U35" s="61" t="s">
        <v>874</v>
      </c>
      <c r="W35" s="61" t="s">
        <v>887</v>
      </c>
      <c r="X35" s="153"/>
      <c r="Y35" s="170" t="s">
        <v>1081</v>
      </c>
      <c r="Z35" s="153"/>
      <c r="AA35" s="153"/>
      <c r="AB35" s="153"/>
      <c r="AC35" s="153"/>
      <c r="AD35" s="61" t="s">
        <v>816</v>
      </c>
    </row>
    <row r="36" spans="1:67" ht="18.75" thickBot="1" x14ac:dyDescent="0.35">
      <c r="A36" s="144" t="s">
        <v>1082</v>
      </c>
      <c r="B36" s="145">
        <v>39630</v>
      </c>
      <c r="C36" s="144">
        <v>89.5</v>
      </c>
      <c r="E36" s="61" t="s">
        <v>649</v>
      </c>
      <c r="H36" s="100" t="s">
        <v>715</v>
      </c>
      <c r="J36" s="153"/>
      <c r="K36" s="158" t="s">
        <v>25</v>
      </c>
      <c r="L36" s="182"/>
      <c r="M36" s="189"/>
      <c r="N36" s="182"/>
      <c r="O36" s="184"/>
      <c r="P36" s="153"/>
      <c r="Q36" s="153"/>
      <c r="R36" s="153"/>
      <c r="U36" s="61" t="s">
        <v>700</v>
      </c>
      <c r="W36" s="61" t="s">
        <v>700</v>
      </c>
      <c r="X36" s="153"/>
      <c r="Y36" s="100" t="s">
        <v>771</v>
      </c>
      <c r="Z36" s="153"/>
      <c r="AA36" s="153"/>
      <c r="AB36" s="153"/>
      <c r="AC36" s="153"/>
      <c r="AD36" s="61" t="s">
        <v>817</v>
      </c>
    </row>
    <row r="37" spans="1:67" ht="18" x14ac:dyDescent="0.3">
      <c r="A37" s="144" t="s">
        <v>1083</v>
      </c>
      <c r="B37" s="145">
        <v>39722</v>
      </c>
      <c r="C37" s="144">
        <v>89.3</v>
      </c>
      <c r="E37" s="61" t="s">
        <v>650</v>
      </c>
      <c r="H37" s="61" t="s">
        <v>716</v>
      </c>
      <c r="J37" s="153"/>
      <c r="K37" s="146" t="s">
        <v>965</v>
      </c>
      <c r="L37" s="179" t="s">
        <v>992</v>
      </c>
      <c r="M37" s="186">
        <v>87.31</v>
      </c>
      <c r="N37" s="190">
        <v>2551.5</v>
      </c>
      <c r="O37" s="184"/>
      <c r="P37" s="153"/>
      <c r="Q37" s="153"/>
      <c r="Y37" s="61" t="s">
        <v>772</v>
      </c>
      <c r="AD37" s="61" t="s">
        <v>818</v>
      </c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</row>
    <row r="38" spans="1:67" ht="18" x14ac:dyDescent="0.3">
      <c r="A38" s="144" t="s">
        <v>1084</v>
      </c>
      <c r="B38" s="145">
        <v>39814</v>
      </c>
      <c r="C38" s="144">
        <v>88.5</v>
      </c>
      <c r="E38" s="61" t="s">
        <v>651</v>
      </c>
      <c r="H38" s="61" t="s">
        <v>717</v>
      </c>
      <c r="J38" s="153"/>
      <c r="K38" s="154" t="s">
        <v>965</v>
      </c>
      <c r="L38" s="144" t="s">
        <v>1004</v>
      </c>
      <c r="M38" s="188">
        <v>96.36</v>
      </c>
      <c r="N38" s="184">
        <v>2584.8000000000002</v>
      </c>
      <c r="O38" s="184"/>
      <c r="P38" s="153"/>
      <c r="Q38" s="153"/>
      <c r="AD38" s="61" t="s">
        <v>700</v>
      </c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</row>
    <row r="39" spans="1:67" ht="18.75" thickBot="1" x14ac:dyDescent="0.35">
      <c r="A39" s="144" t="s">
        <v>1085</v>
      </c>
      <c r="B39" s="145">
        <v>39904</v>
      </c>
      <c r="C39" s="144">
        <v>88.8</v>
      </c>
      <c r="E39" s="61" t="s">
        <v>652</v>
      </c>
      <c r="H39" s="61"/>
      <c r="J39" s="153"/>
      <c r="K39" s="158" t="s">
        <v>965</v>
      </c>
      <c r="L39" s="182"/>
      <c r="M39" s="189"/>
      <c r="N39" s="182"/>
      <c r="O39" s="184"/>
      <c r="P39" s="153"/>
      <c r="Q39" s="153"/>
      <c r="AE39" s="153"/>
      <c r="AF39" s="153"/>
      <c r="AG39" s="153"/>
      <c r="AH39" s="153"/>
      <c r="AI39" s="153"/>
      <c r="AJ39" s="153"/>
      <c r="AK39" s="153"/>
      <c r="AL39" s="153"/>
      <c r="AM39" s="153"/>
      <c r="AN39" s="153"/>
      <c r="AO39" s="153"/>
    </row>
    <row r="40" spans="1:67" ht="18" x14ac:dyDescent="0.3">
      <c r="A40" s="144" t="s">
        <v>1086</v>
      </c>
      <c r="B40" s="145">
        <v>39995</v>
      </c>
      <c r="C40" s="144">
        <v>88.5</v>
      </c>
      <c r="E40" s="61" t="s">
        <v>653</v>
      </c>
      <c r="H40" s="61"/>
      <c r="I40" s="153"/>
      <c r="J40" s="153"/>
      <c r="K40" s="146" t="s">
        <v>979</v>
      </c>
      <c r="L40" s="179" t="s">
        <v>1014</v>
      </c>
      <c r="M40" s="165">
        <v>37.729999999999997</v>
      </c>
      <c r="N40" s="187">
        <v>992.7</v>
      </c>
      <c r="O40" s="184"/>
      <c r="P40" s="153"/>
      <c r="Q40" s="153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3"/>
    </row>
    <row r="41" spans="1:67" ht="18" x14ac:dyDescent="0.3">
      <c r="A41" s="144" t="s">
        <v>1087</v>
      </c>
      <c r="B41" s="145">
        <v>40087</v>
      </c>
      <c r="C41" s="144">
        <v>88.6</v>
      </c>
      <c r="E41" s="61" t="s">
        <v>654</v>
      </c>
      <c r="H41" s="170" t="s">
        <v>1088</v>
      </c>
      <c r="I41" s="153"/>
      <c r="J41" s="153"/>
      <c r="K41" s="154" t="s">
        <v>979</v>
      </c>
      <c r="L41" s="144" t="s">
        <v>1018</v>
      </c>
      <c r="M41" s="167">
        <v>37.729999999999997</v>
      </c>
      <c r="N41" s="191">
        <v>992.7</v>
      </c>
      <c r="O41" s="184"/>
      <c r="P41" s="153"/>
      <c r="Q41" s="153"/>
      <c r="S41" s="170" t="s">
        <v>1089</v>
      </c>
      <c r="U41" s="170" t="s">
        <v>915</v>
      </c>
      <c r="W41" s="170" t="s">
        <v>1090</v>
      </c>
      <c r="Y41" s="170" t="s">
        <v>1091</v>
      </c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</row>
    <row r="42" spans="1:67" ht="18.75" thickBot="1" x14ac:dyDescent="0.35">
      <c r="A42" s="144" t="s">
        <v>1092</v>
      </c>
      <c r="B42" s="145">
        <v>40179</v>
      </c>
      <c r="C42" s="144">
        <v>88.8</v>
      </c>
      <c r="E42" s="61" t="s">
        <v>655</v>
      </c>
      <c r="H42" s="100" t="s">
        <v>715</v>
      </c>
      <c r="I42" s="153"/>
      <c r="J42" s="153"/>
      <c r="K42" s="158" t="s">
        <v>979</v>
      </c>
      <c r="L42" s="182"/>
      <c r="M42" s="189"/>
      <c r="N42" s="182"/>
      <c r="O42" s="184"/>
      <c r="P42" s="153"/>
      <c r="Q42" s="153"/>
      <c r="S42" s="100" t="s">
        <v>895</v>
      </c>
      <c r="U42" s="100" t="s">
        <v>916</v>
      </c>
      <c r="W42" s="100" t="s">
        <v>823</v>
      </c>
      <c r="Y42" s="61" t="s">
        <v>777</v>
      </c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  <c r="BM42" s="153"/>
      <c r="BN42" s="153"/>
      <c r="BO42" s="153"/>
    </row>
    <row r="43" spans="1:67" ht="18" x14ac:dyDescent="0.3">
      <c r="A43" s="144" t="s">
        <v>1093</v>
      </c>
      <c r="B43" s="145">
        <v>40269</v>
      </c>
      <c r="C43" s="144">
        <v>89.3</v>
      </c>
      <c r="E43" s="61" t="s">
        <v>656</v>
      </c>
      <c r="H43" s="61" t="s">
        <v>716</v>
      </c>
      <c r="I43" s="153"/>
      <c r="J43" s="153"/>
      <c r="K43" s="146" t="s">
        <v>994</v>
      </c>
      <c r="L43" s="179" t="s">
        <v>994</v>
      </c>
      <c r="M43" s="169">
        <v>99.72</v>
      </c>
      <c r="N43" s="190">
        <v>2100.1</v>
      </c>
      <c r="O43" s="184"/>
      <c r="P43" s="153"/>
      <c r="Q43" s="153"/>
      <c r="S43" s="61" t="s">
        <v>896</v>
      </c>
      <c r="U43" s="61" t="s">
        <v>917</v>
      </c>
      <c r="W43" s="61" t="s">
        <v>824</v>
      </c>
      <c r="Y43" s="61" t="s">
        <v>778</v>
      </c>
      <c r="AE43" s="153"/>
      <c r="AF43" s="153"/>
      <c r="AG43" s="153"/>
      <c r="AH43" s="153"/>
      <c r="AI43" s="153"/>
      <c r="AJ43" s="153"/>
      <c r="AK43" s="153"/>
      <c r="AL43" s="153"/>
      <c r="AM43" s="153"/>
      <c r="AN43" s="153"/>
      <c r="AO43" s="153"/>
      <c r="AP43" s="153"/>
      <c r="AQ43" s="153"/>
      <c r="AR43" s="153"/>
      <c r="AS43" s="153"/>
      <c r="AT43" s="153"/>
      <c r="AU43" s="153"/>
      <c r="AV43" s="153"/>
      <c r="AW43" s="153"/>
      <c r="AX43" s="153"/>
      <c r="AY43" s="153"/>
      <c r="AZ43" s="153"/>
      <c r="BA43" s="153"/>
      <c r="BB43" s="153"/>
      <c r="BC43" s="153"/>
      <c r="BD43" s="153"/>
      <c r="BE43" s="153"/>
      <c r="BF43" s="153"/>
      <c r="BG43" s="153"/>
      <c r="BH43" s="153"/>
      <c r="BI43" s="153"/>
      <c r="BJ43" s="153"/>
      <c r="BK43" s="153"/>
      <c r="BL43" s="153"/>
      <c r="BM43" s="153"/>
      <c r="BN43" s="153"/>
      <c r="BO43" s="153"/>
    </row>
    <row r="44" spans="1:67" ht="18.75" thickBot="1" x14ac:dyDescent="0.35">
      <c r="A44" s="144" t="s">
        <v>1094</v>
      </c>
      <c r="B44" s="145">
        <v>40360</v>
      </c>
      <c r="C44" s="144">
        <v>89.8</v>
      </c>
      <c r="E44" s="61" t="s">
        <v>657</v>
      </c>
      <c r="H44" s="61" t="s">
        <v>717</v>
      </c>
      <c r="I44" s="153"/>
      <c r="J44" s="153"/>
      <c r="K44" s="158" t="s">
        <v>994</v>
      </c>
      <c r="L44" s="182"/>
      <c r="M44" s="189"/>
      <c r="N44" s="182"/>
      <c r="O44" s="184"/>
      <c r="P44" s="153"/>
      <c r="Q44" s="153"/>
      <c r="S44" s="61" t="s">
        <v>897</v>
      </c>
      <c r="U44" s="61" t="s">
        <v>918</v>
      </c>
      <c r="W44" s="61" t="s">
        <v>825</v>
      </c>
      <c r="AD44" s="170" t="s">
        <v>826</v>
      </c>
      <c r="AE44" s="153"/>
      <c r="AF44" s="153"/>
      <c r="AG44" s="153"/>
      <c r="AH44" s="153"/>
      <c r="AI44" s="153"/>
      <c r="AJ44" s="153"/>
      <c r="AK44" s="153"/>
      <c r="AL44" s="153"/>
      <c r="AM44" s="153"/>
      <c r="AN44" s="153"/>
      <c r="AO44" s="153"/>
      <c r="AP44" s="153"/>
      <c r="AQ44" s="153"/>
      <c r="AR44" s="153"/>
      <c r="AS44" s="153"/>
      <c r="AT44" s="153"/>
      <c r="AU44" s="153"/>
      <c r="AV44" s="153"/>
      <c r="AW44" s="153"/>
      <c r="AX44" s="153"/>
      <c r="AY44" s="153"/>
      <c r="AZ44" s="153"/>
      <c r="BA44" s="153"/>
      <c r="BB44" s="153"/>
      <c r="BC44" s="153"/>
      <c r="BD44" s="153"/>
      <c r="BE44" s="153"/>
      <c r="BF44" s="153"/>
      <c r="BG44" s="153"/>
      <c r="BH44" s="153"/>
      <c r="BI44" s="153"/>
      <c r="BJ44" s="153"/>
      <c r="BK44" s="153"/>
      <c r="BL44" s="153"/>
      <c r="BM44" s="153"/>
      <c r="BN44" s="153"/>
      <c r="BO44" s="153"/>
    </row>
    <row r="45" spans="1:67" ht="18" x14ac:dyDescent="0.3">
      <c r="A45" s="144" t="s">
        <v>1095</v>
      </c>
      <c r="B45" s="145">
        <v>40452</v>
      </c>
      <c r="C45" s="144">
        <v>90.4</v>
      </c>
      <c r="E45" s="61" t="s">
        <v>658</v>
      </c>
      <c r="H45" s="153"/>
      <c r="I45" s="153"/>
      <c r="J45" s="153"/>
      <c r="K45" s="146" t="s">
        <v>1007</v>
      </c>
      <c r="L45" s="179" t="s">
        <v>1096</v>
      </c>
      <c r="M45" s="163">
        <v>43.82</v>
      </c>
      <c r="N45" s="190">
        <v>813.7</v>
      </c>
      <c r="O45" s="184"/>
      <c r="P45" s="153"/>
      <c r="Q45" s="153"/>
      <c r="S45" s="61" t="s">
        <v>898</v>
      </c>
      <c r="T45" s="61" t="s">
        <v>636</v>
      </c>
      <c r="U45" s="61" t="s">
        <v>919</v>
      </c>
      <c r="W45" s="61" t="s">
        <v>636</v>
      </c>
      <c r="AD45" s="100" t="s">
        <v>827</v>
      </c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  <c r="BM45" s="153"/>
      <c r="BN45" s="153"/>
      <c r="BO45" s="153"/>
    </row>
    <row r="46" spans="1:67" ht="18" x14ac:dyDescent="0.3">
      <c r="A46" s="144" t="s">
        <v>1097</v>
      </c>
      <c r="B46" s="145">
        <v>40544</v>
      </c>
      <c r="C46" s="144">
        <v>91.3</v>
      </c>
      <c r="E46" s="61" t="s">
        <v>659</v>
      </c>
      <c r="H46" s="153"/>
      <c r="I46" s="153"/>
      <c r="J46" s="153"/>
      <c r="K46" s="154" t="s">
        <v>1007</v>
      </c>
      <c r="L46" s="144" t="s">
        <v>1032</v>
      </c>
      <c r="M46" s="156">
        <v>43.82</v>
      </c>
      <c r="N46" s="191">
        <v>813.7</v>
      </c>
      <c r="O46" s="184"/>
      <c r="P46" s="153"/>
      <c r="Q46" s="153"/>
      <c r="S46" s="61" t="s">
        <v>636</v>
      </c>
      <c r="T46" s="61" t="s">
        <v>636</v>
      </c>
      <c r="U46" s="61" t="s">
        <v>920</v>
      </c>
      <c r="W46" s="61" t="s">
        <v>636</v>
      </c>
      <c r="AD46" s="61" t="s">
        <v>828</v>
      </c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  <c r="BM46" s="153"/>
      <c r="BN46" s="153"/>
      <c r="BO46" s="153"/>
    </row>
    <row r="47" spans="1:67" ht="18.75" thickBot="1" x14ac:dyDescent="0.35">
      <c r="A47" s="144" t="s">
        <v>1098</v>
      </c>
      <c r="B47" s="145">
        <v>40634</v>
      </c>
      <c r="C47" s="144">
        <v>92.8</v>
      </c>
      <c r="E47" s="61" t="s">
        <v>660</v>
      </c>
      <c r="H47" s="153"/>
      <c r="I47" s="153"/>
      <c r="J47" s="153"/>
      <c r="K47" s="158" t="s">
        <v>1007</v>
      </c>
      <c r="L47" s="182"/>
      <c r="M47" s="160"/>
      <c r="N47" s="192"/>
      <c r="O47" s="153"/>
      <c r="P47" s="153"/>
      <c r="S47" s="61" t="s">
        <v>636</v>
      </c>
      <c r="T47" s="61" t="s">
        <v>636</v>
      </c>
      <c r="U47" s="61" t="s">
        <v>921</v>
      </c>
      <c r="W47" s="61" t="s">
        <v>636</v>
      </c>
      <c r="AD47" s="61" t="s">
        <v>829</v>
      </c>
      <c r="AE47" s="153"/>
      <c r="AF47" s="153"/>
      <c r="AG47" s="153"/>
      <c r="AH47" s="153"/>
      <c r="AI47" s="153"/>
      <c r="AJ47" s="153"/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3"/>
      <c r="BD47" s="153"/>
      <c r="BE47" s="153"/>
      <c r="BF47" s="153"/>
      <c r="BG47" s="153"/>
      <c r="BH47" s="153"/>
      <c r="BI47" s="153"/>
      <c r="BJ47" s="153"/>
      <c r="BK47" s="153"/>
      <c r="BL47" s="153"/>
      <c r="BM47" s="153"/>
      <c r="BN47" s="153"/>
    </row>
    <row r="48" spans="1:67" ht="18" x14ac:dyDescent="0.3">
      <c r="A48" s="144" t="s">
        <v>1099</v>
      </c>
      <c r="B48" s="145">
        <v>40725</v>
      </c>
      <c r="C48" s="144">
        <v>93.5</v>
      </c>
      <c r="E48" s="61" t="s">
        <v>661</v>
      </c>
      <c r="H48" s="170" t="s">
        <v>1100</v>
      </c>
      <c r="J48" s="153"/>
      <c r="K48" s="146" t="s">
        <v>1011</v>
      </c>
      <c r="L48" s="179" t="s">
        <v>1036</v>
      </c>
      <c r="M48" s="169">
        <v>37.46</v>
      </c>
      <c r="N48" s="187">
        <f>N46</f>
        <v>813.7</v>
      </c>
      <c r="O48" s="153"/>
      <c r="P48" s="153"/>
      <c r="S48" s="170" t="s">
        <v>1101</v>
      </c>
      <c r="T48" s="61" t="s">
        <v>636</v>
      </c>
      <c r="U48" s="61" t="s">
        <v>922</v>
      </c>
      <c r="W48" s="170" t="s">
        <v>1102</v>
      </c>
      <c r="Y48" s="170" t="s">
        <v>819</v>
      </c>
      <c r="AD48" s="61" t="s">
        <v>830</v>
      </c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3"/>
      <c r="BD48" s="153"/>
      <c r="BE48" s="153"/>
      <c r="BF48" s="153"/>
      <c r="BG48" s="153"/>
      <c r="BH48" s="153"/>
      <c r="BI48" s="153"/>
      <c r="BJ48" s="153"/>
      <c r="BK48" s="153"/>
      <c r="BL48" s="153"/>
      <c r="BM48" s="153"/>
      <c r="BN48" s="153"/>
    </row>
    <row r="49" spans="1:66" ht="18.75" thickBot="1" x14ac:dyDescent="0.35">
      <c r="A49" s="144" t="s">
        <v>1103</v>
      </c>
      <c r="B49" s="145">
        <v>40817</v>
      </c>
      <c r="C49" s="144">
        <v>93.7</v>
      </c>
      <c r="E49" s="61" t="s">
        <v>662</v>
      </c>
      <c r="H49" s="100" t="s">
        <v>715</v>
      </c>
      <c r="J49" s="153"/>
      <c r="K49" s="158" t="s">
        <v>1011</v>
      </c>
      <c r="L49" s="182"/>
      <c r="M49" s="160"/>
      <c r="N49" s="192"/>
      <c r="O49" s="153"/>
      <c r="P49" s="153"/>
      <c r="S49" s="100" t="s">
        <v>900</v>
      </c>
      <c r="T49" s="61" t="s">
        <v>636</v>
      </c>
      <c r="U49" s="61" t="s">
        <v>923</v>
      </c>
      <c r="W49" s="100" t="s">
        <v>838</v>
      </c>
      <c r="Y49" s="100" t="s">
        <v>6</v>
      </c>
      <c r="AD49" s="61" t="s">
        <v>831</v>
      </c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  <c r="BM49" s="153"/>
      <c r="BN49" s="153"/>
    </row>
    <row r="50" spans="1:66" ht="18" x14ac:dyDescent="0.3">
      <c r="A50" s="144" t="s">
        <v>1104</v>
      </c>
      <c r="B50" s="145">
        <v>40909</v>
      </c>
      <c r="C50" s="144">
        <v>94.3</v>
      </c>
      <c r="E50" s="61" t="s">
        <v>663</v>
      </c>
      <c r="H50" s="61" t="s">
        <v>716</v>
      </c>
      <c r="J50" s="153"/>
      <c r="K50" s="146" t="s">
        <v>1016</v>
      </c>
      <c r="L50" s="179" t="s">
        <v>1039</v>
      </c>
      <c r="M50" s="169">
        <v>34.29</v>
      </c>
      <c r="N50" s="187">
        <v>582.20000000000005</v>
      </c>
      <c r="O50" s="153"/>
      <c r="P50" s="153"/>
      <c r="S50" s="61" t="s">
        <v>901</v>
      </c>
      <c r="T50" s="61" t="s">
        <v>636</v>
      </c>
      <c r="U50" s="61" t="s">
        <v>924</v>
      </c>
      <c r="W50" s="61" t="s">
        <v>839</v>
      </c>
      <c r="Y50" s="61" t="s">
        <v>820</v>
      </c>
      <c r="AD50" s="61" t="s">
        <v>832</v>
      </c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  <c r="BM50" s="153"/>
      <c r="BN50" s="153"/>
    </row>
    <row r="51" spans="1:66" ht="18" x14ac:dyDescent="0.3">
      <c r="A51" s="144" t="s">
        <v>1105</v>
      </c>
      <c r="B51" s="145">
        <v>41000</v>
      </c>
      <c r="C51" s="144">
        <v>95.2</v>
      </c>
      <c r="H51" s="61" t="s">
        <v>717</v>
      </c>
      <c r="J51" s="153"/>
      <c r="K51" s="154" t="s">
        <v>1016</v>
      </c>
      <c r="L51" s="144" t="s">
        <v>1043</v>
      </c>
      <c r="M51" s="156">
        <v>31.78</v>
      </c>
      <c r="N51" s="191">
        <v>582.20000000000005</v>
      </c>
      <c r="O51" s="153"/>
      <c r="P51" s="153"/>
      <c r="S51" s="61" t="s">
        <v>902</v>
      </c>
      <c r="T51" s="61" t="s">
        <v>636</v>
      </c>
      <c r="U51" s="61" t="s">
        <v>700</v>
      </c>
      <c r="W51" s="61" t="s">
        <v>840</v>
      </c>
      <c r="Y51" s="61" t="s">
        <v>821</v>
      </c>
      <c r="AD51" s="61" t="s">
        <v>833</v>
      </c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53"/>
      <c r="BA51" s="153"/>
      <c r="BB51" s="153"/>
      <c r="BC51" s="153"/>
      <c r="BD51" s="153"/>
      <c r="BE51" s="153"/>
      <c r="BF51" s="153"/>
      <c r="BG51" s="153"/>
      <c r="BH51" s="153"/>
      <c r="BI51" s="153"/>
      <c r="BJ51" s="153"/>
      <c r="BK51" s="153"/>
      <c r="BL51" s="153"/>
      <c r="BM51" s="153"/>
      <c r="BN51" s="153"/>
    </row>
    <row r="52" spans="1:66" ht="18.75" thickBot="1" x14ac:dyDescent="0.35">
      <c r="A52" s="144" t="s">
        <v>1106</v>
      </c>
      <c r="B52" s="145">
        <v>41091</v>
      </c>
      <c r="C52" s="144">
        <v>95.4</v>
      </c>
      <c r="H52" s="153"/>
      <c r="I52" s="153"/>
      <c r="J52" s="153"/>
      <c r="K52" s="158" t="s">
        <v>1016</v>
      </c>
      <c r="L52" s="182"/>
      <c r="M52" s="160"/>
      <c r="N52" s="192"/>
      <c r="O52" s="153"/>
      <c r="P52" s="153"/>
      <c r="S52" s="61" t="s">
        <v>903</v>
      </c>
      <c r="T52" s="61" t="s">
        <v>636</v>
      </c>
      <c r="U52" s="61" t="s">
        <v>636</v>
      </c>
      <c r="AD52" s="61" t="s">
        <v>834</v>
      </c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/>
      <c r="BJ52" s="153"/>
      <c r="BK52" s="153"/>
      <c r="BL52" s="153"/>
      <c r="BM52" s="153"/>
      <c r="BN52" s="153"/>
    </row>
    <row r="53" spans="1:66" ht="18" x14ac:dyDescent="0.3">
      <c r="A53" s="144" t="s">
        <v>1107</v>
      </c>
      <c r="B53" s="145">
        <v>41183</v>
      </c>
      <c r="C53" s="144">
        <v>96</v>
      </c>
      <c r="H53" s="153"/>
      <c r="I53" s="153"/>
      <c r="J53" s="153"/>
      <c r="K53" s="146" t="s">
        <v>1019</v>
      </c>
      <c r="L53" s="179" t="s">
        <v>1108</v>
      </c>
      <c r="M53" s="165">
        <v>62.47</v>
      </c>
      <c r="N53" s="187">
        <v>764</v>
      </c>
      <c r="O53" s="153"/>
      <c r="P53" s="153"/>
      <c r="S53" s="61" t="s">
        <v>904</v>
      </c>
      <c r="T53" s="61" t="s">
        <v>636</v>
      </c>
      <c r="U53" s="61" t="s">
        <v>636</v>
      </c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  <c r="BM53" s="153"/>
      <c r="BN53" s="153"/>
    </row>
    <row r="54" spans="1:66" ht="18" x14ac:dyDescent="0.3">
      <c r="A54" s="144" t="s">
        <v>1109</v>
      </c>
      <c r="B54" s="145">
        <v>41275</v>
      </c>
      <c r="C54" s="144">
        <v>95.6</v>
      </c>
      <c r="H54" s="153"/>
      <c r="I54" s="153"/>
      <c r="J54" s="153"/>
      <c r="K54" s="154" t="s">
        <v>1019</v>
      </c>
      <c r="L54" s="144" t="s">
        <v>1053</v>
      </c>
      <c r="M54" s="188">
        <v>62.47</v>
      </c>
      <c r="N54" s="184">
        <v>764</v>
      </c>
      <c r="O54" s="153"/>
      <c r="P54" s="153"/>
      <c r="S54" s="61" t="s">
        <v>905</v>
      </c>
      <c r="T54" s="61" t="s">
        <v>636</v>
      </c>
      <c r="U54" s="61" t="s">
        <v>636</v>
      </c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</row>
    <row r="55" spans="1:66" ht="15.75" thickBot="1" x14ac:dyDescent="0.35">
      <c r="A55" s="144" t="s">
        <v>1110</v>
      </c>
      <c r="B55" s="145">
        <v>41365</v>
      </c>
      <c r="C55" s="144">
        <v>96.6</v>
      </c>
      <c r="H55" s="170" t="s">
        <v>1111</v>
      </c>
      <c r="I55" s="153"/>
      <c r="J55" s="153"/>
      <c r="K55" s="158" t="s">
        <v>1019</v>
      </c>
      <c r="L55" s="182"/>
      <c r="M55" s="189"/>
      <c r="N55" s="182"/>
      <c r="O55" s="153"/>
      <c r="P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</row>
    <row r="56" spans="1:66" ht="18" x14ac:dyDescent="0.3">
      <c r="A56" s="144" t="s">
        <v>1112</v>
      </c>
      <c r="B56" s="145">
        <v>41456</v>
      </c>
      <c r="C56" s="144">
        <v>97.1</v>
      </c>
      <c r="E56" s="170" t="s">
        <v>668</v>
      </c>
      <c r="H56" s="100" t="s">
        <v>715</v>
      </c>
      <c r="I56" s="153"/>
      <c r="J56" s="153"/>
      <c r="K56" s="146" t="s">
        <v>1113</v>
      </c>
      <c r="L56" s="179" t="s">
        <v>1057</v>
      </c>
      <c r="M56" s="169">
        <v>63.34</v>
      </c>
      <c r="N56" s="190"/>
      <c r="O56" s="153"/>
      <c r="P56" s="153"/>
      <c r="AD56" s="153"/>
      <c r="AE56" s="153"/>
      <c r="AF56" s="153"/>
      <c r="AG56" s="153"/>
      <c r="AH56" s="153"/>
      <c r="AI56" s="153"/>
      <c r="AJ56" s="153"/>
      <c r="AK56" s="153"/>
      <c r="AL56" s="153"/>
      <c r="AM56" s="153"/>
      <c r="AN56" s="153"/>
    </row>
    <row r="57" spans="1:66" ht="18.75" thickBot="1" x14ac:dyDescent="0.35">
      <c r="A57" s="144" t="s">
        <v>1114</v>
      </c>
      <c r="B57" s="145">
        <v>41548</v>
      </c>
      <c r="C57" s="144">
        <v>97.1</v>
      </c>
      <c r="E57" s="61" t="s">
        <v>669</v>
      </c>
      <c r="H57" s="61" t="s">
        <v>716</v>
      </c>
      <c r="I57" s="153"/>
      <c r="J57" s="153"/>
      <c r="K57" s="154" t="s">
        <v>1113</v>
      </c>
      <c r="M57" s="156"/>
      <c r="N57" s="191"/>
      <c r="O57" s="153"/>
      <c r="P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</row>
    <row r="58" spans="1:66" ht="18" x14ac:dyDescent="0.3">
      <c r="A58" s="144" t="s">
        <v>1115</v>
      </c>
      <c r="B58" s="145">
        <v>41640</v>
      </c>
      <c r="C58" s="144">
        <v>97.4</v>
      </c>
      <c r="E58" s="61" t="s">
        <v>670</v>
      </c>
      <c r="H58" s="61" t="s">
        <v>717</v>
      </c>
      <c r="I58" s="153"/>
      <c r="J58" s="153"/>
      <c r="K58" s="146" t="s">
        <v>1026</v>
      </c>
      <c r="L58" s="179" t="s">
        <v>1061</v>
      </c>
      <c r="M58" s="163"/>
      <c r="N58" s="181"/>
      <c r="O58" s="153"/>
      <c r="P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</row>
    <row r="59" spans="1:66" x14ac:dyDescent="0.3">
      <c r="A59" s="144" t="s">
        <v>1116</v>
      </c>
      <c r="B59" s="145">
        <v>41730</v>
      </c>
      <c r="C59" s="144">
        <v>97.9</v>
      </c>
      <c r="H59" s="153"/>
      <c r="I59" s="153"/>
      <c r="J59" s="153"/>
      <c r="K59" s="154" t="s">
        <v>1026</v>
      </c>
      <c r="L59" s="144" t="s">
        <v>1063</v>
      </c>
      <c r="M59" s="156"/>
      <c r="N59" s="180"/>
      <c r="O59" s="153"/>
      <c r="P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</row>
    <row r="60" spans="1:66" ht="15.75" thickBot="1" x14ac:dyDescent="0.35">
      <c r="A60" s="144" t="s">
        <v>1117</v>
      </c>
      <c r="B60" s="145">
        <v>41821</v>
      </c>
      <c r="C60" s="144">
        <v>98.4</v>
      </c>
      <c r="H60" s="153"/>
      <c r="I60" s="153"/>
      <c r="J60" s="153"/>
      <c r="K60" s="158" t="s">
        <v>1026</v>
      </c>
      <c r="L60" s="182" t="s">
        <v>1065</v>
      </c>
      <c r="M60" s="160"/>
      <c r="N60" s="183"/>
      <c r="O60" s="153"/>
      <c r="P60" s="153"/>
      <c r="AD60" s="153"/>
      <c r="AE60" s="153"/>
      <c r="AF60" s="153"/>
      <c r="AG60" s="153"/>
      <c r="AH60" s="153"/>
      <c r="AI60" s="153"/>
      <c r="AJ60" s="153"/>
      <c r="AK60" s="153"/>
      <c r="AL60" s="153"/>
      <c r="AM60" s="153"/>
      <c r="AN60" s="153"/>
    </row>
    <row r="61" spans="1:66" x14ac:dyDescent="0.3">
      <c r="A61" s="144" t="s">
        <v>1118</v>
      </c>
      <c r="B61" s="145">
        <v>41913</v>
      </c>
      <c r="C61" s="144">
        <v>98.8</v>
      </c>
      <c r="H61" s="153"/>
      <c r="I61" s="153"/>
      <c r="J61" s="153"/>
      <c r="K61" s="146" t="s">
        <v>1028</v>
      </c>
      <c r="L61" s="179" t="s">
        <v>1067</v>
      </c>
      <c r="M61" s="163"/>
      <c r="N61" s="181"/>
      <c r="O61" s="153"/>
      <c r="P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</row>
    <row r="62" spans="1:66" ht="15.75" thickBot="1" x14ac:dyDescent="0.35">
      <c r="A62" s="144" t="s">
        <v>1119</v>
      </c>
      <c r="B62" s="145">
        <v>42005</v>
      </c>
      <c r="C62" s="144">
        <v>98.6</v>
      </c>
      <c r="H62" s="170" t="s">
        <v>722</v>
      </c>
      <c r="I62" s="153"/>
      <c r="K62" s="158" t="s">
        <v>1028</v>
      </c>
      <c r="L62" s="182" t="s">
        <v>1069</v>
      </c>
      <c r="M62" s="160"/>
      <c r="N62" s="18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</row>
    <row r="63" spans="1:66" ht="18" x14ac:dyDescent="0.3">
      <c r="A63" s="144" t="s">
        <v>1120</v>
      </c>
      <c r="B63" s="145">
        <v>42095</v>
      </c>
      <c r="C63" s="144">
        <v>100.3</v>
      </c>
      <c r="H63" s="100" t="s">
        <v>723</v>
      </c>
      <c r="I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</row>
    <row r="64" spans="1:66" ht="18" x14ac:dyDescent="0.3">
      <c r="A64" s="144" t="s">
        <v>1121</v>
      </c>
      <c r="B64" s="145">
        <v>42186</v>
      </c>
      <c r="C64" s="144">
        <v>100.2</v>
      </c>
      <c r="E64" s="170" t="s">
        <v>676</v>
      </c>
      <c r="H64" s="61" t="s">
        <v>724</v>
      </c>
      <c r="I64" s="153"/>
      <c r="AD64" s="153"/>
      <c r="AE64" s="153"/>
      <c r="AF64" s="153"/>
      <c r="AG64" s="153"/>
      <c r="AH64" s="153"/>
      <c r="AI64" s="153"/>
      <c r="AJ64" s="153"/>
      <c r="AK64" s="153"/>
      <c r="AL64" s="153"/>
      <c r="AM64" s="153"/>
      <c r="AN64" s="153"/>
    </row>
    <row r="65" spans="1:46" ht="18" x14ac:dyDescent="0.3">
      <c r="A65" s="144" t="s">
        <v>1122</v>
      </c>
      <c r="B65" s="145">
        <v>42278</v>
      </c>
      <c r="C65" s="144">
        <v>100.9</v>
      </c>
      <c r="E65" s="100" t="s">
        <v>677</v>
      </c>
      <c r="H65" s="61" t="s">
        <v>725</v>
      </c>
      <c r="I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</row>
    <row r="66" spans="1:46" ht="18" x14ac:dyDescent="0.3">
      <c r="A66" s="144" t="s">
        <v>1123</v>
      </c>
      <c r="B66" s="145">
        <v>42370</v>
      </c>
      <c r="C66" s="144">
        <v>101.2</v>
      </c>
      <c r="E66" s="61" t="s">
        <v>678</v>
      </c>
      <c r="I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</row>
    <row r="67" spans="1:46" ht="18" x14ac:dyDescent="0.3">
      <c r="A67" s="144" t="s">
        <v>1124</v>
      </c>
      <c r="B67" s="145">
        <v>42461</v>
      </c>
      <c r="C67" s="144">
        <v>101.7</v>
      </c>
      <c r="E67" s="61" t="s">
        <v>679</v>
      </c>
    </row>
    <row r="68" spans="1:46" ht="18" x14ac:dyDescent="0.3">
      <c r="A68" s="144" t="s">
        <v>1125</v>
      </c>
      <c r="B68" s="145">
        <v>42552</v>
      </c>
      <c r="C68" s="144">
        <v>101.6</v>
      </c>
      <c r="E68" s="61" t="s">
        <v>680</v>
      </c>
    </row>
    <row r="69" spans="1:46" x14ac:dyDescent="0.3">
      <c r="A69" s="144" t="s">
        <v>1126</v>
      </c>
      <c r="B69" s="145">
        <v>42644</v>
      </c>
      <c r="C69" s="144">
        <v>102.1</v>
      </c>
    </row>
    <row r="70" spans="1:46" ht="18" x14ac:dyDescent="0.3">
      <c r="A70" s="144" t="s">
        <v>1127</v>
      </c>
      <c r="B70" s="145">
        <v>42736</v>
      </c>
      <c r="C70" s="144">
        <v>102.3</v>
      </c>
      <c r="J70" s="61"/>
    </row>
    <row r="71" spans="1:46" ht="18" x14ac:dyDescent="0.3">
      <c r="A71" s="144" t="s">
        <v>1128</v>
      </c>
      <c r="B71" s="145">
        <v>42826</v>
      </c>
      <c r="C71" s="144">
        <v>102.3</v>
      </c>
      <c r="F71" s="61"/>
      <c r="H71" s="170" t="s">
        <v>1129</v>
      </c>
      <c r="O71" s="61" t="s">
        <v>636</v>
      </c>
      <c r="P71" s="61" t="s">
        <v>636</v>
      </c>
      <c r="Q71" s="61" t="s">
        <v>636</v>
      </c>
      <c r="R71" s="61" t="s">
        <v>636</v>
      </c>
      <c r="S71" s="61" t="s">
        <v>636</v>
      </c>
      <c r="AE71" s="61" t="s">
        <v>636</v>
      </c>
      <c r="AH71" s="61" t="s">
        <v>636</v>
      </c>
      <c r="AN71" s="61" t="s">
        <v>636</v>
      </c>
    </row>
    <row r="72" spans="1:46" ht="18" x14ac:dyDescent="0.3">
      <c r="A72" s="144" t="s">
        <v>1130</v>
      </c>
      <c r="B72" s="145">
        <v>42917</v>
      </c>
      <c r="C72" s="144">
        <v>102.4</v>
      </c>
      <c r="F72" s="61"/>
      <c r="H72" s="100" t="s">
        <v>728</v>
      </c>
      <c r="O72" s="61" t="s">
        <v>636</v>
      </c>
      <c r="P72" s="61" t="s">
        <v>636</v>
      </c>
      <c r="Q72" s="61" t="s">
        <v>636</v>
      </c>
      <c r="R72" s="61" t="s">
        <v>636</v>
      </c>
      <c r="S72" s="61" t="s">
        <v>636</v>
      </c>
      <c r="AE72" s="61" t="s">
        <v>636</v>
      </c>
      <c r="AH72" s="61" t="s">
        <v>636</v>
      </c>
      <c r="AN72" s="61" t="s">
        <v>636</v>
      </c>
      <c r="AR72" s="61" t="s">
        <v>636</v>
      </c>
    </row>
    <row r="73" spans="1:46" ht="18" x14ac:dyDescent="0.3">
      <c r="A73" s="144" t="s">
        <v>1131</v>
      </c>
      <c r="B73" s="145">
        <v>43009</v>
      </c>
      <c r="C73" s="144">
        <v>102.6</v>
      </c>
      <c r="F73" s="61"/>
      <c r="H73" s="61" t="s">
        <v>729</v>
      </c>
      <c r="M73" s="61" t="s">
        <v>636</v>
      </c>
      <c r="N73" s="61" t="s">
        <v>636</v>
      </c>
      <c r="O73" s="61" t="s">
        <v>636</v>
      </c>
      <c r="P73" s="61" t="s">
        <v>636</v>
      </c>
      <c r="Q73" s="61" t="s">
        <v>636</v>
      </c>
      <c r="R73" s="61" t="s">
        <v>636</v>
      </c>
      <c r="S73" s="61" t="s">
        <v>636</v>
      </c>
      <c r="Y73" s="61" t="s">
        <v>636</v>
      </c>
      <c r="Z73" s="61" t="s">
        <v>636</v>
      </c>
      <c r="AA73" s="61" t="s">
        <v>636</v>
      </c>
      <c r="AB73" s="61" t="s">
        <v>636</v>
      </c>
      <c r="AC73" s="61" t="s">
        <v>636</v>
      </c>
      <c r="AE73" s="61" t="s">
        <v>636</v>
      </c>
      <c r="AH73" s="61" t="s">
        <v>636</v>
      </c>
      <c r="AN73" s="61" t="s">
        <v>636</v>
      </c>
      <c r="AR73" s="61" t="s">
        <v>636</v>
      </c>
    </row>
    <row r="74" spans="1:46" ht="18" x14ac:dyDescent="0.3">
      <c r="A74" s="144" t="s">
        <v>1132</v>
      </c>
      <c r="B74" s="145">
        <v>43101</v>
      </c>
      <c r="C74" s="144">
        <v>103.3</v>
      </c>
      <c r="E74" s="170" t="s">
        <v>1133</v>
      </c>
      <c r="F74" s="61"/>
      <c r="H74" s="61" t="s">
        <v>730</v>
      </c>
      <c r="M74" s="61" t="s">
        <v>636</v>
      </c>
      <c r="N74" s="61" t="s">
        <v>636</v>
      </c>
      <c r="O74" s="61" t="s">
        <v>636</v>
      </c>
      <c r="P74" s="61" t="s">
        <v>636</v>
      </c>
      <c r="Q74" s="61" t="s">
        <v>636</v>
      </c>
      <c r="R74" s="61" t="s">
        <v>636</v>
      </c>
      <c r="S74" s="61" t="s">
        <v>636</v>
      </c>
      <c r="Y74" s="61" t="s">
        <v>636</v>
      </c>
      <c r="Z74" s="61" t="s">
        <v>636</v>
      </c>
      <c r="AA74" s="61" t="s">
        <v>636</v>
      </c>
      <c r="AB74" s="61" t="s">
        <v>636</v>
      </c>
      <c r="AC74" s="61" t="s">
        <v>636</v>
      </c>
      <c r="AE74" s="61" t="s">
        <v>636</v>
      </c>
      <c r="AH74" s="61" t="s">
        <v>636</v>
      </c>
      <c r="AN74" s="61" t="s">
        <v>636</v>
      </c>
      <c r="AR74" s="61" t="s">
        <v>636</v>
      </c>
      <c r="AS74" s="61" t="s">
        <v>636</v>
      </c>
    </row>
    <row r="75" spans="1:46" ht="18" x14ac:dyDescent="0.3">
      <c r="A75" s="144" t="s">
        <v>1134</v>
      </c>
      <c r="B75" s="145">
        <v>43191</v>
      </c>
      <c r="C75" s="144">
        <v>104.4</v>
      </c>
      <c r="E75" s="100" t="s">
        <v>689</v>
      </c>
      <c r="F75" s="61"/>
      <c r="H75" s="61" t="s">
        <v>731</v>
      </c>
      <c r="M75" s="61" t="s">
        <v>636</v>
      </c>
      <c r="N75" s="61" t="s">
        <v>636</v>
      </c>
      <c r="O75" s="61" t="s">
        <v>636</v>
      </c>
      <c r="P75" s="61" t="s">
        <v>636</v>
      </c>
      <c r="Q75" s="61" t="s">
        <v>636</v>
      </c>
      <c r="R75" s="61" t="s">
        <v>636</v>
      </c>
      <c r="S75" s="61" t="s">
        <v>636</v>
      </c>
      <c r="Y75" s="61" t="s">
        <v>636</v>
      </c>
      <c r="Z75" s="61" t="s">
        <v>636</v>
      </c>
      <c r="AA75" s="61" t="s">
        <v>636</v>
      </c>
      <c r="AB75" s="61" t="s">
        <v>636</v>
      </c>
      <c r="AC75" s="61" t="s">
        <v>636</v>
      </c>
      <c r="AE75" s="61" t="s">
        <v>636</v>
      </c>
      <c r="AH75" s="61" t="s">
        <v>636</v>
      </c>
      <c r="AN75" s="61" t="s">
        <v>636</v>
      </c>
      <c r="AR75" s="61" t="s">
        <v>636</v>
      </c>
      <c r="AS75" s="61" t="s">
        <v>636</v>
      </c>
    </row>
    <row r="76" spans="1:46" ht="18" x14ac:dyDescent="0.3">
      <c r="A76" s="144" t="s">
        <v>1135</v>
      </c>
      <c r="B76" s="145">
        <v>43282</v>
      </c>
      <c r="C76" s="144">
        <v>104.4</v>
      </c>
      <c r="E76" s="61" t="s">
        <v>690</v>
      </c>
      <c r="F76" s="61"/>
      <c r="H76" s="61" t="s">
        <v>700</v>
      </c>
      <c r="M76" s="61" t="s">
        <v>636</v>
      </c>
      <c r="N76" s="61" t="s">
        <v>636</v>
      </c>
      <c r="O76" s="61" t="s">
        <v>636</v>
      </c>
      <c r="P76" s="61" t="s">
        <v>636</v>
      </c>
      <c r="Q76" s="61" t="s">
        <v>636</v>
      </c>
      <c r="R76" s="61" t="s">
        <v>636</v>
      </c>
      <c r="S76" s="61" t="s">
        <v>636</v>
      </c>
      <c r="Y76" s="61" t="s">
        <v>636</v>
      </c>
      <c r="Z76" s="61" t="s">
        <v>636</v>
      </c>
      <c r="AA76" s="61" t="s">
        <v>636</v>
      </c>
      <c r="AB76" s="61" t="s">
        <v>636</v>
      </c>
      <c r="AC76" s="61" t="s">
        <v>636</v>
      </c>
      <c r="AE76" s="61" t="s">
        <v>636</v>
      </c>
      <c r="AF76" s="61" t="s">
        <v>636</v>
      </c>
      <c r="AG76" s="61" t="s">
        <v>636</v>
      </c>
      <c r="AH76" s="61" t="s">
        <v>636</v>
      </c>
      <c r="AN76" s="61" t="s">
        <v>636</v>
      </c>
      <c r="AR76" s="61" t="s">
        <v>636</v>
      </c>
      <c r="AS76" s="61" t="s">
        <v>636</v>
      </c>
    </row>
    <row r="77" spans="1:46" ht="18" x14ac:dyDescent="0.3">
      <c r="A77" s="144" t="s">
        <v>1136</v>
      </c>
      <c r="B77" s="145">
        <v>43374</v>
      </c>
      <c r="C77" s="144">
        <v>104.8</v>
      </c>
      <c r="E77" s="61"/>
      <c r="F77" s="61"/>
      <c r="H77" s="61" t="s">
        <v>636</v>
      </c>
      <c r="J77" s="61" t="s">
        <v>636</v>
      </c>
      <c r="K77" s="61" t="s">
        <v>636</v>
      </c>
      <c r="L77" s="61" t="s">
        <v>636</v>
      </c>
      <c r="M77" s="61" t="s">
        <v>636</v>
      </c>
      <c r="N77" s="61" t="s">
        <v>636</v>
      </c>
      <c r="O77" s="61" t="s">
        <v>636</v>
      </c>
      <c r="P77" s="61" t="s">
        <v>636</v>
      </c>
      <c r="Q77" s="61" t="s">
        <v>636</v>
      </c>
      <c r="R77" s="61" t="s">
        <v>636</v>
      </c>
      <c r="S77" s="61" t="s">
        <v>636</v>
      </c>
      <c r="T77" s="61" t="s">
        <v>636</v>
      </c>
      <c r="U77" s="61" t="s">
        <v>636</v>
      </c>
      <c r="V77" s="61" t="s">
        <v>636</v>
      </c>
      <c r="W77" s="61" t="s">
        <v>636</v>
      </c>
      <c r="X77" s="61" t="s">
        <v>636</v>
      </c>
      <c r="Y77" s="61" t="s">
        <v>636</v>
      </c>
      <c r="Z77" s="61" t="s">
        <v>636</v>
      </c>
      <c r="AA77" s="61" t="s">
        <v>636</v>
      </c>
      <c r="AB77" s="61" t="s">
        <v>636</v>
      </c>
      <c r="AC77" s="61" t="s">
        <v>636</v>
      </c>
      <c r="AE77" s="61" t="s">
        <v>636</v>
      </c>
      <c r="AF77" s="61" t="s">
        <v>636</v>
      </c>
      <c r="AG77" s="61" t="s">
        <v>636</v>
      </c>
      <c r="AH77" s="61" t="s">
        <v>636</v>
      </c>
      <c r="AN77" s="61" t="s">
        <v>636</v>
      </c>
      <c r="AR77" s="61" t="s">
        <v>636</v>
      </c>
      <c r="AS77" s="61" t="s">
        <v>636</v>
      </c>
    </row>
    <row r="78" spans="1:46" ht="18" x14ac:dyDescent="0.3">
      <c r="A78" s="144" t="s">
        <v>1137</v>
      </c>
      <c r="B78" s="145">
        <v>43466</v>
      </c>
      <c r="C78" s="144">
        <v>104.7</v>
      </c>
      <c r="E78" s="61"/>
      <c r="F78" s="61"/>
      <c r="H78" s="61" t="s">
        <v>636</v>
      </c>
      <c r="J78" s="61" t="s">
        <v>636</v>
      </c>
      <c r="K78" s="61" t="s">
        <v>636</v>
      </c>
      <c r="L78" s="61" t="s">
        <v>636</v>
      </c>
      <c r="M78" s="61" t="s">
        <v>636</v>
      </c>
      <c r="N78" s="61" t="s">
        <v>636</v>
      </c>
      <c r="O78" s="61" t="s">
        <v>636</v>
      </c>
      <c r="P78" s="61" t="s">
        <v>636</v>
      </c>
      <c r="Q78" s="61" t="s">
        <v>636</v>
      </c>
      <c r="R78" s="61" t="s">
        <v>636</v>
      </c>
      <c r="S78" s="61" t="s">
        <v>636</v>
      </c>
      <c r="T78" s="61" t="s">
        <v>636</v>
      </c>
      <c r="U78" s="61" t="s">
        <v>636</v>
      </c>
      <c r="V78" s="61" t="s">
        <v>636</v>
      </c>
      <c r="W78" s="61" t="s">
        <v>636</v>
      </c>
      <c r="X78" s="61" t="s">
        <v>636</v>
      </c>
      <c r="Y78" s="61" t="s">
        <v>636</v>
      </c>
      <c r="Z78" s="61" t="s">
        <v>636</v>
      </c>
      <c r="AA78" s="61" t="s">
        <v>636</v>
      </c>
      <c r="AB78" s="61" t="s">
        <v>636</v>
      </c>
      <c r="AC78" s="61" t="s">
        <v>636</v>
      </c>
      <c r="AE78" s="61" t="s">
        <v>636</v>
      </c>
      <c r="AF78" s="61" t="s">
        <v>636</v>
      </c>
      <c r="AG78" s="61" t="s">
        <v>636</v>
      </c>
      <c r="AH78" s="61" t="s">
        <v>636</v>
      </c>
      <c r="AN78" s="61" t="s">
        <v>636</v>
      </c>
      <c r="AR78" s="61" t="s">
        <v>636</v>
      </c>
      <c r="AS78" s="61" t="s">
        <v>636</v>
      </c>
      <c r="AT78" s="61" t="s">
        <v>636</v>
      </c>
    </row>
    <row r="79" spans="1:46" ht="18" x14ac:dyDescent="0.3">
      <c r="A79" s="144" t="s">
        <v>1138</v>
      </c>
      <c r="B79" s="145">
        <v>43556</v>
      </c>
      <c r="C79" s="193">
        <f>C78*102%</f>
        <v>106.79400000000001</v>
      </c>
      <c r="E79" s="61"/>
      <c r="F79" s="61"/>
      <c r="H79" s="61" t="s">
        <v>636</v>
      </c>
      <c r="J79" s="61" t="s">
        <v>636</v>
      </c>
      <c r="K79" s="61" t="s">
        <v>636</v>
      </c>
      <c r="L79" s="61" t="s">
        <v>636</v>
      </c>
      <c r="M79" s="61" t="s">
        <v>636</v>
      </c>
      <c r="N79" s="61" t="s">
        <v>636</v>
      </c>
      <c r="O79" s="61" t="s">
        <v>636</v>
      </c>
      <c r="P79" s="61" t="s">
        <v>636</v>
      </c>
      <c r="Q79" s="61" t="s">
        <v>636</v>
      </c>
      <c r="R79" s="61" t="s">
        <v>636</v>
      </c>
      <c r="S79" s="61" t="s">
        <v>636</v>
      </c>
      <c r="T79" s="61" t="s">
        <v>636</v>
      </c>
      <c r="U79" s="61" t="s">
        <v>636</v>
      </c>
      <c r="V79" s="61" t="s">
        <v>636</v>
      </c>
      <c r="W79" s="61" t="s">
        <v>636</v>
      </c>
      <c r="X79" s="61" t="s">
        <v>636</v>
      </c>
      <c r="Y79" s="61" t="s">
        <v>636</v>
      </c>
      <c r="Z79" s="61" t="s">
        <v>636</v>
      </c>
      <c r="AA79" s="61" t="s">
        <v>636</v>
      </c>
      <c r="AB79" s="61" t="s">
        <v>636</v>
      </c>
      <c r="AC79" s="61" t="s">
        <v>636</v>
      </c>
      <c r="AE79" s="61" t="s">
        <v>636</v>
      </c>
      <c r="AF79" s="61" t="s">
        <v>636</v>
      </c>
      <c r="AG79" s="61" t="s">
        <v>636</v>
      </c>
      <c r="AH79" s="61" t="s">
        <v>636</v>
      </c>
      <c r="AN79" s="61" t="s">
        <v>636</v>
      </c>
      <c r="AR79" s="61" t="s">
        <v>636</v>
      </c>
      <c r="AS79" s="61" t="s">
        <v>636</v>
      </c>
      <c r="AT79" s="61" t="s">
        <v>636</v>
      </c>
    </row>
    <row r="80" spans="1:46" ht="18" x14ac:dyDescent="0.3">
      <c r="A80" s="144" t="s">
        <v>1139</v>
      </c>
      <c r="B80" s="145">
        <v>43647</v>
      </c>
      <c r="C80" s="193">
        <f t="shared" ref="C80:C101" si="0">C79*102%</f>
        <v>108.92988000000001</v>
      </c>
      <c r="E80" s="61"/>
      <c r="F80" s="61"/>
      <c r="H80" s="61" t="s">
        <v>636</v>
      </c>
      <c r="J80" s="61" t="s">
        <v>636</v>
      </c>
      <c r="K80" s="61" t="s">
        <v>636</v>
      </c>
      <c r="L80" s="61" t="s">
        <v>636</v>
      </c>
      <c r="M80" s="61" t="s">
        <v>636</v>
      </c>
      <c r="N80" s="61" t="s">
        <v>636</v>
      </c>
      <c r="O80" s="61" t="s">
        <v>636</v>
      </c>
      <c r="P80" s="61" t="s">
        <v>636</v>
      </c>
      <c r="Q80" s="61" t="s">
        <v>636</v>
      </c>
      <c r="R80" s="61" t="s">
        <v>636</v>
      </c>
      <c r="S80" s="61" t="s">
        <v>636</v>
      </c>
      <c r="T80" s="61" t="s">
        <v>636</v>
      </c>
      <c r="U80" s="61" t="s">
        <v>636</v>
      </c>
      <c r="V80" s="61" t="s">
        <v>636</v>
      </c>
      <c r="W80" s="61" t="s">
        <v>636</v>
      </c>
      <c r="X80" s="61" t="s">
        <v>636</v>
      </c>
      <c r="Y80" s="61" t="s">
        <v>636</v>
      </c>
      <c r="Z80" s="61" t="s">
        <v>636</v>
      </c>
      <c r="AA80" s="61" t="s">
        <v>636</v>
      </c>
      <c r="AB80" s="61" t="s">
        <v>636</v>
      </c>
      <c r="AC80" s="61" t="s">
        <v>636</v>
      </c>
      <c r="AE80" s="61" t="s">
        <v>636</v>
      </c>
      <c r="AF80" s="61" t="s">
        <v>636</v>
      </c>
      <c r="AG80" s="61" t="s">
        <v>636</v>
      </c>
      <c r="AH80" s="61" t="s">
        <v>636</v>
      </c>
      <c r="AN80" s="61" t="s">
        <v>636</v>
      </c>
      <c r="AR80" s="61" t="s">
        <v>636</v>
      </c>
      <c r="AS80" s="61" t="s">
        <v>636</v>
      </c>
      <c r="AT80" s="61" t="s">
        <v>636</v>
      </c>
    </row>
    <row r="81" spans="1:46" ht="18" x14ac:dyDescent="0.3">
      <c r="A81" s="144" t="s">
        <v>1140</v>
      </c>
      <c r="B81" s="145">
        <v>43739</v>
      </c>
      <c r="C81" s="193">
        <f t="shared" si="0"/>
        <v>111.10847760000001</v>
      </c>
      <c r="E81" s="170" t="s">
        <v>1141</v>
      </c>
      <c r="F81" s="61"/>
      <c r="H81" s="170" t="s">
        <v>1142</v>
      </c>
      <c r="I81" s="61"/>
      <c r="J81" s="61"/>
      <c r="K81" s="61"/>
      <c r="L81" s="61"/>
      <c r="M81" s="61" t="s">
        <v>636</v>
      </c>
      <c r="N81" s="61" t="s">
        <v>636</v>
      </c>
      <c r="O81" s="61" t="s">
        <v>636</v>
      </c>
      <c r="P81" s="61" t="s">
        <v>636</v>
      </c>
      <c r="Q81" s="61" t="s">
        <v>636</v>
      </c>
      <c r="R81" s="61" t="s">
        <v>636</v>
      </c>
      <c r="S81" s="61" t="s">
        <v>636</v>
      </c>
      <c r="T81" s="61" t="s">
        <v>636</v>
      </c>
      <c r="U81" s="61" t="s">
        <v>636</v>
      </c>
      <c r="V81" s="61" t="s">
        <v>636</v>
      </c>
      <c r="W81" s="61" t="s">
        <v>636</v>
      </c>
      <c r="X81" s="61" t="s">
        <v>636</v>
      </c>
      <c r="Y81" s="61" t="s">
        <v>636</v>
      </c>
      <c r="Z81" s="61" t="s">
        <v>636</v>
      </c>
      <c r="AA81" s="61" t="s">
        <v>636</v>
      </c>
      <c r="AB81" s="61" t="s">
        <v>636</v>
      </c>
      <c r="AC81" s="61" t="s">
        <v>636</v>
      </c>
      <c r="AE81" s="61" t="s">
        <v>636</v>
      </c>
      <c r="AF81" s="61" t="s">
        <v>636</v>
      </c>
      <c r="AG81" s="61" t="s">
        <v>636</v>
      </c>
      <c r="AH81" s="61" t="s">
        <v>636</v>
      </c>
      <c r="AN81" s="61" t="s">
        <v>636</v>
      </c>
      <c r="AO81" s="61" t="s">
        <v>636</v>
      </c>
      <c r="AP81" s="61" t="s">
        <v>636</v>
      </c>
      <c r="AQ81" s="61" t="s">
        <v>636</v>
      </c>
      <c r="AR81" s="61" t="s">
        <v>636</v>
      </c>
      <c r="AS81" s="61" t="s">
        <v>636</v>
      </c>
      <c r="AT81" s="61" t="s">
        <v>636</v>
      </c>
    </row>
    <row r="82" spans="1:46" ht="18" x14ac:dyDescent="0.3">
      <c r="A82" s="144" t="s">
        <v>1143</v>
      </c>
      <c r="B82" s="145">
        <v>43831</v>
      </c>
      <c r="C82" s="193">
        <f t="shared" si="0"/>
        <v>113.33064715200001</v>
      </c>
      <c r="E82" s="100" t="s">
        <v>692</v>
      </c>
      <c r="F82" s="61"/>
      <c r="H82" s="100" t="s">
        <v>733</v>
      </c>
      <c r="I82" s="61"/>
      <c r="J82" s="61"/>
      <c r="K82" s="61"/>
      <c r="L82" s="61"/>
      <c r="M82" s="61" t="s">
        <v>636</v>
      </c>
      <c r="N82" s="61" t="s">
        <v>636</v>
      </c>
      <c r="O82" s="61" t="s">
        <v>636</v>
      </c>
      <c r="P82" s="61" t="s">
        <v>636</v>
      </c>
      <c r="Q82" s="61" t="s">
        <v>636</v>
      </c>
      <c r="R82" s="61" t="s">
        <v>636</v>
      </c>
      <c r="S82" s="61" t="s">
        <v>636</v>
      </c>
      <c r="T82" s="61" t="s">
        <v>636</v>
      </c>
      <c r="U82" s="61" t="s">
        <v>636</v>
      </c>
      <c r="V82" s="61" t="s">
        <v>636</v>
      </c>
      <c r="W82" s="61" t="s">
        <v>636</v>
      </c>
      <c r="X82" s="61" t="s">
        <v>636</v>
      </c>
      <c r="Y82" s="61" t="s">
        <v>636</v>
      </c>
      <c r="Z82" s="61" t="s">
        <v>636</v>
      </c>
      <c r="AA82" s="61" t="s">
        <v>636</v>
      </c>
      <c r="AB82" s="61" t="s">
        <v>636</v>
      </c>
      <c r="AC82" s="61" t="s">
        <v>636</v>
      </c>
      <c r="AE82" s="61" t="s">
        <v>636</v>
      </c>
      <c r="AF82" s="61" t="s">
        <v>636</v>
      </c>
      <c r="AG82" s="61" t="s">
        <v>636</v>
      </c>
      <c r="AH82" s="61" t="s">
        <v>636</v>
      </c>
      <c r="AN82" s="61" t="s">
        <v>636</v>
      </c>
      <c r="AO82" s="61" t="s">
        <v>636</v>
      </c>
      <c r="AP82" s="61" t="s">
        <v>636</v>
      </c>
      <c r="AQ82" s="61" t="s">
        <v>636</v>
      </c>
      <c r="AR82" s="61" t="s">
        <v>636</v>
      </c>
      <c r="AS82" s="61" t="s">
        <v>636</v>
      </c>
      <c r="AT82" s="61" t="s">
        <v>636</v>
      </c>
    </row>
    <row r="83" spans="1:46" ht="18" x14ac:dyDescent="0.3">
      <c r="A83" s="144" t="s">
        <v>22</v>
      </c>
      <c r="B83" s="145">
        <v>43922</v>
      </c>
      <c r="C83" s="193">
        <f t="shared" si="0"/>
        <v>115.59726009504001</v>
      </c>
      <c r="E83" s="61" t="s">
        <v>693</v>
      </c>
      <c r="H83" s="61" t="s">
        <v>734</v>
      </c>
      <c r="I83" s="153"/>
      <c r="AD83" s="153"/>
    </row>
    <row r="84" spans="1:46" ht="18" x14ac:dyDescent="0.3">
      <c r="A84" s="144" t="s">
        <v>1144</v>
      </c>
      <c r="B84" s="145">
        <v>44013</v>
      </c>
      <c r="C84" s="193">
        <f t="shared" si="0"/>
        <v>117.90920529694081</v>
      </c>
      <c r="E84" s="61" t="s">
        <v>694</v>
      </c>
      <c r="H84" s="61" t="s">
        <v>735</v>
      </c>
      <c r="I84" s="153"/>
    </row>
    <row r="85" spans="1:46" ht="18" x14ac:dyDescent="0.3">
      <c r="A85" s="144" t="s">
        <v>1145</v>
      </c>
      <c r="B85" s="145">
        <v>44105</v>
      </c>
      <c r="C85" s="193">
        <f t="shared" si="0"/>
        <v>120.26738940287963</v>
      </c>
      <c r="H85" s="61" t="s">
        <v>736</v>
      </c>
      <c r="I85" s="153"/>
    </row>
    <row r="86" spans="1:46" ht="18" x14ac:dyDescent="0.3">
      <c r="A86" s="144" t="s">
        <v>1146</v>
      </c>
      <c r="B86" s="145">
        <v>44197</v>
      </c>
      <c r="C86" s="193">
        <f t="shared" si="0"/>
        <v>122.67273719093723</v>
      </c>
      <c r="H86" s="61" t="s">
        <v>737</v>
      </c>
      <c r="I86" s="153"/>
    </row>
    <row r="87" spans="1:46" ht="18" x14ac:dyDescent="0.3">
      <c r="A87" s="144" t="s">
        <v>1147</v>
      </c>
      <c r="B87" s="145">
        <v>44287</v>
      </c>
      <c r="C87" s="193">
        <f t="shared" si="0"/>
        <v>125.12619193475598</v>
      </c>
      <c r="H87" s="61" t="s">
        <v>738</v>
      </c>
      <c r="I87" s="153"/>
    </row>
    <row r="88" spans="1:46" ht="18" x14ac:dyDescent="0.3">
      <c r="A88" s="144" t="s">
        <v>1148</v>
      </c>
      <c r="B88" s="145">
        <v>44378</v>
      </c>
      <c r="C88" s="193">
        <f t="shared" si="0"/>
        <v>127.62871577345111</v>
      </c>
      <c r="H88" s="61" t="s">
        <v>739</v>
      </c>
      <c r="I88" s="153"/>
    </row>
    <row r="89" spans="1:46" ht="18" x14ac:dyDescent="0.3">
      <c r="A89" s="144" t="s">
        <v>1149</v>
      </c>
      <c r="B89" s="145">
        <v>44470</v>
      </c>
      <c r="C89" s="193">
        <f t="shared" si="0"/>
        <v>130.18129008892012</v>
      </c>
      <c r="E89" s="170" t="s">
        <v>695</v>
      </c>
      <c r="H89" s="61" t="s">
        <v>740</v>
      </c>
      <c r="I89" s="153"/>
    </row>
    <row r="90" spans="1:46" ht="18" x14ac:dyDescent="0.3">
      <c r="A90" s="144" t="s">
        <v>1150</v>
      </c>
      <c r="B90" s="145">
        <v>44562</v>
      </c>
      <c r="C90" s="193">
        <f t="shared" si="0"/>
        <v>132.78491589069853</v>
      </c>
      <c r="E90" s="100" t="s">
        <v>696</v>
      </c>
      <c r="H90" s="61" t="s">
        <v>700</v>
      </c>
      <c r="I90" s="153"/>
    </row>
    <row r="91" spans="1:46" ht="18" x14ac:dyDescent="0.3">
      <c r="A91" s="144" t="s">
        <v>1151</v>
      </c>
      <c r="B91" s="145">
        <v>44652</v>
      </c>
      <c r="C91" s="193">
        <f t="shared" si="0"/>
        <v>135.4406142085125</v>
      </c>
      <c r="E91" s="61" t="s">
        <v>697</v>
      </c>
      <c r="H91" s="153"/>
      <c r="I91" s="153"/>
    </row>
    <row r="92" spans="1:46" ht="18" x14ac:dyDescent="0.3">
      <c r="A92" s="144" t="s">
        <v>1152</v>
      </c>
      <c r="B92" s="145">
        <v>44743</v>
      </c>
      <c r="C92" s="193">
        <f t="shared" si="0"/>
        <v>138.14942649268275</v>
      </c>
      <c r="E92" s="61" t="s">
        <v>698</v>
      </c>
      <c r="H92" s="153"/>
      <c r="I92" s="153"/>
    </row>
    <row r="93" spans="1:46" ht="18" x14ac:dyDescent="0.3">
      <c r="A93" s="144" t="s">
        <v>1153</v>
      </c>
      <c r="B93" s="145">
        <v>44835</v>
      </c>
      <c r="C93" s="193">
        <f t="shared" si="0"/>
        <v>140.91241502253641</v>
      </c>
      <c r="E93" s="61" t="s">
        <v>699</v>
      </c>
      <c r="H93" s="153"/>
      <c r="I93" s="153"/>
    </row>
    <row r="94" spans="1:46" ht="18" x14ac:dyDescent="0.3">
      <c r="A94" s="144" t="s">
        <v>1154</v>
      </c>
      <c r="B94" s="145">
        <v>44927</v>
      </c>
      <c r="C94" s="193">
        <f t="shared" si="0"/>
        <v>143.73066332298714</v>
      </c>
      <c r="E94" s="61" t="s">
        <v>700</v>
      </c>
      <c r="H94" s="170" t="s">
        <v>1155</v>
      </c>
    </row>
    <row r="95" spans="1:46" ht="18" x14ac:dyDescent="0.3">
      <c r="A95" s="144" t="s">
        <v>1156</v>
      </c>
      <c r="B95" s="145">
        <v>45017</v>
      </c>
      <c r="C95" s="193">
        <f t="shared" si="0"/>
        <v>146.60527658944687</v>
      </c>
      <c r="H95" s="100" t="s">
        <v>742</v>
      </c>
    </row>
    <row r="96" spans="1:46" ht="18" x14ac:dyDescent="0.3">
      <c r="A96" s="144" t="s">
        <v>1157</v>
      </c>
      <c r="B96" s="145">
        <v>45108</v>
      </c>
      <c r="C96" s="193">
        <f t="shared" si="0"/>
        <v>149.53738212123582</v>
      </c>
      <c r="H96" s="61" t="s">
        <v>743</v>
      </c>
    </row>
    <row r="97" spans="1:8" ht="18" x14ac:dyDescent="0.3">
      <c r="A97" s="144" t="s">
        <v>1158</v>
      </c>
      <c r="B97" s="145">
        <v>45200</v>
      </c>
      <c r="C97" s="193">
        <f t="shared" si="0"/>
        <v>152.52812976366053</v>
      </c>
      <c r="E97" s="170" t="s">
        <v>701</v>
      </c>
      <c r="H97" s="61" t="s">
        <v>636</v>
      </c>
    </row>
    <row r="98" spans="1:8" ht="18" x14ac:dyDescent="0.3">
      <c r="A98" s="144" t="s">
        <v>1159</v>
      </c>
      <c r="B98" s="145">
        <v>45292</v>
      </c>
      <c r="C98" s="193">
        <f t="shared" si="0"/>
        <v>155.57869235893375</v>
      </c>
      <c r="E98" s="100" t="s">
        <v>702</v>
      </c>
      <c r="H98" s="61" t="s">
        <v>636</v>
      </c>
    </row>
    <row r="99" spans="1:8" ht="18" x14ac:dyDescent="0.3">
      <c r="A99" s="144" t="s">
        <v>1160</v>
      </c>
      <c r="B99" s="145">
        <v>45383</v>
      </c>
      <c r="C99" s="193">
        <f t="shared" si="0"/>
        <v>158.69026620611243</v>
      </c>
      <c r="E99" s="61" t="s">
        <v>703</v>
      </c>
      <c r="H99" s="170" t="s">
        <v>1161</v>
      </c>
    </row>
    <row r="100" spans="1:8" ht="18" x14ac:dyDescent="0.3">
      <c r="A100" s="144" t="s">
        <v>1162</v>
      </c>
      <c r="B100" s="145">
        <v>45474</v>
      </c>
      <c r="C100" s="193">
        <f t="shared" si="0"/>
        <v>161.86407153023467</v>
      </c>
      <c r="E100" s="61" t="s">
        <v>704</v>
      </c>
      <c r="H100" s="100" t="s">
        <v>745</v>
      </c>
    </row>
    <row r="101" spans="1:8" ht="18" x14ac:dyDescent="0.3">
      <c r="A101" s="144" t="s">
        <v>1163</v>
      </c>
      <c r="B101" s="145">
        <v>45566</v>
      </c>
      <c r="C101" s="193">
        <f t="shared" si="0"/>
        <v>165.10135296083936</v>
      </c>
      <c r="E101" s="61" t="s">
        <v>705</v>
      </c>
      <c r="H101" s="61" t="s">
        <v>746</v>
      </c>
    </row>
    <row r="102" spans="1:8" ht="18" x14ac:dyDescent="0.3">
      <c r="E102" s="61" t="s">
        <v>700</v>
      </c>
      <c r="H102" s="61" t="s">
        <v>636</v>
      </c>
    </row>
    <row r="103" spans="1:8" ht="18" x14ac:dyDescent="0.3">
      <c r="H103" s="61" t="s">
        <v>636</v>
      </c>
    </row>
    <row r="104" spans="1:8" x14ac:dyDescent="0.3">
      <c r="H104" s="170" t="s">
        <v>1164</v>
      </c>
    </row>
    <row r="105" spans="1:8" ht="18" x14ac:dyDescent="0.3">
      <c r="H105" s="100" t="s">
        <v>750</v>
      </c>
    </row>
    <row r="106" spans="1:8" ht="18" x14ac:dyDescent="0.3">
      <c r="H106" s="61" t="s">
        <v>751</v>
      </c>
    </row>
    <row r="107" spans="1:8" ht="18" x14ac:dyDescent="0.3">
      <c r="H107" s="61" t="s">
        <v>752</v>
      </c>
    </row>
    <row r="108" spans="1:8" ht="18" x14ac:dyDescent="0.3">
      <c r="H108" s="61" t="s">
        <v>753</v>
      </c>
    </row>
    <row r="109" spans="1:8" ht="18" x14ac:dyDescent="0.3">
      <c r="H109" s="61" t="s">
        <v>700</v>
      </c>
    </row>
    <row r="110" spans="1:8" x14ac:dyDescent="0.3">
      <c r="H110" s="153"/>
    </row>
    <row r="121" spans="1:43" ht="18" x14ac:dyDescent="0.35">
      <c r="A121" s="194"/>
      <c r="B121" s="194"/>
      <c r="C121" s="194"/>
    </row>
    <row r="122" spans="1:43" ht="18" x14ac:dyDescent="0.35">
      <c r="A122" s="194"/>
      <c r="B122" s="194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4"/>
      <c r="AD122" s="194"/>
      <c r="AE122" s="194"/>
      <c r="AF122" s="194"/>
      <c r="AG122" s="194"/>
      <c r="AH122" s="194"/>
      <c r="AI122" s="194"/>
      <c r="AJ122" s="194"/>
      <c r="AK122" s="194"/>
      <c r="AL122" s="194"/>
      <c r="AM122" s="194"/>
      <c r="AN122" s="194"/>
      <c r="AO122" s="194"/>
      <c r="AP122" s="194"/>
      <c r="AQ122" s="194"/>
    </row>
    <row r="123" spans="1:43" ht="18" x14ac:dyDescent="0.35">
      <c r="A123" s="194"/>
      <c r="B123" s="194"/>
      <c r="C123" s="194"/>
      <c r="D123" s="194"/>
      <c r="E123" s="194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4"/>
      <c r="X123" s="194"/>
      <c r="Y123" s="194"/>
      <c r="Z123" s="194"/>
      <c r="AA123" s="194"/>
      <c r="AB123" s="194"/>
      <c r="AC123" s="194"/>
      <c r="AD123" s="194"/>
      <c r="AE123" s="194"/>
      <c r="AF123" s="194"/>
      <c r="AG123" s="194"/>
      <c r="AH123" s="194"/>
      <c r="AI123" s="194"/>
      <c r="AJ123" s="194"/>
      <c r="AK123" s="194"/>
      <c r="AL123" s="194"/>
      <c r="AM123" s="194"/>
      <c r="AN123" s="194"/>
      <c r="AO123" s="194"/>
      <c r="AP123" s="194"/>
      <c r="AQ123" s="194"/>
    </row>
    <row r="124" spans="1:43" ht="18" x14ac:dyDescent="0.35">
      <c r="A124" s="194"/>
      <c r="B124" s="194"/>
      <c r="C124" s="194"/>
      <c r="D124" s="194"/>
      <c r="E124" s="194"/>
      <c r="F124" s="194"/>
      <c r="G124" s="194"/>
      <c r="H124" s="194"/>
      <c r="I124" s="194"/>
      <c r="J124" s="194"/>
      <c r="K124" s="194"/>
      <c r="L124" s="194"/>
      <c r="M124" s="194"/>
      <c r="N124" s="194"/>
      <c r="O124" s="194"/>
      <c r="P124" s="194"/>
      <c r="Q124" s="194"/>
      <c r="R124" s="194"/>
      <c r="S124" s="194"/>
      <c r="T124" s="194"/>
      <c r="U124" s="194"/>
      <c r="V124" s="194"/>
      <c r="W124" s="194"/>
      <c r="X124" s="194"/>
      <c r="Y124" s="194"/>
      <c r="Z124" s="194"/>
      <c r="AA124" s="194"/>
      <c r="AB124" s="194"/>
      <c r="AC124" s="194"/>
      <c r="AD124" s="194"/>
      <c r="AE124" s="194"/>
      <c r="AF124" s="194"/>
      <c r="AG124" s="194"/>
      <c r="AH124" s="194"/>
      <c r="AI124" s="194"/>
      <c r="AJ124" s="194"/>
      <c r="AK124" s="194"/>
      <c r="AL124" s="194"/>
      <c r="AM124" s="194"/>
      <c r="AN124" s="194"/>
      <c r="AO124" s="194"/>
      <c r="AP124" s="194"/>
      <c r="AQ124" s="194"/>
    </row>
    <row r="125" spans="1:43" ht="18" x14ac:dyDescent="0.35">
      <c r="D125" s="194"/>
      <c r="E125" s="194"/>
      <c r="F125" s="194"/>
      <c r="G125" s="194"/>
      <c r="H125" s="194"/>
      <c r="I125" s="194"/>
      <c r="J125" s="194"/>
      <c r="K125" s="194"/>
      <c r="L125" s="194"/>
      <c r="M125" s="194"/>
      <c r="N125" s="194"/>
      <c r="O125" s="194"/>
      <c r="P125" s="194"/>
      <c r="Q125" s="194"/>
      <c r="R125" s="194"/>
      <c r="S125" s="194"/>
      <c r="T125" s="194"/>
      <c r="U125" s="194"/>
      <c r="V125" s="194"/>
      <c r="W125" s="194"/>
      <c r="X125" s="194"/>
      <c r="Y125" s="194"/>
      <c r="Z125" s="194"/>
      <c r="AA125" s="194"/>
      <c r="AB125" s="194"/>
      <c r="AC125" s="194"/>
      <c r="AD125" s="194"/>
      <c r="AE125" s="194"/>
      <c r="AF125" s="194"/>
      <c r="AG125" s="194"/>
      <c r="AH125" s="194"/>
      <c r="AI125" s="194"/>
      <c r="AJ125" s="194"/>
      <c r="AK125" s="194"/>
      <c r="AL125" s="194"/>
      <c r="AM125" s="194"/>
      <c r="AN125" s="194"/>
      <c r="AO125" s="194"/>
      <c r="AP125" s="194"/>
      <c r="AQ125" s="194"/>
    </row>
    <row r="126" spans="1:43" x14ac:dyDescent="0.3">
      <c r="H126" s="153"/>
      <c r="I126" s="153"/>
    </row>
    <row r="127" spans="1:43" x14ac:dyDescent="0.3">
      <c r="H127" s="153"/>
      <c r="I127" s="153"/>
    </row>
    <row r="128" spans="1:43" x14ac:dyDescent="0.3">
      <c r="H128" s="153"/>
      <c r="I128" s="153"/>
    </row>
    <row r="129" spans="8:9" x14ac:dyDescent="0.3">
      <c r="H129" s="153"/>
      <c r="I129" s="153"/>
    </row>
    <row r="130" spans="8:9" x14ac:dyDescent="0.3">
      <c r="H130" s="153"/>
      <c r="I130" s="153"/>
    </row>
    <row r="131" spans="8:9" x14ac:dyDescent="0.3">
      <c r="H131" s="153"/>
      <c r="I131" s="153"/>
    </row>
    <row r="132" spans="8:9" x14ac:dyDescent="0.3">
      <c r="H132" s="153"/>
      <c r="I132" s="153"/>
    </row>
    <row r="133" spans="8:9" x14ac:dyDescent="0.3">
      <c r="H133" s="153"/>
      <c r="I133" s="153"/>
    </row>
    <row r="134" spans="8:9" x14ac:dyDescent="0.3">
      <c r="H134" s="153"/>
      <c r="I134" s="153"/>
    </row>
    <row r="135" spans="8:9" x14ac:dyDescent="0.3">
      <c r="H135" s="153"/>
      <c r="I135" s="153"/>
    </row>
    <row r="136" spans="8:9" x14ac:dyDescent="0.3">
      <c r="H136" s="153"/>
      <c r="I136" s="153"/>
    </row>
    <row r="137" spans="8:9" x14ac:dyDescent="0.3">
      <c r="H137" s="153"/>
      <c r="I137" s="153"/>
    </row>
    <row r="138" spans="8:9" x14ac:dyDescent="0.3">
      <c r="H138" s="153"/>
      <c r="I138" s="153"/>
    </row>
    <row r="139" spans="8:9" x14ac:dyDescent="0.3">
      <c r="H139" s="153"/>
      <c r="I139" s="153"/>
    </row>
    <row r="140" spans="8:9" x14ac:dyDescent="0.3">
      <c r="H140" s="153"/>
      <c r="I140" s="153"/>
    </row>
    <row r="141" spans="8:9" x14ac:dyDescent="0.3">
      <c r="H141" s="153"/>
      <c r="I141" s="153"/>
    </row>
    <row r="142" spans="8:9" x14ac:dyDescent="0.3">
      <c r="H142" s="153"/>
      <c r="I142" s="153"/>
    </row>
    <row r="143" spans="8:9" x14ac:dyDescent="0.3">
      <c r="H143" s="153"/>
      <c r="I143" s="153"/>
    </row>
    <row r="144" spans="8:9" x14ac:dyDescent="0.3">
      <c r="H144" s="153"/>
      <c r="I144" s="153"/>
    </row>
    <row r="145" spans="8:9" x14ac:dyDescent="0.3">
      <c r="H145" s="153"/>
      <c r="I145" s="153"/>
    </row>
    <row r="146" spans="8:9" x14ac:dyDescent="0.3">
      <c r="H146" s="153"/>
      <c r="I146" s="153"/>
    </row>
    <row r="147" spans="8:9" x14ac:dyDescent="0.3">
      <c r="H147" s="153"/>
      <c r="I147" s="153"/>
    </row>
    <row r="148" spans="8:9" x14ac:dyDescent="0.3">
      <c r="H148" s="153"/>
      <c r="I148" s="153"/>
    </row>
    <row r="149" spans="8:9" x14ac:dyDescent="0.3">
      <c r="H149" s="153"/>
      <c r="I149" s="153"/>
    </row>
    <row r="150" spans="8:9" x14ac:dyDescent="0.3">
      <c r="H150" s="153"/>
      <c r="I150" s="153"/>
    </row>
    <row r="151" spans="8:9" x14ac:dyDescent="0.3">
      <c r="H151" s="153"/>
      <c r="I151" s="153"/>
    </row>
    <row r="152" spans="8:9" x14ac:dyDescent="0.3">
      <c r="H152" s="153"/>
      <c r="I152" s="153"/>
    </row>
    <row r="153" spans="8:9" x14ac:dyDescent="0.3">
      <c r="H153" s="153"/>
      <c r="I153" s="153"/>
    </row>
    <row r="154" spans="8:9" x14ac:dyDescent="0.3">
      <c r="H154" s="153"/>
      <c r="I154" s="153"/>
    </row>
    <row r="155" spans="8:9" x14ac:dyDescent="0.3">
      <c r="H155" s="153"/>
      <c r="I155" s="153"/>
    </row>
    <row r="156" spans="8:9" x14ac:dyDescent="0.3">
      <c r="H156" s="153"/>
      <c r="I156" s="153"/>
    </row>
    <row r="157" spans="8:9" x14ac:dyDescent="0.3">
      <c r="H157" s="153"/>
      <c r="I157" s="153"/>
    </row>
    <row r="158" spans="8:9" x14ac:dyDescent="0.3">
      <c r="H158" s="153"/>
      <c r="I158" s="153"/>
    </row>
    <row r="159" spans="8:9" x14ac:dyDescent="0.3">
      <c r="H159" s="153"/>
      <c r="I159" s="153"/>
    </row>
    <row r="160" spans="8:9" x14ac:dyDescent="0.3">
      <c r="H160" s="153"/>
      <c r="I160" s="153"/>
    </row>
    <row r="161" spans="8:9" x14ac:dyDescent="0.3">
      <c r="H161" s="153"/>
      <c r="I161" s="153"/>
    </row>
    <row r="162" spans="8:9" x14ac:dyDescent="0.3">
      <c r="H162" s="153"/>
      <c r="I162" s="153"/>
    </row>
    <row r="163" spans="8:9" x14ac:dyDescent="0.3">
      <c r="H163" s="153"/>
      <c r="I163" s="153"/>
    </row>
    <row r="164" spans="8:9" x14ac:dyDescent="0.3">
      <c r="H164" s="153"/>
      <c r="I164" s="153"/>
    </row>
    <row r="165" spans="8:9" x14ac:dyDescent="0.3">
      <c r="H165" s="153"/>
      <c r="I165" s="153"/>
    </row>
    <row r="166" spans="8:9" x14ac:dyDescent="0.3">
      <c r="H166" s="153"/>
      <c r="I166" s="153"/>
    </row>
    <row r="167" spans="8:9" x14ac:dyDescent="0.3">
      <c r="H167" s="153"/>
      <c r="I167" s="153"/>
    </row>
    <row r="168" spans="8:9" x14ac:dyDescent="0.3">
      <c r="H168" s="153"/>
      <c r="I168" s="153"/>
    </row>
    <row r="169" spans="8:9" x14ac:dyDescent="0.3">
      <c r="H169" s="153"/>
      <c r="I169" s="153"/>
    </row>
    <row r="170" spans="8:9" x14ac:dyDescent="0.3">
      <c r="H170" s="153"/>
      <c r="I170" s="153"/>
    </row>
    <row r="171" spans="8:9" x14ac:dyDescent="0.3">
      <c r="H171" s="153"/>
      <c r="I171" s="153"/>
    </row>
    <row r="172" spans="8:9" x14ac:dyDescent="0.3">
      <c r="H172" s="153"/>
      <c r="I172" s="153"/>
    </row>
    <row r="173" spans="8:9" x14ac:dyDescent="0.3">
      <c r="H173" s="153"/>
      <c r="I173" s="153"/>
    </row>
    <row r="174" spans="8:9" x14ac:dyDescent="0.3">
      <c r="H174" s="153"/>
      <c r="I174" s="153"/>
    </row>
    <row r="175" spans="8:9" x14ac:dyDescent="0.3">
      <c r="H175" s="153"/>
      <c r="I175" s="153"/>
    </row>
    <row r="176" spans="8:9" x14ac:dyDescent="0.3">
      <c r="H176" s="153"/>
      <c r="I176" s="153"/>
    </row>
    <row r="177" spans="8:9" x14ac:dyDescent="0.3">
      <c r="H177" s="153"/>
      <c r="I177" s="153"/>
    </row>
    <row r="178" spans="8:9" x14ac:dyDescent="0.3">
      <c r="H178" s="153"/>
      <c r="I178" s="153"/>
    </row>
    <row r="179" spans="8:9" x14ac:dyDescent="0.3">
      <c r="H179" s="153"/>
      <c r="I179" s="153"/>
    </row>
    <row r="180" spans="8:9" x14ac:dyDescent="0.3">
      <c r="H180" s="153"/>
      <c r="I180" s="153"/>
    </row>
    <row r="181" spans="8:9" x14ac:dyDescent="0.3">
      <c r="H181" s="153"/>
      <c r="I181" s="153"/>
    </row>
    <row r="182" spans="8:9" x14ac:dyDescent="0.3">
      <c r="H182" s="153"/>
      <c r="I182" s="153"/>
    </row>
    <row r="183" spans="8:9" x14ac:dyDescent="0.3">
      <c r="H183" s="153"/>
      <c r="I183" s="153"/>
    </row>
    <row r="184" spans="8:9" x14ac:dyDescent="0.3">
      <c r="H184" s="153"/>
      <c r="I184" s="153"/>
    </row>
    <row r="185" spans="8:9" x14ac:dyDescent="0.3">
      <c r="H185" s="153"/>
      <c r="I185" s="153"/>
    </row>
    <row r="186" spans="8:9" x14ac:dyDescent="0.3">
      <c r="H186" s="153"/>
      <c r="I186" s="153"/>
    </row>
    <row r="187" spans="8:9" x14ac:dyDescent="0.3">
      <c r="H187" s="153"/>
      <c r="I187" s="153"/>
    </row>
    <row r="188" spans="8:9" x14ac:dyDescent="0.3">
      <c r="H188" s="153"/>
      <c r="I188" s="153"/>
    </row>
    <row r="189" spans="8:9" x14ac:dyDescent="0.3">
      <c r="H189" s="153"/>
      <c r="I189" s="153"/>
    </row>
    <row r="190" spans="8:9" x14ac:dyDescent="0.3">
      <c r="H190" s="153"/>
      <c r="I190" s="153"/>
    </row>
    <row r="191" spans="8:9" x14ac:dyDescent="0.3">
      <c r="H191" s="153"/>
      <c r="I191" s="153"/>
    </row>
    <row r="192" spans="8:9" x14ac:dyDescent="0.3">
      <c r="H192" s="153"/>
      <c r="I192" s="153"/>
    </row>
    <row r="193" spans="8:9" x14ac:dyDescent="0.3">
      <c r="H193" s="153"/>
      <c r="I193" s="153"/>
    </row>
    <row r="194" spans="8:9" x14ac:dyDescent="0.3">
      <c r="H194" s="153"/>
      <c r="I194" s="153"/>
    </row>
    <row r="195" spans="8:9" x14ac:dyDescent="0.3">
      <c r="H195" s="153"/>
      <c r="I195" s="153"/>
    </row>
    <row r="196" spans="8:9" x14ac:dyDescent="0.3">
      <c r="H196" s="153"/>
      <c r="I196" s="153"/>
    </row>
    <row r="197" spans="8:9" x14ac:dyDescent="0.3">
      <c r="H197" s="153"/>
      <c r="I197" s="153"/>
    </row>
    <row r="198" spans="8:9" x14ac:dyDescent="0.3">
      <c r="H198" s="153"/>
      <c r="I198" s="153"/>
    </row>
    <row r="199" spans="8:9" x14ac:dyDescent="0.3">
      <c r="H199" s="153"/>
      <c r="I199" s="153"/>
    </row>
    <row r="200" spans="8:9" x14ac:dyDescent="0.3">
      <c r="H200" s="153"/>
      <c r="I200" s="153"/>
    </row>
    <row r="201" spans="8:9" x14ac:dyDescent="0.3">
      <c r="H201" s="153"/>
      <c r="I201" s="153"/>
    </row>
    <row r="202" spans="8:9" x14ac:dyDescent="0.3">
      <c r="H202" s="153"/>
      <c r="I202" s="153"/>
    </row>
    <row r="203" spans="8:9" x14ac:dyDescent="0.3">
      <c r="H203" s="153"/>
      <c r="I203" s="153"/>
    </row>
    <row r="204" spans="8:9" x14ac:dyDescent="0.3">
      <c r="H204" s="153"/>
      <c r="I204" s="153"/>
    </row>
    <row r="205" spans="8:9" x14ac:dyDescent="0.3">
      <c r="H205" s="153"/>
      <c r="I205" s="153"/>
    </row>
    <row r="206" spans="8:9" x14ac:dyDescent="0.3">
      <c r="H206" s="153"/>
      <c r="I206" s="153"/>
    </row>
    <row r="207" spans="8:9" x14ac:dyDescent="0.3">
      <c r="H207" s="153"/>
      <c r="I207" s="153"/>
    </row>
    <row r="208" spans="8:9" x14ac:dyDescent="0.3">
      <c r="H208" s="153"/>
      <c r="I208" s="153"/>
    </row>
    <row r="209" spans="8:9" x14ac:dyDescent="0.3">
      <c r="H209" s="153"/>
      <c r="I209" s="153"/>
    </row>
    <row r="210" spans="8:9" x14ac:dyDescent="0.3">
      <c r="H210" s="153"/>
      <c r="I210" s="153"/>
    </row>
    <row r="211" spans="8:9" x14ac:dyDescent="0.3">
      <c r="H211" s="153"/>
      <c r="I211" s="153"/>
    </row>
    <row r="212" spans="8:9" x14ac:dyDescent="0.3">
      <c r="H212" s="153"/>
      <c r="I212" s="153"/>
    </row>
    <row r="213" spans="8:9" x14ac:dyDescent="0.3">
      <c r="H213" s="153"/>
      <c r="I213" s="153"/>
    </row>
    <row r="214" spans="8:9" x14ac:dyDescent="0.3">
      <c r="H214" s="153"/>
      <c r="I214" s="153"/>
    </row>
    <row r="215" spans="8:9" x14ac:dyDescent="0.3">
      <c r="H215" s="153"/>
      <c r="I215" s="153"/>
    </row>
    <row r="216" spans="8:9" x14ac:dyDescent="0.3">
      <c r="H216" s="153"/>
      <c r="I216" s="153"/>
    </row>
    <row r="217" spans="8:9" x14ac:dyDescent="0.3">
      <c r="H217" s="153"/>
      <c r="I217" s="153"/>
    </row>
    <row r="218" spans="8:9" x14ac:dyDescent="0.3">
      <c r="H218" s="153"/>
      <c r="I218" s="153"/>
    </row>
    <row r="219" spans="8:9" x14ac:dyDescent="0.3">
      <c r="H219" s="153"/>
      <c r="I219" s="153"/>
    </row>
    <row r="220" spans="8:9" x14ac:dyDescent="0.3">
      <c r="H220" s="153"/>
      <c r="I220" s="153"/>
    </row>
    <row r="221" spans="8:9" x14ac:dyDescent="0.3">
      <c r="H221" s="153"/>
      <c r="I221" s="153"/>
    </row>
    <row r="222" spans="8:9" x14ac:dyDescent="0.3">
      <c r="H222" s="153"/>
      <c r="I222" s="153"/>
    </row>
    <row r="223" spans="8:9" x14ac:dyDescent="0.3">
      <c r="H223" s="153"/>
      <c r="I223" s="153"/>
    </row>
    <row r="224" spans="8:9" x14ac:dyDescent="0.3">
      <c r="H224" s="153"/>
      <c r="I224" s="153"/>
    </row>
    <row r="225" spans="8:9" x14ac:dyDescent="0.3">
      <c r="H225" s="153"/>
      <c r="I225" s="153"/>
    </row>
    <row r="226" spans="8:9" x14ac:dyDescent="0.3">
      <c r="H226" s="153"/>
      <c r="I226" s="153"/>
    </row>
    <row r="227" spans="8:9" x14ac:dyDescent="0.3">
      <c r="H227" s="153"/>
      <c r="I227" s="153"/>
    </row>
    <row r="228" spans="8:9" x14ac:dyDescent="0.3">
      <c r="H228" s="153"/>
      <c r="I228" s="153"/>
    </row>
    <row r="229" spans="8:9" x14ac:dyDescent="0.3">
      <c r="H229" s="153"/>
      <c r="I229" s="153"/>
    </row>
    <row r="230" spans="8:9" x14ac:dyDescent="0.3">
      <c r="H230" s="153"/>
      <c r="I230" s="153"/>
    </row>
    <row r="231" spans="8:9" x14ac:dyDescent="0.3">
      <c r="H231" s="153"/>
      <c r="I231" s="153"/>
    </row>
    <row r="232" spans="8:9" x14ac:dyDescent="0.3">
      <c r="H232" s="153"/>
      <c r="I232" s="153"/>
    </row>
    <row r="233" spans="8:9" x14ac:dyDescent="0.3">
      <c r="H233" s="153"/>
      <c r="I233" s="153"/>
    </row>
    <row r="234" spans="8:9" x14ac:dyDescent="0.3">
      <c r="H234" s="153"/>
      <c r="I234" s="153"/>
    </row>
    <row r="235" spans="8:9" x14ac:dyDescent="0.3">
      <c r="H235" s="153"/>
      <c r="I235" s="153"/>
    </row>
    <row r="236" spans="8:9" x14ac:dyDescent="0.3">
      <c r="H236" s="153"/>
      <c r="I236" s="153"/>
    </row>
    <row r="237" spans="8:9" x14ac:dyDescent="0.3">
      <c r="H237" s="153"/>
      <c r="I237" s="153"/>
    </row>
    <row r="238" spans="8:9" x14ac:dyDescent="0.3">
      <c r="H238" s="153"/>
      <c r="I238" s="153"/>
    </row>
    <row r="239" spans="8:9" x14ac:dyDescent="0.3">
      <c r="H239" s="153"/>
      <c r="I239" s="153"/>
    </row>
    <row r="240" spans="8:9" x14ac:dyDescent="0.3">
      <c r="H240" s="153"/>
      <c r="I240" s="153"/>
    </row>
    <row r="241" spans="8:9" x14ac:dyDescent="0.3">
      <c r="H241" s="153"/>
      <c r="I241" s="153"/>
    </row>
    <row r="242" spans="8:9" x14ac:dyDescent="0.3">
      <c r="H242" s="153"/>
      <c r="I242" s="153"/>
    </row>
    <row r="243" spans="8:9" x14ac:dyDescent="0.3">
      <c r="H243" s="153"/>
      <c r="I243" s="153"/>
    </row>
    <row r="244" spans="8:9" x14ac:dyDescent="0.3">
      <c r="H244" s="153"/>
      <c r="I244" s="153"/>
    </row>
    <row r="245" spans="8:9" x14ac:dyDescent="0.3">
      <c r="H245" s="153"/>
      <c r="I245" s="153"/>
    </row>
    <row r="246" spans="8:9" x14ac:dyDescent="0.3">
      <c r="H246" s="153"/>
      <c r="I246" s="153"/>
    </row>
    <row r="247" spans="8:9" x14ac:dyDescent="0.3">
      <c r="H247" s="153"/>
      <c r="I247" s="153"/>
    </row>
    <row r="248" spans="8:9" x14ac:dyDescent="0.3">
      <c r="H248" s="153"/>
      <c r="I248" s="153"/>
    </row>
    <row r="249" spans="8:9" x14ac:dyDescent="0.3">
      <c r="H249" s="153"/>
      <c r="I249" s="153"/>
    </row>
    <row r="250" spans="8:9" x14ac:dyDescent="0.3">
      <c r="H250" s="153"/>
      <c r="I250" s="153"/>
    </row>
    <row r="251" spans="8:9" x14ac:dyDescent="0.3">
      <c r="H251" s="153"/>
      <c r="I251" s="153"/>
    </row>
    <row r="252" spans="8:9" x14ac:dyDescent="0.3">
      <c r="H252" s="153"/>
      <c r="I252" s="153"/>
    </row>
    <row r="253" spans="8:9" x14ac:dyDescent="0.3">
      <c r="H253" s="153"/>
      <c r="I253" s="153"/>
    </row>
    <row r="254" spans="8:9" x14ac:dyDescent="0.3">
      <c r="H254" s="153"/>
      <c r="I254" s="153"/>
    </row>
    <row r="255" spans="8:9" x14ac:dyDescent="0.3">
      <c r="H255" s="153"/>
      <c r="I255" s="153"/>
    </row>
    <row r="256" spans="8:9" x14ac:dyDescent="0.3">
      <c r="H256" s="153"/>
      <c r="I256" s="153"/>
    </row>
    <row r="257" spans="8:9" x14ac:dyDescent="0.3">
      <c r="H257" s="153"/>
      <c r="I257" s="153"/>
    </row>
    <row r="258" spans="8:9" x14ac:dyDescent="0.3">
      <c r="H258" s="153"/>
      <c r="I258" s="153"/>
    </row>
    <row r="259" spans="8:9" x14ac:dyDescent="0.3">
      <c r="H259" s="153"/>
      <c r="I259" s="153"/>
    </row>
    <row r="260" spans="8:9" x14ac:dyDescent="0.3">
      <c r="H260" s="153"/>
      <c r="I260" s="153"/>
    </row>
    <row r="261" spans="8:9" x14ac:dyDescent="0.3">
      <c r="H261" s="153"/>
      <c r="I261" s="153"/>
    </row>
  </sheetData>
  <printOptions horizontalCentered="1"/>
  <pageMargins left="0.11811023622047245" right="0.11811023622047245" top="0.35433070866141736" bottom="0.74803149606299213" header="0.31496062992125984" footer="0.31496062992125984"/>
  <pageSetup paperSize="9" scale="25" orientation="landscape" r:id="rId1"/>
  <legacyDrawing r:id="rId2"/>
  <tableParts count="56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ccbd28-6049-4ad0-9f56-78f3455538ab">
      <Terms xmlns="http://schemas.microsoft.com/office/infopath/2007/PartnerControls"/>
    </lcf76f155ced4ddcb4097134ff3c332f>
    <idd5e15a20424ebf98d8228104f7c6a7 xmlns="bcccbd28-6049-4ad0-9f56-78f3455538ab">
      <Terms xmlns="http://schemas.microsoft.com/office/infopath/2007/PartnerControls"/>
    </idd5e15a20424ebf98d8228104f7c6a7>
    <TaxCatchAll xmlns="00c37f65-7356-452f-9542-a7064d4f363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9C328F61AE23419AA094A8DCCE2074" ma:contentTypeVersion="17" ma:contentTypeDescription="Create a new document." ma:contentTypeScope="" ma:versionID="7df5d7fa96d35f948602d613501935bf">
  <xsd:schema xmlns:xsd="http://www.w3.org/2001/XMLSchema" xmlns:xs="http://www.w3.org/2001/XMLSchema" xmlns:p="http://schemas.microsoft.com/office/2006/metadata/properties" xmlns:ns2="bcccbd28-6049-4ad0-9f56-78f3455538ab" xmlns:ns3="00c37f65-7356-452f-9542-a7064d4f363a" targetNamespace="http://schemas.microsoft.com/office/2006/metadata/properties" ma:root="true" ma:fieldsID="d34a4ac8c2341a08939a3e12a1ac2546" ns2:_="" ns3:_="">
    <xsd:import namespace="bcccbd28-6049-4ad0-9f56-78f3455538ab"/>
    <xsd:import namespace="00c37f65-7356-452f-9542-a7064d4f363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idd5e15a20424ebf98d8228104f7c6a7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ccbd28-6049-4ad0-9f56-78f3455538a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045a645-d4d6-4458-b8ad-f7d4e2e0e4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idd5e15a20424ebf98d8228104f7c6a7" ma:index="23" nillable="true" ma:taxonomy="true" ma:internalName="idd5e15a20424ebf98d8228104f7c6a7" ma:taxonomyFieldName="Status" ma:displayName="Status" ma:default="" ma:fieldId="{2dd5e15a-2042-4ebf-98d8-228104f7c6a7}" ma:sspId="5045a645-d4d6-4458-b8ad-f7d4e2e0e486" ma:termSetId="89c612a2-57bb-4551-8a7d-f6c76e03550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37f65-7356-452f-9542-a7064d4f363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b1a7f49e-9b64-436e-b6d9-8a4878481e42}" ma:internalName="TaxCatchAll" ma:showField="CatchAllData" ma:web="00c37f65-7356-452f-9542-a7064d4f36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FC1211-3937-4BBD-BAA1-F6C82923FF04}">
  <ds:schemaRefs>
    <ds:schemaRef ds:uri="http://schemas.microsoft.com/office/2006/metadata/properties"/>
    <ds:schemaRef ds:uri="http://schemas.microsoft.com/office/infopath/2007/PartnerControls"/>
    <ds:schemaRef ds:uri="bcccbd28-6049-4ad0-9f56-78f3455538ab"/>
    <ds:schemaRef ds:uri="00c37f65-7356-452f-9542-a7064d4f363a"/>
  </ds:schemaRefs>
</ds:datastoreItem>
</file>

<file path=customXml/itemProps2.xml><?xml version="1.0" encoding="utf-8"?>
<ds:datastoreItem xmlns:ds="http://schemas.openxmlformats.org/officeDocument/2006/customXml" ds:itemID="{C42C6BCE-C63E-407F-B83D-0D777AE770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364DA1-2F46-4439-B07A-6A940A02E9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ccbd28-6049-4ad0-9f56-78f3455538ab"/>
    <ds:schemaRef ds:uri="00c37f65-7356-452f-9542-a7064d4f36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Data Input</vt:lpstr>
      <vt:lpstr>Filters</vt:lpstr>
      <vt:lpstr>Ark1</vt:lpstr>
      <vt:lpstr>Administration</vt:lpstr>
      <vt:lpstr>Bridges</vt:lpstr>
      <vt:lpstr>China</vt:lpstr>
      <vt:lpstr>Country</vt:lpstr>
      <vt:lpstr>External</vt:lpstr>
      <vt:lpstr>Facilities</vt:lpstr>
      <vt:lpstr>Hungary</vt:lpstr>
      <vt:lpstr>India</vt:lpstr>
      <vt:lpstr>Malaysia</vt:lpstr>
      <vt:lpstr>Mexico</vt:lpstr>
      <vt:lpstr>Moulding</vt:lpstr>
      <vt:lpstr>Packing</vt:lpstr>
      <vt:lpstr>Processing</vt:lpstr>
      <vt:lpstr>Singapore</vt:lpstr>
      <vt:lpstr>Thailand</vt:lpstr>
      <vt:lpstr>Transport</vt:lpstr>
      <vt:lpstr>Tunnels</vt:lpstr>
      <vt:lpstr>USA</vt:lpstr>
      <vt:lpstr>Vietnam</vt:lpstr>
      <vt:lpstr>Warehouse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González Salas</dc:creator>
  <cp:lastModifiedBy>Elia González Salas</cp:lastModifiedBy>
  <dcterms:created xsi:type="dcterms:W3CDTF">2015-06-05T18:19:34Z</dcterms:created>
  <dcterms:modified xsi:type="dcterms:W3CDTF">2025-07-23T08:08:56Z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0x010100649C328F61AE23419AA094A8DCCE2074</vt:lpwstr>
  </property>
  <property fmtid="{D5CDD505-2E9C-101B-9397-08002B2CF9AE}" pid="3" name="MediaServiceImageTags">
    <vt:lpwstr/>
  </property>
  <property fmtid="{D5CDD505-2E9C-101B-9397-08002B2CF9AE}" pid="4" name="Status">
    <vt:lpwstr/>
  </property>
</Properties>
</file>