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88" i="1" l="1"/>
  <c r="W9" i="1"/>
  <c r="V9" i="1"/>
  <c r="W16" i="1"/>
  <c r="V16" i="1"/>
  <c r="W23" i="1"/>
  <c r="V23" i="1"/>
  <c r="W30" i="1"/>
  <c r="V30" i="1"/>
  <c r="W37" i="1"/>
  <c r="V37" i="1"/>
  <c r="W44" i="1"/>
  <c r="V44" i="1"/>
  <c r="W51" i="1"/>
  <c r="V51" i="1"/>
  <c r="W58" i="1"/>
  <c r="V58" i="1"/>
  <c r="W65" i="1"/>
  <c r="V65" i="1"/>
  <c r="W72" i="1"/>
  <c r="V72" i="1"/>
  <c r="W79" i="1"/>
  <c r="V79" i="1"/>
  <c r="W86" i="1"/>
  <c r="V86" i="1"/>
  <c r="W93" i="1"/>
  <c r="V93" i="1"/>
  <c r="W100" i="1"/>
  <c r="V100" i="1"/>
  <c r="W107" i="1"/>
  <c r="V107" i="1"/>
  <c r="J107" i="1"/>
  <c r="I107" i="1"/>
  <c r="J100" i="1"/>
  <c r="I100" i="1"/>
  <c r="J93" i="1"/>
  <c r="I93" i="1"/>
  <c r="J86" i="1"/>
  <c r="I86" i="1"/>
  <c r="J79" i="1"/>
  <c r="I79" i="1"/>
  <c r="J72" i="1"/>
  <c r="I72" i="1"/>
  <c r="J65" i="1"/>
  <c r="I65" i="1"/>
  <c r="J58" i="1"/>
  <c r="I58" i="1"/>
  <c r="J51" i="1"/>
  <c r="I51" i="1"/>
  <c r="J44" i="1"/>
  <c r="I44" i="1"/>
  <c r="J37" i="1"/>
  <c r="I37" i="1"/>
  <c r="J30" i="1"/>
  <c r="I30" i="1"/>
  <c r="J23" i="1"/>
  <c r="I23" i="1"/>
  <c r="J16" i="1"/>
  <c r="I16" i="1"/>
  <c r="J9" i="1"/>
  <c r="I9" i="1"/>
  <c r="H9" i="1"/>
  <c r="H107" i="1"/>
  <c r="H100" i="1"/>
  <c r="H93" i="1"/>
  <c r="H86" i="1"/>
  <c r="H79" i="1"/>
  <c r="H72" i="1"/>
  <c r="H65" i="1"/>
  <c r="H58" i="1"/>
  <c r="H51" i="1"/>
  <c r="H44" i="1"/>
  <c r="H37" i="1"/>
  <c r="H30" i="1"/>
  <c r="H23" i="1"/>
  <c r="H16" i="1"/>
  <c r="S108" i="1"/>
  <c r="S107" i="1"/>
  <c r="S106" i="1"/>
  <c r="S105" i="1"/>
  <c r="S109" i="1" s="1"/>
  <c r="S101" i="1"/>
  <c r="S100" i="1"/>
  <c r="S99" i="1"/>
  <c r="S98" i="1"/>
  <c r="S102" i="1" s="1"/>
  <c r="S94" i="1"/>
  <c r="S93" i="1"/>
  <c r="S92" i="1"/>
  <c r="S91" i="1"/>
  <c r="S95" i="1" s="1"/>
  <c r="S87" i="1"/>
  <c r="S86" i="1"/>
  <c r="S85" i="1"/>
  <c r="S84" i="1"/>
  <c r="S88" i="1" s="1"/>
  <c r="S80" i="1"/>
  <c r="S79" i="1"/>
  <c r="S78" i="1"/>
  <c r="S77" i="1"/>
  <c r="S81" i="1" s="1"/>
  <c r="S73" i="1"/>
  <c r="S72" i="1"/>
  <c r="S71" i="1"/>
  <c r="S70" i="1"/>
  <c r="S74" i="1" s="1"/>
  <c r="S66" i="1"/>
  <c r="S65" i="1"/>
  <c r="S64" i="1"/>
  <c r="S63" i="1"/>
  <c r="S67" i="1" s="1"/>
  <c r="S59" i="1"/>
  <c r="S58" i="1"/>
  <c r="S57" i="1"/>
  <c r="S56" i="1"/>
  <c r="S60" i="1" s="1"/>
  <c r="S52" i="1"/>
  <c r="S51" i="1"/>
  <c r="S50" i="1"/>
  <c r="S49" i="1"/>
  <c r="S53" i="1" s="1"/>
  <c r="S45" i="1"/>
  <c r="S44" i="1"/>
  <c r="S43" i="1"/>
  <c r="S42" i="1"/>
  <c r="S46" i="1" s="1"/>
  <c r="S38" i="1"/>
  <c r="S37" i="1"/>
  <c r="S36" i="1"/>
  <c r="S35" i="1"/>
  <c r="S39" i="1" s="1"/>
  <c r="S31" i="1"/>
  <c r="S30" i="1"/>
  <c r="S29" i="1"/>
  <c r="S28" i="1"/>
  <c r="S32" i="1" s="1"/>
  <c r="S24" i="1"/>
  <c r="S23" i="1"/>
  <c r="S22" i="1"/>
  <c r="S21" i="1"/>
  <c r="S25" i="1" s="1"/>
  <c r="S17" i="1"/>
  <c r="S16" i="1"/>
  <c r="S15" i="1"/>
  <c r="S14" i="1"/>
  <c r="S18" i="1" s="1"/>
  <c r="S10" i="1"/>
  <c r="S9" i="1"/>
  <c r="S8" i="1"/>
  <c r="S7" i="1"/>
  <c r="S11" i="1" s="1"/>
  <c r="R108" i="1"/>
  <c r="Q108" i="1"/>
  <c r="P108" i="1"/>
  <c r="T108" i="1" s="1"/>
  <c r="R101" i="1"/>
  <c r="Q101" i="1"/>
  <c r="P101" i="1"/>
  <c r="T101" i="1" s="1"/>
  <c r="R94" i="1"/>
  <c r="Q94" i="1"/>
  <c r="P94" i="1"/>
  <c r="T94" i="1" s="1"/>
  <c r="R87" i="1"/>
  <c r="Q87" i="1"/>
  <c r="P87" i="1"/>
  <c r="T87" i="1" s="1"/>
  <c r="R80" i="1"/>
  <c r="Q80" i="1"/>
  <c r="P80" i="1"/>
  <c r="T80" i="1" s="1"/>
  <c r="R73" i="1"/>
  <c r="Q73" i="1"/>
  <c r="P73" i="1"/>
  <c r="T73" i="1" s="1"/>
  <c r="R66" i="1"/>
  <c r="Q66" i="1"/>
  <c r="P66" i="1"/>
  <c r="T66" i="1" s="1"/>
  <c r="R59" i="1"/>
  <c r="Q59" i="1"/>
  <c r="P59" i="1"/>
  <c r="T59" i="1" s="1"/>
  <c r="R52" i="1"/>
  <c r="Q52" i="1"/>
  <c r="P52" i="1"/>
  <c r="T52" i="1" s="1"/>
  <c r="R45" i="1"/>
  <c r="Q45" i="1"/>
  <c r="P45" i="1"/>
  <c r="T45" i="1" s="1"/>
  <c r="R38" i="1"/>
  <c r="Q38" i="1"/>
  <c r="P38" i="1"/>
  <c r="T38" i="1" s="1"/>
  <c r="R31" i="1"/>
  <c r="Q31" i="1"/>
  <c r="P31" i="1"/>
  <c r="T31" i="1" s="1"/>
  <c r="R24" i="1"/>
  <c r="Q24" i="1"/>
  <c r="P24" i="1"/>
  <c r="T24" i="1" s="1"/>
  <c r="R17" i="1"/>
  <c r="Q17" i="1"/>
  <c r="P17" i="1"/>
  <c r="T17" i="1" s="1"/>
  <c r="R10" i="1"/>
  <c r="Q10" i="1"/>
  <c r="P10" i="1"/>
  <c r="T10" i="1" s="1"/>
  <c r="F109" i="1"/>
  <c r="F102" i="1"/>
  <c r="F95" i="1"/>
  <c r="F81" i="1"/>
  <c r="F74" i="1"/>
  <c r="F67" i="1"/>
  <c r="F60" i="1"/>
  <c r="F53" i="1"/>
  <c r="F46" i="1"/>
  <c r="F39" i="1"/>
  <c r="G108" i="1"/>
  <c r="G101" i="1"/>
  <c r="G94" i="1"/>
  <c r="G87" i="1"/>
  <c r="G80" i="1"/>
  <c r="G73" i="1"/>
  <c r="G66" i="1"/>
  <c r="G59" i="1"/>
  <c r="G52" i="1"/>
  <c r="G45" i="1"/>
  <c r="G38" i="1"/>
  <c r="G31" i="1"/>
  <c r="G24" i="1"/>
  <c r="G17" i="1"/>
  <c r="F32" i="1"/>
  <c r="F25" i="1"/>
  <c r="F18" i="1"/>
  <c r="G10" i="1"/>
  <c r="F11" i="1"/>
  <c r="F107" i="1"/>
  <c r="F106" i="1"/>
  <c r="F105" i="1"/>
  <c r="F100" i="1"/>
  <c r="F99" i="1"/>
  <c r="F98" i="1"/>
  <c r="F93" i="1"/>
  <c r="F92" i="1"/>
  <c r="F91" i="1"/>
  <c r="F86" i="1"/>
  <c r="F85" i="1"/>
  <c r="F84" i="1"/>
  <c r="F79" i="1"/>
  <c r="F78" i="1"/>
  <c r="F77" i="1"/>
  <c r="F72" i="1"/>
  <c r="F71" i="1"/>
  <c r="F70" i="1"/>
  <c r="F65" i="1"/>
  <c r="F64" i="1"/>
  <c r="F63" i="1"/>
  <c r="F58" i="1"/>
  <c r="F57" i="1"/>
  <c r="F56" i="1"/>
  <c r="F51" i="1"/>
  <c r="F50" i="1"/>
  <c r="F49" i="1"/>
  <c r="F44" i="1"/>
  <c r="F43" i="1"/>
  <c r="F42" i="1"/>
  <c r="F37" i="1"/>
  <c r="F36" i="1"/>
  <c r="F35" i="1"/>
  <c r="F30" i="1"/>
  <c r="F29" i="1"/>
  <c r="F28" i="1"/>
  <c r="F23" i="1"/>
  <c r="F22" i="1"/>
  <c r="F21" i="1"/>
  <c r="F16" i="1"/>
  <c r="F15" i="1"/>
  <c r="F14" i="1"/>
  <c r="F9" i="1"/>
  <c r="F7" i="1"/>
  <c r="F8" i="1"/>
  <c r="E108" i="1"/>
  <c r="D108" i="1"/>
  <c r="C108" i="1"/>
  <c r="E101" i="1"/>
  <c r="D101" i="1"/>
  <c r="C101" i="1"/>
  <c r="E94" i="1"/>
  <c r="D94" i="1"/>
  <c r="C94" i="1"/>
  <c r="E87" i="1"/>
  <c r="D87" i="1"/>
  <c r="C87" i="1"/>
  <c r="E80" i="1"/>
  <c r="D80" i="1"/>
  <c r="C80" i="1"/>
  <c r="E73" i="1"/>
  <c r="D73" i="1"/>
  <c r="C73" i="1"/>
  <c r="E66" i="1"/>
  <c r="D66" i="1"/>
  <c r="C66" i="1"/>
  <c r="E59" i="1"/>
  <c r="D59" i="1"/>
  <c r="C59" i="1"/>
  <c r="E52" i="1"/>
  <c r="D52" i="1"/>
  <c r="C52" i="1"/>
  <c r="E45" i="1"/>
  <c r="D45" i="1"/>
  <c r="C45" i="1"/>
  <c r="E38" i="1"/>
  <c r="D38" i="1"/>
  <c r="C38" i="1"/>
  <c r="E31" i="1"/>
  <c r="D31" i="1"/>
  <c r="C31" i="1"/>
  <c r="E24" i="1"/>
  <c r="D24" i="1"/>
  <c r="C24" i="1"/>
  <c r="E17" i="1"/>
  <c r="D17" i="1"/>
  <c r="C17" i="1"/>
  <c r="E10" i="1"/>
  <c r="D10" i="1"/>
  <c r="C10" i="1"/>
  <c r="T107" i="1" l="1"/>
  <c r="T100" i="1"/>
  <c r="T93" i="1"/>
  <c r="U79" i="1"/>
  <c r="T72" i="1"/>
  <c r="T65" i="1"/>
  <c r="T58" i="1"/>
  <c r="T51" i="1"/>
  <c r="T44" i="1"/>
  <c r="T37" i="1"/>
  <c r="T30" i="1"/>
  <c r="T23" i="1"/>
  <c r="T16" i="1"/>
  <c r="T9" i="1"/>
  <c r="U100" i="1" l="1"/>
  <c r="U93" i="1"/>
  <c r="U16" i="1"/>
  <c r="U9" i="1"/>
  <c r="U23" i="1"/>
  <c r="U30" i="1"/>
  <c r="U37" i="1"/>
  <c r="U44" i="1"/>
  <c r="U51" i="1"/>
  <c r="U58" i="1"/>
  <c r="U65" i="1"/>
  <c r="U72" i="1"/>
  <c r="T79" i="1"/>
  <c r="U86" i="1"/>
  <c r="T86" i="1"/>
  <c r="U107" i="1"/>
  <c r="F108" i="1"/>
  <c r="F101" i="1"/>
  <c r="F94" i="1"/>
  <c r="F87" i="1"/>
  <c r="F80" i="1"/>
  <c r="F73" i="1"/>
  <c r="F66" i="1"/>
  <c r="F59" i="1"/>
  <c r="F52" i="1"/>
  <c r="F45" i="1"/>
  <c r="F38" i="1"/>
  <c r="G37" i="1" l="1"/>
  <c r="G65" i="1"/>
  <c r="G100" i="1"/>
  <c r="G44" i="1"/>
  <c r="G72" i="1"/>
  <c r="G86" i="1"/>
  <c r="G58" i="1"/>
  <c r="G93" i="1"/>
  <c r="G51" i="1"/>
  <c r="G79" i="1"/>
  <c r="G107" i="1"/>
  <c r="F31" i="1"/>
  <c r="F24" i="1"/>
  <c r="F10" i="1"/>
  <c r="G9" i="1" s="1"/>
  <c r="F17" i="1"/>
  <c r="G16" i="1" s="1"/>
  <c r="G23" i="1" l="1"/>
  <c r="G30" i="1"/>
</calcChain>
</file>

<file path=xl/sharedStrings.xml><?xml version="1.0" encoding="utf-8"?>
<sst xmlns="http://schemas.openxmlformats.org/spreadsheetml/2006/main" count="375" uniqueCount="30">
  <si>
    <t>neutral</t>
  </si>
  <si>
    <t>total</t>
  </si>
  <si>
    <t>neg</t>
  </si>
  <si>
    <t>pos</t>
  </si>
  <si>
    <t>neu</t>
  </si>
  <si>
    <t>sentistrength prediction</t>
  </si>
  <si>
    <t>human</t>
  </si>
  <si>
    <t>labels</t>
  </si>
  <si>
    <t>undecided left out (15)</t>
  </si>
  <si>
    <t>alchemy prediction</t>
  </si>
  <si>
    <t>error left out (2)</t>
  </si>
  <si>
    <t>SNLP prediction</t>
  </si>
  <si>
    <t>accuracy</t>
  </si>
  <si>
    <t>ss+alch</t>
  </si>
  <si>
    <t>ss+snlp</t>
  </si>
  <si>
    <t>ss+nltk</t>
  </si>
  <si>
    <t>alch+snlp</t>
  </si>
  <si>
    <t>alch+nltk</t>
  </si>
  <si>
    <t>snlp+nltk</t>
  </si>
  <si>
    <t>ss+alch+snlp</t>
  </si>
  <si>
    <t>ss+alch+nltk</t>
  </si>
  <si>
    <t>ss+snlp+nltk</t>
  </si>
  <si>
    <t>alch+snlp+nltk</t>
  </si>
  <si>
    <t>NLTK prediction</t>
  </si>
  <si>
    <t>ss+alch+snlp+nltk</t>
  </si>
  <si>
    <t>agreement of 3 evaluators</t>
  </si>
  <si>
    <t>error left out (5)</t>
  </si>
  <si>
    <t>where sentistrength sentiments are judged non-naively (e.g. pos &gt; -neg =&gt; pos)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</si>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</sst>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topLeftCell="B31" workbookViewId="0">
      <selection activeCell="V42" sqref="V42"/>
    </sheetView>
  </sheetViews>
  <sheetFormatPr defaultRowHeight="15" x14ac:dyDescent="0.25"/>
  <cols>
    <col min="2" max="2" width="9.28515625" customWidth="1"/>
    <col min="11" max="13" width="1.7109375" customWidth="1"/>
  </cols>
  <sheetData>
    <row r="1" spans="1:23" x14ac:dyDescent="0.25">
      <c r="A1" t="s">
        <v>27</v>
      </c>
    </row>
    <row r="2" spans="1:23" x14ac:dyDescent="0.25">
      <c r="A2" t="s">
        <v>1</v>
      </c>
      <c r="B2" t="s">
        <v>2</v>
      </c>
      <c r="C2" t="s">
        <v>0</v>
      </c>
      <c r="D2" t="s">
        <v>3</v>
      </c>
      <c r="N2" t="s">
        <v>1</v>
      </c>
      <c r="O2" t="s">
        <v>2</v>
      </c>
      <c r="P2" t="s">
        <v>0</v>
      </c>
      <c r="Q2" t="s">
        <v>3</v>
      </c>
      <c r="S2" t="s">
        <v>25</v>
      </c>
    </row>
    <row r="3" spans="1:23" x14ac:dyDescent="0.25">
      <c r="A3">
        <v>154</v>
      </c>
      <c r="B3">
        <v>12</v>
      </c>
      <c r="C3">
        <v>111</v>
      </c>
      <c r="D3">
        <v>31</v>
      </c>
      <c r="N3">
        <v>295</v>
      </c>
      <c r="O3">
        <v>24</v>
      </c>
      <c r="P3">
        <v>217</v>
      </c>
      <c r="Q3">
        <v>54</v>
      </c>
    </row>
    <row r="5" spans="1:23" x14ac:dyDescent="0.25">
      <c r="C5" t="s">
        <v>5</v>
      </c>
      <c r="P5" t="s">
        <v>5</v>
      </c>
      <c r="S5" t="s">
        <v>8</v>
      </c>
    </row>
    <row r="6" spans="1:23" x14ac:dyDescent="0.25">
      <c r="C6" t="s">
        <v>2</v>
      </c>
      <c r="D6" t="s">
        <v>4</v>
      </c>
      <c r="E6" t="s">
        <v>3</v>
      </c>
      <c r="F6" t="s">
        <v>29</v>
      </c>
      <c r="P6" t="s">
        <v>2</v>
      </c>
      <c r="Q6" t="s">
        <v>4</v>
      </c>
      <c r="R6" t="s">
        <v>3</v>
      </c>
    </row>
    <row r="7" spans="1:23" x14ac:dyDescent="0.25">
      <c r="A7" t="s">
        <v>6</v>
      </c>
      <c r="B7" t="s">
        <v>2</v>
      </c>
      <c r="C7">
        <v>6</v>
      </c>
      <c r="D7">
        <v>4</v>
      </c>
      <c r="E7">
        <v>2</v>
      </c>
      <c r="F7">
        <f>C7/(SUM(C7:E7))</f>
        <v>0.5</v>
      </c>
      <c r="N7" t="s">
        <v>6</v>
      </c>
      <c r="O7" t="s">
        <v>2</v>
      </c>
      <c r="P7">
        <v>9</v>
      </c>
      <c r="Q7">
        <v>10</v>
      </c>
      <c r="R7">
        <v>5</v>
      </c>
      <c r="S7">
        <f>P7/(SUM(P7:R7))</f>
        <v>0.375</v>
      </c>
    </row>
    <row r="8" spans="1:23" x14ac:dyDescent="0.25">
      <c r="A8" t="s">
        <v>7</v>
      </c>
      <c r="B8" t="s">
        <v>4</v>
      </c>
      <c r="C8">
        <v>12</v>
      </c>
      <c r="D8">
        <v>79</v>
      </c>
      <c r="E8">
        <v>20</v>
      </c>
      <c r="F8">
        <f>D8/(SUM(C8:E8))</f>
        <v>0.71171171171171166</v>
      </c>
      <c r="H8" t="s">
        <v>12</v>
      </c>
      <c r="I8" t="s">
        <v>28</v>
      </c>
      <c r="J8" t="s">
        <v>29</v>
      </c>
      <c r="N8" t="s">
        <v>7</v>
      </c>
      <c r="O8" t="s">
        <v>4</v>
      </c>
      <c r="P8">
        <v>28</v>
      </c>
      <c r="Q8">
        <v>132</v>
      </c>
      <c r="R8">
        <v>57</v>
      </c>
      <c r="S8">
        <f>Q8/(SUM(P8:R8))</f>
        <v>0.60829493087557607</v>
      </c>
      <c r="U8" t="s">
        <v>12</v>
      </c>
      <c r="V8" t="s">
        <v>28</v>
      </c>
      <c r="W8" t="s">
        <v>29</v>
      </c>
    </row>
    <row r="9" spans="1:23" x14ac:dyDescent="0.25">
      <c r="B9" t="s">
        <v>3</v>
      </c>
      <c r="C9">
        <v>0</v>
      </c>
      <c r="D9">
        <v>6</v>
      </c>
      <c r="E9">
        <v>25</v>
      </c>
      <c r="F9">
        <f>E9/(SUM(C9:E9))</f>
        <v>0.80645161290322576</v>
      </c>
      <c r="G9">
        <f>F10/$A$3</f>
        <v>1</v>
      </c>
      <c r="H9">
        <f>(C7+D8+E9)/F10</f>
        <v>0.7142857142857143</v>
      </c>
      <c r="I9">
        <f>G10</f>
        <v>0.43262411347517726</v>
      </c>
      <c r="J9">
        <f>F11</f>
        <v>0.65322580645161288</v>
      </c>
      <c r="O9" t="s">
        <v>3</v>
      </c>
      <c r="P9">
        <v>1</v>
      </c>
      <c r="Q9">
        <v>13</v>
      </c>
      <c r="R9">
        <v>40</v>
      </c>
      <c r="S9">
        <f>R9/(SUM(P9:R9))</f>
        <v>0.7407407407407407</v>
      </c>
      <c r="T9">
        <f>S10/$N$3</f>
        <v>1</v>
      </c>
      <c r="U9">
        <f>(P7+Q8+R9)/S10</f>
        <v>0.61355932203389829</v>
      </c>
      <c r="V9">
        <f>T10</f>
        <v>0.31449948400412797</v>
      </c>
      <c r="W9">
        <f>S11</f>
        <v>0.55787037037037035</v>
      </c>
    </row>
    <row r="10" spans="1:23" x14ac:dyDescent="0.25">
      <c r="B10" t="s">
        <v>28</v>
      </c>
      <c r="C10">
        <f>C7/SUM(C7:C9)</f>
        <v>0.33333333333333331</v>
      </c>
      <c r="D10">
        <f>D8/SUM(D7:D9)</f>
        <v>0.88764044943820219</v>
      </c>
      <c r="E10">
        <f>E9/SUM(E7:E9)</f>
        <v>0.53191489361702127</v>
      </c>
      <c r="F10">
        <f>SUM(C7:E9)</f>
        <v>154</v>
      </c>
      <c r="G10">
        <f>(C10+E10)/2</f>
        <v>0.43262411347517726</v>
      </c>
      <c r="P10">
        <f>P7/SUM(P7:P9)</f>
        <v>0.23684210526315788</v>
      </c>
      <c r="Q10">
        <f>Q8/SUM(Q7:Q9)</f>
        <v>0.85161290322580641</v>
      </c>
      <c r="R10">
        <f>R9/SUM(R7:R9)</f>
        <v>0.39215686274509803</v>
      </c>
      <c r="S10">
        <f>SUM(P7:R9)</f>
        <v>295</v>
      </c>
      <c r="T10">
        <f>(P10+R10)/2</f>
        <v>0.31449948400412797</v>
      </c>
    </row>
    <row r="11" spans="1:23" x14ac:dyDescent="0.25">
      <c r="F11">
        <f>(F7+F9)/2</f>
        <v>0.65322580645161288</v>
      </c>
      <c r="S11">
        <f>(S7+S9)/2</f>
        <v>0.55787037037037035</v>
      </c>
    </row>
    <row r="12" spans="1:23" x14ac:dyDescent="0.25">
      <c r="C12" t="s">
        <v>9</v>
      </c>
      <c r="F12" t="s">
        <v>10</v>
      </c>
      <c r="P12" t="s">
        <v>9</v>
      </c>
      <c r="S12" t="s">
        <v>26</v>
      </c>
    </row>
    <row r="13" spans="1:23" x14ac:dyDescent="0.25">
      <c r="C13" t="s">
        <v>2</v>
      </c>
      <c r="D13" t="s">
        <v>4</v>
      </c>
      <c r="E13" t="s">
        <v>3</v>
      </c>
      <c r="P13" t="s">
        <v>2</v>
      </c>
      <c r="Q13" t="s">
        <v>4</v>
      </c>
      <c r="R13" t="s">
        <v>3</v>
      </c>
    </row>
    <row r="14" spans="1:23" x14ac:dyDescent="0.25">
      <c r="A14" t="s">
        <v>6</v>
      </c>
      <c r="B14" t="s">
        <v>2</v>
      </c>
      <c r="C14">
        <v>11</v>
      </c>
      <c r="D14">
        <v>0</v>
      </c>
      <c r="E14">
        <v>1</v>
      </c>
      <c r="F14">
        <f>C14/(SUM(C14:E14))</f>
        <v>0.91666666666666663</v>
      </c>
      <c r="N14" t="s">
        <v>6</v>
      </c>
      <c r="O14" t="s">
        <v>2</v>
      </c>
      <c r="P14">
        <v>17</v>
      </c>
      <c r="Q14">
        <v>2</v>
      </c>
      <c r="R14">
        <v>4</v>
      </c>
      <c r="S14">
        <f>P14/(SUM(P14:R14))</f>
        <v>0.73913043478260865</v>
      </c>
    </row>
    <row r="15" spans="1:23" x14ac:dyDescent="0.25">
      <c r="A15" t="s">
        <v>7</v>
      </c>
      <c r="B15" t="s">
        <v>4</v>
      </c>
      <c r="C15">
        <v>51</v>
      </c>
      <c r="D15">
        <v>44</v>
      </c>
      <c r="E15">
        <v>14</v>
      </c>
      <c r="F15">
        <f>D15/(SUM(C15:E15))</f>
        <v>0.40366972477064222</v>
      </c>
      <c r="H15" t="s">
        <v>12</v>
      </c>
      <c r="I15" t="s">
        <v>28</v>
      </c>
      <c r="J15" t="s">
        <v>29</v>
      </c>
      <c r="N15" t="s">
        <v>7</v>
      </c>
      <c r="O15" t="s">
        <v>4</v>
      </c>
      <c r="P15">
        <v>96</v>
      </c>
      <c r="Q15">
        <v>76</v>
      </c>
      <c r="R15">
        <v>42</v>
      </c>
      <c r="S15">
        <f>Q15/(SUM(P15:R15))</f>
        <v>0.35514018691588783</v>
      </c>
      <c r="U15" t="s">
        <v>12</v>
      </c>
      <c r="V15" t="s">
        <v>28</v>
      </c>
      <c r="W15" t="s">
        <v>29</v>
      </c>
    </row>
    <row r="16" spans="1:23" x14ac:dyDescent="0.25">
      <c r="B16" t="s">
        <v>3</v>
      </c>
      <c r="C16">
        <v>3</v>
      </c>
      <c r="D16">
        <v>1</v>
      </c>
      <c r="E16">
        <v>27</v>
      </c>
      <c r="F16">
        <f>E16/(SUM(C16:E16))</f>
        <v>0.87096774193548387</v>
      </c>
      <c r="G16">
        <f>F17/$A$3</f>
        <v>0.98701298701298701</v>
      </c>
      <c r="H16">
        <f>(C14+D15+E16)/F17</f>
        <v>0.53947368421052633</v>
      </c>
      <c r="I16">
        <f>G17</f>
        <v>0.40604395604395604</v>
      </c>
      <c r="J16">
        <f>F18</f>
        <v>0.89381720430107525</v>
      </c>
      <c r="O16" t="s">
        <v>3</v>
      </c>
      <c r="P16">
        <v>9</v>
      </c>
      <c r="Q16">
        <v>4</v>
      </c>
      <c r="R16">
        <v>40</v>
      </c>
      <c r="S16">
        <f>R16/(SUM(P16:R16))</f>
        <v>0.75471698113207553</v>
      </c>
      <c r="T16">
        <f>S17/$N$3</f>
        <v>0.98305084745762716</v>
      </c>
      <c r="U16">
        <f>(P14+Q15+R16)/S17</f>
        <v>0.45862068965517239</v>
      </c>
      <c r="V16">
        <f>T17</f>
        <v>0.3022302706824247</v>
      </c>
      <c r="W16">
        <f>S18</f>
        <v>0.74692370795734209</v>
      </c>
    </row>
    <row r="17" spans="1:23" x14ac:dyDescent="0.25">
      <c r="C17">
        <f>C14/SUM(C14:C16)</f>
        <v>0.16923076923076924</v>
      </c>
      <c r="D17">
        <f>D15/SUM(D14:D16)</f>
        <v>0.97777777777777775</v>
      </c>
      <c r="E17">
        <f>E16/SUM(E14:E16)</f>
        <v>0.6428571428571429</v>
      </c>
      <c r="F17">
        <f>SUM(C14:E16)</f>
        <v>152</v>
      </c>
      <c r="G17">
        <f>(C17+E17)/2</f>
        <v>0.40604395604395604</v>
      </c>
      <c r="P17">
        <f>P14/SUM(P14:P16)</f>
        <v>0.13934426229508196</v>
      </c>
      <c r="Q17">
        <f>Q15/SUM(Q14:Q16)</f>
        <v>0.92682926829268297</v>
      </c>
      <c r="R17">
        <f>R16/SUM(R14:R16)</f>
        <v>0.46511627906976744</v>
      </c>
      <c r="S17">
        <f>SUM(P14:R16)</f>
        <v>290</v>
      </c>
      <c r="T17">
        <f>(P17+R17)/2</f>
        <v>0.3022302706824247</v>
      </c>
    </row>
    <row r="18" spans="1:23" x14ac:dyDescent="0.25">
      <c r="F18">
        <f>(F14+F16)/2</f>
        <v>0.89381720430107525</v>
      </c>
      <c r="S18">
        <f>(S14+S16)/2</f>
        <v>0.74692370795734209</v>
      </c>
    </row>
    <row r="19" spans="1:23" x14ac:dyDescent="0.25">
      <c r="C19" t="s">
        <v>11</v>
      </c>
      <c r="P19" t="s">
        <v>11</v>
      </c>
    </row>
    <row r="20" spans="1:23" x14ac:dyDescent="0.25">
      <c r="C20" t="s">
        <v>2</v>
      </c>
      <c r="D20" t="s">
        <v>4</v>
      </c>
      <c r="E20" t="s">
        <v>3</v>
      </c>
      <c r="P20" t="s">
        <v>2</v>
      </c>
      <c r="Q20" t="s">
        <v>4</v>
      </c>
      <c r="R20" t="s">
        <v>3</v>
      </c>
    </row>
    <row r="21" spans="1:23" x14ac:dyDescent="0.25">
      <c r="A21" t="s">
        <v>6</v>
      </c>
      <c r="B21" t="s">
        <v>2</v>
      </c>
      <c r="C21">
        <v>11</v>
      </c>
      <c r="D21">
        <v>0</v>
      </c>
      <c r="E21">
        <v>1</v>
      </c>
      <c r="F21">
        <f>C21/(SUM(C21:E21))</f>
        <v>0.91666666666666663</v>
      </c>
      <c r="N21" t="s">
        <v>6</v>
      </c>
      <c r="O21" t="s">
        <v>2</v>
      </c>
      <c r="P21">
        <v>22</v>
      </c>
      <c r="Q21">
        <v>1</v>
      </c>
      <c r="R21">
        <v>1</v>
      </c>
      <c r="S21">
        <f>P21/(SUM(P21:R21))</f>
        <v>0.91666666666666663</v>
      </c>
    </row>
    <row r="22" spans="1:23" x14ac:dyDescent="0.25">
      <c r="A22" t="s">
        <v>7</v>
      </c>
      <c r="B22" t="s">
        <v>4</v>
      </c>
      <c r="C22">
        <v>66</v>
      </c>
      <c r="D22">
        <v>38</v>
      </c>
      <c r="E22">
        <v>7</v>
      </c>
      <c r="F22">
        <f>D22/(SUM(C22:E22))</f>
        <v>0.34234234234234234</v>
      </c>
      <c r="H22" t="s">
        <v>12</v>
      </c>
      <c r="I22" t="s">
        <v>28</v>
      </c>
      <c r="J22" t="s">
        <v>29</v>
      </c>
      <c r="N22" t="s">
        <v>7</v>
      </c>
      <c r="O22" t="s">
        <v>4</v>
      </c>
      <c r="P22">
        <v>134</v>
      </c>
      <c r="Q22">
        <v>68</v>
      </c>
      <c r="R22">
        <v>15</v>
      </c>
      <c r="S22">
        <f>Q22/(SUM(P22:R22))</f>
        <v>0.31336405529953915</v>
      </c>
      <c r="U22" t="s">
        <v>12</v>
      </c>
      <c r="V22" t="s">
        <v>28</v>
      </c>
      <c r="W22" t="s">
        <v>29</v>
      </c>
    </row>
    <row r="23" spans="1:23" x14ac:dyDescent="0.25">
      <c r="B23" t="s">
        <v>3</v>
      </c>
      <c r="C23">
        <v>5</v>
      </c>
      <c r="D23">
        <v>8</v>
      </c>
      <c r="E23">
        <v>18</v>
      </c>
      <c r="F23">
        <f>E23/(SUM(C23:E23))</f>
        <v>0.58064516129032262</v>
      </c>
      <c r="G23">
        <f>F24/$A$3</f>
        <v>1</v>
      </c>
      <c r="H23">
        <f>(C21+D22+E23)/F24</f>
        <v>0.43506493506493504</v>
      </c>
      <c r="I23">
        <f>G24</f>
        <v>0.41322701688555347</v>
      </c>
      <c r="J23">
        <f>F25</f>
        <v>0.74865591397849462</v>
      </c>
      <c r="O23" t="s">
        <v>3</v>
      </c>
      <c r="P23">
        <v>14</v>
      </c>
      <c r="Q23">
        <v>15</v>
      </c>
      <c r="R23">
        <v>25</v>
      </c>
      <c r="S23">
        <f>R23/(SUM(P23:R23))</f>
        <v>0.46296296296296297</v>
      </c>
      <c r="T23">
        <f>S24/$N$3</f>
        <v>1</v>
      </c>
      <c r="U23">
        <f>(P21+Q22+R23)/S24</f>
        <v>0.38983050847457629</v>
      </c>
      <c r="V23">
        <f>T24</f>
        <v>0.36958393113342897</v>
      </c>
      <c r="W23">
        <f>S25</f>
        <v>0.68981481481481477</v>
      </c>
    </row>
    <row r="24" spans="1:23" x14ac:dyDescent="0.25">
      <c r="C24">
        <f>C21/SUM(C21:C23)</f>
        <v>0.13414634146341464</v>
      </c>
      <c r="D24">
        <f>D22/SUM(D21:D23)</f>
        <v>0.82608695652173914</v>
      </c>
      <c r="E24">
        <f>E23/SUM(E21:E23)</f>
        <v>0.69230769230769229</v>
      </c>
      <c r="F24">
        <f>SUM(C21:E23)</f>
        <v>154</v>
      </c>
      <c r="G24">
        <f>(C24+E24)/2</f>
        <v>0.41322701688555347</v>
      </c>
      <c r="P24">
        <f>P21/SUM(P21:P23)</f>
        <v>0.12941176470588237</v>
      </c>
      <c r="Q24">
        <f>Q22/SUM(Q21:Q23)</f>
        <v>0.80952380952380953</v>
      </c>
      <c r="R24">
        <f>R23/SUM(R21:R23)</f>
        <v>0.6097560975609756</v>
      </c>
      <c r="S24">
        <f>SUM(P21:R23)</f>
        <v>295</v>
      </c>
      <c r="T24">
        <f>(P24+R24)/2</f>
        <v>0.36958393113342897</v>
      </c>
    </row>
    <row r="25" spans="1:23" x14ac:dyDescent="0.25">
      <c r="F25">
        <f>(F21+F23)/2</f>
        <v>0.74865591397849462</v>
      </c>
      <c r="S25">
        <f>(S21+S23)/2</f>
        <v>0.68981481481481477</v>
      </c>
    </row>
    <row r="26" spans="1:23" x14ac:dyDescent="0.25">
      <c r="C26" t="s">
        <v>23</v>
      </c>
      <c r="P26" t="s">
        <v>23</v>
      </c>
    </row>
    <row r="27" spans="1:23" x14ac:dyDescent="0.25">
      <c r="C27" t="s">
        <v>2</v>
      </c>
      <c r="D27" t="s">
        <v>4</v>
      </c>
      <c r="E27" t="s">
        <v>3</v>
      </c>
      <c r="P27" t="s">
        <v>2</v>
      </c>
      <c r="Q27" t="s">
        <v>4</v>
      </c>
      <c r="R27" t="s">
        <v>3</v>
      </c>
    </row>
    <row r="28" spans="1:23" x14ac:dyDescent="0.25">
      <c r="A28" t="s">
        <v>6</v>
      </c>
      <c r="B28" t="s">
        <v>2</v>
      </c>
      <c r="C28">
        <v>9</v>
      </c>
      <c r="D28">
        <v>0</v>
      </c>
      <c r="E28">
        <v>3</v>
      </c>
      <c r="F28">
        <f>C28/(SUM(C28:E28))</f>
        <v>0.75</v>
      </c>
      <c r="N28" t="s">
        <v>6</v>
      </c>
      <c r="O28" t="s">
        <v>2</v>
      </c>
      <c r="P28">
        <v>19</v>
      </c>
      <c r="Q28">
        <v>0</v>
      </c>
      <c r="R28">
        <v>5</v>
      </c>
      <c r="S28">
        <f>P28/(SUM(P28:R28))</f>
        <v>0.79166666666666663</v>
      </c>
    </row>
    <row r="29" spans="1:23" x14ac:dyDescent="0.25">
      <c r="A29" t="s">
        <v>7</v>
      </c>
      <c r="B29" t="s">
        <v>4</v>
      </c>
      <c r="C29">
        <v>17</v>
      </c>
      <c r="D29">
        <v>82</v>
      </c>
      <c r="E29">
        <v>12</v>
      </c>
      <c r="F29">
        <f>D29/(SUM(C29:E29))</f>
        <v>0.73873873873873874</v>
      </c>
      <c r="H29" t="s">
        <v>12</v>
      </c>
      <c r="I29" t="s">
        <v>28</v>
      </c>
      <c r="J29" t="s">
        <v>29</v>
      </c>
      <c r="N29" t="s">
        <v>7</v>
      </c>
      <c r="O29" t="s">
        <v>4</v>
      </c>
      <c r="P29">
        <v>51</v>
      </c>
      <c r="Q29">
        <v>138</v>
      </c>
      <c r="R29">
        <v>28</v>
      </c>
      <c r="S29">
        <f>Q29/(SUM(P29:R29))</f>
        <v>0.63594470046082952</v>
      </c>
      <c r="U29" t="s">
        <v>12</v>
      </c>
      <c r="V29" t="s">
        <v>28</v>
      </c>
      <c r="W29" t="s">
        <v>29</v>
      </c>
    </row>
    <row r="30" spans="1:23" x14ac:dyDescent="0.25">
      <c r="B30" t="s">
        <v>3</v>
      </c>
      <c r="C30">
        <v>6</v>
      </c>
      <c r="D30">
        <v>2</v>
      </c>
      <c r="E30">
        <v>23</v>
      </c>
      <c r="F30">
        <f>E30/(SUM(C30:E30))</f>
        <v>0.74193548387096775</v>
      </c>
      <c r="G30">
        <f>F31/$A$3</f>
        <v>1</v>
      </c>
      <c r="H30">
        <f>(C28+D29+E30)/F31</f>
        <v>0.74025974025974028</v>
      </c>
      <c r="I30">
        <f>G31</f>
        <v>0.44325657894736842</v>
      </c>
      <c r="J30">
        <f>F32</f>
        <v>0.74596774193548387</v>
      </c>
      <c r="O30" t="s">
        <v>3</v>
      </c>
      <c r="P30">
        <v>11</v>
      </c>
      <c r="Q30">
        <v>7</v>
      </c>
      <c r="R30">
        <v>36</v>
      </c>
      <c r="S30">
        <f>R30/(SUM(P30:R30))</f>
        <v>0.66666666666666663</v>
      </c>
      <c r="T30">
        <f>S31/$N$3</f>
        <v>1</v>
      </c>
      <c r="U30">
        <f>(P28+Q29+R30)/S31</f>
        <v>0.65423728813559323</v>
      </c>
      <c r="V30">
        <f>T31</f>
        <v>0.37815351583467527</v>
      </c>
      <c r="W30">
        <f>S32</f>
        <v>0.72916666666666663</v>
      </c>
    </row>
    <row r="31" spans="1:23" x14ac:dyDescent="0.25">
      <c r="C31">
        <f>C28/SUM(C28:C30)</f>
        <v>0.28125</v>
      </c>
      <c r="D31">
        <f>D29/SUM(D28:D30)</f>
        <v>0.97619047619047616</v>
      </c>
      <c r="E31">
        <f>E30/SUM(E28:E30)</f>
        <v>0.60526315789473684</v>
      </c>
      <c r="F31">
        <f>SUM(C28:E30)</f>
        <v>154</v>
      </c>
      <c r="G31">
        <f>(C31+E31)/2</f>
        <v>0.44325657894736842</v>
      </c>
      <c r="P31">
        <f>P28/SUM(P28:P30)</f>
        <v>0.23456790123456789</v>
      </c>
      <c r="Q31">
        <f>Q29/SUM(Q28:Q30)</f>
        <v>0.9517241379310345</v>
      </c>
      <c r="R31">
        <f>R30/SUM(R28:R30)</f>
        <v>0.52173913043478259</v>
      </c>
      <c r="S31">
        <f>SUM(P28:R30)</f>
        <v>295</v>
      </c>
      <c r="T31">
        <f>(P31+R31)/2</f>
        <v>0.37815351583467527</v>
      </c>
    </row>
    <row r="32" spans="1:23" x14ac:dyDescent="0.25">
      <c r="F32">
        <f>(F28+F30)/2</f>
        <v>0.74596774193548387</v>
      </c>
      <c r="S32">
        <f>(S28+S30)/2</f>
        <v>0.72916666666666663</v>
      </c>
    </row>
    <row r="33" spans="1:23" x14ac:dyDescent="0.25">
      <c r="C33" t="s">
        <v>13</v>
      </c>
      <c r="P33" t="s">
        <v>13</v>
      </c>
    </row>
    <row r="34" spans="1:23" x14ac:dyDescent="0.25">
      <c r="C34" t="s">
        <v>2</v>
      </c>
      <c r="D34" t="s">
        <v>4</v>
      </c>
      <c r="E34" t="s">
        <v>3</v>
      </c>
      <c r="P34" t="s">
        <v>2</v>
      </c>
      <c r="Q34" t="s">
        <v>4</v>
      </c>
      <c r="R34" t="s">
        <v>3</v>
      </c>
    </row>
    <row r="35" spans="1:23" x14ac:dyDescent="0.25">
      <c r="A35" t="s">
        <v>6</v>
      </c>
      <c r="B35" t="s">
        <v>2</v>
      </c>
      <c r="C35">
        <v>6</v>
      </c>
      <c r="D35">
        <v>0</v>
      </c>
      <c r="E35">
        <v>1</v>
      </c>
      <c r="F35">
        <f>C35/(SUM(C35:E35))</f>
        <v>0.8571428571428571</v>
      </c>
      <c r="N35" t="s">
        <v>6</v>
      </c>
      <c r="O35" t="s">
        <v>2</v>
      </c>
      <c r="P35">
        <v>8</v>
      </c>
      <c r="Q35">
        <v>1</v>
      </c>
      <c r="R35">
        <v>3</v>
      </c>
      <c r="S35">
        <f>P35/(SUM(P35:R35))</f>
        <v>0.66666666666666663</v>
      </c>
    </row>
    <row r="36" spans="1:23" x14ac:dyDescent="0.25">
      <c r="A36" t="s">
        <v>7</v>
      </c>
      <c r="B36" t="s">
        <v>4</v>
      </c>
      <c r="C36">
        <v>11</v>
      </c>
      <c r="D36">
        <v>38</v>
      </c>
      <c r="E36">
        <v>4</v>
      </c>
      <c r="F36">
        <f>D36/(SUM(C36:E36))</f>
        <v>0.71698113207547165</v>
      </c>
      <c r="H36" t="s">
        <v>12</v>
      </c>
      <c r="I36" t="s">
        <v>28</v>
      </c>
      <c r="J36" t="s">
        <v>29</v>
      </c>
      <c r="N36" t="s">
        <v>7</v>
      </c>
      <c r="O36" t="s">
        <v>4</v>
      </c>
      <c r="P36">
        <v>22</v>
      </c>
      <c r="Q36">
        <v>59</v>
      </c>
      <c r="R36">
        <v>15</v>
      </c>
      <c r="S36">
        <f>Q36/(SUM(P36:R36))</f>
        <v>0.61458333333333337</v>
      </c>
      <c r="U36" t="s">
        <v>12</v>
      </c>
      <c r="V36" t="s">
        <v>28</v>
      </c>
      <c r="W36" t="s">
        <v>29</v>
      </c>
    </row>
    <row r="37" spans="1:23" x14ac:dyDescent="0.25">
      <c r="B37" t="s">
        <v>3</v>
      </c>
      <c r="C37">
        <v>0</v>
      </c>
      <c r="D37">
        <v>0</v>
      </c>
      <c r="E37">
        <v>22</v>
      </c>
      <c r="F37">
        <f>E37/(SUM(C37:E37))</f>
        <v>1</v>
      </c>
      <c r="G37">
        <f>F38/$A$3</f>
        <v>0.53246753246753242</v>
      </c>
      <c r="H37">
        <f>(C35+D36+E37)/F38</f>
        <v>0.80487804878048785</v>
      </c>
      <c r="I37">
        <f>G38</f>
        <v>0.58387799564270149</v>
      </c>
      <c r="J37">
        <f>F39</f>
        <v>0.9285714285714286</v>
      </c>
      <c r="O37" t="s">
        <v>3</v>
      </c>
      <c r="P37">
        <v>1</v>
      </c>
      <c r="Q37">
        <v>3</v>
      </c>
      <c r="R37">
        <v>34</v>
      </c>
      <c r="S37">
        <f>R37/(SUM(P37:R37))</f>
        <v>0.89473684210526316</v>
      </c>
      <c r="T37">
        <f>S38/$N$3</f>
        <v>0.49491525423728816</v>
      </c>
      <c r="U37">
        <f>(P35+Q36+R37)/S38</f>
        <v>0.69178082191780821</v>
      </c>
      <c r="V37">
        <f>T38</f>
        <v>0.45595533498759305</v>
      </c>
      <c r="W37">
        <f>S39</f>
        <v>0.7807017543859649</v>
      </c>
    </row>
    <row r="38" spans="1:23" x14ac:dyDescent="0.25">
      <c r="C38">
        <f>C35/SUM(C35:C37)</f>
        <v>0.35294117647058826</v>
      </c>
      <c r="D38">
        <f>D36/SUM(D35:D37)</f>
        <v>1</v>
      </c>
      <c r="E38">
        <f>E37/SUM(E35:E37)</f>
        <v>0.81481481481481477</v>
      </c>
      <c r="F38">
        <f>SUM(C35:E37)</f>
        <v>82</v>
      </c>
      <c r="G38">
        <f>(C38+E38)/2</f>
        <v>0.58387799564270149</v>
      </c>
      <c r="P38">
        <f>P35/SUM(P35:P37)</f>
        <v>0.25806451612903225</v>
      </c>
      <c r="Q38">
        <f>Q36/SUM(Q35:Q37)</f>
        <v>0.93650793650793651</v>
      </c>
      <c r="R38">
        <f>R37/SUM(R35:R37)</f>
        <v>0.65384615384615385</v>
      </c>
      <c r="S38">
        <f>SUM(P35:R37)</f>
        <v>146</v>
      </c>
      <c r="T38">
        <f>(P38+R38)/2</f>
        <v>0.45595533498759305</v>
      </c>
    </row>
    <row r="39" spans="1:23" x14ac:dyDescent="0.25">
      <c r="F39">
        <f>(F35+F37)/2</f>
        <v>0.9285714285714286</v>
      </c>
      <c r="S39">
        <f>(S35+S37)/2</f>
        <v>0.7807017543859649</v>
      </c>
    </row>
    <row r="40" spans="1:23" x14ac:dyDescent="0.25">
      <c r="C40" t="s">
        <v>14</v>
      </c>
      <c r="P40" t="s">
        <v>14</v>
      </c>
    </row>
    <row r="41" spans="1:23" x14ac:dyDescent="0.25">
      <c r="C41" t="s">
        <v>2</v>
      </c>
      <c r="D41" t="s">
        <v>4</v>
      </c>
      <c r="E41" t="s">
        <v>3</v>
      </c>
      <c r="P41" t="s">
        <v>2</v>
      </c>
      <c r="Q41" t="s">
        <v>4</v>
      </c>
      <c r="R41" t="s">
        <v>3</v>
      </c>
    </row>
    <row r="42" spans="1:23" x14ac:dyDescent="0.25">
      <c r="A42" t="s">
        <v>6</v>
      </c>
      <c r="B42" t="s">
        <v>2</v>
      </c>
      <c r="C42">
        <v>5</v>
      </c>
      <c r="D42">
        <v>0</v>
      </c>
      <c r="E42">
        <v>0</v>
      </c>
      <c r="F42">
        <f>C42/(SUM(C42:E42))</f>
        <v>1</v>
      </c>
      <c r="N42" t="s">
        <v>6</v>
      </c>
      <c r="O42" t="s">
        <v>2</v>
      </c>
      <c r="P42">
        <v>8</v>
      </c>
      <c r="Q42">
        <v>1</v>
      </c>
      <c r="R42">
        <v>0</v>
      </c>
      <c r="S42">
        <f>P42/(SUM(P42:R42))</f>
        <v>0.88888888888888884</v>
      </c>
    </row>
    <row r="43" spans="1:23" x14ac:dyDescent="0.25">
      <c r="A43" t="s">
        <v>7</v>
      </c>
      <c r="B43" t="s">
        <v>4</v>
      </c>
      <c r="C43">
        <v>12</v>
      </c>
      <c r="D43">
        <v>33</v>
      </c>
      <c r="E43">
        <v>1</v>
      </c>
      <c r="F43">
        <f>D43/(SUM(C43:E43))</f>
        <v>0.71739130434782605</v>
      </c>
      <c r="H43" t="s">
        <v>12</v>
      </c>
      <c r="I43" t="s">
        <v>28</v>
      </c>
      <c r="J43" t="s">
        <v>29</v>
      </c>
      <c r="N43" t="s">
        <v>7</v>
      </c>
      <c r="O43" t="s">
        <v>4</v>
      </c>
      <c r="P43">
        <v>27</v>
      </c>
      <c r="Q43">
        <v>55</v>
      </c>
      <c r="R43">
        <v>4</v>
      </c>
      <c r="S43">
        <f>Q43/(SUM(P43:R43))</f>
        <v>0.63953488372093026</v>
      </c>
      <c r="U43" t="s">
        <v>12</v>
      </c>
      <c r="V43" t="s">
        <v>28</v>
      </c>
      <c r="W43" t="s">
        <v>29</v>
      </c>
    </row>
    <row r="44" spans="1:23" x14ac:dyDescent="0.25">
      <c r="B44" t="s">
        <v>3</v>
      </c>
      <c r="C44">
        <v>0</v>
      </c>
      <c r="D44">
        <v>2</v>
      </c>
      <c r="E44">
        <v>15</v>
      </c>
      <c r="F44">
        <f>E44/(SUM(C44:E44))</f>
        <v>0.88235294117647056</v>
      </c>
      <c r="G44">
        <f>F45/$A$3</f>
        <v>0.44155844155844154</v>
      </c>
      <c r="H44">
        <f>(C42+D43+E44)/F45</f>
        <v>0.77941176470588236</v>
      </c>
      <c r="I44">
        <f>G45</f>
        <v>0.6158088235294118</v>
      </c>
      <c r="J44">
        <f>F46</f>
        <v>0.94117647058823528</v>
      </c>
      <c r="O44" t="s">
        <v>3</v>
      </c>
      <c r="P44">
        <v>1</v>
      </c>
      <c r="Q44">
        <v>4</v>
      </c>
      <c r="R44">
        <v>21</v>
      </c>
      <c r="S44">
        <f>R44/(SUM(P44:R44))</f>
        <v>0.80769230769230771</v>
      </c>
      <c r="T44">
        <f>S45/$N$3</f>
        <v>0.4101694915254237</v>
      </c>
      <c r="U44">
        <f>(P42+Q43+R44)/S45</f>
        <v>0.69421487603305787</v>
      </c>
      <c r="V44">
        <f>T45</f>
        <v>0.53111111111111109</v>
      </c>
      <c r="W44">
        <f>S46</f>
        <v>0.84829059829059827</v>
      </c>
    </row>
    <row r="45" spans="1:23" x14ac:dyDescent="0.25">
      <c r="C45">
        <f>C42/SUM(C42:C44)</f>
        <v>0.29411764705882354</v>
      </c>
      <c r="D45">
        <f>D43/SUM(D42:D44)</f>
        <v>0.94285714285714284</v>
      </c>
      <c r="E45">
        <f>E44/SUM(E42:E44)</f>
        <v>0.9375</v>
      </c>
      <c r="F45">
        <f>SUM(C42:E44)</f>
        <v>68</v>
      </c>
      <c r="G45">
        <f>(C45+E45)/2</f>
        <v>0.6158088235294118</v>
      </c>
      <c r="P45">
        <f>P42/SUM(P42:P44)</f>
        <v>0.22222222222222221</v>
      </c>
      <c r="Q45">
        <f>Q43/SUM(Q42:Q44)</f>
        <v>0.91666666666666663</v>
      </c>
      <c r="R45">
        <f>R44/SUM(R42:R44)</f>
        <v>0.84</v>
      </c>
      <c r="S45">
        <f>SUM(P42:R44)</f>
        <v>121</v>
      </c>
      <c r="T45">
        <f>(P45+R45)/2</f>
        <v>0.53111111111111109</v>
      </c>
    </row>
    <row r="46" spans="1:23" x14ac:dyDescent="0.25">
      <c r="F46">
        <f>(F42+F44)/2</f>
        <v>0.94117647058823528</v>
      </c>
      <c r="S46">
        <f>(S42+S44)/2</f>
        <v>0.84829059829059827</v>
      </c>
    </row>
    <row r="47" spans="1:23" x14ac:dyDescent="0.25">
      <c r="C47" t="s">
        <v>15</v>
      </c>
      <c r="P47" t="s">
        <v>15</v>
      </c>
    </row>
    <row r="48" spans="1:23" x14ac:dyDescent="0.25">
      <c r="C48" t="s">
        <v>2</v>
      </c>
      <c r="D48" t="s">
        <v>4</v>
      </c>
      <c r="E48" t="s">
        <v>3</v>
      </c>
      <c r="P48" t="s">
        <v>2</v>
      </c>
      <c r="Q48" t="s">
        <v>4</v>
      </c>
      <c r="R48" t="s">
        <v>3</v>
      </c>
    </row>
    <row r="49" spans="1:23" x14ac:dyDescent="0.25">
      <c r="A49" t="s">
        <v>6</v>
      </c>
      <c r="B49" t="s">
        <v>2</v>
      </c>
      <c r="C49">
        <v>5</v>
      </c>
      <c r="D49">
        <v>0</v>
      </c>
      <c r="E49">
        <v>1</v>
      </c>
      <c r="F49">
        <f>C49/(SUM(C49:E49))</f>
        <v>0.83333333333333337</v>
      </c>
      <c r="N49" t="s">
        <v>6</v>
      </c>
      <c r="O49" t="s">
        <v>2</v>
      </c>
      <c r="P49">
        <v>7</v>
      </c>
      <c r="Q49">
        <v>0</v>
      </c>
      <c r="R49">
        <v>2</v>
      </c>
      <c r="S49">
        <f>P49/(SUM(P49:R49))</f>
        <v>0.77777777777777779</v>
      </c>
    </row>
    <row r="50" spans="1:23" x14ac:dyDescent="0.25">
      <c r="A50" t="s">
        <v>7</v>
      </c>
      <c r="B50" t="s">
        <v>4</v>
      </c>
      <c r="C50">
        <v>5</v>
      </c>
      <c r="D50">
        <v>61</v>
      </c>
      <c r="E50">
        <v>2</v>
      </c>
      <c r="F50">
        <f>D50/(SUM(C50:E50))</f>
        <v>0.8970588235294118</v>
      </c>
      <c r="H50" t="s">
        <v>12</v>
      </c>
      <c r="I50" t="s">
        <v>28</v>
      </c>
      <c r="J50" t="s">
        <v>29</v>
      </c>
      <c r="N50" t="s">
        <v>7</v>
      </c>
      <c r="O50" t="s">
        <v>4</v>
      </c>
      <c r="P50">
        <v>10</v>
      </c>
      <c r="Q50">
        <v>92</v>
      </c>
      <c r="R50">
        <v>9</v>
      </c>
      <c r="S50">
        <f>Q50/(SUM(P50:R50))</f>
        <v>0.8288288288288288</v>
      </c>
      <c r="U50" t="s">
        <v>12</v>
      </c>
      <c r="V50" t="s">
        <v>28</v>
      </c>
      <c r="W50" t="s">
        <v>29</v>
      </c>
    </row>
    <row r="51" spans="1:23" x14ac:dyDescent="0.25">
      <c r="B51" t="s">
        <v>3</v>
      </c>
      <c r="C51">
        <v>0</v>
      </c>
      <c r="D51">
        <v>2</v>
      </c>
      <c r="E51">
        <v>21</v>
      </c>
      <c r="F51">
        <f>E51/(SUM(C51:E51))</f>
        <v>0.91304347826086951</v>
      </c>
      <c r="G51">
        <f>F52/$A$3</f>
        <v>0.62987012987012991</v>
      </c>
      <c r="H51">
        <f>(C49+D50+E51)/F52</f>
        <v>0.89690721649484539</v>
      </c>
      <c r="I51">
        <f>G52</f>
        <v>0.6875</v>
      </c>
      <c r="J51">
        <f>F53</f>
        <v>0.87318840579710144</v>
      </c>
      <c r="O51" t="s">
        <v>3</v>
      </c>
      <c r="P51">
        <v>0</v>
      </c>
      <c r="Q51">
        <v>4</v>
      </c>
      <c r="R51">
        <v>32</v>
      </c>
      <c r="S51">
        <f>R51/(SUM(P51:R51))</f>
        <v>0.88888888888888884</v>
      </c>
      <c r="T51">
        <f>S52/$N$3</f>
        <v>0.52881355932203389</v>
      </c>
      <c r="U51">
        <f>(P49+Q50+R51)/S52</f>
        <v>0.83974358974358976</v>
      </c>
      <c r="V51">
        <f>T52</f>
        <v>0.57797537619699035</v>
      </c>
      <c r="W51">
        <f>S53</f>
        <v>0.83333333333333326</v>
      </c>
    </row>
    <row r="52" spans="1:23" x14ac:dyDescent="0.25">
      <c r="C52">
        <f>C49/SUM(C49:C51)</f>
        <v>0.5</v>
      </c>
      <c r="D52">
        <f>D50/SUM(D49:D51)</f>
        <v>0.96825396825396826</v>
      </c>
      <c r="E52">
        <f>E51/SUM(E49:E51)</f>
        <v>0.875</v>
      </c>
      <c r="F52">
        <f>SUM(C49:E51)</f>
        <v>97</v>
      </c>
      <c r="G52">
        <f>(C52+E52)/2</f>
        <v>0.6875</v>
      </c>
      <c r="P52">
        <f>P49/SUM(P49:P51)</f>
        <v>0.41176470588235292</v>
      </c>
      <c r="Q52">
        <f>Q50/SUM(Q49:Q51)</f>
        <v>0.95833333333333337</v>
      </c>
      <c r="R52">
        <f>R51/SUM(R49:R51)</f>
        <v>0.7441860465116279</v>
      </c>
      <c r="S52">
        <f>SUM(P49:R51)</f>
        <v>156</v>
      </c>
      <c r="T52">
        <f>(P52+R52)/2</f>
        <v>0.57797537619699035</v>
      </c>
    </row>
    <row r="53" spans="1:23" x14ac:dyDescent="0.25">
      <c r="F53">
        <f>(F49+F51)/2</f>
        <v>0.87318840579710144</v>
      </c>
      <c r="S53">
        <f>(S49+S51)/2</f>
        <v>0.83333333333333326</v>
      </c>
    </row>
    <row r="54" spans="1:23" x14ac:dyDescent="0.25">
      <c r="C54" t="s">
        <v>16</v>
      </c>
      <c r="P54" t="s">
        <v>16</v>
      </c>
    </row>
    <row r="55" spans="1:23" x14ac:dyDescent="0.25">
      <c r="C55" t="s">
        <v>2</v>
      </c>
      <c r="D55" t="s">
        <v>4</v>
      </c>
      <c r="E55" t="s">
        <v>3</v>
      </c>
      <c r="P55" t="s">
        <v>2</v>
      </c>
      <c r="Q55" t="s">
        <v>4</v>
      </c>
      <c r="R55" t="s">
        <v>3</v>
      </c>
    </row>
    <row r="56" spans="1:23" x14ac:dyDescent="0.25">
      <c r="A56" t="s">
        <v>6</v>
      </c>
      <c r="B56" t="s">
        <v>2</v>
      </c>
      <c r="C56">
        <v>10</v>
      </c>
      <c r="D56">
        <v>0</v>
      </c>
      <c r="E56">
        <v>0</v>
      </c>
      <c r="F56">
        <f>C56/(SUM(C56:E56))</f>
        <v>1</v>
      </c>
      <c r="N56" t="s">
        <v>6</v>
      </c>
      <c r="O56" t="s">
        <v>2</v>
      </c>
      <c r="P56">
        <v>16</v>
      </c>
      <c r="Q56">
        <v>0</v>
      </c>
      <c r="R56">
        <v>0</v>
      </c>
      <c r="S56">
        <f>P56/(SUM(P56:R56))</f>
        <v>1</v>
      </c>
    </row>
    <row r="57" spans="1:23" x14ac:dyDescent="0.25">
      <c r="A57" t="s">
        <v>7</v>
      </c>
      <c r="B57" t="s">
        <v>4</v>
      </c>
      <c r="C57">
        <v>36</v>
      </c>
      <c r="D57">
        <v>18</v>
      </c>
      <c r="E57">
        <v>1</v>
      </c>
      <c r="F57">
        <f>D57/(SUM(C57:E57))</f>
        <v>0.32727272727272727</v>
      </c>
      <c r="H57" t="s">
        <v>12</v>
      </c>
      <c r="I57" t="s">
        <v>28</v>
      </c>
      <c r="J57" t="s">
        <v>29</v>
      </c>
      <c r="N57" t="s">
        <v>7</v>
      </c>
      <c r="O57" t="s">
        <v>4</v>
      </c>
      <c r="P57">
        <v>67</v>
      </c>
      <c r="Q57">
        <v>31</v>
      </c>
      <c r="R57">
        <v>6</v>
      </c>
      <c r="S57">
        <f>Q57/(SUM(P57:R57))</f>
        <v>0.29807692307692307</v>
      </c>
      <c r="U57" t="s">
        <v>12</v>
      </c>
      <c r="V57" t="s">
        <v>28</v>
      </c>
      <c r="W57" t="s">
        <v>29</v>
      </c>
    </row>
    <row r="58" spans="1:23" x14ac:dyDescent="0.25">
      <c r="B58" t="s">
        <v>3</v>
      </c>
      <c r="C58">
        <v>1</v>
      </c>
      <c r="D58">
        <v>0</v>
      </c>
      <c r="E58">
        <v>17</v>
      </c>
      <c r="F58">
        <f>E58/(SUM(C58:E58))</f>
        <v>0.94444444444444442</v>
      </c>
      <c r="G58">
        <f>F59/$A$3</f>
        <v>0.53896103896103897</v>
      </c>
      <c r="H58">
        <f>(C56+D57+E58)/F59</f>
        <v>0.54216867469879515</v>
      </c>
      <c r="I58">
        <f>G59</f>
        <v>0.57860520094562651</v>
      </c>
      <c r="J58">
        <f>F60</f>
        <v>0.97222222222222221</v>
      </c>
      <c r="O58" t="s">
        <v>3</v>
      </c>
      <c r="P58">
        <v>7</v>
      </c>
      <c r="Q58">
        <v>2</v>
      </c>
      <c r="R58">
        <v>24</v>
      </c>
      <c r="S58">
        <f>R58/(SUM(P58:R58))</f>
        <v>0.72727272727272729</v>
      </c>
      <c r="T58">
        <f>S59/$N$3</f>
        <v>0.51864406779661021</v>
      </c>
      <c r="U58">
        <f>(P56+Q57+R58)/S59</f>
        <v>0.46405228758169936</v>
      </c>
      <c r="V58">
        <f>T59</f>
        <v>0.48888888888888893</v>
      </c>
      <c r="W58">
        <f>S60</f>
        <v>0.86363636363636365</v>
      </c>
    </row>
    <row r="59" spans="1:23" x14ac:dyDescent="0.25">
      <c r="C59">
        <f>C56/SUM(C56:C58)</f>
        <v>0.21276595744680851</v>
      </c>
      <c r="D59">
        <f>D57/SUM(D56:D58)</f>
        <v>1</v>
      </c>
      <c r="E59">
        <f>E58/SUM(E56:E58)</f>
        <v>0.94444444444444442</v>
      </c>
      <c r="F59">
        <f>SUM(C56:E58)</f>
        <v>83</v>
      </c>
      <c r="G59">
        <f>(C59+E59)/2</f>
        <v>0.57860520094562651</v>
      </c>
      <c r="P59">
        <f>P56/SUM(P56:P58)</f>
        <v>0.17777777777777778</v>
      </c>
      <c r="Q59">
        <f>Q57/SUM(Q56:Q58)</f>
        <v>0.93939393939393945</v>
      </c>
      <c r="R59">
        <f>R58/SUM(R56:R58)</f>
        <v>0.8</v>
      </c>
      <c r="S59">
        <f>SUM(P56:R58)</f>
        <v>153</v>
      </c>
      <c r="T59">
        <f>(P59+R59)/2</f>
        <v>0.48888888888888893</v>
      </c>
    </row>
    <row r="60" spans="1:23" x14ac:dyDescent="0.25">
      <c r="F60">
        <f>(F56+F58)/2</f>
        <v>0.97222222222222221</v>
      </c>
      <c r="S60">
        <f>(S56+S58)/2</f>
        <v>0.86363636363636365</v>
      </c>
    </row>
    <row r="61" spans="1:23" x14ac:dyDescent="0.25">
      <c r="C61" t="s">
        <v>17</v>
      </c>
      <c r="P61" t="s">
        <v>17</v>
      </c>
    </row>
    <row r="62" spans="1:23" x14ac:dyDescent="0.25">
      <c r="C62" t="s">
        <v>2</v>
      </c>
      <c r="D62" t="s">
        <v>4</v>
      </c>
      <c r="E62" t="s">
        <v>3</v>
      </c>
      <c r="P62" t="s">
        <v>2</v>
      </c>
      <c r="Q62" t="s">
        <v>4</v>
      </c>
      <c r="R62" t="s">
        <v>3</v>
      </c>
    </row>
    <row r="63" spans="1:23" x14ac:dyDescent="0.25">
      <c r="A63" t="s">
        <v>6</v>
      </c>
      <c r="B63" t="s">
        <v>2</v>
      </c>
      <c r="C63">
        <v>9</v>
      </c>
      <c r="D63">
        <v>0</v>
      </c>
      <c r="E63">
        <v>1</v>
      </c>
      <c r="F63">
        <f>C63/(SUM(C63:E63))</f>
        <v>0.9</v>
      </c>
      <c r="N63" t="s">
        <v>6</v>
      </c>
      <c r="O63" t="s">
        <v>2</v>
      </c>
      <c r="P63">
        <v>16</v>
      </c>
      <c r="Q63">
        <v>0</v>
      </c>
      <c r="R63">
        <v>3</v>
      </c>
      <c r="S63">
        <f>P63/(SUM(P63:R63))</f>
        <v>0.84210526315789469</v>
      </c>
    </row>
    <row r="64" spans="1:23" x14ac:dyDescent="0.25">
      <c r="A64" t="s">
        <v>7</v>
      </c>
      <c r="B64" t="s">
        <v>4</v>
      </c>
      <c r="C64">
        <v>12</v>
      </c>
      <c r="D64">
        <v>37</v>
      </c>
      <c r="E64">
        <v>4</v>
      </c>
      <c r="F64">
        <f>D64/(SUM(C64:E64))</f>
        <v>0.69811320754716977</v>
      </c>
      <c r="H64" t="s">
        <v>12</v>
      </c>
      <c r="I64" t="s">
        <v>28</v>
      </c>
      <c r="J64" t="s">
        <v>29</v>
      </c>
      <c r="N64" t="s">
        <v>7</v>
      </c>
      <c r="O64" t="s">
        <v>4</v>
      </c>
      <c r="P64">
        <v>25</v>
      </c>
      <c r="Q64">
        <v>56</v>
      </c>
      <c r="R64">
        <v>14</v>
      </c>
      <c r="S64">
        <f>Q64/(SUM(P64:R64))</f>
        <v>0.58947368421052626</v>
      </c>
      <c r="U64" t="s">
        <v>12</v>
      </c>
      <c r="V64" t="s">
        <v>28</v>
      </c>
      <c r="W64" t="s">
        <v>29</v>
      </c>
    </row>
    <row r="65" spans="1:23" x14ac:dyDescent="0.25">
      <c r="B65" t="s">
        <v>3</v>
      </c>
      <c r="C65">
        <v>1</v>
      </c>
      <c r="D65">
        <v>0</v>
      </c>
      <c r="E65">
        <v>21</v>
      </c>
      <c r="F65">
        <f>E65/(SUM(C65:E65))</f>
        <v>0.95454545454545459</v>
      </c>
      <c r="G65">
        <f>F66/$A$3</f>
        <v>0.55194805194805197</v>
      </c>
      <c r="H65">
        <f>(C63+D64+E65)/F66</f>
        <v>0.78823529411764703</v>
      </c>
      <c r="I65">
        <f>G66</f>
        <v>0.60839160839160844</v>
      </c>
      <c r="J65">
        <f>F67</f>
        <v>0.92727272727272725</v>
      </c>
      <c r="O65" t="s">
        <v>3</v>
      </c>
      <c r="P65">
        <v>4</v>
      </c>
      <c r="Q65">
        <v>2</v>
      </c>
      <c r="R65">
        <v>31</v>
      </c>
      <c r="S65">
        <f>R65/(SUM(P65:R65))</f>
        <v>0.83783783783783783</v>
      </c>
      <c r="T65">
        <f>S66/$N$3</f>
        <v>0.51186440677966105</v>
      </c>
      <c r="U65">
        <f>(P63+Q64+R65)/S66</f>
        <v>0.68211920529801329</v>
      </c>
      <c r="V65">
        <f>T66</f>
        <v>0.50069444444444444</v>
      </c>
      <c r="W65">
        <f>S67</f>
        <v>0.8399715504978662</v>
      </c>
    </row>
    <row r="66" spans="1:23" x14ac:dyDescent="0.25">
      <c r="C66">
        <f>C63/SUM(C63:C65)</f>
        <v>0.40909090909090912</v>
      </c>
      <c r="D66">
        <f>D64/SUM(D63:D65)</f>
        <v>1</v>
      </c>
      <c r="E66">
        <f>E65/SUM(E63:E65)</f>
        <v>0.80769230769230771</v>
      </c>
      <c r="F66">
        <f>SUM(C63:E65)</f>
        <v>85</v>
      </c>
      <c r="G66">
        <f>(C66+E66)/2</f>
        <v>0.60839160839160844</v>
      </c>
      <c r="P66">
        <f>P63/SUM(P63:P65)</f>
        <v>0.35555555555555557</v>
      </c>
      <c r="Q66">
        <f>Q64/SUM(Q63:Q65)</f>
        <v>0.96551724137931039</v>
      </c>
      <c r="R66">
        <f>R65/SUM(R63:R65)</f>
        <v>0.64583333333333337</v>
      </c>
      <c r="S66">
        <f>SUM(P63:R65)</f>
        <v>151</v>
      </c>
      <c r="T66">
        <f>(P66+R66)/2</f>
        <v>0.50069444444444444</v>
      </c>
    </row>
    <row r="67" spans="1:23" x14ac:dyDescent="0.25">
      <c r="F67">
        <f>(F63+F65)/2</f>
        <v>0.92727272727272725</v>
      </c>
      <c r="S67">
        <f>(S63+S65)/2</f>
        <v>0.8399715504978662</v>
      </c>
    </row>
    <row r="68" spans="1:23" x14ac:dyDescent="0.25">
      <c r="C68" t="s">
        <v>18</v>
      </c>
      <c r="P68" t="s">
        <v>18</v>
      </c>
    </row>
    <row r="69" spans="1:23" x14ac:dyDescent="0.25">
      <c r="C69" t="s">
        <v>2</v>
      </c>
      <c r="D69" t="s">
        <v>4</v>
      </c>
      <c r="E69" t="s">
        <v>3</v>
      </c>
      <c r="P69" t="s">
        <v>2</v>
      </c>
      <c r="Q69" t="s">
        <v>4</v>
      </c>
      <c r="R69" t="s">
        <v>3</v>
      </c>
    </row>
    <row r="70" spans="1:23" x14ac:dyDescent="0.25">
      <c r="A70" t="s">
        <v>6</v>
      </c>
      <c r="B70" t="s">
        <v>2</v>
      </c>
      <c r="C70">
        <v>8</v>
      </c>
      <c r="D70">
        <v>0</v>
      </c>
      <c r="E70">
        <v>0</v>
      </c>
      <c r="F70">
        <f>C70/(SUM(C70:E70))</f>
        <v>1</v>
      </c>
      <c r="N70" t="s">
        <v>6</v>
      </c>
      <c r="O70" t="s">
        <v>2</v>
      </c>
      <c r="P70">
        <v>17</v>
      </c>
      <c r="Q70">
        <v>0</v>
      </c>
      <c r="R70">
        <v>0</v>
      </c>
      <c r="S70">
        <f>P70/(SUM(P70:R70))</f>
        <v>1</v>
      </c>
    </row>
    <row r="71" spans="1:23" x14ac:dyDescent="0.25">
      <c r="A71" t="s">
        <v>7</v>
      </c>
      <c r="B71" t="s">
        <v>4</v>
      </c>
      <c r="C71">
        <v>12</v>
      </c>
      <c r="D71">
        <v>30</v>
      </c>
      <c r="E71">
        <v>1</v>
      </c>
      <c r="F71">
        <f>D71/(SUM(C71:E71))</f>
        <v>0.69767441860465118</v>
      </c>
      <c r="H71" t="s">
        <v>12</v>
      </c>
      <c r="I71" t="s">
        <v>28</v>
      </c>
      <c r="J71" t="s">
        <v>29</v>
      </c>
      <c r="N71" t="s">
        <v>7</v>
      </c>
      <c r="O71" t="s">
        <v>4</v>
      </c>
      <c r="P71">
        <v>37</v>
      </c>
      <c r="Q71">
        <v>50</v>
      </c>
      <c r="R71">
        <v>4</v>
      </c>
      <c r="S71">
        <f>Q71/(SUM(P71:R71))</f>
        <v>0.5494505494505495</v>
      </c>
      <c r="U71" t="s">
        <v>12</v>
      </c>
      <c r="V71" t="s">
        <v>28</v>
      </c>
      <c r="W71" t="s">
        <v>29</v>
      </c>
    </row>
    <row r="72" spans="1:23" x14ac:dyDescent="0.25">
      <c r="B72" t="s">
        <v>3</v>
      </c>
      <c r="C72">
        <v>3</v>
      </c>
      <c r="D72">
        <v>1</v>
      </c>
      <c r="E72">
        <v>14</v>
      </c>
      <c r="F72">
        <f>E72/(SUM(C72:E72))</f>
        <v>0.77777777777777779</v>
      </c>
      <c r="G72">
        <f>F73/$A$3</f>
        <v>0.44805194805194803</v>
      </c>
      <c r="H72">
        <f>(C70+D71+E72)/F73</f>
        <v>0.75362318840579712</v>
      </c>
      <c r="I72">
        <f>G73</f>
        <v>0.64057971014492754</v>
      </c>
      <c r="J72">
        <f>F74</f>
        <v>0.88888888888888884</v>
      </c>
      <c r="O72" t="s">
        <v>3</v>
      </c>
      <c r="P72">
        <v>6</v>
      </c>
      <c r="Q72">
        <v>3</v>
      </c>
      <c r="R72">
        <v>20</v>
      </c>
      <c r="S72">
        <f>R72/(SUM(P72:R72))</f>
        <v>0.68965517241379315</v>
      </c>
      <c r="T72">
        <f>S73/$N$3</f>
        <v>0.46440677966101696</v>
      </c>
      <c r="U72">
        <f>(P70+Q71+R72)/S73</f>
        <v>0.63503649635036497</v>
      </c>
      <c r="V72">
        <f>T73</f>
        <v>0.55833333333333335</v>
      </c>
      <c r="W72">
        <f>S74</f>
        <v>0.84482758620689657</v>
      </c>
    </row>
    <row r="73" spans="1:23" x14ac:dyDescent="0.25">
      <c r="C73">
        <f>C70/SUM(C70:C72)</f>
        <v>0.34782608695652173</v>
      </c>
      <c r="D73">
        <f>D71/SUM(D70:D72)</f>
        <v>0.967741935483871</v>
      </c>
      <c r="E73">
        <f>E72/SUM(E70:E72)</f>
        <v>0.93333333333333335</v>
      </c>
      <c r="F73">
        <f>SUM(C70:E72)</f>
        <v>69</v>
      </c>
      <c r="G73">
        <f>(C73+E73)/2</f>
        <v>0.64057971014492754</v>
      </c>
      <c r="P73">
        <f>P70/SUM(P70:P72)</f>
        <v>0.28333333333333333</v>
      </c>
      <c r="Q73">
        <f>Q71/SUM(Q70:Q72)</f>
        <v>0.94339622641509435</v>
      </c>
      <c r="R73">
        <f>R72/SUM(R70:R72)</f>
        <v>0.83333333333333337</v>
      </c>
      <c r="S73">
        <f>SUM(P70:R72)</f>
        <v>137</v>
      </c>
      <c r="T73">
        <f>(P73+R73)/2</f>
        <v>0.55833333333333335</v>
      </c>
    </row>
    <row r="74" spans="1:23" x14ac:dyDescent="0.25">
      <c r="F74">
        <f>(F70+F72)/2</f>
        <v>0.88888888888888884</v>
      </c>
      <c r="S74">
        <f>(S70+S72)/2</f>
        <v>0.84482758620689657</v>
      </c>
    </row>
    <row r="75" spans="1:23" x14ac:dyDescent="0.25">
      <c r="C75" t="s">
        <v>19</v>
      </c>
      <c r="P75" t="s">
        <v>19</v>
      </c>
    </row>
    <row r="76" spans="1:23" x14ac:dyDescent="0.25">
      <c r="C76" t="s">
        <v>2</v>
      </c>
      <c r="D76" t="s">
        <v>4</v>
      </c>
      <c r="E76" t="s">
        <v>3</v>
      </c>
      <c r="P76" t="s">
        <v>2</v>
      </c>
      <c r="Q76" t="s">
        <v>4</v>
      </c>
      <c r="R76" t="s">
        <v>3</v>
      </c>
    </row>
    <row r="77" spans="1:23" x14ac:dyDescent="0.25">
      <c r="A77" t="s">
        <v>6</v>
      </c>
      <c r="B77" t="s">
        <v>2</v>
      </c>
      <c r="C77">
        <v>5</v>
      </c>
      <c r="D77">
        <v>0</v>
      </c>
      <c r="E77">
        <v>0</v>
      </c>
      <c r="F77">
        <f>C77/(SUM(C77:E77))</f>
        <v>1</v>
      </c>
      <c r="N77" t="s">
        <v>6</v>
      </c>
      <c r="O77" t="s">
        <v>2</v>
      </c>
      <c r="P77">
        <v>7</v>
      </c>
      <c r="Q77">
        <v>0</v>
      </c>
      <c r="R77">
        <v>0</v>
      </c>
      <c r="S77">
        <f>P77/(SUM(P77:R77))</f>
        <v>1</v>
      </c>
    </row>
    <row r="78" spans="1:23" x14ac:dyDescent="0.25">
      <c r="A78" t="s">
        <v>7</v>
      </c>
      <c r="B78" t="s">
        <v>4</v>
      </c>
      <c r="C78">
        <v>11</v>
      </c>
      <c r="D78">
        <v>17</v>
      </c>
      <c r="E78">
        <v>0</v>
      </c>
      <c r="F78">
        <f>D78/(SUM(C78:E78))</f>
        <v>0.6071428571428571</v>
      </c>
      <c r="H78" t="s">
        <v>12</v>
      </c>
      <c r="I78" t="s">
        <v>28</v>
      </c>
      <c r="J78" t="s">
        <v>29</v>
      </c>
      <c r="N78" t="s">
        <v>7</v>
      </c>
      <c r="O78" t="s">
        <v>4</v>
      </c>
      <c r="P78">
        <v>22</v>
      </c>
      <c r="Q78">
        <v>29</v>
      </c>
      <c r="R78">
        <v>1</v>
      </c>
      <c r="S78">
        <f>Q78/(SUM(P78:R78))</f>
        <v>0.55769230769230771</v>
      </c>
      <c r="U78" t="s">
        <v>12</v>
      </c>
      <c r="V78" t="s">
        <v>28</v>
      </c>
      <c r="W78" t="s">
        <v>29</v>
      </c>
    </row>
    <row r="79" spans="1:23" x14ac:dyDescent="0.25">
      <c r="B79" t="s">
        <v>3</v>
      </c>
      <c r="C79">
        <v>0</v>
      </c>
      <c r="D79">
        <v>0</v>
      </c>
      <c r="E79">
        <v>14</v>
      </c>
      <c r="F79">
        <f>E79/(SUM(C79:E79))</f>
        <v>1</v>
      </c>
      <c r="G79">
        <f>F80/$A$3</f>
        <v>0.30519480519480519</v>
      </c>
      <c r="H79">
        <f>(C77+D78+E79)/F80</f>
        <v>0.76595744680851063</v>
      </c>
      <c r="I79">
        <f>G80</f>
        <v>0.65625</v>
      </c>
      <c r="J79">
        <f>F81</f>
        <v>1</v>
      </c>
      <c r="O79" t="s">
        <v>3</v>
      </c>
      <c r="P79">
        <v>1</v>
      </c>
      <c r="Q79">
        <v>2</v>
      </c>
      <c r="R79">
        <v>20</v>
      </c>
      <c r="S79">
        <f>R79/(SUM(P79:R79))</f>
        <v>0.86956521739130432</v>
      </c>
      <c r="T79">
        <f>S80/$N$3</f>
        <v>0.27796610169491526</v>
      </c>
      <c r="U79">
        <f>(P77+Q78+R79)/S80</f>
        <v>0.68292682926829273</v>
      </c>
      <c r="V79">
        <f>T80</f>
        <v>0.59285714285714286</v>
      </c>
      <c r="W79">
        <f>S81</f>
        <v>0.93478260869565211</v>
      </c>
    </row>
    <row r="80" spans="1:23" x14ac:dyDescent="0.25">
      <c r="C80">
        <f>C77/SUM(C77:C79)</f>
        <v>0.3125</v>
      </c>
      <c r="D80">
        <f>D78/SUM(D77:D79)</f>
        <v>1</v>
      </c>
      <c r="E80">
        <f>E79/SUM(E77:E79)</f>
        <v>1</v>
      </c>
      <c r="F80">
        <f>SUM(C77:E79)</f>
        <v>47</v>
      </c>
      <c r="G80">
        <f>(C80+E80)/2</f>
        <v>0.65625</v>
      </c>
      <c r="P80">
        <f>P77/SUM(P77:P79)</f>
        <v>0.23333333333333334</v>
      </c>
      <c r="Q80">
        <f>Q78/SUM(Q77:Q79)</f>
        <v>0.93548387096774188</v>
      </c>
      <c r="R80">
        <f>R79/SUM(R77:R79)</f>
        <v>0.95238095238095233</v>
      </c>
      <c r="S80">
        <f>SUM(P77:R79)</f>
        <v>82</v>
      </c>
      <c r="T80">
        <f>(P80+R80)/2</f>
        <v>0.59285714285714286</v>
      </c>
    </row>
    <row r="81" spans="1:23" x14ac:dyDescent="0.25">
      <c r="F81">
        <f>(F77+F79)/2</f>
        <v>1</v>
      </c>
      <c r="S81">
        <f>(S77+S79)/2</f>
        <v>0.93478260869565211</v>
      </c>
    </row>
    <row r="82" spans="1:23" x14ac:dyDescent="0.25">
      <c r="C82" t="s">
        <v>20</v>
      </c>
      <c r="P82" t="s">
        <v>20</v>
      </c>
    </row>
    <row r="83" spans="1:23" x14ac:dyDescent="0.25">
      <c r="C83" t="s">
        <v>2</v>
      </c>
      <c r="D83" t="s">
        <v>4</v>
      </c>
      <c r="E83" t="s">
        <v>3</v>
      </c>
      <c r="P83" t="s">
        <v>2</v>
      </c>
      <c r="Q83" t="s">
        <v>4</v>
      </c>
      <c r="R83" t="s">
        <v>3</v>
      </c>
    </row>
    <row r="84" spans="1:23" x14ac:dyDescent="0.25">
      <c r="A84" t="s">
        <v>6</v>
      </c>
      <c r="B84" t="s">
        <v>2</v>
      </c>
      <c r="C84">
        <v>5</v>
      </c>
      <c r="D84">
        <v>0</v>
      </c>
      <c r="E84">
        <v>1</v>
      </c>
      <c r="F84">
        <f>C84/(SUM(C84:E84))</f>
        <v>0.83333333333333337</v>
      </c>
      <c r="N84" t="s">
        <v>6</v>
      </c>
      <c r="O84" t="s">
        <v>2</v>
      </c>
      <c r="P84">
        <v>7</v>
      </c>
      <c r="Q84">
        <v>0</v>
      </c>
      <c r="R84">
        <v>2</v>
      </c>
      <c r="S84">
        <f>P84/(SUM(P84:R84))</f>
        <v>0.77777777777777779</v>
      </c>
    </row>
    <row r="85" spans="1:23" x14ac:dyDescent="0.25">
      <c r="A85" t="s">
        <v>7</v>
      </c>
      <c r="B85" t="s">
        <v>4</v>
      </c>
      <c r="C85">
        <v>5</v>
      </c>
      <c r="D85">
        <v>32</v>
      </c>
      <c r="E85">
        <v>0</v>
      </c>
      <c r="F85">
        <f>D85/(SUM(C85:E85))</f>
        <v>0.86486486486486491</v>
      </c>
      <c r="H85" t="s">
        <v>12</v>
      </c>
      <c r="I85" t="s">
        <v>28</v>
      </c>
      <c r="J85" t="s">
        <v>29</v>
      </c>
      <c r="N85" t="s">
        <v>7</v>
      </c>
      <c r="O85" t="s">
        <v>4</v>
      </c>
      <c r="P85">
        <v>8</v>
      </c>
      <c r="Q85">
        <v>46</v>
      </c>
      <c r="R85">
        <v>5</v>
      </c>
      <c r="S85">
        <f>Q85/(SUM(P85:R85))</f>
        <v>0.77966101694915257</v>
      </c>
      <c r="U85" t="s">
        <v>12</v>
      </c>
      <c r="V85" t="s">
        <v>28</v>
      </c>
      <c r="W85" t="s">
        <v>29</v>
      </c>
    </row>
    <row r="86" spans="1:23" x14ac:dyDescent="0.25">
      <c r="B86" t="s">
        <v>3</v>
      </c>
      <c r="C86">
        <v>0</v>
      </c>
      <c r="D86">
        <v>0</v>
      </c>
      <c r="E86">
        <v>19</v>
      </c>
      <c r="F86">
        <f>E86/(SUM(C86:E86))</f>
        <v>1</v>
      </c>
      <c r="G86">
        <f>F87/$A$3</f>
        <v>0.40259740259740262</v>
      </c>
      <c r="H86">
        <f>(C84+D85+E86)/F87</f>
        <v>0.90322580645161288</v>
      </c>
      <c r="I86">
        <f>G87</f>
        <v>0.72499999999999998</v>
      </c>
      <c r="J86">
        <f>F88</f>
        <v>0.91666666666666674</v>
      </c>
      <c r="O86" t="s">
        <v>3</v>
      </c>
      <c r="P86">
        <v>0</v>
      </c>
      <c r="Q86">
        <v>2</v>
      </c>
      <c r="R86">
        <v>29</v>
      </c>
      <c r="S86">
        <f>R86/(SUM(P86:R86))</f>
        <v>0.93548387096774188</v>
      </c>
      <c r="T86">
        <f>S87/$N$3</f>
        <v>0.33559322033898303</v>
      </c>
      <c r="U86">
        <f>(P84+Q85+R86)/S87</f>
        <v>0.82828282828282829</v>
      </c>
      <c r="V86">
        <f>T87</f>
        <v>0.63611111111111107</v>
      </c>
      <c r="W86">
        <f>S88</f>
        <v>0.85663082437275984</v>
      </c>
    </row>
    <row r="87" spans="1:23" x14ac:dyDescent="0.25">
      <c r="C87">
        <f>C84/SUM(C84:C86)</f>
        <v>0.5</v>
      </c>
      <c r="D87">
        <f>D85/SUM(D84:D86)</f>
        <v>1</v>
      </c>
      <c r="E87">
        <f>E86/SUM(E84:E86)</f>
        <v>0.95</v>
      </c>
      <c r="F87">
        <f>SUM(C84:E86)</f>
        <v>62</v>
      </c>
      <c r="G87">
        <f>(C87+E87)/2</f>
        <v>0.72499999999999998</v>
      </c>
      <c r="P87">
        <f>P84/SUM(P84:P86)</f>
        <v>0.46666666666666667</v>
      </c>
      <c r="Q87">
        <f>Q85/SUM(Q84:Q86)</f>
        <v>0.95833333333333337</v>
      </c>
      <c r="R87">
        <f>R86/SUM(R84:R86)</f>
        <v>0.80555555555555558</v>
      </c>
      <c r="S87">
        <f>SUM(P84:R86)</f>
        <v>99</v>
      </c>
      <c r="T87">
        <f>(P87+R87)/2</f>
        <v>0.63611111111111107</v>
      </c>
    </row>
    <row r="88" spans="1:23" x14ac:dyDescent="0.25">
      <c r="F88">
        <f>(F84+F86)/2</f>
        <v>0.91666666666666674</v>
      </c>
      <c r="S88">
        <f>(S84+S86)/2</f>
        <v>0.85663082437275984</v>
      </c>
    </row>
    <row r="89" spans="1:23" x14ac:dyDescent="0.25">
      <c r="C89" t="s">
        <v>21</v>
      </c>
      <c r="P89" t="s">
        <v>21</v>
      </c>
    </row>
    <row r="90" spans="1:23" x14ac:dyDescent="0.25">
      <c r="C90" t="s">
        <v>2</v>
      </c>
      <c r="D90" t="s">
        <v>4</v>
      </c>
      <c r="E90" t="s">
        <v>3</v>
      </c>
      <c r="P90" t="s">
        <v>2</v>
      </c>
      <c r="Q90" t="s">
        <v>4</v>
      </c>
      <c r="R90" t="s">
        <v>3</v>
      </c>
    </row>
    <row r="91" spans="1:23" x14ac:dyDescent="0.25">
      <c r="A91" t="s">
        <v>6</v>
      </c>
      <c r="B91" t="s">
        <v>2</v>
      </c>
      <c r="C91">
        <v>4</v>
      </c>
      <c r="D91">
        <v>0</v>
      </c>
      <c r="E91">
        <v>0</v>
      </c>
      <c r="F91">
        <f>C91/(SUM(C91:E91))</f>
        <v>1</v>
      </c>
      <c r="N91" t="s">
        <v>6</v>
      </c>
      <c r="O91" t="s">
        <v>2</v>
      </c>
      <c r="P91">
        <v>6</v>
      </c>
      <c r="Q91">
        <v>0</v>
      </c>
      <c r="R91">
        <v>0</v>
      </c>
      <c r="S91">
        <f>P91/(SUM(P91:R91))</f>
        <v>1</v>
      </c>
    </row>
    <row r="92" spans="1:23" x14ac:dyDescent="0.25">
      <c r="A92" t="s">
        <v>7</v>
      </c>
      <c r="B92" t="s">
        <v>4</v>
      </c>
      <c r="C92">
        <v>5</v>
      </c>
      <c r="D92">
        <v>26</v>
      </c>
      <c r="E92">
        <v>0</v>
      </c>
      <c r="F92">
        <f>D92/(SUM(C92:E92))</f>
        <v>0.83870967741935487</v>
      </c>
      <c r="H92" t="s">
        <v>12</v>
      </c>
      <c r="I92" t="s">
        <v>28</v>
      </c>
      <c r="J92" t="s">
        <v>29</v>
      </c>
      <c r="N92" t="s">
        <v>7</v>
      </c>
      <c r="O92" t="s">
        <v>4</v>
      </c>
      <c r="P92">
        <v>9</v>
      </c>
      <c r="Q92">
        <v>40</v>
      </c>
      <c r="R92">
        <v>2</v>
      </c>
      <c r="S92">
        <f>Q92/(SUM(P92:R92))</f>
        <v>0.78431372549019607</v>
      </c>
      <c r="U92" t="s">
        <v>12</v>
      </c>
      <c r="V92" t="s">
        <v>28</v>
      </c>
      <c r="W92" t="s">
        <v>29</v>
      </c>
    </row>
    <row r="93" spans="1:23" x14ac:dyDescent="0.25">
      <c r="B93" t="s">
        <v>3</v>
      </c>
      <c r="C93">
        <v>0</v>
      </c>
      <c r="D93">
        <v>1</v>
      </c>
      <c r="E93">
        <v>13</v>
      </c>
      <c r="F93">
        <f>E93/(SUM(C93:E93))</f>
        <v>0.9285714285714286</v>
      </c>
      <c r="G93">
        <f>F94/$A$3</f>
        <v>0.31818181818181818</v>
      </c>
      <c r="H93">
        <f>(C91+D92+E93)/F94</f>
        <v>0.87755102040816324</v>
      </c>
      <c r="I93">
        <f>G94</f>
        <v>0.72222222222222221</v>
      </c>
      <c r="J93">
        <f>F95</f>
        <v>0.9642857142857143</v>
      </c>
      <c r="O93" t="s">
        <v>3</v>
      </c>
      <c r="P93">
        <v>0</v>
      </c>
      <c r="Q93">
        <v>2</v>
      </c>
      <c r="R93">
        <v>19</v>
      </c>
      <c r="S93">
        <f>R93/(SUM(P93:R93))</f>
        <v>0.90476190476190477</v>
      </c>
      <c r="T93">
        <f>S94/$N$3</f>
        <v>0.26440677966101694</v>
      </c>
      <c r="U93">
        <f>(P91+Q92+R93)/S94</f>
        <v>0.83333333333333337</v>
      </c>
      <c r="V93">
        <f>T94</f>
        <v>0.65238095238095239</v>
      </c>
      <c r="W93">
        <f>S95</f>
        <v>0.95238095238095233</v>
      </c>
    </row>
    <row r="94" spans="1:23" x14ac:dyDescent="0.25">
      <c r="C94">
        <f>C91/SUM(C91:C93)</f>
        <v>0.44444444444444442</v>
      </c>
      <c r="D94">
        <f>D92/SUM(D91:D93)</f>
        <v>0.96296296296296291</v>
      </c>
      <c r="E94">
        <f>E93/SUM(E91:E93)</f>
        <v>1</v>
      </c>
      <c r="F94">
        <f>SUM(C91:E93)</f>
        <v>49</v>
      </c>
      <c r="G94">
        <f>(C94+E94)/2</f>
        <v>0.72222222222222221</v>
      </c>
      <c r="P94">
        <f>P91/SUM(P91:P93)</f>
        <v>0.4</v>
      </c>
      <c r="Q94">
        <f>Q92/SUM(Q91:Q93)</f>
        <v>0.95238095238095233</v>
      </c>
      <c r="R94">
        <f>R93/SUM(R91:R93)</f>
        <v>0.90476190476190477</v>
      </c>
      <c r="S94">
        <f>SUM(P91:R93)</f>
        <v>78</v>
      </c>
      <c r="T94">
        <f>(P94+R94)/2</f>
        <v>0.65238095238095239</v>
      </c>
    </row>
    <row r="95" spans="1:23" x14ac:dyDescent="0.25">
      <c r="F95">
        <f>(F91+F93)/2</f>
        <v>0.9642857142857143</v>
      </c>
      <c r="S95">
        <f>(S91+S93)/2</f>
        <v>0.95238095238095233</v>
      </c>
    </row>
    <row r="96" spans="1:23" x14ac:dyDescent="0.25">
      <c r="C96" t="s">
        <v>22</v>
      </c>
      <c r="P96" t="s">
        <v>22</v>
      </c>
    </row>
    <row r="97" spans="1:23" x14ac:dyDescent="0.25">
      <c r="C97" t="s">
        <v>2</v>
      </c>
      <c r="D97" t="s">
        <v>4</v>
      </c>
      <c r="E97" t="s">
        <v>3</v>
      </c>
      <c r="P97" t="s">
        <v>2</v>
      </c>
      <c r="Q97" t="s">
        <v>4</v>
      </c>
      <c r="R97" t="s">
        <v>3</v>
      </c>
    </row>
    <row r="98" spans="1:23" x14ac:dyDescent="0.25">
      <c r="A98" t="s">
        <v>6</v>
      </c>
      <c r="B98" t="s">
        <v>2</v>
      </c>
      <c r="C98">
        <v>8</v>
      </c>
      <c r="D98">
        <v>0</v>
      </c>
      <c r="E98">
        <v>0</v>
      </c>
      <c r="F98">
        <f>C98/(SUM(C98:E98))</f>
        <v>1</v>
      </c>
      <c r="N98" t="s">
        <v>6</v>
      </c>
      <c r="O98" t="s">
        <v>2</v>
      </c>
      <c r="P98">
        <v>15</v>
      </c>
      <c r="Q98">
        <v>0</v>
      </c>
      <c r="R98">
        <v>0</v>
      </c>
      <c r="S98">
        <f>P98/(SUM(P98:R98))</f>
        <v>1</v>
      </c>
    </row>
    <row r="99" spans="1:23" x14ac:dyDescent="0.25">
      <c r="A99" t="s">
        <v>7</v>
      </c>
      <c r="B99" t="s">
        <v>4</v>
      </c>
      <c r="C99">
        <v>9</v>
      </c>
      <c r="D99">
        <v>16</v>
      </c>
      <c r="E99">
        <v>0</v>
      </c>
      <c r="F99">
        <f>D99/(SUM(C99:E99))</f>
        <v>0.64</v>
      </c>
      <c r="H99" t="s">
        <v>12</v>
      </c>
      <c r="I99" t="s">
        <v>28</v>
      </c>
      <c r="J99" t="s">
        <v>29</v>
      </c>
      <c r="N99" t="s">
        <v>7</v>
      </c>
      <c r="O99" t="s">
        <v>4</v>
      </c>
      <c r="P99">
        <v>21</v>
      </c>
      <c r="Q99">
        <v>24</v>
      </c>
      <c r="R99">
        <v>2</v>
      </c>
      <c r="S99">
        <f>Q99/(SUM(P99:R99))</f>
        <v>0.51063829787234039</v>
      </c>
      <c r="U99" t="s">
        <v>12</v>
      </c>
      <c r="V99" t="s">
        <v>28</v>
      </c>
      <c r="W99" t="s">
        <v>29</v>
      </c>
    </row>
    <row r="100" spans="1:23" x14ac:dyDescent="0.25">
      <c r="B100" t="s">
        <v>3</v>
      </c>
      <c r="C100">
        <v>1</v>
      </c>
      <c r="D100">
        <v>0</v>
      </c>
      <c r="E100">
        <v>13</v>
      </c>
      <c r="F100">
        <f>E100/(SUM(C100:E100))</f>
        <v>0.9285714285714286</v>
      </c>
      <c r="G100">
        <f>F101/$A$3</f>
        <v>0.30519480519480519</v>
      </c>
      <c r="H100">
        <f>(C98+D99+E100)/F101</f>
        <v>0.78723404255319152</v>
      </c>
      <c r="I100">
        <f>G101</f>
        <v>0.72222222222222221</v>
      </c>
      <c r="J100">
        <f>F102</f>
        <v>0.9642857142857143</v>
      </c>
      <c r="O100" t="s">
        <v>3</v>
      </c>
      <c r="P100">
        <v>4</v>
      </c>
      <c r="Q100">
        <v>1</v>
      </c>
      <c r="R100">
        <v>19</v>
      </c>
      <c r="S100">
        <f>R100/(SUM(P100:R100))</f>
        <v>0.79166666666666663</v>
      </c>
      <c r="T100">
        <f>S101/$N$3</f>
        <v>0.29152542372881357</v>
      </c>
      <c r="U100">
        <f>(P98+Q99+R100)/S101</f>
        <v>0.67441860465116277</v>
      </c>
      <c r="V100">
        <f>T101</f>
        <v>0.63988095238095233</v>
      </c>
      <c r="W100">
        <f>S102</f>
        <v>0.89583333333333326</v>
      </c>
    </row>
    <row r="101" spans="1:23" x14ac:dyDescent="0.25">
      <c r="C101">
        <f>C98/SUM(C98:C100)</f>
        <v>0.44444444444444442</v>
      </c>
      <c r="D101">
        <f>D99/SUM(D98:D100)</f>
        <v>1</v>
      </c>
      <c r="E101">
        <f>E100/SUM(E98:E100)</f>
        <v>1</v>
      </c>
      <c r="F101">
        <f>SUM(C98:E100)</f>
        <v>47</v>
      </c>
      <c r="G101">
        <f>(C101+E101)/2</f>
        <v>0.72222222222222221</v>
      </c>
      <c r="P101">
        <f>P98/SUM(P98:P100)</f>
        <v>0.375</v>
      </c>
      <c r="Q101">
        <f>Q99/SUM(Q98:Q100)</f>
        <v>0.96</v>
      </c>
      <c r="R101">
        <f>R100/SUM(R98:R100)</f>
        <v>0.90476190476190477</v>
      </c>
      <c r="S101">
        <f>SUM(P98:R100)</f>
        <v>86</v>
      </c>
      <c r="T101">
        <f>(P101+R101)/2</f>
        <v>0.63988095238095233</v>
      </c>
    </row>
    <row r="102" spans="1:23" x14ac:dyDescent="0.25">
      <c r="F102">
        <f>(F98+F100)/2</f>
        <v>0.9642857142857143</v>
      </c>
      <c r="S102">
        <f>(S98+S100)/2</f>
        <v>0.89583333333333326</v>
      </c>
    </row>
    <row r="103" spans="1:23" x14ac:dyDescent="0.25">
      <c r="C103" t="s">
        <v>24</v>
      </c>
      <c r="P103" t="s">
        <v>24</v>
      </c>
    </row>
    <row r="104" spans="1:23" x14ac:dyDescent="0.25">
      <c r="C104" t="s">
        <v>2</v>
      </c>
      <c r="D104" t="s">
        <v>4</v>
      </c>
      <c r="E104" t="s">
        <v>3</v>
      </c>
      <c r="P104" t="s">
        <v>2</v>
      </c>
      <c r="Q104" t="s">
        <v>4</v>
      </c>
      <c r="R104" t="s">
        <v>3</v>
      </c>
    </row>
    <row r="105" spans="1:23" x14ac:dyDescent="0.25">
      <c r="A105" t="s">
        <v>6</v>
      </c>
      <c r="B105" t="s">
        <v>2</v>
      </c>
      <c r="C105">
        <v>4</v>
      </c>
      <c r="D105">
        <v>0</v>
      </c>
      <c r="E105">
        <v>0</v>
      </c>
      <c r="F105">
        <f>C105/(SUM(C105:E105))</f>
        <v>1</v>
      </c>
      <c r="N105" t="s">
        <v>6</v>
      </c>
      <c r="O105" t="s">
        <v>2</v>
      </c>
      <c r="P105">
        <v>6</v>
      </c>
      <c r="Q105">
        <v>0</v>
      </c>
      <c r="R105">
        <v>0</v>
      </c>
      <c r="S105">
        <f>P105/(SUM(P105:R105))</f>
        <v>1</v>
      </c>
    </row>
    <row r="106" spans="1:23" x14ac:dyDescent="0.25">
      <c r="A106" t="s">
        <v>7</v>
      </c>
      <c r="B106" t="s">
        <v>4</v>
      </c>
      <c r="C106">
        <v>5</v>
      </c>
      <c r="D106">
        <v>15</v>
      </c>
      <c r="E106">
        <v>0</v>
      </c>
      <c r="F106">
        <f>D106/(SUM(C106:E106))</f>
        <v>0.75</v>
      </c>
      <c r="H106" t="s">
        <v>12</v>
      </c>
      <c r="I106" t="s">
        <v>28</v>
      </c>
      <c r="J106" t="s">
        <v>29</v>
      </c>
      <c r="N106" t="s">
        <v>7</v>
      </c>
      <c r="O106" t="s">
        <v>4</v>
      </c>
      <c r="P106">
        <v>8</v>
      </c>
      <c r="Q106">
        <v>23</v>
      </c>
      <c r="R106">
        <v>1</v>
      </c>
      <c r="S106">
        <f>Q106/(SUM(P106:R106))</f>
        <v>0.71875</v>
      </c>
      <c r="U106" t="s">
        <v>12</v>
      </c>
      <c r="V106" t="s">
        <v>28</v>
      </c>
      <c r="W106" t="s">
        <v>29</v>
      </c>
    </row>
    <row r="107" spans="1:23" x14ac:dyDescent="0.25">
      <c r="B107" t="s">
        <v>3</v>
      </c>
      <c r="C107">
        <v>0</v>
      </c>
      <c r="D107">
        <v>0</v>
      </c>
      <c r="E107">
        <v>12</v>
      </c>
      <c r="F107">
        <f>E107/(SUM(C107:E107))</f>
        <v>1</v>
      </c>
      <c r="G107">
        <f>F108/$A$3</f>
        <v>0.23376623376623376</v>
      </c>
      <c r="H107">
        <f>(C105+D106+E107)/F108</f>
        <v>0.86111111111111116</v>
      </c>
      <c r="I107">
        <f>G108</f>
        <v>0.72222222222222221</v>
      </c>
      <c r="J107">
        <f>F109</f>
        <v>1</v>
      </c>
      <c r="O107" t="s">
        <v>3</v>
      </c>
      <c r="P107">
        <v>0</v>
      </c>
      <c r="Q107">
        <v>1</v>
      </c>
      <c r="R107">
        <v>18</v>
      </c>
      <c r="S107">
        <f>R107/(SUM(P107:R107))</f>
        <v>0.94736842105263153</v>
      </c>
      <c r="T107">
        <f>S108/$N$3</f>
        <v>0.19322033898305085</v>
      </c>
      <c r="U107">
        <f>(P105+Q106+R107)/S108</f>
        <v>0.82456140350877194</v>
      </c>
      <c r="V107">
        <f>T108</f>
        <v>0.68796992481203001</v>
      </c>
      <c r="W107">
        <f>S109</f>
        <v>0.97368421052631571</v>
      </c>
    </row>
    <row r="108" spans="1:23" x14ac:dyDescent="0.25">
      <c r="C108">
        <f>C105/SUM(C105:C107)</f>
        <v>0.44444444444444442</v>
      </c>
      <c r="D108">
        <f>D106/SUM(D105:D107)</f>
        <v>1</v>
      </c>
      <c r="E108">
        <f>E107/SUM(E105:E107)</f>
        <v>1</v>
      </c>
      <c r="F108">
        <f>SUM(C105:E107)</f>
        <v>36</v>
      </c>
      <c r="G108">
        <f>(C108+E108)/2</f>
        <v>0.72222222222222221</v>
      </c>
      <c r="P108">
        <f>P105/SUM(P105:P107)</f>
        <v>0.42857142857142855</v>
      </c>
      <c r="Q108">
        <f>Q106/SUM(Q105:Q107)</f>
        <v>0.95833333333333337</v>
      </c>
      <c r="R108">
        <f>R107/SUM(R105:R107)</f>
        <v>0.94736842105263153</v>
      </c>
      <c r="S108">
        <f>SUM(P105:R107)</f>
        <v>57</v>
      </c>
      <c r="T108">
        <f>(P108+R108)/2</f>
        <v>0.68796992481203001</v>
      </c>
    </row>
    <row r="109" spans="1:23" x14ac:dyDescent="0.25">
      <c r="F109">
        <f>(F105+F107)/2</f>
        <v>1</v>
      </c>
      <c r="S109">
        <f>(S105+S107)/2</f>
        <v>0.97368421052631571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2015-05-08T16:36:47Z</dcterms:modified>
</cp:coreProperties>
</file>