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bf22e2a9c604e81c/Documents/Project/"/>
    </mc:Choice>
  </mc:AlternateContent>
  <xr:revisionPtr revIDLastSave="595" documentId="11_F25DC773A252ABDACC1048E8191A689E5BDE58EF" xr6:coauthVersionLast="47" xr6:coauthVersionMax="47" xr10:uidLastSave="{43358DAE-59BB-4FDA-9D03-15D40E252AAC}"/>
  <bookViews>
    <workbookView xWindow="-110" yWindow="-110" windowWidth="27580" windowHeight="17740" activeTab="3" xr2:uid="{00000000-000D-0000-FFFF-FFFF00000000}"/>
  </bookViews>
  <sheets>
    <sheet name="Commands" sheetId="1" r:id="rId1"/>
    <sheet name="Pin Assignments" sheetId="2" r:id="rId2"/>
    <sheet name="ServoCal" sheetId="4" r:id="rId3"/>
    <sheet name="Sheet1" sheetId="5" r:id="rId4"/>
  </sheets>
  <definedNames>
    <definedName name="_xlnm._FilterDatabase" localSheetId="1" hidden="1">'Pin Assignments'!$A$1:$E$1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5" l="1"/>
  <c r="E26" i="5"/>
  <c r="E20" i="5"/>
  <c r="U46" i="4"/>
  <c r="I54" i="4"/>
  <c r="I49" i="4"/>
</calcChain>
</file>

<file path=xl/sharedStrings.xml><?xml version="1.0" encoding="utf-8"?>
<sst xmlns="http://schemas.openxmlformats.org/spreadsheetml/2006/main" count="322" uniqueCount="139">
  <si>
    <t>Mode</t>
  </si>
  <si>
    <t>Pin ID</t>
  </si>
  <si>
    <t>Type</t>
  </si>
  <si>
    <t>Use</t>
  </si>
  <si>
    <t>IOREF</t>
  </si>
  <si>
    <t>RESET</t>
  </si>
  <si>
    <t>3.3V</t>
  </si>
  <si>
    <t>5V</t>
  </si>
  <si>
    <t>GND</t>
  </si>
  <si>
    <t>Vin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</si>
  <si>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</si>
  <si>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</si>
  <si>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</si>
  <si>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</si>
  <si>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</si>
  <si>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</si>
  <si>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</si>
  <si>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</si>
  <si>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</si>
  <si>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</si>
  <si>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</si>
  <si>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</si>
  <si>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</si>
  <si>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</si>
  <si>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</si>
  <si>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</si>
  <si>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Location</t>
  </si>
  <si>
    <t>Left</t>
  </si>
  <si>
    <t>Power</t>
  </si>
  <si>
    <t>Ground</t>
  </si>
  <si>
    <t>Analog</t>
  </si>
  <si>
    <t>AREF</t>
  </si>
  <si>
    <t>Utility</t>
  </si>
  <si>
    <t>Digital</t>
  </si>
  <si>
    <t>Right</t>
  </si>
  <si>
    <t>Digital - PWM</t>
  </si>
  <si>
    <t>Analog - In</t>
  </si>
  <si>
    <t>Digital - I2C</t>
  </si>
  <si>
    <t>Bottom</t>
  </si>
  <si>
    <t>Digital - Com</t>
  </si>
  <si>
    <t>Inclination Hall Effect Sensor</t>
  </si>
  <si>
    <t>I/O</t>
  </si>
  <si>
    <t>I</t>
  </si>
  <si>
    <t>D</t>
  </si>
  <si>
    <t>C</t>
  </si>
  <si>
    <t>O</t>
  </si>
  <si>
    <t>Motor 1 Direction Pin 1</t>
  </si>
  <si>
    <t>Motor 1 Direction Pin 2</t>
  </si>
  <si>
    <t>Motor 1 PWM</t>
  </si>
  <si>
    <t>Motor 2 Direction 1 Pin</t>
  </si>
  <si>
    <t>Motor 2 PWM</t>
  </si>
  <si>
    <t xml:space="preserve">E-Stop Button </t>
  </si>
  <si>
    <t>12V Bus Relay</t>
  </si>
  <si>
    <t>Raan IR Gate</t>
  </si>
  <si>
    <t>Raan Encoder 1</t>
  </si>
  <si>
    <t>Raan Encoder 2</t>
  </si>
  <si>
    <t>a</t>
  </si>
  <si>
    <t>Mnemonic</t>
  </si>
  <si>
    <t>Command Name</t>
  </si>
  <si>
    <t>r</t>
  </si>
  <si>
    <t>RAAN setpoint</t>
  </si>
  <si>
    <t>i</t>
  </si>
  <si>
    <t>Inclination setpoint</t>
  </si>
  <si>
    <t>m</t>
  </si>
  <si>
    <t>Telemetry Name</t>
  </si>
  <si>
    <t>d</t>
  </si>
  <si>
    <t>12V Bus enabled</t>
  </si>
  <si>
    <t>l</t>
  </si>
  <si>
    <t>s</t>
  </si>
  <si>
    <t>Laser 1 Relay</t>
  </si>
  <si>
    <t>Laser 2 Relay</t>
  </si>
  <si>
    <t>Laser 3 Relay</t>
  </si>
  <si>
    <t>Laser 4 Relay</t>
  </si>
  <si>
    <t>Laser 5 Relay</t>
  </si>
  <si>
    <t>Laser 6 Relay</t>
  </si>
  <si>
    <t>Laser power controls</t>
  </si>
  <si>
    <t>d[x], 0 = enabled, 1 = disabled</t>
  </si>
  <si>
    <t>States and Format (ignore brackets)</t>
  </si>
  <si>
    <t>Hall sensor output (not used)</t>
  </si>
  <si>
    <t>Laser Power</t>
  </si>
  <si>
    <t>Calibration Status</t>
  </si>
  <si>
    <t>M</t>
  </si>
  <si>
    <t>Current Mode</t>
  </si>
  <si>
    <t>-</t>
  </si>
  <si>
    <t>l[x][y], x = 1-6 (#), y = 0-1 (off/on)</t>
  </si>
  <si>
    <t>L[x][y], x = 1-6 (#), y = 0-1 (off/on)</t>
  </si>
  <si>
    <t>L</t>
  </si>
  <si>
    <t>H</t>
  </si>
  <si>
    <t>Disable Status</t>
  </si>
  <si>
    <t>D[x], 0 = enabled, 1 = disabled</t>
  </si>
  <si>
    <t>C[x], 0 = uncalibrated, 1 = RAAN calibrated, 2 = Inc and RAAN Calculated</t>
  </si>
  <si>
    <t>M[x], 0 = Calibration; 1 = Motor PID; 2 = Zero Motors, 3 = servo manual</t>
  </si>
  <si>
    <t>m[x], 0 = Calibration; 1 = Motor PID; 2 = Zero Motors, 3 = servo manual</t>
  </si>
  <si>
    <t>e</t>
  </si>
  <si>
    <t>f</t>
  </si>
  <si>
    <t>w</t>
  </si>
  <si>
    <t>SMA setpoint</t>
  </si>
  <si>
    <t>Eccentricity Setpoint</t>
  </si>
  <si>
    <t>True Anomaly Setpoint</t>
  </si>
  <si>
    <t>Argument of Periapsis Setpoint</t>
  </si>
  <si>
    <t>Servo PWM Overrides</t>
  </si>
  <si>
    <t>i[xx]</t>
  </si>
  <si>
    <t>r[xx]</t>
  </si>
  <si>
    <t>x</t>
  </si>
  <si>
    <t>Extra Servo PWM Overrides</t>
  </si>
  <si>
    <t>s[x][yy], x = 0-9 (Servo ID #1-10), yy = PWM</t>
  </si>
  <si>
    <t>x[y][zz], y = 0, 1 (Servo ID #11-12), zz = PWM</t>
  </si>
  <si>
    <t>R</t>
  </si>
  <si>
    <t>RAAN current value</t>
  </si>
  <si>
    <t>Inc current value</t>
  </si>
  <si>
    <t>I[xx]</t>
  </si>
  <si>
    <t>R[xx]</t>
  </si>
  <si>
    <t>deg</t>
  </si>
  <si>
    <t>cmd</t>
  </si>
  <si>
    <t>angle</t>
  </si>
  <si>
    <t>input</t>
  </si>
  <si>
    <t>output</t>
  </si>
  <si>
    <t>Servo Board SDA</t>
  </si>
  <si>
    <t>Servo Board SCL</t>
  </si>
  <si>
    <t>INOP?</t>
  </si>
  <si>
    <t xml:space="preserve">Inc Encoder 1 </t>
  </si>
  <si>
    <t xml:space="preserve">Inc Encoder 2 </t>
  </si>
  <si>
    <t xml:space="preserve">Servo Knob 1 </t>
  </si>
  <si>
    <t xml:space="preserve"> </t>
  </si>
  <si>
    <t>Servo Knob 2</t>
  </si>
  <si>
    <t>Servo 1</t>
  </si>
  <si>
    <t>~500</t>
  </si>
  <si>
    <t>straight down el</t>
  </si>
  <si>
    <t>horizontal el</t>
  </si>
  <si>
    <t>270 az</t>
  </si>
  <si>
    <t>0,0</t>
  </si>
  <si>
    <t>az</t>
  </si>
  <si>
    <t>el</t>
  </si>
  <si>
    <t>pwm</t>
  </si>
  <si>
    <t>y</t>
  </si>
  <si>
    <t>z</t>
  </si>
  <si>
    <t>?</t>
  </si>
  <si>
    <t>horizontal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</si>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</sst>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theme="7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378093094823999"/>
                  <c:y val="7.8925619834710747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ServoCal!$A$18:$A$58</c:f>
              <c:numCache>
                <c:formatCode>General</c:formatCode>
                <c:ptCount val="4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</c:numCache>
            </c:numRef>
          </c:xVal>
          <c:yVal>
            <c:numRef>
              <c:f>ServoCal!$B$18:$B$58</c:f>
              <c:numCache>
                <c:formatCode>General</c:formatCode>
                <c:ptCount val="41"/>
                <c:pt idx="0">
                  <c:v>90</c:v>
                </c:pt>
                <c:pt idx="1">
                  <c:v>93</c:v>
                </c:pt>
                <c:pt idx="2">
                  <c:v>95</c:v>
                </c:pt>
                <c:pt idx="3">
                  <c:v>97.5</c:v>
                </c:pt>
                <c:pt idx="4">
                  <c:v>100</c:v>
                </c:pt>
                <c:pt idx="5">
                  <c:v>102.5</c:v>
                </c:pt>
                <c:pt idx="6">
                  <c:v>105</c:v>
                </c:pt>
                <c:pt idx="7">
                  <c:v>107.5</c:v>
                </c:pt>
                <c:pt idx="8">
                  <c:v>110</c:v>
                </c:pt>
                <c:pt idx="9">
                  <c:v>112.5</c:v>
                </c:pt>
                <c:pt idx="10">
                  <c:v>115</c:v>
                </c:pt>
                <c:pt idx="11">
                  <c:v>117</c:v>
                </c:pt>
                <c:pt idx="12">
                  <c:v>119.5</c:v>
                </c:pt>
                <c:pt idx="13">
                  <c:v>122</c:v>
                </c:pt>
                <c:pt idx="14">
                  <c:v>124.5</c:v>
                </c:pt>
                <c:pt idx="15">
                  <c:v>127</c:v>
                </c:pt>
                <c:pt idx="16">
                  <c:v>129.5</c:v>
                </c:pt>
                <c:pt idx="17">
                  <c:v>132</c:v>
                </c:pt>
                <c:pt idx="18">
                  <c:v>134.5</c:v>
                </c:pt>
                <c:pt idx="19">
                  <c:v>137</c:v>
                </c:pt>
                <c:pt idx="20">
                  <c:v>140</c:v>
                </c:pt>
                <c:pt idx="21">
                  <c:v>143</c:v>
                </c:pt>
                <c:pt idx="22">
                  <c:v>145</c:v>
                </c:pt>
                <c:pt idx="23">
                  <c:v>148</c:v>
                </c:pt>
                <c:pt idx="24">
                  <c:v>150.5</c:v>
                </c:pt>
                <c:pt idx="25">
                  <c:v>153</c:v>
                </c:pt>
                <c:pt idx="28">
                  <c:v>160.5</c:v>
                </c:pt>
                <c:pt idx="29">
                  <c:v>163</c:v>
                </c:pt>
                <c:pt idx="30">
                  <c:v>165</c:v>
                </c:pt>
                <c:pt idx="31">
                  <c:v>168</c:v>
                </c:pt>
                <c:pt idx="32">
                  <c:v>170</c:v>
                </c:pt>
                <c:pt idx="33">
                  <c:v>173</c:v>
                </c:pt>
                <c:pt idx="34">
                  <c:v>175</c:v>
                </c:pt>
                <c:pt idx="35">
                  <c:v>178</c:v>
                </c:pt>
                <c:pt idx="3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8-4953-A1B6-A0F89D2A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97855"/>
        <c:axId val="1318305871"/>
      </c:scatterChart>
      <c:valAx>
        <c:axId val="1143297855"/>
        <c:scaling>
          <c:orientation val="minMax"/>
          <c:max val="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05871"/>
        <c:crosses val="autoZero"/>
        <c:crossBetween val="midCat"/>
      </c:valAx>
      <c:valAx>
        <c:axId val="13183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9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4.1831913867909371E-3"/>
                  <c:y val="-2.0538912287126902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ServoCal!$P$11:$P$27</c:f>
              <c:numCache>
                <c:formatCode>General</c:formatCode>
                <c:ptCount val="1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</c:numCache>
            </c:numRef>
          </c:xVal>
          <c:yVal>
            <c:numRef>
              <c:f>ServoCal!$Q$11:$Q$27</c:f>
              <c:numCache>
                <c:formatCode>General</c:formatCode>
                <c:ptCount val="17"/>
                <c:pt idx="0">
                  <c:v>177</c:v>
                </c:pt>
                <c:pt idx="1">
                  <c:v>164</c:v>
                </c:pt>
                <c:pt idx="2">
                  <c:v>152</c:v>
                </c:pt>
                <c:pt idx="3">
                  <c:v>140.5</c:v>
                </c:pt>
                <c:pt idx="4">
                  <c:v>129</c:v>
                </c:pt>
                <c:pt idx="5">
                  <c:v>119</c:v>
                </c:pt>
                <c:pt idx="6">
                  <c:v>109.5</c:v>
                </c:pt>
                <c:pt idx="7">
                  <c:v>99.5</c:v>
                </c:pt>
                <c:pt idx="8">
                  <c:v>90</c:v>
                </c:pt>
                <c:pt idx="9">
                  <c:v>80.5</c:v>
                </c:pt>
                <c:pt idx="10">
                  <c:v>71</c:v>
                </c:pt>
                <c:pt idx="11">
                  <c:v>60</c:v>
                </c:pt>
                <c:pt idx="12">
                  <c:v>49</c:v>
                </c:pt>
                <c:pt idx="13">
                  <c:v>38</c:v>
                </c:pt>
                <c:pt idx="14">
                  <c:v>27</c:v>
                </c:pt>
                <c:pt idx="15">
                  <c:v>16</c:v>
                </c:pt>
                <c:pt idx="16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9-4C78-88CA-7E151DB2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84639"/>
        <c:axId val="117562032"/>
      </c:scatterChart>
      <c:valAx>
        <c:axId val="11446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2032"/>
        <c:crosses val="autoZero"/>
        <c:crossBetween val="midCat"/>
      </c:valAx>
      <c:valAx>
        <c:axId val="1175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25</xdr:row>
      <xdr:rowOff>69850</xdr:rowOff>
    </xdr:from>
    <xdr:to>
      <xdr:col>12</xdr:col>
      <xdr:colOff>200025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694B6-6503-5AD7-F783-5E79C17D2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390524</xdr:colOff>
      <xdr:row>9</xdr:row>
      <xdr:rowOff>69850</xdr:rowOff>
    </xdr:from>
    <xdr:to>
      <xdr:col>32</xdr:col>
      <xdr:colOff>412749</xdr:colOff>
      <xdr:row>39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3135A-3E65-55B3-9AC4-73C54C04A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6</xdr:row>
      <xdr:rowOff>76200</xdr:rowOff>
    </xdr:from>
    <xdr:to>
      <xdr:col>14</xdr:col>
      <xdr:colOff>165250</xdr:colOff>
      <xdr:row>20</xdr:row>
      <xdr:rowOff>158887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717A37-1D8B-8888-7ACF-81F0D43CA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181100"/>
          <a:ext cx="2927500" cy="26607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0"/>
  <sheetViews>
    <sheetView workbookViewId="0">
      <selection activeCell="C16" sqref="C16"/>
    </sheetView>
  </sheetViews>
  <sheetFormatPr defaultRowHeight="14.5" x14ac:dyDescent="0.35"/>
  <cols>
    <col min="1" max="1" width="12.36328125" customWidth="1"/>
    <col min="2" max="2" width="28.54296875" customWidth="1"/>
    <col min="3" max="3" width="82" customWidth="1"/>
  </cols>
  <sheetData>
    <row r="2" spans="1:3" x14ac:dyDescent="0.35">
      <c r="A2" t="s">
        <v>57</v>
      </c>
      <c r="B2" t="s">
        <v>58</v>
      </c>
      <c r="C2" t="s">
        <v>77</v>
      </c>
    </row>
    <row r="3" spans="1:3" x14ac:dyDescent="0.35">
      <c r="A3" t="s">
        <v>65</v>
      </c>
      <c r="B3" t="s">
        <v>66</v>
      </c>
      <c r="C3" t="s">
        <v>76</v>
      </c>
    </row>
    <row r="4" spans="1:3" x14ac:dyDescent="0.35">
      <c r="A4" t="s">
        <v>59</v>
      </c>
      <c r="B4" t="s">
        <v>60</v>
      </c>
      <c r="C4" t="s">
        <v>102</v>
      </c>
    </row>
    <row r="5" spans="1:3" x14ac:dyDescent="0.35">
      <c r="A5" t="s">
        <v>61</v>
      </c>
      <c r="B5" t="s">
        <v>62</v>
      </c>
      <c r="C5" t="s">
        <v>101</v>
      </c>
    </row>
    <row r="6" spans="1:3" x14ac:dyDescent="0.35">
      <c r="A6" t="s">
        <v>63</v>
      </c>
      <c r="B6" t="s">
        <v>0</v>
      </c>
      <c r="C6" t="s">
        <v>92</v>
      </c>
    </row>
    <row r="7" spans="1:3" x14ac:dyDescent="0.35">
      <c r="A7" t="s">
        <v>67</v>
      </c>
      <c r="B7" t="s">
        <v>75</v>
      </c>
      <c r="C7" t="s">
        <v>84</v>
      </c>
    </row>
    <row r="8" spans="1:3" x14ac:dyDescent="0.35">
      <c r="A8" t="s">
        <v>68</v>
      </c>
      <c r="B8" t="s">
        <v>100</v>
      </c>
      <c r="C8" t="s">
        <v>105</v>
      </c>
    </row>
    <row r="9" spans="1:3" x14ac:dyDescent="0.35">
      <c r="A9" t="s">
        <v>103</v>
      </c>
      <c r="B9" t="s">
        <v>104</v>
      </c>
      <c r="C9" t="s">
        <v>106</v>
      </c>
    </row>
    <row r="10" spans="1:3" x14ac:dyDescent="0.35">
      <c r="A10" t="s">
        <v>56</v>
      </c>
      <c r="B10" t="s">
        <v>96</v>
      </c>
    </row>
    <row r="11" spans="1:3" x14ac:dyDescent="0.35">
      <c r="A11" t="s">
        <v>93</v>
      </c>
      <c r="B11" t="s">
        <v>97</v>
      </c>
    </row>
    <row r="12" spans="1:3" x14ac:dyDescent="0.35">
      <c r="A12" t="s">
        <v>94</v>
      </c>
      <c r="B12" t="s">
        <v>98</v>
      </c>
    </row>
    <row r="13" spans="1:3" x14ac:dyDescent="0.35">
      <c r="A13" t="s">
        <v>95</v>
      </c>
      <c r="B13" t="s">
        <v>99</v>
      </c>
    </row>
    <row r="23" spans="1:3" x14ac:dyDescent="0.35">
      <c r="A23" t="s">
        <v>57</v>
      </c>
      <c r="B23" t="s">
        <v>64</v>
      </c>
    </row>
    <row r="24" spans="1:3" x14ac:dyDescent="0.35">
      <c r="A24" t="s">
        <v>44</v>
      </c>
      <c r="B24" t="s">
        <v>80</v>
      </c>
      <c r="C24" t="s">
        <v>90</v>
      </c>
    </row>
    <row r="25" spans="1:3" x14ac:dyDescent="0.35">
      <c r="A25" t="s">
        <v>81</v>
      </c>
      <c r="B25" t="s">
        <v>82</v>
      </c>
      <c r="C25" t="s">
        <v>91</v>
      </c>
    </row>
    <row r="26" spans="1:3" x14ac:dyDescent="0.35">
      <c r="A26" t="s">
        <v>87</v>
      </c>
      <c r="B26" t="s">
        <v>78</v>
      </c>
      <c r="C26" t="s">
        <v>83</v>
      </c>
    </row>
    <row r="27" spans="1:3" x14ac:dyDescent="0.35">
      <c r="A27" t="s">
        <v>86</v>
      </c>
      <c r="B27" t="s">
        <v>79</v>
      </c>
      <c r="C27" t="s">
        <v>85</v>
      </c>
    </row>
    <row r="28" spans="1:3" x14ac:dyDescent="0.35">
      <c r="A28" t="s">
        <v>43</v>
      </c>
      <c r="B28" t="s">
        <v>88</v>
      </c>
      <c r="C28" t="s">
        <v>89</v>
      </c>
    </row>
    <row r="29" spans="1:3" x14ac:dyDescent="0.35">
      <c r="A29" t="s">
        <v>107</v>
      </c>
      <c r="B29" t="s">
        <v>108</v>
      </c>
      <c r="C29" t="s">
        <v>111</v>
      </c>
    </row>
    <row r="30" spans="1:3" x14ac:dyDescent="0.35">
      <c r="A30" t="s">
        <v>42</v>
      </c>
      <c r="B30" t="s">
        <v>109</v>
      </c>
      <c r="C30" t="s">
        <v>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6060-1219-4D37-9ADD-3B389701AC84}">
  <dimension ref="A1:E81"/>
  <sheetViews>
    <sheetView workbookViewId="0">
      <selection activeCell="D69" sqref="D69"/>
    </sheetView>
  </sheetViews>
  <sheetFormatPr defaultRowHeight="14.5" x14ac:dyDescent="0.35"/>
  <cols>
    <col min="1" max="1" width="9" style="1" customWidth="1"/>
    <col min="2" max="2" width="12.08984375" bestFit="1" customWidth="1"/>
    <col min="3" max="3" width="5.81640625" style="1" bestFit="1" customWidth="1"/>
    <col min="4" max="4" width="33.36328125" customWidth="1"/>
    <col min="5" max="5" width="10.08984375" bestFit="1" customWidth="1"/>
  </cols>
  <sheetData>
    <row r="1" spans="1:5" x14ac:dyDescent="0.35">
      <c r="A1" s="1" t="s">
        <v>1</v>
      </c>
      <c r="B1" t="s">
        <v>2</v>
      </c>
      <c r="C1" s="1" t="s">
        <v>41</v>
      </c>
      <c r="D1" t="s">
        <v>3</v>
      </c>
      <c r="E1" t="s">
        <v>26</v>
      </c>
    </row>
    <row r="2" spans="1:5" x14ac:dyDescent="0.35">
      <c r="A2" s="1" t="s">
        <v>4</v>
      </c>
      <c r="B2" t="s">
        <v>32</v>
      </c>
      <c r="D2" t="s">
        <v>123</v>
      </c>
      <c r="E2" t="s">
        <v>27</v>
      </c>
    </row>
    <row r="3" spans="1:5" x14ac:dyDescent="0.35">
      <c r="A3" s="1" t="s">
        <v>5</v>
      </c>
      <c r="B3" t="s">
        <v>32</v>
      </c>
      <c r="E3" t="s">
        <v>27</v>
      </c>
    </row>
    <row r="4" spans="1:5" x14ac:dyDescent="0.35">
      <c r="A4" s="1" t="s">
        <v>6</v>
      </c>
      <c r="B4" t="s">
        <v>28</v>
      </c>
      <c r="E4" t="s">
        <v>27</v>
      </c>
    </row>
    <row r="5" spans="1:5" x14ac:dyDescent="0.35">
      <c r="A5" s="1" t="s">
        <v>7</v>
      </c>
      <c r="B5" t="s">
        <v>28</v>
      </c>
      <c r="E5" t="s">
        <v>27</v>
      </c>
    </row>
    <row r="6" spans="1:5" x14ac:dyDescent="0.35">
      <c r="A6" s="1" t="s">
        <v>8</v>
      </c>
      <c r="B6" t="s">
        <v>29</v>
      </c>
      <c r="E6" t="s">
        <v>27</v>
      </c>
    </row>
    <row r="7" spans="1:5" x14ac:dyDescent="0.35">
      <c r="A7" s="1" t="s">
        <v>8</v>
      </c>
      <c r="B7" t="s">
        <v>29</v>
      </c>
      <c r="E7" t="s">
        <v>27</v>
      </c>
    </row>
    <row r="8" spans="1:5" x14ac:dyDescent="0.35">
      <c r="A8" s="1" t="s">
        <v>9</v>
      </c>
      <c r="B8" t="s">
        <v>28</v>
      </c>
      <c r="E8" t="s">
        <v>27</v>
      </c>
    </row>
    <row r="9" spans="1:5" x14ac:dyDescent="0.35">
      <c r="A9" s="1" t="s">
        <v>10</v>
      </c>
      <c r="B9" t="s">
        <v>36</v>
      </c>
      <c r="E9" t="s">
        <v>27</v>
      </c>
    </row>
    <row r="10" spans="1:5" x14ac:dyDescent="0.35">
      <c r="A10" s="1" t="s">
        <v>11</v>
      </c>
      <c r="B10" t="s">
        <v>36</v>
      </c>
      <c r="E10" t="s">
        <v>27</v>
      </c>
    </row>
    <row r="11" spans="1:5" x14ac:dyDescent="0.35">
      <c r="A11" s="1" t="s">
        <v>12</v>
      </c>
      <c r="B11" t="s">
        <v>36</v>
      </c>
      <c r="C11" s="1" t="s">
        <v>42</v>
      </c>
      <c r="D11" t="s">
        <v>122</v>
      </c>
      <c r="E11" t="s">
        <v>27</v>
      </c>
    </row>
    <row r="12" spans="1:5" x14ac:dyDescent="0.35">
      <c r="A12" s="1" t="s">
        <v>13</v>
      </c>
      <c r="B12" t="s">
        <v>36</v>
      </c>
      <c r="C12" s="1" t="s">
        <v>42</v>
      </c>
      <c r="D12" t="s">
        <v>124</v>
      </c>
      <c r="E12" t="s">
        <v>27</v>
      </c>
    </row>
    <row r="13" spans="1:5" x14ac:dyDescent="0.35">
      <c r="A13" s="1" t="s">
        <v>14</v>
      </c>
      <c r="B13" t="s">
        <v>36</v>
      </c>
      <c r="C13" s="1" t="s">
        <v>42</v>
      </c>
      <c r="D13" t="s">
        <v>40</v>
      </c>
      <c r="E13" t="s">
        <v>27</v>
      </c>
    </row>
    <row r="14" spans="1:5" x14ac:dyDescent="0.35">
      <c r="A14" s="1" t="s">
        <v>15</v>
      </c>
      <c r="B14" t="s">
        <v>36</v>
      </c>
      <c r="E14" t="s">
        <v>27</v>
      </c>
    </row>
    <row r="15" spans="1:5" x14ac:dyDescent="0.35">
      <c r="A15" s="1" t="s">
        <v>16</v>
      </c>
      <c r="B15" t="s">
        <v>30</v>
      </c>
      <c r="E15" t="s">
        <v>27</v>
      </c>
    </row>
    <row r="16" spans="1:5" x14ac:dyDescent="0.35">
      <c r="A16" s="1" t="s">
        <v>17</v>
      </c>
      <c r="B16" t="s">
        <v>30</v>
      </c>
      <c r="E16" t="s">
        <v>27</v>
      </c>
    </row>
    <row r="17" spans="1:5" x14ac:dyDescent="0.35">
      <c r="A17" s="1" t="s">
        <v>18</v>
      </c>
      <c r="B17" t="s">
        <v>36</v>
      </c>
      <c r="E17" t="s">
        <v>27</v>
      </c>
    </row>
    <row r="18" spans="1:5" x14ac:dyDescent="0.35">
      <c r="A18" s="1" t="s">
        <v>19</v>
      </c>
      <c r="B18" t="s">
        <v>36</v>
      </c>
      <c r="E18" t="s">
        <v>27</v>
      </c>
    </row>
    <row r="19" spans="1:5" x14ac:dyDescent="0.35">
      <c r="A19" s="1" t="s">
        <v>20</v>
      </c>
      <c r="B19" t="s">
        <v>36</v>
      </c>
      <c r="E19" t="s">
        <v>27</v>
      </c>
    </row>
    <row r="20" spans="1:5" x14ac:dyDescent="0.35">
      <c r="A20" s="1" t="s">
        <v>21</v>
      </c>
      <c r="B20" t="s">
        <v>36</v>
      </c>
      <c r="E20" t="s">
        <v>27</v>
      </c>
    </row>
    <row r="21" spans="1:5" x14ac:dyDescent="0.35">
      <c r="A21" s="1" t="s">
        <v>22</v>
      </c>
      <c r="B21" t="s">
        <v>36</v>
      </c>
      <c r="E21" t="s">
        <v>27</v>
      </c>
    </row>
    <row r="22" spans="1:5" x14ac:dyDescent="0.35">
      <c r="A22" s="1" t="s">
        <v>23</v>
      </c>
      <c r="B22" t="s">
        <v>36</v>
      </c>
      <c r="E22" t="s">
        <v>27</v>
      </c>
    </row>
    <row r="23" spans="1:5" x14ac:dyDescent="0.35">
      <c r="A23" s="1" t="s">
        <v>24</v>
      </c>
      <c r="B23" t="s">
        <v>30</v>
      </c>
      <c r="E23" t="s">
        <v>27</v>
      </c>
    </row>
    <row r="24" spans="1:5" x14ac:dyDescent="0.35">
      <c r="A24" s="1" t="s">
        <v>25</v>
      </c>
      <c r="B24" t="s">
        <v>30</v>
      </c>
      <c r="E24" t="s">
        <v>27</v>
      </c>
    </row>
    <row r="25" spans="1:5" x14ac:dyDescent="0.35">
      <c r="A25" s="1" t="s">
        <v>31</v>
      </c>
      <c r="B25" t="s">
        <v>32</v>
      </c>
      <c r="E25" t="s">
        <v>34</v>
      </c>
    </row>
    <row r="26" spans="1:5" x14ac:dyDescent="0.35">
      <c r="A26" s="2">
        <v>0</v>
      </c>
      <c r="B26" t="s">
        <v>35</v>
      </c>
      <c r="E26" t="s">
        <v>34</v>
      </c>
    </row>
    <row r="27" spans="1:5" x14ac:dyDescent="0.35">
      <c r="A27" s="2">
        <v>1</v>
      </c>
      <c r="B27" t="s">
        <v>35</v>
      </c>
      <c r="E27" t="s">
        <v>34</v>
      </c>
    </row>
    <row r="28" spans="1:5" x14ac:dyDescent="0.35">
      <c r="A28" s="2">
        <v>2</v>
      </c>
      <c r="B28" t="s">
        <v>35</v>
      </c>
      <c r="C28" s="1" t="s">
        <v>42</v>
      </c>
      <c r="D28" t="s">
        <v>54</v>
      </c>
      <c r="E28" t="s">
        <v>34</v>
      </c>
    </row>
    <row r="29" spans="1:5" x14ac:dyDescent="0.35">
      <c r="A29" s="2">
        <v>3</v>
      </c>
      <c r="B29" t="s">
        <v>35</v>
      </c>
      <c r="C29" s="1" t="s">
        <v>42</v>
      </c>
      <c r="D29" t="s">
        <v>55</v>
      </c>
      <c r="E29" t="s">
        <v>34</v>
      </c>
    </row>
    <row r="30" spans="1:5" x14ac:dyDescent="0.35">
      <c r="A30" s="2">
        <v>4</v>
      </c>
      <c r="B30" t="s">
        <v>35</v>
      </c>
      <c r="C30" s="1" t="s">
        <v>42</v>
      </c>
      <c r="D30" t="s">
        <v>51</v>
      </c>
      <c r="E30" t="s">
        <v>34</v>
      </c>
    </row>
    <row r="31" spans="1:5" x14ac:dyDescent="0.35">
      <c r="A31" s="2">
        <v>5</v>
      </c>
      <c r="B31" t="s">
        <v>35</v>
      </c>
      <c r="C31" s="1" t="s">
        <v>42</v>
      </c>
      <c r="D31" t="s">
        <v>53</v>
      </c>
      <c r="E31" t="s">
        <v>34</v>
      </c>
    </row>
    <row r="32" spans="1:5" x14ac:dyDescent="0.35">
      <c r="A32" s="2">
        <v>6</v>
      </c>
      <c r="B32" t="s">
        <v>35</v>
      </c>
      <c r="C32" s="1" t="s">
        <v>45</v>
      </c>
      <c r="D32" t="s">
        <v>52</v>
      </c>
      <c r="E32" t="s">
        <v>34</v>
      </c>
    </row>
    <row r="33" spans="1:5" x14ac:dyDescent="0.35">
      <c r="A33" s="2">
        <v>7</v>
      </c>
      <c r="B33" t="s">
        <v>35</v>
      </c>
      <c r="C33" s="1" t="s">
        <v>45</v>
      </c>
      <c r="D33" t="s">
        <v>50</v>
      </c>
      <c r="E33" t="s">
        <v>34</v>
      </c>
    </row>
    <row r="34" spans="1:5" x14ac:dyDescent="0.35">
      <c r="A34" s="2">
        <v>8</v>
      </c>
      <c r="B34" t="s">
        <v>35</v>
      </c>
      <c r="C34" s="1" t="s">
        <v>45</v>
      </c>
      <c r="D34" t="s">
        <v>49</v>
      </c>
      <c r="E34" t="s">
        <v>34</v>
      </c>
    </row>
    <row r="35" spans="1:5" x14ac:dyDescent="0.35">
      <c r="A35" s="2">
        <v>9</v>
      </c>
      <c r="B35" t="s">
        <v>35</v>
      </c>
      <c r="C35" s="1" t="s">
        <v>45</v>
      </c>
      <c r="D35" t="s">
        <v>49</v>
      </c>
      <c r="E35" t="s">
        <v>34</v>
      </c>
    </row>
    <row r="36" spans="1:5" x14ac:dyDescent="0.35">
      <c r="A36" s="2">
        <v>10</v>
      </c>
      <c r="B36" t="s">
        <v>35</v>
      </c>
      <c r="E36" t="s">
        <v>34</v>
      </c>
    </row>
    <row r="37" spans="1:5" x14ac:dyDescent="0.35">
      <c r="A37" s="2">
        <v>11</v>
      </c>
      <c r="B37" t="s">
        <v>35</v>
      </c>
      <c r="C37" s="1" t="s">
        <v>45</v>
      </c>
      <c r="D37" t="s">
        <v>48</v>
      </c>
      <c r="E37" t="s">
        <v>34</v>
      </c>
    </row>
    <row r="38" spans="1:5" x14ac:dyDescent="0.35">
      <c r="A38" s="2">
        <v>12</v>
      </c>
      <c r="B38" t="s">
        <v>35</v>
      </c>
      <c r="C38" s="1" t="s">
        <v>45</v>
      </c>
      <c r="D38" t="s">
        <v>46</v>
      </c>
      <c r="E38" t="s">
        <v>34</v>
      </c>
    </row>
    <row r="39" spans="1:5" x14ac:dyDescent="0.35">
      <c r="A39" s="2">
        <v>13</v>
      </c>
      <c r="B39" t="s">
        <v>35</v>
      </c>
      <c r="C39" s="1" t="s">
        <v>45</v>
      </c>
      <c r="D39" t="s">
        <v>47</v>
      </c>
      <c r="E39" t="s">
        <v>34</v>
      </c>
    </row>
    <row r="40" spans="1:5" x14ac:dyDescent="0.35">
      <c r="A40" s="2">
        <v>14</v>
      </c>
      <c r="B40" t="s">
        <v>39</v>
      </c>
      <c r="E40" t="s">
        <v>34</v>
      </c>
    </row>
    <row r="41" spans="1:5" x14ac:dyDescent="0.35">
      <c r="A41" s="2">
        <v>15</v>
      </c>
      <c r="B41" t="s">
        <v>39</v>
      </c>
      <c r="E41" t="s">
        <v>34</v>
      </c>
    </row>
    <row r="42" spans="1:5" x14ac:dyDescent="0.35">
      <c r="A42" s="2">
        <v>16</v>
      </c>
      <c r="B42" t="s">
        <v>39</v>
      </c>
      <c r="E42" t="s">
        <v>34</v>
      </c>
    </row>
    <row r="43" spans="1:5" x14ac:dyDescent="0.35">
      <c r="A43" s="2">
        <v>17</v>
      </c>
      <c r="B43" t="s">
        <v>39</v>
      </c>
      <c r="E43" t="s">
        <v>34</v>
      </c>
    </row>
    <row r="44" spans="1:5" x14ac:dyDescent="0.35">
      <c r="A44" s="2">
        <v>18</v>
      </c>
      <c r="B44" t="s">
        <v>39</v>
      </c>
      <c r="D44" t="s">
        <v>120</v>
      </c>
      <c r="E44" t="s">
        <v>34</v>
      </c>
    </row>
    <row r="45" spans="1:5" x14ac:dyDescent="0.35">
      <c r="A45" s="2">
        <v>19</v>
      </c>
      <c r="B45" t="s">
        <v>39</v>
      </c>
      <c r="D45" t="s">
        <v>121</v>
      </c>
      <c r="E45" t="s">
        <v>34</v>
      </c>
    </row>
    <row r="46" spans="1:5" x14ac:dyDescent="0.35">
      <c r="A46" s="2">
        <v>20</v>
      </c>
      <c r="B46" t="s">
        <v>37</v>
      </c>
      <c r="C46" s="1" t="s">
        <v>42</v>
      </c>
      <c r="D46" t="s">
        <v>117</v>
      </c>
      <c r="E46" t="s">
        <v>34</v>
      </c>
    </row>
    <row r="47" spans="1:5" x14ac:dyDescent="0.35">
      <c r="A47" s="2">
        <v>21</v>
      </c>
      <c r="B47" t="s">
        <v>37</v>
      </c>
      <c r="C47" s="1" t="s">
        <v>42</v>
      </c>
      <c r="D47" t="s">
        <v>118</v>
      </c>
      <c r="E47" t="s">
        <v>34</v>
      </c>
    </row>
    <row r="48" spans="1:5" x14ac:dyDescent="0.35">
      <c r="A48" s="2">
        <v>22</v>
      </c>
      <c r="B48" t="s">
        <v>33</v>
      </c>
      <c r="E48" t="s">
        <v>38</v>
      </c>
    </row>
    <row r="49" spans="1:5" x14ac:dyDescent="0.35">
      <c r="A49" s="2">
        <v>23</v>
      </c>
      <c r="B49" t="s">
        <v>33</v>
      </c>
      <c r="E49" t="s">
        <v>38</v>
      </c>
    </row>
    <row r="50" spans="1:5" x14ac:dyDescent="0.35">
      <c r="A50" s="2">
        <v>24</v>
      </c>
      <c r="B50" t="s">
        <v>33</v>
      </c>
      <c r="E50" t="s">
        <v>38</v>
      </c>
    </row>
    <row r="51" spans="1:5" x14ac:dyDescent="0.35">
      <c r="A51" s="2">
        <v>25</v>
      </c>
      <c r="B51" t="s">
        <v>33</v>
      </c>
      <c r="E51" t="s">
        <v>38</v>
      </c>
    </row>
    <row r="52" spans="1:5" x14ac:dyDescent="0.35">
      <c r="A52" s="2">
        <v>26</v>
      </c>
      <c r="B52" t="s">
        <v>33</v>
      </c>
      <c r="E52" t="s">
        <v>38</v>
      </c>
    </row>
    <row r="53" spans="1:5" x14ac:dyDescent="0.35">
      <c r="A53" s="2">
        <v>27</v>
      </c>
      <c r="B53" t="s">
        <v>33</v>
      </c>
      <c r="E53" t="s">
        <v>38</v>
      </c>
    </row>
    <row r="54" spans="1:5" x14ac:dyDescent="0.35">
      <c r="A54" s="2">
        <v>28</v>
      </c>
      <c r="B54" t="s">
        <v>33</v>
      </c>
      <c r="E54" t="s">
        <v>38</v>
      </c>
    </row>
    <row r="55" spans="1:5" x14ac:dyDescent="0.35">
      <c r="A55" s="2">
        <v>29</v>
      </c>
      <c r="B55" t="s">
        <v>33</v>
      </c>
      <c r="E55" t="s">
        <v>38</v>
      </c>
    </row>
    <row r="56" spans="1:5" x14ac:dyDescent="0.35">
      <c r="A56" s="2">
        <v>30</v>
      </c>
      <c r="B56" t="s">
        <v>33</v>
      </c>
      <c r="E56" t="s">
        <v>38</v>
      </c>
    </row>
    <row r="57" spans="1:5" x14ac:dyDescent="0.35">
      <c r="A57" s="2">
        <v>31</v>
      </c>
      <c r="B57" t="s">
        <v>33</v>
      </c>
      <c r="E57" t="s">
        <v>38</v>
      </c>
    </row>
    <row r="58" spans="1:5" x14ac:dyDescent="0.35">
      <c r="A58" s="2">
        <v>32</v>
      </c>
      <c r="B58" t="s">
        <v>33</v>
      </c>
      <c r="E58" t="s">
        <v>38</v>
      </c>
    </row>
    <row r="59" spans="1:5" x14ac:dyDescent="0.35">
      <c r="A59" s="2">
        <v>33</v>
      </c>
      <c r="B59" t="s">
        <v>33</v>
      </c>
      <c r="C59" s="1" t="s">
        <v>119</v>
      </c>
      <c r="D59" t="s">
        <v>74</v>
      </c>
      <c r="E59" t="s">
        <v>38</v>
      </c>
    </row>
    <row r="60" spans="1:5" x14ac:dyDescent="0.35">
      <c r="A60" s="2">
        <v>34</v>
      </c>
      <c r="B60" t="s">
        <v>33</v>
      </c>
      <c r="E60" t="s">
        <v>38</v>
      </c>
    </row>
    <row r="61" spans="1:5" x14ac:dyDescent="0.35">
      <c r="A61" s="2">
        <v>35</v>
      </c>
      <c r="B61" t="s">
        <v>33</v>
      </c>
      <c r="C61" s="1" t="s">
        <v>45</v>
      </c>
      <c r="D61" t="s">
        <v>73</v>
      </c>
      <c r="E61" t="s">
        <v>38</v>
      </c>
    </row>
    <row r="62" spans="1:5" x14ac:dyDescent="0.35">
      <c r="A62" s="2">
        <v>36</v>
      </c>
      <c r="B62" t="s">
        <v>33</v>
      </c>
      <c r="E62" t="s">
        <v>38</v>
      </c>
    </row>
    <row r="63" spans="1:5" x14ac:dyDescent="0.35">
      <c r="A63" s="2">
        <v>37</v>
      </c>
      <c r="B63" t="s">
        <v>33</v>
      </c>
      <c r="C63" s="1" t="s">
        <v>45</v>
      </c>
      <c r="D63" t="s">
        <v>72</v>
      </c>
      <c r="E63" t="s">
        <v>38</v>
      </c>
    </row>
    <row r="64" spans="1:5" x14ac:dyDescent="0.35">
      <c r="A64" s="2">
        <v>38</v>
      </c>
      <c r="B64" t="s">
        <v>33</v>
      </c>
      <c r="E64" t="s">
        <v>38</v>
      </c>
    </row>
    <row r="65" spans="1:5" x14ac:dyDescent="0.35">
      <c r="A65" s="2">
        <v>39</v>
      </c>
      <c r="B65" t="s">
        <v>33</v>
      </c>
      <c r="C65" s="1" t="s">
        <v>45</v>
      </c>
      <c r="D65" t="s">
        <v>71</v>
      </c>
      <c r="E65" t="s">
        <v>38</v>
      </c>
    </row>
    <row r="66" spans="1:5" x14ac:dyDescent="0.35">
      <c r="A66" s="2">
        <v>40</v>
      </c>
      <c r="B66" t="s">
        <v>33</v>
      </c>
      <c r="E66" t="s">
        <v>38</v>
      </c>
    </row>
    <row r="67" spans="1:5" x14ac:dyDescent="0.35">
      <c r="A67" s="2">
        <v>41</v>
      </c>
      <c r="B67" t="s">
        <v>33</v>
      </c>
      <c r="C67" s="1" t="s">
        <v>45</v>
      </c>
      <c r="D67" t="s">
        <v>70</v>
      </c>
      <c r="E67" t="s">
        <v>38</v>
      </c>
    </row>
    <row r="68" spans="1:5" x14ac:dyDescent="0.35">
      <c r="A68" s="2">
        <v>42</v>
      </c>
      <c r="B68" t="s">
        <v>33</v>
      </c>
      <c r="E68" t="s">
        <v>38</v>
      </c>
    </row>
    <row r="69" spans="1:5" x14ac:dyDescent="0.35">
      <c r="A69" s="2">
        <v>43</v>
      </c>
      <c r="B69" t="s">
        <v>33</v>
      </c>
      <c r="C69" s="1" t="s">
        <v>45</v>
      </c>
      <c r="D69" t="s">
        <v>69</v>
      </c>
      <c r="E69" t="s">
        <v>38</v>
      </c>
    </row>
    <row r="70" spans="1:5" x14ac:dyDescent="0.35">
      <c r="A70" s="2">
        <v>44</v>
      </c>
      <c r="B70" t="s">
        <v>33</v>
      </c>
      <c r="E70" t="s">
        <v>38</v>
      </c>
    </row>
    <row r="71" spans="1:5" x14ac:dyDescent="0.35">
      <c r="A71" s="2">
        <v>45</v>
      </c>
      <c r="B71" t="s">
        <v>33</v>
      </c>
      <c r="E71" t="s">
        <v>38</v>
      </c>
    </row>
    <row r="72" spans="1:5" x14ac:dyDescent="0.35">
      <c r="A72" s="2">
        <v>46</v>
      </c>
      <c r="B72" t="s">
        <v>33</v>
      </c>
      <c r="E72" t="s">
        <v>38</v>
      </c>
    </row>
    <row r="73" spans="1:5" x14ac:dyDescent="0.35">
      <c r="A73" s="2">
        <v>47</v>
      </c>
      <c r="B73" t="s">
        <v>33</v>
      </c>
      <c r="E73" t="s">
        <v>38</v>
      </c>
    </row>
    <row r="74" spans="1:5" x14ac:dyDescent="0.35">
      <c r="A74" s="2">
        <v>48</v>
      </c>
      <c r="B74" t="s">
        <v>33</v>
      </c>
      <c r="E74" t="s">
        <v>38</v>
      </c>
    </row>
    <row r="75" spans="1:5" x14ac:dyDescent="0.35">
      <c r="A75" s="2">
        <v>49</v>
      </c>
      <c r="B75" t="s">
        <v>33</v>
      </c>
      <c r="E75" t="s">
        <v>38</v>
      </c>
    </row>
    <row r="76" spans="1:5" x14ac:dyDescent="0.35">
      <c r="A76" s="2">
        <v>50</v>
      </c>
      <c r="B76" t="s">
        <v>33</v>
      </c>
      <c r="E76" t="s">
        <v>38</v>
      </c>
    </row>
    <row r="77" spans="1:5" x14ac:dyDescent="0.35">
      <c r="A77" s="2">
        <v>51</v>
      </c>
      <c r="B77" t="s">
        <v>33</v>
      </c>
      <c r="E77" t="s">
        <v>38</v>
      </c>
    </row>
    <row r="78" spans="1:5" x14ac:dyDescent="0.35">
      <c r="A78" s="2">
        <v>52</v>
      </c>
      <c r="B78" t="s">
        <v>33</v>
      </c>
      <c r="E78" t="s">
        <v>38</v>
      </c>
    </row>
    <row r="79" spans="1:5" x14ac:dyDescent="0.35">
      <c r="A79" s="2">
        <v>53</v>
      </c>
      <c r="B79" t="s">
        <v>33</v>
      </c>
      <c r="E79" t="s">
        <v>38</v>
      </c>
    </row>
    <row r="80" spans="1:5" x14ac:dyDescent="0.35">
      <c r="A80" s="1" t="s">
        <v>8</v>
      </c>
      <c r="B80" t="s">
        <v>29</v>
      </c>
      <c r="E80" t="s">
        <v>34</v>
      </c>
    </row>
    <row r="81" spans="1:5" x14ac:dyDescent="0.35">
      <c r="A81" s="1" t="s">
        <v>8</v>
      </c>
      <c r="B81" t="s">
        <v>29</v>
      </c>
      <c r="E81" t="s">
        <v>38</v>
      </c>
    </row>
  </sheetData>
  <autoFilter ref="A1:E1" xr:uid="{67EB6060-1219-4D37-9ADD-3B389701AC84}"/>
  <phoneticPr fontId="1" type="noConversion"/>
  <conditionalFormatting sqref="A2:E81">
    <cfRule type="expression" dxfId="8" priority="1">
      <formula>$B2="Digital - I2C"</formula>
    </cfRule>
    <cfRule type="expression" dxfId="7" priority="2">
      <formula>$B2="Digital - Com"</formula>
    </cfRule>
    <cfRule type="expression" dxfId="6" priority="3">
      <formula>$B2="Digital"</formula>
    </cfRule>
    <cfRule type="expression" dxfId="5" priority="4">
      <formula>$B2="Digital - PWM"</formula>
    </cfRule>
    <cfRule type="expression" dxfId="4" priority="5">
      <formula>$B2="Analog"</formula>
    </cfRule>
    <cfRule type="expression" dxfId="3" priority="6">
      <formula>$B2="Analog - In"</formula>
    </cfRule>
    <cfRule type="expression" dxfId="2" priority="7">
      <formula>$B2="Power"</formula>
    </cfRule>
    <cfRule type="expression" dxfId="1" priority="8">
      <formula>$B2="Utility"</formula>
    </cfRule>
    <cfRule type="expression" dxfId="0" priority="9">
      <formula>$B2="Ground"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F453-6321-4C47-8C15-95235B06872A}">
  <dimension ref="A1:U58"/>
  <sheetViews>
    <sheetView topLeftCell="A14" zoomScale="90" zoomScaleNormal="70" workbookViewId="0">
      <selection activeCell="A38" sqref="A38"/>
    </sheetView>
  </sheetViews>
  <sheetFormatPr defaultRowHeight="14.5" x14ac:dyDescent="0.35"/>
  <sheetData>
    <row r="1" spans="1:17" x14ac:dyDescent="0.35">
      <c r="A1" t="s">
        <v>113</v>
      </c>
      <c r="B1" t="s">
        <v>112</v>
      </c>
    </row>
    <row r="11" spans="1:17" x14ac:dyDescent="0.35">
      <c r="P11">
        <v>100</v>
      </c>
      <c r="Q11">
        <v>177</v>
      </c>
    </row>
    <row r="12" spans="1:17" x14ac:dyDescent="0.35">
      <c r="P12">
        <v>125</v>
      </c>
      <c r="Q12">
        <v>164</v>
      </c>
    </row>
    <row r="13" spans="1:17" x14ac:dyDescent="0.35">
      <c r="P13">
        <v>150</v>
      </c>
      <c r="Q13">
        <v>152</v>
      </c>
    </row>
    <row r="14" spans="1:17" x14ac:dyDescent="0.35">
      <c r="P14">
        <v>175</v>
      </c>
      <c r="Q14">
        <v>140.5</v>
      </c>
    </row>
    <row r="15" spans="1:17" x14ac:dyDescent="0.35">
      <c r="P15">
        <v>200</v>
      </c>
      <c r="Q15">
        <v>129</v>
      </c>
    </row>
    <row r="16" spans="1:17" x14ac:dyDescent="0.35">
      <c r="P16">
        <v>225</v>
      </c>
      <c r="Q16">
        <v>119</v>
      </c>
    </row>
    <row r="17" spans="1:17" x14ac:dyDescent="0.35">
      <c r="P17">
        <v>250</v>
      </c>
      <c r="Q17">
        <v>109.5</v>
      </c>
    </row>
    <row r="18" spans="1:17" x14ac:dyDescent="0.35">
      <c r="A18">
        <v>300</v>
      </c>
      <c r="B18">
        <v>90</v>
      </c>
      <c r="P18">
        <v>275</v>
      </c>
      <c r="Q18">
        <v>99.5</v>
      </c>
    </row>
    <row r="19" spans="1:17" x14ac:dyDescent="0.35">
      <c r="A19">
        <v>305</v>
      </c>
      <c r="B19">
        <v>93</v>
      </c>
      <c r="P19">
        <v>300</v>
      </c>
      <c r="Q19">
        <v>90</v>
      </c>
    </row>
    <row r="20" spans="1:17" x14ac:dyDescent="0.35">
      <c r="A20">
        <v>310</v>
      </c>
      <c r="B20">
        <v>95</v>
      </c>
      <c r="P20">
        <v>325</v>
      </c>
      <c r="Q20">
        <v>80.5</v>
      </c>
    </row>
    <row r="21" spans="1:17" x14ac:dyDescent="0.35">
      <c r="A21">
        <v>315</v>
      </c>
      <c r="B21">
        <v>97.5</v>
      </c>
      <c r="P21">
        <v>350</v>
      </c>
      <c r="Q21">
        <v>71</v>
      </c>
    </row>
    <row r="22" spans="1:17" x14ac:dyDescent="0.35">
      <c r="A22">
        <v>320</v>
      </c>
      <c r="B22">
        <v>100</v>
      </c>
      <c r="P22">
        <v>375</v>
      </c>
      <c r="Q22">
        <v>60</v>
      </c>
    </row>
    <row r="23" spans="1:17" x14ac:dyDescent="0.35">
      <c r="A23">
        <v>325</v>
      </c>
      <c r="B23">
        <v>102.5</v>
      </c>
      <c r="P23">
        <v>400</v>
      </c>
      <c r="Q23">
        <v>49</v>
      </c>
    </row>
    <row r="24" spans="1:17" x14ac:dyDescent="0.35">
      <c r="A24">
        <v>330</v>
      </c>
      <c r="B24">
        <v>105</v>
      </c>
      <c r="P24">
        <v>425</v>
      </c>
      <c r="Q24">
        <v>38</v>
      </c>
    </row>
    <row r="25" spans="1:17" x14ac:dyDescent="0.35">
      <c r="A25">
        <v>335</v>
      </c>
      <c r="B25">
        <v>107.5</v>
      </c>
      <c r="P25">
        <v>450</v>
      </c>
      <c r="Q25">
        <v>27</v>
      </c>
    </row>
    <row r="26" spans="1:17" x14ac:dyDescent="0.35">
      <c r="A26">
        <v>340</v>
      </c>
      <c r="B26">
        <v>110</v>
      </c>
      <c r="P26">
        <v>475</v>
      </c>
      <c r="Q26">
        <v>16</v>
      </c>
    </row>
    <row r="27" spans="1:17" x14ac:dyDescent="0.35">
      <c r="A27">
        <v>345</v>
      </c>
      <c r="B27">
        <v>112.5</v>
      </c>
      <c r="P27">
        <v>500</v>
      </c>
      <c r="Q27">
        <v>3.5</v>
      </c>
    </row>
    <row r="28" spans="1:17" x14ac:dyDescent="0.35">
      <c r="A28">
        <v>350</v>
      </c>
      <c r="B28">
        <v>115</v>
      </c>
    </row>
    <row r="29" spans="1:17" x14ac:dyDescent="0.35">
      <c r="A29">
        <v>355</v>
      </c>
      <c r="B29">
        <v>117</v>
      </c>
    </row>
    <row r="30" spans="1:17" x14ac:dyDescent="0.35">
      <c r="A30">
        <v>360</v>
      </c>
      <c r="B30">
        <v>119.5</v>
      </c>
    </row>
    <row r="31" spans="1:17" x14ac:dyDescent="0.35">
      <c r="A31">
        <v>365</v>
      </c>
      <c r="B31">
        <v>122</v>
      </c>
    </row>
    <row r="32" spans="1:17" x14ac:dyDescent="0.35">
      <c r="A32">
        <v>370</v>
      </c>
      <c r="B32">
        <v>124.5</v>
      </c>
    </row>
    <row r="33" spans="1:21" x14ac:dyDescent="0.35">
      <c r="A33">
        <v>375</v>
      </c>
      <c r="B33">
        <v>127</v>
      </c>
    </row>
    <row r="34" spans="1:21" x14ac:dyDescent="0.35">
      <c r="A34">
        <v>380</v>
      </c>
      <c r="B34">
        <v>129.5</v>
      </c>
    </row>
    <row r="35" spans="1:21" x14ac:dyDescent="0.35">
      <c r="A35">
        <v>385</v>
      </c>
      <c r="B35">
        <v>132</v>
      </c>
    </row>
    <row r="36" spans="1:21" x14ac:dyDescent="0.35">
      <c r="A36">
        <v>390</v>
      </c>
      <c r="B36">
        <v>134.5</v>
      </c>
    </row>
    <row r="37" spans="1:21" x14ac:dyDescent="0.35">
      <c r="A37">
        <v>395</v>
      </c>
      <c r="B37">
        <v>137</v>
      </c>
    </row>
    <row r="38" spans="1:21" x14ac:dyDescent="0.35">
      <c r="A38">
        <v>400</v>
      </c>
      <c r="B38">
        <v>140</v>
      </c>
    </row>
    <row r="39" spans="1:21" x14ac:dyDescent="0.35">
      <c r="A39">
        <v>405</v>
      </c>
      <c r="B39">
        <v>143</v>
      </c>
    </row>
    <row r="40" spans="1:21" x14ac:dyDescent="0.35">
      <c r="A40">
        <v>410</v>
      </c>
      <c r="B40">
        <v>145</v>
      </c>
    </row>
    <row r="41" spans="1:21" x14ac:dyDescent="0.35">
      <c r="A41">
        <v>415</v>
      </c>
      <c r="B41">
        <v>148</v>
      </c>
    </row>
    <row r="42" spans="1:21" x14ac:dyDescent="0.35">
      <c r="A42">
        <v>420</v>
      </c>
      <c r="B42">
        <v>150.5</v>
      </c>
    </row>
    <row r="43" spans="1:21" x14ac:dyDescent="0.35">
      <c r="A43">
        <v>425</v>
      </c>
      <c r="B43">
        <v>153</v>
      </c>
    </row>
    <row r="44" spans="1:21" x14ac:dyDescent="0.35">
      <c r="A44">
        <v>430</v>
      </c>
    </row>
    <row r="45" spans="1:21" x14ac:dyDescent="0.35">
      <c r="A45">
        <v>435</v>
      </c>
      <c r="T45" t="s">
        <v>113</v>
      </c>
      <c r="U45" t="s">
        <v>112</v>
      </c>
    </row>
    <row r="46" spans="1:21" x14ac:dyDescent="0.35">
      <c r="A46">
        <v>440</v>
      </c>
      <c r="B46">
        <v>160.5</v>
      </c>
      <c r="T46">
        <v>300</v>
      </c>
      <c r="U46">
        <f>0.00000000232*POWER(T46,4)-0.00000000232*POWER(T46,3) + 0.00217531158*POWER(T46,2) - 0.89180102405*T46 + 248.37955465594</f>
        <v>195.34664964094003</v>
      </c>
    </row>
    <row r="47" spans="1:21" x14ac:dyDescent="0.35">
      <c r="A47">
        <v>445</v>
      </c>
      <c r="B47">
        <v>163</v>
      </c>
      <c r="H47" t="s">
        <v>115</v>
      </c>
      <c r="I47" t="s">
        <v>116</v>
      </c>
    </row>
    <row r="48" spans="1:21" x14ac:dyDescent="0.35">
      <c r="A48">
        <v>450</v>
      </c>
      <c r="B48">
        <v>165</v>
      </c>
      <c r="H48" t="s">
        <v>113</v>
      </c>
      <c r="I48" t="s">
        <v>114</v>
      </c>
    </row>
    <row r="49" spans="1:9" x14ac:dyDescent="0.35">
      <c r="A49">
        <v>455</v>
      </c>
      <c r="B49">
        <v>168</v>
      </c>
      <c r="H49">
        <v>300</v>
      </c>
      <c r="I49">
        <f>H49*0.5024-60.91524</f>
        <v>89.804760000000002</v>
      </c>
    </row>
    <row r="50" spans="1:9" x14ac:dyDescent="0.35">
      <c r="A50">
        <v>460</v>
      </c>
      <c r="B50">
        <v>170</v>
      </c>
    </row>
    <row r="51" spans="1:9" x14ac:dyDescent="0.35">
      <c r="A51">
        <v>465</v>
      </c>
      <c r="B51">
        <v>173</v>
      </c>
    </row>
    <row r="52" spans="1:9" x14ac:dyDescent="0.35">
      <c r="A52">
        <v>470</v>
      </c>
      <c r="B52">
        <v>175</v>
      </c>
      <c r="H52" t="s">
        <v>115</v>
      </c>
      <c r="I52" t="s">
        <v>116</v>
      </c>
    </row>
    <row r="53" spans="1:9" x14ac:dyDescent="0.35">
      <c r="A53">
        <v>475</v>
      </c>
      <c r="B53">
        <v>178</v>
      </c>
      <c r="H53" t="s">
        <v>114</v>
      </c>
      <c r="I53" t="s">
        <v>113</v>
      </c>
    </row>
    <row r="54" spans="1:9" x14ac:dyDescent="0.35">
      <c r="A54">
        <v>480</v>
      </c>
      <c r="B54">
        <v>180</v>
      </c>
      <c r="H54">
        <v>0</v>
      </c>
      <c r="I54">
        <f>(H54+60.91524)/0.5024</f>
        <v>121.24848726114651</v>
      </c>
    </row>
    <row r="55" spans="1:9" x14ac:dyDescent="0.35">
      <c r="A55">
        <v>485</v>
      </c>
    </row>
    <row r="56" spans="1:9" x14ac:dyDescent="0.35">
      <c r="A56">
        <v>490</v>
      </c>
    </row>
    <row r="57" spans="1:9" x14ac:dyDescent="0.35">
      <c r="A57">
        <v>495</v>
      </c>
    </row>
    <row r="58" spans="1:9" x14ac:dyDescent="0.35">
      <c r="A58">
        <v>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C6AE-DEBC-4CBE-BEA0-DD30CF2F2907}">
  <dimension ref="A1:E27"/>
  <sheetViews>
    <sheetView tabSelected="1" workbookViewId="0">
      <selection activeCell="E28" sqref="E28"/>
    </sheetView>
  </sheetViews>
  <sheetFormatPr defaultRowHeight="14.5" x14ac:dyDescent="0.35"/>
  <cols>
    <col min="1" max="1" width="14.6328125" bestFit="1" customWidth="1"/>
  </cols>
  <sheetData>
    <row r="1" spans="1:4" x14ac:dyDescent="0.35">
      <c r="B1" t="s">
        <v>103</v>
      </c>
      <c r="C1" t="s">
        <v>134</v>
      </c>
      <c r="D1" t="s">
        <v>135</v>
      </c>
    </row>
    <row r="2" spans="1:4" x14ac:dyDescent="0.35">
      <c r="A2" t="s">
        <v>125</v>
      </c>
      <c r="B2">
        <v>0</v>
      </c>
      <c r="C2">
        <v>8.5</v>
      </c>
      <c r="D2" t="s">
        <v>136</v>
      </c>
    </row>
    <row r="4" spans="1:4" x14ac:dyDescent="0.35">
      <c r="A4" t="s">
        <v>127</v>
      </c>
      <c r="B4">
        <v>290</v>
      </c>
      <c r="C4" t="s">
        <v>133</v>
      </c>
    </row>
    <row r="5" spans="1:4" x14ac:dyDescent="0.35">
      <c r="A5" t="s">
        <v>128</v>
      </c>
      <c r="B5" t="s">
        <v>126</v>
      </c>
    </row>
    <row r="6" spans="1:4" x14ac:dyDescent="0.35">
      <c r="A6" t="s">
        <v>129</v>
      </c>
      <c r="B6">
        <v>282</v>
      </c>
    </row>
    <row r="8" spans="1:4" x14ac:dyDescent="0.35">
      <c r="A8" t="s">
        <v>130</v>
      </c>
    </row>
    <row r="10" spans="1:4" x14ac:dyDescent="0.35">
      <c r="A10" t="s">
        <v>132</v>
      </c>
      <c r="B10">
        <v>360</v>
      </c>
      <c r="C10" t="s">
        <v>133</v>
      </c>
    </row>
    <row r="11" spans="1:4" x14ac:dyDescent="0.35">
      <c r="A11" t="s">
        <v>131</v>
      </c>
      <c r="B11">
        <v>282</v>
      </c>
      <c r="C11" t="s">
        <v>133</v>
      </c>
    </row>
    <row r="20" spans="4:5" x14ac:dyDescent="0.35">
      <c r="E20">
        <f>500-290</f>
        <v>210</v>
      </c>
    </row>
    <row r="24" spans="4:5" x14ac:dyDescent="0.35">
      <c r="D24" t="s">
        <v>137</v>
      </c>
      <c r="E24">
        <v>500</v>
      </c>
    </row>
    <row r="25" spans="4:5" x14ac:dyDescent="0.35">
      <c r="D25" t="s">
        <v>138</v>
      </c>
      <c r="E25">
        <v>290</v>
      </c>
    </row>
    <row r="26" spans="4:5" x14ac:dyDescent="0.35">
      <c r="E26">
        <f>E24-E25</f>
        <v>210</v>
      </c>
    </row>
    <row r="27" spans="4:5" x14ac:dyDescent="0.35">
      <c r="E27">
        <f>E26/90</f>
        <v>2.3333333333333335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Commands</vt:lpstr>
      <vt:lpstr>Pin Assignments</vt:lpstr>
      <vt:lpstr>ServoCal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Prosky</dc:creator>
  <cp:lastModifiedBy>Shawn Prosky</cp:lastModifiedBy>
  <dcterms:created xsi:type="dcterms:W3CDTF">2015-06-05T18:17:20Z</dcterms:created>
  <dcterms:modified xsi:type="dcterms:W3CDTF">2024-01-10T20:27:25Z</dcterms:modified>
</cp:coreProperties>
</file>