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Scoring" sheetId="2" r:id="rId5"/>
    <sheet state="visible" name="Aggregation" sheetId="3" r:id="rId6"/>
    <sheet state="visible" name="SoD Index" sheetId="4" r:id="rId7"/>
  </sheets>
  <definedNames>
    <definedName hidden="1" localSheetId="1" name="_xlnm._FilterDatabase">Scoring!$V$1:$W$29</definedName>
    <definedName hidden="1" localSheetId="2" name="_xlnm._FilterDatabase">Aggregation!$A$1:$AG$24</definedName>
    <definedName hidden="1" localSheetId="3" name="_xlnm._FilterDatabase">'SoD Index'!$A$1:$B$24</definedName>
  </definedNames>
  <calcPr/>
</workbook>
</file>

<file path=xl/sharedStrings.xml><?xml version="1.0" encoding="utf-8"?>
<sst xmlns="http://schemas.openxmlformats.org/spreadsheetml/2006/main" count="221" uniqueCount="149">
  <si>
    <t>Read-me: Dataset | Index and Scored Data</t>
  </si>
  <si>
    <t>Purpose</t>
  </si>
  <si>
    <t>• This file comprises of the scores and the resultant index for the SoD report.
• Ready reckoner to check scores of states on different parameters.
• From these indicator-wise scores, parameter-wise score and ultimately, index scores and ranks have been derived.
• Helps in cross-state analysis on the state of discrimination against female job-seekers.</t>
  </si>
  <si>
    <t xml:space="preserve">Description </t>
  </si>
  <si>
    <r>
      <rPr>
        <rFont val="EB Garamond"/>
      </rPr>
      <t xml:space="preserve">• The coding describing the kind of restriction in the state has been derived from </t>
    </r>
    <r>
      <rPr>
        <rFont val="EB Garamond"/>
        <color rgb="FF1155CC"/>
        <u/>
      </rPr>
      <t>ReProcessed Dataset.</t>
    </r>
    <r>
      <rPr>
        <rFont val="EB Garamond"/>
      </rPr>
      <t xml:space="preserve">
• The following scoring has been adopted to arrive at the index scores. The logic and argumentation behind these scores can be found in </t>
    </r>
    <r>
      <rPr>
        <rFont val="EB Garamond"/>
        <color rgb="FF1155CC"/>
        <u/>
      </rPr>
      <t xml:space="preserve">Annexure 1: Methodology </t>
    </r>
  </si>
  <si>
    <t>Logic 8 Start at 0 for each state and add 6.25 (100/16) every time a freedom from restriction is given. A restriction that is better than prohibits all - prohibits most and permits some, and allows all are given a score of 9.375 each</t>
  </si>
  <si>
    <t>No</t>
  </si>
  <si>
    <t>No in most &amp; Yes subject to permission in some</t>
  </si>
  <si>
    <t>No in most &amp; Yes subject to conditions in some</t>
  </si>
  <si>
    <t>Yes subject to permission in most &amp; No in some</t>
  </si>
  <si>
    <t>No in most &amp; Yes in some</t>
  </si>
  <si>
    <t>Yes subject to permission</t>
  </si>
  <si>
    <t>Yes subject to permission in most &amp; Yes subject to conditions in some</t>
  </si>
  <si>
    <t xml:space="preserve">Yes subject to conditions in most &amp; No in some </t>
  </si>
  <si>
    <t>Yes subject to permission in most &amp; Yes in some</t>
  </si>
  <si>
    <t xml:space="preserve">Yes subject to conditions in most &amp; Yes subject to permission in some </t>
  </si>
  <si>
    <t>Yes subject to conditions</t>
  </si>
  <si>
    <t xml:space="preserve">Yes in most &amp; No in some </t>
  </si>
  <si>
    <t>Yes in most &amp; Yes subject to permission in some</t>
  </si>
  <si>
    <t>Yes subject to conditions in most &amp; Yes in some</t>
  </si>
  <si>
    <t>Yes in most &amp; Yes subject to conditions in some</t>
  </si>
  <si>
    <t>Yes</t>
  </si>
  <si>
    <t>Yes*</t>
  </si>
  <si>
    <t>Not applicable</t>
  </si>
  <si>
    <t>Parameter Code</t>
  </si>
  <si>
    <t>Parameter Name</t>
  </si>
  <si>
    <t>Parameter Definition</t>
  </si>
  <si>
    <t>P1</t>
  </si>
  <si>
    <t>Working at night</t>
  </si>
  <si>
    <t>This parameter takes into account legal provisions that restrict employment of women in different establishments, at night.</t>
  </si>
  <si>
    <t>P2</t>
  </si>
  <si>
    <t>Working in hazardous jobs</t>
  </si>
  <si>
    <t>This parameter takes into account legal provisions which restrict employment of women in jobs categorised as hazardous/ dangerous. 
Hazardous jobs: that are considered to have a harmful effect on or increased risk to women’s lives or health, given women’s psychophysical qualities in comparison to men.</t>
  </si>
  <si>
    <t>P3</t>
  </si>
  <si>
    <t xml:space="preserve">Working in arduous jobs </t>
  </si>
  <si>
    <t>This parameter takes into account legal provisions that does not let women engage in jobs deemed arduous.  
Arduous jobs: that involve particularly hard manual labor or jobs that are considered to exceed women’s capabilities.</t>
  </si>
  <si>
    <t>P4</t>
  </si>
  <si>
    <t xml:space="preserve">Working in jobs deemed morally inappropriate </t>
  </si>
  <si>
    <t>This parameter takes into account legal provisions which restrict employment of women in jobs which are taken to be inappropriate for them on moral grounds. 
Jobs deemed morally inappropriate: employment that is considered not in accordance with the “moral development” only of women.</t>
  </si>
  <si>
    <t>Indicator Code</t>
  </si>
  <si>
    <t>Indicator Name</t>
  </si>
  <si>
    <t>Indicator Definition</t>
  </si>
  <si>
    <t>P1-I1</t>
  </si>
  <si>
    <t>Can women work in factories at night?</t>
  </si>
  <si>
    <t xml:space="preserve">This indicator analyses if a state has amended/ relaxed the prohibition under Section 66 of the Factories Act and if women are allowed to work in factories at night. </t>
  </si>
  <si>
    <t>P1-I2</t>
  </si>
  <si>
    <t>Can women work in shops and commercial establishments at night?</t>
  </si>
  <si>
    <t xml:space="preserve">This indicator analyses if the Shops and Commercial Establishments Act/ Rules of a state allow women to work in shops/ establishments at night. </t>
  </si>
  <si>
    <t>P1-I3</t>
  </si>
  <si>
    <t>Can women work in plantations at night?</t>
  </si>
  <si>
    <t xml:space="preserve">This indicator analyses if the Plantation Labour Rules of a state has amended/ relaxed the prohibition under Section 25 of the Plantation Labour Act and therefore, allows women to work in plantations at night. </t>
  </si>
  <si>
    <t>P1-I4</t>
  </si>
  <si>
    <t>Can women contract workers work in establishments at night?</t>
  </si>
  <si>
    <t xml:space="preserve">This indicator analyses if the Contract Labour Rules of a state allow female contract workers to work in establishments at night. </t>
  </si>
  <si>
    <t>P1-I5</t>
  </si>
  <si>
    <t>Can women migrant workers work in establishments at night?</t>
  </si>
  <si>
    <t xml:space="preserve">This indicator analyses if a state has amended/ relaxed the prohibition under Section 11 (ix) of the Inter-State Migrant Workmen Act and if female migrant workers are allowed to work in establishments at night. </t>
  </si>
  <si>
    <t>P2-I1</t>
  </si>
  <si>
    <t>Can women work in jobs deemed hazardous in factories?</t>
  </si>
  <si>
    <t>This indicator analyses if the Factories Rules of a state prohibit the employment of women in processes classified as hazardous in factories.</t>
  </si>
  <si>
    <t>P2-I2</t>
  </si>
  <si>
    <t>Can women work in jobs deemed hazardous in shops and commercial establishments?</t>
  </si>
  <si>
    <t xml:space="preserve">This indicator analyses if the Shops and Commercial Establishments Act/ Rules of a state allow women to work in processes classified as hazardous in shops/ establishments. </t>
  </si>
  <si>
    <t>P2-I3</t>
  </si>
  <si>
    <t>Can women work in jobs deemed hazardous in plantations?</t>
  </si>
  <si>
    <t xml:space="preserve">This indicator analyses if the Plantation Labour Rules of a state prohibit the employment of women in processed classified as hazardous in plantations. </t>
  </si>
  <si>
    <t>P3-I1</t>
  </si>
  <si>
    <t>Can women engage in tasks that require lifting heavy objects in the same way as men?</t>
  </si>
  <si>
    <t xml:space="preserve">This indicator analyses if the Factories Rules of a state allow women to engage in jobs deemed arduous. For instance, if the rules allow women to carry weights equivalent to men. </t>
  </si>
  <si>
    <t>P4-I1</t>
  </si>
  <si>
    <t>Can women work in licensed country liquor establishments?</t>
  </si>
  <si>
    <t>This indicator analyses if the Excise Act/ Rules of a state allow women to be engaged in the sale of country liquor, in the same way as a man.</t>
  </si>
  <si>
    <t>P4-I2</t>
  </si>
  <si>
    <t>Can women work in licensed foreign liquor establishments?</t>
  </si>
  <si>
    <t>This indicator analyses if the Excise Act/ Rules of a state allow women to be engaged in the sale of foreign liquor, in the same way as a man.</t>
  </si>
  <si>
    <t>State</t>
  </si>
  <si>
    <t>Code P1-I1</t>
  </si>
  <si>
    <t>Score P1-I1</t>
  </si>
  <si>
    <t>Code P1-12</t>
  </si>
  <si>
    <t>Score P1-12</t>
  </si>
  <si>
    <t>Code P1-I3</t>
  </si>
  <si>
    <t>Score P1-I3</t>
  </si>
  <si>
    <t>Code P1-I4</t>
  </si>
  <si>
    <t>Score P1-I4</t>
  </si>
  <si>
    <t>Code P1-I5</t>
  </si>
  <si>
    <t>Score P1-I5</t>
  </si>
  <si>
    <t>Code P2-I1</t>
  </si>
  <si>
    <t>Score P2-I1</t>
  </si>
  <si>
    <t>Code P2-I2</t>
  </si>
  <si>
    <t>Score P2-I2</t>
  </si>
  <si>
    <t>Code P2-I3</t>
  </si>
  <si>
    <t>Score P2-I3</t>
  </si>
  <si>
    <t>Code P3-I1</t>
  </si>
  <si>
    <t>Score P3-I1</t>
  </si>
  <si>
    <t>Code P4-I1</t>
  </si>
  <si>
    <t>Score P4-I1</t>
  </si>
  <si>
    <t>Code P4-I2</t>
  </si>
  <si>
    <t>Score P4-I2</t>
  </si>
  <si>
    <t>Andhra Pradesh</t>
  </si>
  <si>
    <t>Arunachal Pradesh</t>
  </si>
  <si>
    <t xml:space="preserve">Not applicable </t>
  </si>
  <si>
    <t>Assam</t>
  </si>
  <si>
    <t xml:space="preserve">Bihar 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</si>
  <si>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</si>
  <si>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</si>
  <si>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</si>
  <si>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</si>
  <si>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</si>
  <si>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</si>
  <si>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</si>
  <si>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</si>
  <si>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</si>
  <si>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</si>
  <si>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</si>
  <si>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</si>
  <si>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</si>
  <si>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</si>
  <si>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</si>
  <si>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</si>
  <si>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</si>
  <si>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</si>
  <si>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</si>
  <si>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</si>
  <si>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</si>
  <si>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</si>
  <si>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</si>
  <si>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</si>
  <si>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Rating P1-I1</t>
  </si>
  <si>
    <t>Rating P1-12</t>
  </si>
  <si>
    <t>Rating P1-I3</t>
  </si>
  <si>
    <t>Rating P1-I4</t>
  </si>
  <si>
    <t>Rating P1-I5</t>
  </si>
  <si>
    <t>Rating Average P1</t>
  </si>
  <si>
    <t>Rank of Rating P1</t>
  </si>
  <si>
    <t>Rating P2-I1</t>
  </si>
  <si>
    <t>Rating P2-I2</t>
  </si>
  <si>
    <t>Rating P2-I3</t>
  </si>
  <si>
    <t>Rating Average P2</t>
  </si>
  <si>
    <t>Rank of Rating P2</t>
  </si>
  <si>
    <t>Rating P3-I1</t>
  </si>
  <si>
    <t>Rating Average P3</t>
  </si>
  <si>
    <t>Rank of rating P3</t>
  </si>
  <si>
    <t>Rating P4-I1</t>
  </si>
  <si>
    <t>Rating P4-I2</t>
  </si>
  <si>
    <t>Rating Average P4</t>
  </si>
  <si>
    <t>Rank of rating P4</t>
  </si>
  <si>
    <t>Rating Average (SoD)</t>
  </si>
  <si>
    <t>Rank of Rating (SoD)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</si>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</sst>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8.0"/>
      <color theme="1"/>
      <name val="EB Garamond"/>
    </font>
    <font>
      <b/>
      <color theme="1"/>
      <name val="EB Garamond"/>
    </font>
    <font>
      <b/>
      <sz val="12.0"/>
      <color theme="1"/>
      <name val="EB Garamond"/>
    </font>
    <font>
      <color theme="1"/>
      <name val="EB Garamond"/>
    </font>
    <font>
      <b/>
      <sz val="11.0"/>
      <color theme="1"/>
      <name val="EB Garamond"/>
    </font>
    <font>
      <u/>
      <color rgb="FF0000FF"/>
      <name val="EB Garamond"/>
    </font>
    <font/>
    <font>
      <color theme="1"/>
      <name val="Arial"/>
    </font>
    <font>
      <b/>
      <color theme="1"/>
      <name val="&quot;EB Garamond&quot;"/>
    </font>
    <font>
      <color theme="1"/>
      <name val="&quot;EB Garamond&quot;"/>
    </font>
    <font>
      <sz val="10.0"/>
      <color rgb="FF000000"/>
      <name val="&quot;EB Garamond&quot;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6">
    <border/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4" fillId="0" fontId="5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2" fillId="0" fontId="7" numFmtId="0" xfId="0" applyBorder="1" applyFont="1"/>
    <xf borderId="3" fillId="0" fontId="7" numFmtId="0" xfId="0" applyBorder="1" applyFont="1"/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8" numFmtId="0" xfId="0" applyFont="1"/>
    <xf borderId="4" fillId="2" fontId="11" numFmtId="0" xfId="0" applyAlignment="1" applyBorder="1" applyFill="1" applyFont="1">
      <alignment readingOrder="0"/>
    </xf>
    <xf borderId="4" fillId="2" fontId="11" numFmtId="0" xfId="0" applyAlignment="1" applyBorder="1" applyFont="1">
      <alignment horizontal="left" readingOrder="0" shrinkToFit="0" wrapText="1"/>
    </xf>
    <xf borderId="0" fillId="0" fontId="10" numFmtId="0" xfId="0" applyAlignment="1" applyFont="1">
      <alignment shrinkToFit="0" vertical="bottom" wrapText="1"/>
    </xf>
    <xf borderId="0" fillId="3" fontId="9" numFmtId="0" xfId="0" applyAlignment="1" applyFill="1" applyFont="1">
      <alignment horizontal="center" vertical="center"/>
    </xf>
    <xf borderId="0" fillId="3" fontId="9" numFmtId="0" xfId="0" applyAlignment="1" applyFont="1">
      <alignment horizontal="center" readingOrder="0" vertical="center"/>
    </xf>
    <xf borderId="0" fillId="0" fontId="10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vertical="bottom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/>
    </xf>
    <xf borderId="0" fillId="4" fontId="4" numFmtId="0" xfId="0" applyAlignment="1" applyFill="1" applyFont="1">
      <alignment horizontal="center"/>
    </xf>
    <xf borderId="0" fillId="3" fontId="4" numFmtId="0" xfId="0" applyAlignment="1" applyFont="1">
      <alignment horizontal="center"/>
    </xf>
    <xf borderId="0" fillId="5" fontId="4" numFmtId="0" xfId="0" applyAlignment="1" applyFill="1" applyFont="1">
      <alignment horizontal="center"/>
    </xf>
    <xf borderId="0" fillId="6" fontId="4" numFmtId="0" xfId="0" applyFill="1" applyFont="1"/>
    <xf borderId="0" fillId="7" fontId="4" numFmtId="0" xfId="0" applyAlignment="1" applyFill="1" applyFont="1">
      <alignment horizontal="center"/>
    </xf>
    <xf borderId="0" fillId="0" fontId="12" numFmtId="0" xfId="0" applyAlignment="1" applyFont="1">
      <alignment horizontal="center"/>
    </xf>
    <xf borderId="5" fillId="3" fontId="2" numFmtId="0" xfId="0" applyBorder="1" applyFont="1"/>
    <xf borderId="5" fillId="3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JXeo-_s5CtAsNkEkWY6zh5Jgc8uxaOe_V24M9xybh4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62.25"/>
    <col customWidth="1" min="3" max="3" width="56.0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5" t="s">
        <v>2</v>
      </c>
      <c r="C2" s="6"/>
      <c r="D2" s="6"/>
      <c r="E2" s="6"/>
      <c r="F2" s="6"/>
      <c r="G2" s="6"/>
      <c r="H2" s="6"/>
    </row>
    <row r="3">
      <c r="A3" s="7" t="s">
        <v>3</v>
      </c>
      <c r="B3" s="8" t="s">
        <v>4</v>
      </c>
      <c r="C3" s="6"/>
      <c r="D3" s="6"/>
      <c r="E3" s="6"/>
      <c r="F3" s="6"/>
      <c r="G3" s="6"/>
      <c r="H3" s="6"/>
    </row>
    <row r="4">
      <c r="A4" s="9"/>
      <c r="B4" s="6"/>
      <c r="C4" s="6"/>
      <c r="D4" s="6"/>
      <c r="E4" s="6"/>
      <c r="F4" s="6"/>
      <c r="G4" s="6"/>
      <c r="H4" s="6"/>
    </row>
    <row r="5">
      <c r="A5" s="10" t="s">
        <v>5</v>
      </c>
      <c r="B5" s="11"/>
      <c r="C5" s="11"/>
      <c r="D5" s="11"/>
      <c r="E5" s="11"/>
      <c r="F5" s="11"/>
      <c r="G5" s="11"/>
      <c r="H5" s="12"/>
    </row>
    <row r="6">
      <c r="A6" s="13"/>
      <c r="B6" s="13"/>
      <c r="C6" s="13"/>
      <c r="D6" s="13"/>
      <c r="E6" s="13"/>
      <c r="F6" s="13"/>
      <c r="G6" s="13"/>
      <c r="H6" s="13"/>
    </row>
    <row r="7">
      <c r="A7" s="14" t="s">
        <v>6</v>
      </c>
      <c r="B7" s="15">
        <v>0.0</v>
      </c>
      <c r="C7" s="13"/>
      <c r="D7" s="13"/>
      <c r="E7" s="13"/>
      <c r="F7" s="13"/>
    </row>
    <row r="8">
      <c r="A8" s="14" t="s">
        <v>7</v>
      </c>
      <c r="B8" s="16">
        <v>15.0</v>
      </c>
      <c r="C8" s="13"/>
      <c r="D8" s="13"/>
      <c r="E8" s="13"/>
      <c r="F8" s="13"/>
    </row>
    <row r="9">
      <c r="A9" s="14" t="s">
        <v>8</v>
      </c>
      <c r="B9" s="16">
        <f t="shared" ref="B9:B21" si="1">B8+5</f>
        <v>20</v>
      </c>
      <c r="C9" s="13"/>
      <c r="D9" s="13"/>
      <c r="E9" s="13"/>
      <c r="F9" s="13"/>
    </row>
    <row r="10">
      <c r="A10" s="14" t="s">
        <v>9</v>
      </c>
      <c r="B10" s="16">
        <f t="shared" si="1"/>
        <v>25</v>
      </c>
      <c r="C10" s="13"/>
      <c r="D10" s="13"/>
      <c r="E10" s="13"/>
      <c r="F10" s="13"/>
    </row>
    <row r="11">
      <c r="A11" s="14" t="s">
        <v>10</v>
      </c>
      <c r="B11" s="16">
        <f t="shared" si="1"/>
        <v>30</v>
      </c>
      <c r="C11" s="13"/>
      <c r="D11" s="13"/>
      <c r="E11" s="13"/>
      <c r="F11" s="13"/>
    </row>
    <row r="12">
      <c r="A12" s="14" t="s">
        <v>11</v>
      </c>
      <c r="B12" s="16">
        <f t="shared" si="1"/>
        <v>35</v>
      </c>
      <c r="C12" s="13"/>
      <c r="D12" s="13"/>
      <c r="E12" s="13"/>
      <c r="F12" s="13"/>
    </row>
    <row r="13">
      <c r="A13" s="14" t="s">
        <v>12</v>
      </c>
      <c r="B13" s="16">
        <f t="shared" si="1"/>
        <v>40</v>
      </c>
      <c r="C13" s="13"/>
      <c r="D13" s="13"/>
      <c r="E13" s="13"/>
      <c r="F13" s="13"/>
    </row>
    <row r="14">
      <c r="A14" s="14" t="s">
        <v>13</v>
      </c>
      <c r="B14" s="16">
        <f t="shared" si="1"/>
        <v>45</v>
      </c>
      <c r="C14" s="13"/>
      <c r="D14" s="13"/>
      <c r="E14" s="13"/>
      <c r="F14" s="13"/>
    </row>
    <row r="15">
      <c r="A15" s="14" t="s">
        <v>14</v>
      </c>
      <c r="B15" s="16">
        <f t="shared" si="1"/>
        <v>50</v>
      </c>
      <c r="C15" s="13"/>
      <c r="D15" s="13"/>
      <c r="E15" s="13"/>
      <c r="F15" s="13"/>
    </row>
    <row r="16">
      <c r="A16" s="14" t="s">
        <v>15</v>
      </c>
      <c r="B16" s="16">
        <f t="shared" si="1"/>
        <v>55</v>
      </c>
      <c r="C16" s="13"/>
      <c r="D16" s="13"/>
      <c r="E16" s="13"/>
      <c r="F16" s="13"/>
    </row>
    <row r="17">
      <c r="A17" s="14" t="s">
        <v>16</v>
      </c>
      <c r="B17" s="16">
        <f t="shared" si="1"/>
        <v>60</v>
      </c>
      <c r="C17" s="13"/>
      <c r="D17" s="13"/>
      <c r="E17" s="13"/>
      <c r="F17" s="13"/>
    </row>
    <row r="18">
      <c r="A18" s="14" t="s">
        <v>17</v>
      </c>
      <c r="B18" s="16">
        <f t="shared" si="1"/>
        <v>65</v>
      </c>
      <c r="C18" s="13"/>
      <c r="D18" s="13"/>
      <c r="E18" s="13"/>
      <c r="F18" s="13"/>
    </row>
    <row r="19">
      <c r="A19" s="14" t="s">
        <v>18</v>
      </c>
      <c r="B19" s="16">
        <f t="shared" si="1"/>
        <v>70</v>
      </c>
      <c r="C19" s="13"/>
      <c r="D19" s="13"/>
      <c r="E19" s="13"/>
      <c r="F19" s="13"/>
    </row>
    <row r="20">
      <c r="A20" s="14" t="s">
        <v>19</v>
      </c>
      <c r="B20" s="16">
        <f t="shared" si="1"/>
        <v>75</v>
      </c>
      <c r="C20" s="13"/>
      <c r="D20" s="13"/>
      <c r="E20" s="13"/>
      <c r="F20" s="13"/>
    </row>
    <row r="21">
      <c r="A21" s="14" t="s">
        <v>20</v>
      </c>
      <c r="B21" s="16">
        <f t="shared" si="1"/>
        <v>80</v>
      </c>
      <c r="C21" s="13"/>
      <c r="D21" s="13"/>
      <c r="E21" s="13"/>
      <c r="F21" s="13"/>
    </row>
    <row r="22">
      <c r="A22" s="14" t="s">
        <v>21</v>
      </c>
      <c r="B22" s="16">
        <f>B21+20</f>
        <v>100</v>
      </c>
      <c r="C22" s="13"/>
      <c r="D22" s="13"/>
      <c r="E22" s="13"/>
      <c r="F22" s="13"/>
    </row>
    <row r="23">
      <c r="A23" s="14" t="s">
        <v>22</v>
      </c>
      <c r="B23" s="17">
        <v>100.0</v>
      </c>
    </row>
    <row r="24">
      <c r="A24" s="17" t="s">
        <v>23</v>
      </c>
      <c r="B24" s="18"/>
    </row>
    <row r="25">
      <c r="A25" s="18"/>
      <c r="B25" s="18"/>
    </row>
    <row r="26">
      <c r="A26" s="19" t="s">
        <v>24</v>
      </c>
      <c r="B26" s="19" t="s">
        <v>25</v>
      </c>
      <c r="C26" s="19" t="s">
        <v>26</v>
      </c>
    </row>
    <row r="27">
      <c r="A27" s="20" t="s">
        <v>27</v>
      </c>
      <c r="B27" s="20" t="s">
        <v>28</v>
      </c>
      <c r="C27" s="20" t="s">
        <v>29</v>
      </c>
    </row>
    <row r="28">
      <c r="A28" s="20" t="s">
        <v>30</v>
      </c>
      <c r="B28" s="20" t="s">
        <v>31</v>
      </c>
      <c r="C28" s="20" t="s">
        <v>32</v>
      </c>
    </row>
    <row r="29">
      <c r="A29" s="20" t="s">
        <v>33</v>
      </c>
      <c r="B29" s="20" t="s">
        <v>34</v>
      </c>
      <c r="C29" s="20" t="s">
        <v>35</v>
      </c>
    </row>
    <row r="30">
      <c r="A30" s="20" t="s">
        <v>36</v>
      </c>
      <c r="B30" s="20" t="s">
        <v>37</v>
      </c>
      <c r="C30" s="20" t="s">
        <v>38</v>
      </c>
    </row>
    <row r="31">
      <c r="A31" s="21"/>
      <c r="B31" s="21"/>
      <c r="C31" s="21"/>
    </row>
    <row r="32">
      <c r="A32" s="21"/>
      <c r="B32" s="21"/>
      <c r="C32" s="21"/>
    </row>
    <row r="33">
      <c r="A33" s="19" t="s">
        <v>39</v>
      </c>
      <c r="B33" s="19" t="s">
        <v>40</v>
      </c>
      <c r="C33" s="19" t="s">
        <v>41</v>
      </c>
    </row>
    <row r="34">
      <c r="A34" s="20" t="s">
        <v>42</v>
      </c>
      <c r="B34" s="22" t="s">
        <v>43</v>
      </c>
      <c r="C34" s="20" t="s">
        <v>44</v>
      </c>
    </row>
    <row r="35">
      <c r="A35" s="20" t="s">
        <v>45</v>
      </c>
      <c r="B35" s="22" t="s">
        <v>46</v>
      </c>
      <c r="C35" s="20" t="s">
        <v>47</v>
      </c>
    </row>
    <row r="36">
      <c r="A36" s="20" t="s">
        <v>48</v>
      </c>
      <c r="B36" s="22" t="s">
        <v>49</v>
      </c>
      <c r="C36" s="20" t="s">
        <v>50</v>
      </c>
    </row>
    <row r="37">
      <c r="A37" s="20" t="s">
        <v>51</v>
      </c>
      <c r="B37" s="22" t="s">
        <v>52</v>
      </c>
      <c r="C37" s="20" t="s">
        <v>53</v>
      </c>
    </row>
    <row r="38">
      <c r="A38" s="20" t="s">
        <v>54</v>
      </c>
      <c r="B38" s="23" t="s">
        <v>55</v>
      </c>
      <c r="C38" s="20" t="s">
        <v>56</v>
      </c>
    </row>
    <row r="39">
      <c r="A39" s="20" t="s">
        <v>57</v>
      </c>
      <c r="B39" s="23" t="s">
        <v>58</v>
      </c>
      <c r="C39" s="20" t="s">
        <v>59</v>
      </c>
    </row>
    <row r="40">
      <c r="A40" s="20" t="s">
        <v>60</v>
      </c>
      <c r="B40" s="23" t="s">
        <v>61</v>
      </c>
      <c r="C40" s="24" t="s">
        <v>62</v>
      </c>
    </row>
    <row r="41">
      <c r="A41" s="20" t="s">
        <v>63</v>
      </c>
      <c r="B41" s="23" t="s">
        <v>64</v>
      </c>
      <c r="C41" s="24" t="s">
        <v>65</v>
      </c>
    </row>
    <row r="42">
      <c r="A42" s="20" t="s">
        <v>66</v>
      </c>
      <c r="B42" s="23" t="s">
        <v>67</v>
      </c>
      <c r="C42" s="20" t="s">
        <v>68</v>
      </c>
    </row>
    <row r="43">
      <c r="A43" s="20" t="s">
        <v>69</v>
      </c>
      <c r="B43" s="23" t="s">
        <v>70</v>
      </c>
      <c r="C43" s="24" t="s">
        <v>71</v>
      </c>
    </row>
    <row r="44">
      <c r="A44" s="20" t="s">
        <v>72</v>
      </c>
      <c r="B44" s="23" t="s">
        <v>73</v>
      </c>
      <c r="C44" s="24" t="s">
        <v>74</v>
      </c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</sheetData>
  <mergeCells count="1">
    <mergeCell ref="A5:H5"/>
  </mergeCells>
  <hyperlinks>
    <hyperlink r:id="rId1" location="gid=0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13"/>
    <col customWidth="1" min="2" max="2" width="11.88"/>
    <col customWidth="1" min="3" max="3" width="8.75"/>
    <col customWidth="1" min="4" max="4" width="10.38"/>
    <col customWidth="1" min="5" max="5" width="9.0"/>
    <col customWidth="1" min="6" max="6" width="11.75"/>
    <col customWidth="1" min="7" max="7" width="9.0"/>
    <col customWidth="1" min="8" max="8" width="11.5"/>
    <col customWidth="1" min="9" max="9" width="9.0"/>
    <col customWidth="1" min="10" max="10" width="12.0"/>
    <col customWidth="1" min="11" max="11" width="9.0"/>
    <col customWidth="1" min="12" max="12" width="12.0"/>
    <col customWidth="1" min="13" max="13" width="14.0"/>
    <col customWidth="1" min="14" max="14" width="11.38"/>
    <col customWidth="1" min="15" max="15" width="11.5"/>
    <col customWidth="1" min="16" max="16" width="11.38"/>
    <col customWidth="1" min="17" max="17" width="11.5"/>
    <col customWidth="1" min="18" max="18" width="11.38"/>
    <col customWidth="1" min="19" max="19" width="11.5"/>
    <col customWidth="1" min="20" max="20" width="11.38"/>
    <col customWidth="1" min="21" max="21" width="11.5"/>
  </cols>
  <sheetData>
    <row r="1">
      <c r="A1" s="25" t="s">
        <v>75</v>
      </c>
      <c r="B1" s="25" t="s">
        <v>76</v>
      </c>
      <c r="C1" s="25" t="s">
        <v>77</v>
      </c>
      <c r="D1" s="25" t="s">
        <v>78</v>
      </c>
      <c r="E1" s="25" t="s">
        <v>79</v>
      </c>
      <c r="F1" s="25" t="s">
        <v>80</v>
      </c>
      <c r="G1" s="25" t="s">
        <v>81</v>
      </c>
      <c r="H1" s="25" t="s">
        <v>82</v>
      </c>
      <c r="I1" s="25" t="s">
        <v>83</v>
      </c>
      <c r="J1" s="25" t="s">
        <v>84</v>
      </c>
      <c r="K1" s="25" t="s">
        <v>85</v>
      </c>
      <c r="L1" s="25" t="s">
        <v>86</v>
      </c>
      <c r="M1" s="25" t="s">
        <v>87</v>
      </c>
      <c r="N1" s="25" t="s">
        <v>88</v>
      </c>
      <c r="O1" s="25" t="s">
        <v>89</v>
      </c>
      <c r="P1" s="26" t="s">
        <v>90</v>
      </c>
      <c r="Q1" s="25" t="s">
        <v>91</v>
      </c>
      <c r="R1" s="26" t="s">
        <v>92</v>
      </c>
      <c r="S1" s="26" t="s">
        <v>93</v>
      </c>
      <c r="T1" s="25" t="s">
        <v>94</v>
      </c>
      <c r="U1" s="26" t="s">
        <v>95</v>
      </c>
      <c r="V1" s="26" t="s">
        <v>96</v>
      </c>
      <c r="W1" s="26" t="s">
        <v>97</v>
      </c>
    </row>
    <row r="2">
      <c r="A2" s="27" t="s">
        <v>98</v>
      </c>
      <c r="B2" s="28" t="str">
        <f>IFERROR(__xludf.DUMMYFUNCTION("VLOOKUP($A2,IMPORTRANGE(""https://docs.google.com/spreadsheets/d/1xJXeo-_s5CtAsNkEkWY6zh5Jgc8uxaOe_V24M9xybh4/edit#gid=698294947"",""Master Coding Sheet !A1:L29""),2,false)"),"#REF!")</f>
        <v>#REF!</v>
      </c>
      <c r="C2" s="28" t="str">
        <f>IFs(B2='Read Me'!$A$7,'Read Me'!$B$7,B2='Read Me'!$A$8,'Read Me'!$B$8,B2='Read Me'!$A$9,'Read Me'!$B$9,B2='Read Me'!$A$10,'Read Me'!$B$10,B2='Read Me'!$A$11,'Read Me'!$B$11,B2='Read Me'!$A$12,'Read Me'!$B$12,B2='Read Me'!$A$13,'Read Me'!$B$13,B2='Read Me'!$A$14,'Read Me'!$B$14,B2='Read Me'!$A$15,'Read Me'!$B$15,B2='Read Me'!$A$16,'Read Me'!$B$16,B2='Read Me'!$A$17,'Read Me'!$B$17,B2='Read Me'!$A$18,'Read Me'!$B$18,B2='Read Me'!$A$19,'Read Me'!$B$19,B2='Read Me'!$A$20,'Read Me'!$B$20,B2='Read Me'!$A$21,'Read Me'!$B$21,B2='Read Me'!$A$22,'Read Me'!$B$22)</f>
        <v>#REF!</v>
      </c>
      <c r="D2" s="28" t="str">
        <f>IFERROR(__xludf.DUMMYFUNCTION("VLOOKUP($A2,IMPORTRANGE(""https://docs.google.com/spreadsheets/d/1xJXeo-_s5CtAsNkEkWY6zh5Jgc8uxaOe_V24M9xybh4/edit#gid=698294947"",""Master Coding Sheet !A1:L29""),3,false)"),"#REF!")</f>
        <v>#REF!</v>
      </c>
      <c r="E2" s="28" t="str">
        <f>IFs(D2='Read Me'!$A$7,'Read Me'!$B$7,D2='Read Me'!$A$8,'Read Me'!$B$8,D2='Read Me'!$A$9,'Read Me'!$B$9,D2='Read Me'!$A$10,'Read Me'!$B$10,D2='Read Me'!$A$11,'Read Me'!$B$11,D2='Read Me'!$A$12,'Read Me'!$B$12,D2='Read Me'!$A$13,'Read Me'!$B$13,D2='Read Me'!$A$14,'Read Me'!$B$14,D2='Read Me'!$A$15,'Read Me'!$B$15,D2='Read Me'!$A$16,'Read Me'!$B$16,D2='Read Me'!$A$17,'Read Me'!$B$17,D2='Read Me'!$A$18,'Read Me'!$B$18,D2='Read Me'!$A$19,'Read Me'!$B$19,D2='Read Me'!$A$20,'Read Me'!$B$20,D2='Read Me'!$A$21,'Read Me'!$B$21,D2='Read Me'!$A$22,'Read Me'!$B$22)</f>
        <v>#REF!</v>
      </c>
      <c r="F2" s="28" t="str">
        <f>IFERROR(__xludf.DUMMYFUNCTION("VLOOKUP($A2,IMPORTRANGE(""https://docs.google.com/spreadsheets/d/1xJXeo-_s5CtAsNkEkWY6zh5Jgc8uxaOe_V24M9xybh4/edit#gid=698294947"",""Master Coding Sheet !A1:L29""),4,false)"),"#REF!")</f>
        <v>#REF!</v>
      </c>
      <c r="G2" s="28" t="str">
        <f>IFs(F2='Read Me'!$A$7,'Read Me'!$B$7,F2='Read Me'!$A$8,'Read Me'!$B$8,F2='Read Me'!$A$9,'Read Me'!$B$9,F2='Read Me'!$A$10,'Read Me'!$B$10,F2='Read Me'!$A$11,'Read Me'!$B$11,F2='Read Me'!$A$12,'Read Me'!$B$12,F2='Read Me'!$A$13,'Read Me'!$B$13,F2='Read Me'!$A$14,'Read Me'!$B$14,F2='Read Me'!$A$15,'Read Me'!$B$15,F2='Read Me'!$A$16,'Read Me'!$B$16,F2='Read Me'!$A$17,'Read Me'!$B$17,F2='Read Me'!$A$18,'Read Me'!$B$18,F2='Read Me'!$A$19,'Read Me'!$B$19,F2='Read Me'!$A$20,'Read Me'!$B$20,F2='Read Me'!$A$21,'Read Me'!$B$21,F2='Read Me'!$A$22,'Read Me'!$B$22)</f>
        <v>#REF!</v>
      </c>
      <c r="H2" s="28" t="str">
        <f>IFERROR(__xludf.DUMMYFUNCTION("VLOOKUP($A2,IMPORTRANGE(""https://docs.google.com/spreadsheets/d/1xJXeo-_s5CtAsNkEkWY6zh5Jgc8uxaOe_V24M9xybh4/edit#gid=698294947"",""Master Coding Sheet !A1:L29""),5,false)"),"#REF!")</f>
        <v>#REF!</v>
      </c>
      <c r="I2" s="28" t="str">
        <f>IFs(H2='Read Me'!$A$7,'Read Me'!$B$7,H2='Read Me'!$A$8,'Read Me'!$B$8,H2='Read Me'!$A$9,'Read Me'!$B$9,H2='Read Me'!$A$10,'Read Me'!$B$10,H2='Read Me'!$A$11,'Read Me'!$B$11,H2='Read Me'!$A$12,'Read Me'!$B$12,H2='Read Me'!$A$13,'Read Me'!$B$13,H2='Read Me'!$A$14,'Read Me'!$B$14,H2='Read Me'!$A$15,'Read Me'!$B$15,H2='Read Me'!$A$16,'Read Me'!$B$16,H2='Read Me'!$A$17,'Read Me'!$B$17,H2='Read Me'!$A$18,'Read Me'!$B$18,H2='Read Me'!$A$19,'Read Me'!$B$19,H2='Read Me'!$A$20,'Read Me'!$B$20,H2='Read Me'!$A$21,'Read Me'!$B$21,H2='Read Me'!$A$22,'Read Me'!$B$22)</f>
        <v>#REF!</v>
      </c>
      <c r="J2" s="28" t="str">
        <f>IFERROR(__xludf.DUMMYFUNCTION("VLOOKUP($A2,IMPORTRANGE(""https://docs.google.com/spreadsheets/d/1xJXeo-_s5CtAsNkEkWY6zh5Jgc8uxaOe_V24M9xybh4/edit#gid=698294947"",""Master Coding Sheet !A1:L29""),6,false)"),"#REF!")</f>
        <v>#REF!</v>
      </c>
      <c r="K2" s="28" t="str">
        <f>IFs(J2='Read Me'!$A$7,'Read Me'!$B$7,J2='Read Me'!$A$8,'Read Me'!$B$8,J2='Read Me'!$A$9,'Read Me'!$B$9,J2='Read Me'!$A$10,'Read Me'!$B$10,J2='Read Me'!$A$11,'Read Me'!$B$11,J2='Read Me'!$A$12,'Read Me'!$B$12,J2='Read Me'!$A$13,'Read Me'!$B$13,J2='Read Me'!$A$14,'Read Me'!$B$14,J2='Read Me'!$A$15,'Read Me'!$B$15,J2='Read Me'!$A$16,'Read Me'!$B$16,J2='Read Me'!$A$17,'Read Me'!$B$17,J2='Read Me'!$A$18,'Read Me'!$B$18,J2='Read Me'!$A$19,'Read Me'!$B$19,J2='Read Me'!$A$20,'Read Me'!$B$20,J2='Read Me'!$A$21,'Read Me'!$B$21,J2='Read Me'!$A$22,'Read Me'!$B$22)</f>
        <v>#REF!</v>
      </c>
      <c r="L2" s="28" t="str">
        <f>IFERROR(__xludf.DUMMYFUNCTION("VLOOKUP($A2,IMPORTRANGE(""https://docs.google.com/spreadsheets/d/1xJXeo-_s5CtAsNkEkWY6zh5Jgc8uxaOe_V24M9xybh4/edit#gid=698294947"",""Master Coding Sheet !A1:L29""),7,false)"),"#REF!")</f>
        <v>#REF!</v>
      </c>
      <c r="M2" s="28" t="str">
        <f>IFs(L2='Read Me'!$A$7,'Read Me'!$B$7,L2='Read Me'!$A$8,'Read Me'!$B$8,L2='Read Me'!$A$9,'Read Me'!$B$9,L2='Read Me'!$A$10,'Read Me'!$B$10,L2='Read Me'!$A$11,'Read Me'!$B$11,L2='Read Me'!$A$12,'Read Me'!$B$12,L2='Read Me'!$A$13,'Read Me'!$B$13,L2='Read Me'!$A$14,'Read Me'!$B$14,L2='Read Me'!$A$15,'Read Me'!$B$15,L2='Read Me'!$A$16,'Read Me'!$B$16,L2='Read Me'!$A$17,'Read Me'!$B$17,L2='Read Me'!$A$18,'Read Me'!$B$18,L2='Read Me'!$A$19,'Read Me'!$B$19,L2='Read Me'!$A$20,'Read Me'!$B$20,L2='Read Me'!$A$21,'Read Me'!$B$21,L2='Read Me'!$A$22,'Read Me'!$B$22)</f>
        <v>#REF!</v>
      </c>
      <c r="N2" s="28" t="str">
        <f>IFERROR(__xludf.DUMMYFUNCTION("VLOOKUP($A2,IMPORTRANGE(""https://docs.google.com/spreadsheets/d/1xJXeo-_s5CtAsNkEkWY6zh5Jgc8uxaOe_V24M9xybh4/edit#gid=698294947"",""Master Coding Sheet !A1:L29""),8,false)"),"#REF!")</f>
        <v>#REF!</v>
      </c>
      <c r="O2" s="28" t="str">
        <f>IFs(N2='Read Me'!$A$7,'Read Me'!$B$7,N2='Read Me'!$A$8,'Read Me'!$B$8,N2='Read Me'!$A$9,'Read Me'!$B$9,N2='Read Me'!$A$10,'Read Me'!$B$10,N2='Read Me'!$A$11,'Read Me'!$B$11,N2='Read Me'!$A$12,'Read Me'!$B$12,N2='Read Me'!$A$13,'Read Me'!$B$13,N2='Read Me'!$A$14,'Read Me'!$B$14,N2='Read Me'!$A$15,'Read Me'!$B$15,N2='Read Me'!$A$16,'Read Me'!$B$16,N2='Read Me'!$A$17,'Read Me'!$B$17,N2='Read Me'!$A$18,'Read Me'!$B$18,N2='Read Me'!$A$19,'Read Me'!$B$19,N2='Read Me'!$A$20,'Read Me'!$B$20,N2='Read Me'!$A$21,'Read Me'!$B$21,N2='Read Me'!$A$22,'Read Me'!$B$22)</f>
        <v>#REF!</v>
      </c>
      <c r="P2" s="28" t="str">
        <f>IFERROR(__xludf.DUMMYFUNCTION("VLOOKUP($A2,IMPORTRANGE(""https://docs.google.com/spreadsheets/d/1xJXeo-_s5CtAsNkEkWY6zh5Jgc8uxaOe_V24M9xybh4/edit#gid=698294947"",""Master Coding Sheet !A1:L29""),9,false)"),"#REF!")</f>
        <v>#REF!</v>
      </c>
      <c r="Q2" s="28" t="str">
        <f>IFs(P2='Read Me'!$A$7,'Read Me'!$B$7,P2='Read Me'!$A$8,'Read Me'!$B$8,P2='Read Me'!$A$9,'Read Me'!$B$9,P2='Read Me'!$A$10,'Read Me'!$B$10,P2='Read Me'!$A$11,'Read Me'!$B$11,P2='Read Me'!$A$12,'Read Me'!$B$12,P2='Read Me'!$A$13,'Read Me'!$B$13,P2='Read Me'!$A$14,'Read Me'!$B$14,P2='Read Me'!$A$15,'Read Me'!$B$15,P2='Read Me'!$A$16,'Read Me'!$B$16,P2='Read Me'!$A$17,'Read Me'!$B$17,P2='Read Me'!$A$18,'Read Me'!$B$18,P2='Read Me'!$A$19,'Read Me'!$B$19,P2='Read Me'!$A$20,'Read Me'!$B$20,P2='Read Me'!$A$21,'Read Me'!$B$21,P2='Read Me'!$A$22,'Read Me'!$B$22,P2='Read Me'!$A$23,'Read Me'!$B$23)</f>
        <v>#REF!</v>
      </c>
      <c r="R2" s="28" t="str">
        <f>IFERROR(__xludf.DUMMYFUNCTION("VLOOKUP($A2,IMPORTRANGE(""https://docs.google.com/spreadsheets/d/1xJXeo-_s5CtAsNkEkWY6zh5Jgc8uxaOe_V24M9xybh4/edit#gid=698294947"",""Master Coding Sheet !A1:L29""),10,false)"),"#REF!")</f>
        <v>#REF!</v>
      </c>
      <c r="S2" s="28" t="str">
        <f>IFs(R2='Read Me'!$A$7,'Read Me'!$B$7,R2='Read Me'!$A$8,'Read Me'!$B$8,R2='Read Me'!$A$9,'Read Me'!$B$9,R2='Read Me'!$A$10,'Read Me'!$B$10,R2='Read Me'!$A$11,'Read Me'!$B$11,R2='Read Me'!$A$12,'Read Me'!$B$12,R2='Read Me'!$A$13,'Read Me'!$B$13,R2='Read Me'!$A$14,'Read Me'!$B$14,R2='Read Me'!$A$15,'Read Me'!$B$15,R2='Read Me'!$A$16,'Read Me'!$B$16,R2='Read Me'!$A$17,'Read Me'!$B$17,R2='Read Me'!$A$18,'Read Me'!$B$18,R2='Read Me'!$A$19,'Read Me'!$B$19,R2='Read Me'!$A$20,'Read Me'!$B$20,R2='Read Me'!$A$21,'Read Me'!$B$21,R2='Read Me'!$A$22,'Read Me'!$B$22)</f>
        <v>#REF!</v>
      </c>
      <c r="T2" s="28" t="str">
        <f>IFERROR(__xludf.DUMMYFUNCTION("VLOOKUP($A2,IMPORTRANGE(""https://docs.google.com/spreadsheets/d/1xJXeo-_s5CtAsNkEkWY6zh5Jgc8uxaOe_V24M9xybh4/edit#gid=698294947"",""Master Coding Sheet !A1:L29""),11,false)"),"#REF!")</f>
        <v>#REF!</v>
      </c>
      <c r="U2" s="28" t="str">
        <f>IFs(T2='Read Me'!$A$7,'Read Me'!$B$7,T2='Read Me'!$A$8,'Read Me'!$B$8,T2='Read Me'!$A$9,'Read Me'!$B$9,T2='Read Me'!$A$10,'Read Me'!$B$10,T2='Read Me'!$A$11,'Read Me'!$B$11,T2='Read Me'!$A$12,'Read Me'!$B$12,T2='Read Me'!$A$13,'Read Me'!$B$13,T2='Read Me'!$A$14,'Read Me'!$B$14,T2='Read Me'!$A$15,'Read Me'!$B$15,T2='Read Me'!$A$16,'Read Me'!$B$16,T2='Read Me'!$A$17,'Read Me'!$B$17,T2='Read Me'!$A$18,'Read Me'!$B$18,T2='Read Me'!$A$19,'Read Me'!$B$19,T2='Read Me'!$A$20,'Read Me'!$B$20,T2='Read Me'!$A$21,'Read Me'!$B$21,T2='Read Me'!$A$22,'Read Me'!$B$22,T2='Read Me'!$A$24,'Read Me'!$B$24)</f>
        <v>#REF!</v>
      </c>
      <c r="V2" s="28" t="str">
        <f>IFERROR(__xludf.DUMMYFUNCTION("VLOOKUP($A2,IMPORTRANGE(""https://docs.google.com/spreadsheets/d/1xJXeo-_s5CtAsNkEkWY6zh5Jgc8uxaOe_V24M9xybh4/edit#gid=698294947"",""Master Coding Sheet !A1:L29""),12,false)"),"#REF!")</f>
        <v>#REF!</v>
      </c>
      <c r="W2" s="28" t="str">
        <f>IFs(V2='Read Me'!$A$7,'Read Me'!$B$7,V2='Read Me'!$A$8,'Read Me'!$B$8,V2='Read Me'!$A$9,'Read Me'!$B$9,V2='Read Me'!$A$10,'Read Me'!$B$10,V2='Read Me'!$A$11,'Read Me'!$B$11,V2='Read Me'!$A$12,'Read Me'!$B$12,V2='Read Me'!$A$13,'Read Me'!$B$13,V2='Read Me'!$A$14,'Read Me'!$B$14,V2='Read Me'!$A$15,'Read Me'!$B$15,V2='Read Me'!$A$16,'Read Me'!$B$16,V2='Read Me'!$A$17,'Read Me'!$B$17,V2='Read Me'!$A$18,'Read Me'!$B$18,V2='Read Me'!$A$19,'Read Me'!$B$19,V2='Read Me'!$A$20,'Read Me'!$B$20,V2='Read Me'!$A$21,'Read Me'!$B$21,V2='Read Me'!$A$22,'Read Me'!$B$22,V2='Read Me'!$A$24,'Read Me'!$B$24)</f>
        <v>#REF!</v>
      </c>
    </row>
    <row r="3">
      <c r="A3" s="27" t="s">
        <v>99</v>
      </c>
      <c r="B3" s="29" t="s">
        <v>100</v>
      </c>
      <c r="C3" s="28"/>
      <c r="D3" s="29" t="s">
        <v>100</v>
      </c>
      <c r="E3" s="28"/>
      <c r="F3" s="28" t="str">
        <f>IFERROR(__xludf.DUMMYFUNCTION("VLOOKUP($A3,IMPORTRANGE(""https://docs.google.com/spreadsheets/d/1xJXeo-_s5CtAsNkEkWY6zh5Jgc8uxaOe_V24M9xybh4/edit#gid=698294947"",""Master Coding Sheet !A1:L29""),4,false)"),"#REF!")</f>
        <v>#REF!</v>
      </c>
      <c r="G3" s="28" t="str">
        <f>IFs(F3='Read Me'!$A$7,'Read Me'!$B$7,F3='Read Me'!$A$8,'Read Me'!$B$8,F3='Read Me'!$A$9,'Read Me'!$B$9,F3='Read Me'!$A$10,'Read Me'!$B$10,F3='Read Me'!$A$11,'Read Me'!$B$11,F3='Read Me'!$A$12,'Read Me'!$B$12,F3='Read Me'!$A$13,'Read Me'!$B$13,F3='Read Me'!$A$14,'Read Me'!$B$14,F3='Read Me'!$A$15,'Read Me'!$B$15,F3='Read Me'!$A$16,'Read Me'!$B$16,F3='Read Me'!$A$17,'Read Me'!$B$17,F3='Read Me'!$A$18,'Read Me'!$B$18,F3='Read Me'!$A$19,'Read Me'!$B$19,F3='Read Me'!$A$20,'Read Me'!$B$20,F3='Read Me'!$A$21,'Read Me'!$B$21,F3='Read Me'!$A$22,'Read Me'!$B$22)</f>
        <v>#REF!</v>
      </c>
      <c r="H3" s="29" t="s">
        <v>100</v>
      </c>
      <c r="I3" s="28"/>
      <c r="J3" s="28" t="str">
        <f>IFERROR(__xludf.DUMMYFUNCTION("VLOOKUP($A3,IMPORTRANGE(""https://docs.google.com/spreadsheets/d/1xJXeo-_s5CtAsNkEkWY6zh5Jgc8uxaOe_V24M9xybh4/edit#gid=698294947"",""Master Coding Sheet !A1:L29""),6,false)"),"#REF!")</f>
        <v>#REF!</v>
      </c>
      <c r="K3" s="28" t="str">
        <f>IFs(J3='Read Me'!$A$7,'Read Me'!$B$7,J3='Read Me'!$A$8,'Read Me'!$B$8,J3='Read Me'!$A$9,'Read Me'!$B$9,J3='Read Me'!$A$10,'Read Me'!$B$10,J3='Read Me'!$A$11,'Read Me'!$B$11,J3='Read Me'!$A$12,'Read Me'!$B$12,J3='Read Me'!$A$13,'Read Me'!$B$13,J3='Read Me'!$A$14,'Read Me'!$B$14,J3='Read Me'!$A$15,'Read Me'!$B$15,J3='Read Me'!$A$16,'Read Me'!$B$16,J3='Read Me'!$A$17,'Read Me'!$B$17,J3='Read Me'!$A$18,'Read Me'!$B$18,J3='Read Me'!$A$19,'Read Me'!$B$19,J3='Read Me'!$A$20,'Read Me'!$B$20,J3='Read Me'!$A$21,'Read Me'!$B$21,J3='Read Me'!$A$22,'Read Me'!$B$22)</f>
        <v>#REF!</v>
      </c>
      <c r="L3" s="29" t="s">
        <v>100</v>
      </c>
      <c r="M3" s="28"/>
      <c r="N3" s="29" t="s">
        <v>100</v>
      </c>
      <c r="O3" s="28"/>
      <c r="P3" s="29" t="s">
        <v>100</v>
      </c>
      <c r="Q3" s="28"/>
      <c r="R3" s="29" t="s">
        <v>100</v>
      </c>
      <c r="S3" s="28"/>
      <c r="T3" s="28" t="str">
        <f>IFERROR(__xludf.DUMMYFUNCTION("VLOOKUP($A3,IMPORTRANGE(""https://docs.google.com/spreadsheets/d/1xJXeo-_s5CtAsNkEkWY6zh5Jgc8uxaOe_V24M9xybh4/edit#gid=698294947"",""Master Coding Sheet !A1:L29""),11,false)"),"#REF!")</f>
        <v>#REF!</v>
      </c>
      <c r="U3" s="28" t="str">
        <f>IFs(T3='Read Me'!$A$7,'Read Me'!$B$7,T3='Read Me'!$A$8,'Read Me'!$B$8,T3='Read Me'!$A$9,'Read Me'!$B$9,T3='Read Me'!$A$10,'Read Me'!$B$10,T3='Read Me'!$A$11,'Read Me'!$B$11,T3='Read Me'!$A$12,'Read Me'!$B$12,T3='Read Me'!$A$13,'Read Me'!$B$13,T3='Read Me'!$A$14,'Read Me'!$B$14,T3='Read Me'!$A$15,'Read Me'!$B$15,T3='Read Me'!$A$16,'Read Me'!$B$16,T3='Read Me'!$A$17,'Read Me'!$B$17,T3='Read Me'!$A$18,'Read Me'!$B$18,T3='Read Me'!$A$19,'Read Me'!$B$19,T3='Read Me'!$A$20,'Read Me'!$B$20,T3='Read Me'!$A$21,'Read Me'!$B$21,T3='Read Me'!$A$22,'Read Me'!$B$22)</f>
        <v>#REF!</v>
      </c>
      <c r="V3" s="28" t="str">
        <f>IFERROR(__xludf.DUMMYFUNCTION("VLOOKUP($A3,IMPORTRANGE(""https://docs.google.com/spreadsheets/d/1xJXeo-_s5CtAsNkEkWY6zh5Jgc8uxaOe_V24M9xybh4/edit#gid=698294947"",""Master Coding Sheet !A1:L29""),11,false)"),"#REF!")</f>
        <v>#REF!</v>
      </c>
      <c r="W3" s="28" t="str">
        <f>IFs(V3='Read Me'!$A$7,'Read Me'!$B$7,V3='Read Me'!$A$8,'Read Me'!$B$8,V3='Read Me'!$A$9,'Read Me'!$B$9,V3='Read Me'!$A$10,'Read Me'!$B$10,V3='Read Me'!$A$11,'Read Me'!$B$11,V3='Read Me'!$A$12,'Read Me'!$B$12,V3='Read Me'!$A$13,'Read Me'!$B$13,V3='Read Me'!$A$14,'Read Me'!$B$14,V3='Read Me'!$A$15,'Read Me'!$B$15,V3='Read Me'!$A$16,'Read Me'!$B$16,V3='Read Me'!$A$17,'Read Me'!$B$17,V3='Read Me'!$A$18,'Read Me'!$B$18,V3='Read Me'!$A$19,'Read Me'!$B$19,V3='Read Me'!$A$20,'Read Me'!$B$20,V3='Read Me'!$A$21,'Read Me'!$B$21,V3='Read Me'!$A$22,'Read Me'!$B$22,V3='Read Me'!$A$24,'Read Me'!$B$24)</f>
        <v>#REF!</v>
      </c>
    </row>
    <row r="4">
      <c r="A4" s="27" t="s">
        <v>101</v>
      </c>
      <c r="B4" s="28" t="str">
        <f>IFERROR(__xludf.DUMMYFUNCTION("VLOOKUP($A4,IMPORTRANGE(""https://docs.google.com/spreadsheets/d/1xJXeo-_s5CtAsNkEkWY6zh5Jgc8uxaOe_V24M9xybh4/edit#gid=698294947"",""Master Coding Sheet !A1:L29""),2,false)"),"#REF!")</f>
        <v>#REF!</v>
      </c>
      <c r="C4" s="28" t="str">
        <f>IFs(B4='Read Me'!$A$7,'Read Me'!$B$7,B4='Read Me'!$A$8,'Read Me'!$B$8,B4='Read Me'!$A$9,'Read Me'!$B$9,B4='Read Me'!$A$10,'Read Me'!$B$10,B4='Read Me'!$A$11,'Read Me'!$B$11,B4='Read Me'!$A$12,'Read Me'!$B$12,B4='Read Me'!$A$13,'Read Me'!$B$13,B4='Read Me'!$A$14,'Read Me'!$B$14,B4='Read Me'!$A$15,'Read Me'!$B$15,B4='Read Me'!$A$16,'Read Me'!$B$16,B4='Read Me'!$A$17,'Read Me'!$B$17,B4='Read Me'!$A$18,'Read Me'!$B$18,B4='Read Me'!$A$19,'Read Me'!$B$19,B4='Read Me'!$A$20,'Read Me'!$B$20,B4='Read Me'!$A$21,'Read Me'!$B$21,B4='Read Me'!$A$22,'Read Me'!$B$22)</f>
        <v>#REF!</v>
      </c>
      <c r="D4" s="28" t="str">
        <f>IFERROR(__xludf.DUMMYFUNCTION("VLOOKUP($A4,IMPORTRANGE(""https://docs.google.com/spreadsheets/d/1xJXeo-_s5CtAsNkEkWY6zh5Jgc8uxaOe_V24M9xybh4/edit#gid=698294947"",""Master Coding Sheet !A1:L29""),3,false)"),"#REF!")</f>
        <v>#REF!</v>
      </c>
      <c r="E4" s="28" t="str">
        <f>IFs(D4='Read Me'!$A$7,'Read Me'!$B$7,D4='Read Me'!$A$8,'Read Me'!$B$8,D4='Read Me'!$A$9,'Read Me'!$B$9,D4='Read Me'!$A$10,'Read Me'!$B$10,D4='Read Me'!$A$11,'Read Me'!$B$11,D4='Read Me'!$A$12,'Read Me'!$B$12,D4='Read Me'!$A$13,'Read Me'!$B$13,D4='Read Me'!$A$14,'Read Me'!$B$14,D4='Read Me'!$A$15,'Read Me'!$B$15,D4='Read Me'!$A$16,'Read Me'!$B$16,D4='Read Me'!$A$17,'Read Me'!$B$17,D4='Read Me'!$A$18,'Read Me'!$B$18,D4='Read Me'!$A$19,'Read Me'!$B$19,D4='Read Me'!$A$20,'Read Me'!$B$20,D4='Read Me'!$A$21,'Read Me'!$B$21,D4='Read Me'!$A$22,'Read Me'!$B$22)</f>
        <v>#REF!</v>
      </c>
      <c r="F4" s="28" t="str">
        <f>IFERROR(__xludf.DUMMYFUNCTION("VLOOKUP($A4,IMPORTRANGE(""https://docs.google.com/spreadsheets/d/1xJXeo-_s5CtAsNkEkWY6zh5Jgc8uxaOe_V24M9xybh4/edit#gid=698294947"",""Master Coding Sheet !A1:L29""),4,false)"),"#REF!")</f>
        <v>#REF!</v>
      </c>
      <c r="G4" s="28" t="str">
        <f>IFs(F4='Read Me'!$A$7,'Read Me'!$B$7,F4='Read Me'!$A$8,'Read Me'!$B$8,F4='Read Me'!$A$9,'Read Me'!$B$9,F4='Read Me'!$A$10,'Read Me'!$B$10,F4='Read Me'!$A$11,'Read Me'!$B$11,F4='Read Me'!$A$12,'Read Me'!$B$12,F4='Read Me'!$A$13,'Read Me'!$B$13,F4='Read Me'!$A$14,'Read Me'!$B$14,F4='Read Me'!$A$15,'Read Me'!$B$15,F4='Read Me'!$A$16,'Read Me'!$B$16,F4='Read Me'!$A$17,'Read Me'!$B$17,F4='Read Me'!$A$18,'Read Me'!$B$18,F4='Read Me'!$A$19,'Read Me'!$B$19,F4='Read Me'!$A$20,'Read Me'!$B$20,F4='Read Me'!$A$21,'Read Me'!$B$21,F4='Read Me'!$A$22,'Read Me'!$B$22)</f>
        <v>#REF!</v>
      </c>
      <c r="H4" s="28" t="str">
        <f>IFERROR(__xludf.DUMMYFUNCTION("VLOOKUP($A4,IMPORTRANGE(""https://docs.google.com/spreadsheets/d/1xJXeo-_s5CtAsNkEkWY6zh5Jgc8uxaOe_V24M9xybh4/edit#gid=698294947"",""Master Coding Sheet !A1:L29""),5,false)"),"#REF!")</f>
        <v>#REF!</v>
      </c>
      <c r="I4" s="28" t="str">
        <f>IFs(H4='Read Me'!$A$7,'Read Me'!$B$7,H4='Read Me'!$A$8,'Read Me'!$B$8,H4='Read Me'!$A$9,'Read Me'!$B$9,H4='Read Me'!$A$10,'Read Me'!$B$10,H4='Read Me'!$A$11,'Read Me'!$B$11,H4='Read Me'!$A$12,'Read Me'!$B$12,H4='Read Me'!$A$13,'Read Me'!$B$13,H4='Read Me'!$A$14,'Read Me'!$B$14,H4='Read Me'!$A$15,'Read Me'!$B$15,H4='Read Me'!$A$16,'Read Me'!$B$16,H4='Read Me'!$A$17,'Read Me'!$B$17,H4='Read Me'!$A$18,'Read Me'!$B$18,H4='Read Me'!$A$19,'Read Me'!$B$19,H4='Read Me'!$A$20,'Read Me'!$B$20,H4='Read Me'!$A$21,'Read Me'!$B$21,H4='Read Me'!$A$22,'Read Me'!$B$22)</f>
        <v>#REF!</v>
      </c>
      <c r="J4" s="28" t="str">
        <f>IFERROR(__xludf.DUMMYFUNCTION("VLOOKUP($A4,IMPORTRANGE(""https://docs.google.com/spreadsheets/d/1xJXeo-_s5CtAsNkEkWY6zh5Jgc8uxaOe_V24M9xybh4/edit#gid=698294947"",""Master Coding Sheet !A1:L29""),6,false)"),"#REF!")</f>
        <v>#REF!</v>
      </c>
      <c r="K4" s="28" t="str">
        <f>IFs(J4='Read Me'!$A$7,'Read Me'!$B$7,J4='Read Me'!$A$8,'Read Me'!$B$8,J4='Read Me'!$A$9,'Read Me'!$B$9,J4='Read Me'!$A$10,'Read Me'!$B$10,J4='Read Me'!$A$11,'Read Me'!$B$11,J4='Read Me'!$A$12,'Read Me'!$B$12,J4='Read Me'!$A$13,'Read Me'!$B$13,J4='Read Me'!$A$14,'Read Me'!$B$14,J4='Read Me'!$A$15,'Read Me'!$B$15,J4='Read Me'!$A$16,'Read Me'!$B$16,J4='Read Me'!$A$17,'Read Me'!$B$17,J4='Read Me'!$A$18,'Read Me'!$B$18,J4='Read Me'!$A$19,'Read Me'!$B$19,J4='Read Me'!$A$20,'Read Me'!$B$20,J4='Read Me'!$A$21,'Read Me'!$B$21,J4='Read Me'!$A$22,'Read Me'!$B$22)</f>
        <v>#REF!</v>
      </c>
      <c r="L4" s="28" t="str">
        <f>IFERROR(__xludf.DUMMYFUNCTION("VLOOKUP($A4,IMPORTRANGE(""https://docs.google.com/spreadsheets/d/1xJXeo-_s5CtAsNkEkWY6zh5Jgc8uxaOe_V24M9xybh4/edit#gid=698294947"",""Master Coding Sheet !A1:L29""),7,false)"),"#REF!")</f>
        <v>#REF!</v>
      </c>
      <c r="M4" s="28" t="str">
        <f>IFs(L4='Read Me'!$A$7,'Read Me'!$B$7,L4='Read Me'!$A$8,'Read Me'!$B$8,L4='Read Me'!$A$9,'Read Me'!$B$9,L4='Read Me'!$A$10,'Read Me'!$B$10,L4='Read Me'!$A$11,'Read Me'!$B$11,L4='Read Me'!$A$12,'Read Me'!$B$12,L4='Read Me'!$A$13,'Read Me'!$B$13,L4='Read Me'!$A$14,'Read Me'!$B$14,L4='Read Me'!$A$15,'Read Me'!$B$15,L4='Read Me'!$A$16,'Read Me'!$B$16,L4='Read Me'!$A$17,'Read Me'!$B$17,L4='Read Me'!$A$18,'Read Me'!$B$18,L4='Read Me'!$A$19,'Read Me'!$B$19,L4='Read Me'!$A$20,'Read Me'!$B$20,L4='Read Me'!$A$21,'Read Me'!$B$21,L4='Read Me'!$A$22,'Read Me'!$B$22)</f>
        <v>#REF!</v>
      </c>
      <c r="N4" s="28" t="str">
        <f>IFERROR(__xludf.DUMMYFUNCTION("VLOOKUP($A4,IMPORTRANGE(""https://docs.google.com/spreadsheets/d/1xJXeo-_s5CtAsNkEkWY6zh5Jgc8uxaOe_V24M9xybh4/edit#gid=698294947"",""Master Coding Sheet !A1:L29""),8,false)"),"#REF!")</f>
        <v>#REF!</v>
      </c>
      <c r="O4" s="28" t="str">
        <f>IFs(N4='Read Me'!$A$7,'Read Me'!$B$7,N4='Read Me'!$A$8,'Read Me'!$B$8,N4='Read Me'!$A$9,'Read Me'!$B$9,N4='Read Me'!$A$10,'Read Me'!$B$10,N4='Read Me'!$A$11,'Read Me'!$B$11,N4='Read Me'!$A$12,'Read Me'!$B$12,N4='Read Me'!$A$13,'Read Me'!$B$13,N4='Read Me'!$A$14,'Read Me'!$B$14,N4='Read Me'!$A$15,'Read Me'!$B$15,N4='Read Me'!$A$16,'Read Me'!$B$16,N4='Read Me'!$A$17,'Read Me'!$B$17,N4='Read Me'!$A$18,'Read Me'!$B$18,N4='Read Me'!$A$19,'Read Me'!$B$19,N4='Read Me'!$A$20,'Read Me'!$B$20,N4='Read Me'!$A$21,'Read Me'!$B$21,N4='Read Me'!$A$22,'Read Me'!$B$22)</f>
        <v>#REF!</v>
      </c>
      <c r="P4" s="28" t="str">
        <f>IFERROR(__xludf.DUMMYFUNCTION("VLOOKUP($A4,IMPORTRANGE(""https://docs.google.com/spreadsheets/d/1xJXeo-_s5CtAsNkEkWY6zh5Jgc8uxaOe_V24M9xybh4/edit#gid=698294947"",""Master Coding Sheet !A1:L29""),9,false)"),"#REF!")</f>
        <v>#REF!</v>
      </c>
      <c r="Q4" s="28" t="str">
        <f>IFs(P4='Read Me'!$A$7,'Read Me'!$B$7,P4='Read Me'!$A$8,'Read Me'!$B$8,P4='Read Me'!$A$9,'Read Me'!$B$9,P4='Read Me'!$A$10,'Read Me'!$B$10,P4='Read Me'!$A$11,'Read Me'!$B$11,P4='Read Me'!$A$12,'Read Me'!$B$12,P4='Read Me'!$A$13,'Read Me'!$B$13,P4='Read Me'!$A$14,'Read Me'!$B$14,P4='Read Me'!$A$15,'Read Me'!$B$15,P4='Read Me'!$A$16,'Read Me'!$B$16,P4='Read Me'!$A$17,'Read Me'!$B$17,P4='Read Me'!$A$18,'Read Me'!$B$18,P4='Read Me'!$A$19,'Read Me'!$B$19,P4='Read Me'!$A$20,'Read Me'!$B$20,P4='Read Me'!$A$21,'Read Me'!$B$21,P4='Read Me'!$A$22,'Read Me'!$B$22,P4='Read Me'!$A$23,'Read Me'!$B$23)</f>
        <v>#REF!</v>
      </c>
      <c r="R4" s="28" t="str">
        <f>IFERROR(__xludf.DUMMYFUNCTION("VLOOKUP($A4,IMPORTRANGE(""https://docs.google.com/spreadsheets/d/1xJXeo-_s5CtAsNkEkWY6zh5Jgc8uxaOe_V24M9xybh4/edit#gid=698294947"",""Master Coding Sheet !A1:L29""),10,false)"),"#REF!")</f>
        <v>#REF!</v>
      </c>
      <c r="S4" s="28" t="str">
        <f>IFs(R4='Read Me'!$A$7,'Read Me'!$B$7,R4='Read Me'!$A$8,'Read Me'!$B$8,R4='Read Me'!$A$9,'Read Me'!$B$9,R4='Read Me'!$A$10,'Read Me'!$B$10,R4='Read Me'!$A$11,'Read Me'!$B$11,R4='Read Me'!$A$12,'Read Me'!$B$12,R4='Read Me'!$A$13,'Read Me'!$B$13,R4='Read Me'!$A$14,'Read Me'!$B$14,R4='Read Me'!$A$15,'Read Me'!$B$15,R4='Read Me'!$A$16,'Read Me'!$B$16,R4='Read Me'!$A$17,'Read Me'!$B$17,R4='Read Me'!$A$18,'Read Me'!$B$18,R4='Read Me'!$A$19,'Read Me'!$B$19,R4='Read Me'!$A$20,'Read Me'!$B$20,R4='Read Me'!$A$21,'Read Me'!$B$21,R4='Read Me'!$A$22,'Read Me'!$B$22)</f>
        <v>#REF!</v>
      </c>
      <c r="T4" s="28" t="str">
        <f>IFERROR(__xludf.DUMMYFUNCTION("VLOOKUP($A4,IMPORTRANGE(""https://docs.google.com/spreadsheets/d/1xJXeo-_s5CtAsNkEkWY6zh5Jgc8uxaOe_V24M9xybh4/edit#gid=698294947"",""Master Coding Sheet !A1:L29""),11,false)"),"#REF!")</f>
        <v>#REF!</v>
      </c>
      <c r="U4" s="28" t="str">
        <f>IFs(T4='Read Me'!$A$7,'Read Me'!$B$7,T4='Read Me'!$A$8,'Read Me'!$B$8,T4='Read Me'!$A$9,'Read Me'!$B$9,T4='Read Me'!$A$10,'Read Me'!$B$10,T4='Read Me'!$A$11,'Read Me'!$B$11,T4='Read Me'!$A$12,'Read Me'!$B$12,T4='Read Me'!$A$13,'Read Me'!$B$13,T4='Read Me'!$A$14,'Read Me'!$B$14,T4='Read Me'!$A$15,'Read Me'!$B$15,T4='Read Me'!$A$16,'Read Me'!$B$16,T4='Read Me'!$A$17,'Read Me'!$B$17,T4='Read Me'!$A$18,'Read Me'!$B$18,T4='Read Me'!$A$19,'Read Me'!$B$19,T4='Read Me'!$A$20,'Read Me'!$B$20,T4='Read Me'!$A$21,'Read Me'!$B$21,T4='Read Me'!$A$22,'Read Me'!$B$22,T4='Read Me'!$A$24,'Read Me'!$B$24)</f>
        <v>#REF!</v>
      </c>
      <c r="V4" s="28" t="str">
        <f>IFERROR(__xludf.DUMMYFUNCTION("VLOOKUP($A4,IMPORTRANGE(""https://docs.google.com/spreadsheets/d/1xJXeo-_s5CtAsNkEkWY6zh5Jgc8uxaOe_V24M9xybh4/edit#gid=698294947"",""Master Coding Sheet !A1:L29""),12,false)"),"#REF!")</f>
        <v>#REF!</v>
      </c>
      <c r="W4" s="28" t="str">
        <f>IFs(V4='Read Me'!$A$7,'Read Me'!$B$7,V4='Read Me'!$A$8,'Read Me'!$B$8,V4='Read Me'!$A$9,'Read Me'!$B$9,V4='Read Me'!$A$10,'Read Me'!$B$10,V4='Read Me'!$A$11,'Read Me'!$B$11,V4='Read Me'!$A$12,'Read Me'!$B$12,V4='Read Me'!$A$13,'Read Me'!$B$13,V4='Read Me'!$A$14,'Read Me'!$B$14,V4='Read Me'!$A$15,'Read Me'!$B$15,V4='Read Me'!$A$16,'Read Me'!$B$16,V4='Read Me'!$A$17,'Read Me'!$B$17,V4='Read Me'!$A$18,'Read Me'!$B$18,V4='Read Me'!$A$19,'Read Me'!$B$19,V4='Read Me'!$A$20,'Read Me'!$B$20,V4='Read Me'!$A$21,'Read Me'!$B$21,V4='Read Me'!$A$22,'Read Me'!$B$22,V4='Read Me'!$A$24,'Read Me'!$B$24)</f>
        <v>#REF!</v>
      </c>
    </row>
    <row r="5">
      <c r="A5" s="27" t="s">
        <v>102</v>
      </c>
      <c r="B5" s="28" t="str">
        <f>IFERROR(__xludf.DUMMYFUNCTION("VLOOKUP($A5,IMPORTRANGE(""https://docs.google.com/spreadsheets/d/1xJXeo-_s5CtAsNkEkWY6zh5Jgc8uxaOe_V24M9xybh4/edit#gid=698294947"",""Master Coding Sheet !A1:L29""),2,false)"),"#REF!")</f>
        <v>#REF!</v>
      </c>
      <c r="C5" s="28" t="str">
        <f>IFs(B5='Read Me'!$A$7,'Read Me'!$B$7,B5='Read Me'!$A$8,'Read Me'!$B$8,B5='Read Me'!$A$9,'Read Me'!$B$9,B5='Read Me'!$A$10,'Read Me'!$B$10,B5='Read Me'!$A$11,'Read Me'!$B$11,B5='Read Me'!$A$12,'Read Me'!$B$12,B5='Read Me'!$A$13,'Read Me'!$B$13,B5='Read Me'!$A$14,'Read Me'!$B$14,B5='Read Me'!$A$15,'Read Me'!$B$15,B5='Read Me'!$A$16,'Read Me'!$B$16,B5='Read Me'!$A$17,'Read Me'!$B$17,B5='Read Me'!$A$18,'Read Me'!$B$18,B5='Read Me'!$A$19,'Read Me'!$B$19,B5='Read Me'!$A$20,'Read Me'!$B$20,B5='Read Me'!$A$21,'Read Me'!$B$21,B5='Read Me'!$A$22,'Read Me'!$B$22)</f>
        <v>#REF!</v>
      </c>
      <c r="D5" s="28" t="str">
        <f>IFERROR(__xludf.DUMMYFUNCTION("VLOOKUP($A5,IMPORTRANGE(""https://docs.google.com/spreadsheets/d/1xJXeo-_s5CtAsNkEkWY6zh5Jgc8uxaOe_V24M9xybh4/edit#gid=698294947"",""Master Coding Sheet !A1:L29""),3,false)"),"#REF!")</f>
        <v>#REF!</v>
      </c>
      <c r="E5" s="28" t="str">
        <f>IFs(D5='Read Me'!$A$7,'Read Me'!$B$7,D5='Read Me'!$A$8,'Read Me'!$B$8,D5='Read Me'!$A$9,'Read Me'!$B$9,D5='Read Me'!$A$10,'Read Me'!$B$10,D5='Read Me'!$A$11,'Read Me'!$B$11,D5='Read Me'!$A$12,'Read Me'!$B$12,D5='Read Me'!$A$13,'Read Me'!$B$13,D5='Read Me'!$A$14,'Read Me'!$B$14,D5='Read Me'!$A$15,'Read Me'!$B$15,D5='Read Me'!$A$16,'Read Me'!$B$16,D5='Read Me'!$A$17,'Read Me'!$B$17,D5='Read Me'!$A$18,'Read Me'!$B$18,D5='Read Me'!$A$19,'Read Me'!$B$19,D5='Read Me'!$A$20,'Read Me'!$B$20,D5='Read Me'!$A$21,'Read Me'!$B$21,D5='Read Me'!$A$22,'Read Me'!$B$22)</f>
        <v>#REF!</v>
      </c>
      <c r="F5" s="28" t="str">
        <f>IFERROR(__xludf.DUMMYFUNCTION("VLOOKUP($A5,IMPORTRANGE(""https://docs.google.com/spreadsheets/d/1xJXeo-_s5CtAsNkEkWY6zh5Jgc8uxaOe_V24M9xybh4/edit#gid=698294947"",""Master Coding Sheet !A1:L29""),4,false)"),"#REF!")</f>
        <v>#REF!</v>
      </c>
      <c r="G5" s="28" t="str">
        <f>IFs(F5='Read Me'!$A$7,'Read Me'!$B$7,F5='Read Me'!$A$8,'Read Me'!$B$8,F5='Read Me'!$A$9,'Read Me'!$B$9,F5='Read Me'!$A$10,'Read Me'!$B$10,F5='Read Me'!$A$11,'Read Me'!$B$11,F5='Read Me'!$A$12,'Read Me'!$B$12,F5='Read Me'!$A$13,'Read Me'!$B$13,F5='Read Me'!$A$14,'Read Me'!$B$14,F5='Read Me'!$A$15,'Read Me'!$B$15,F5='Read Me'!$A$16,'Read Me'!$B$16,F5='Read Me'!$A$17,'Read Me'!$B$17,F5='Read Me'!$A$18,'Read Me'!$B$18,F5='Read Me'!$A$19,'Read Me'!$B$19,F5='Read Me'!$A$20,'Read Me'!$B$20,F5='Read Me'!$A$21,'Read Me'!$B$21,F5='Read Me'!$A$22,'Read Me'!$B$22)</f>
        <v>#REF!</v>
      </c>
      <c r="H5" s="28" t="str">
        <f>IFERROR(__xludf.DUMMYFUNCTION("VLOOKUP($A5,IMPORTRANGE(""https://docs.google.com/spreadsheets/d/1xJXeo-_s5CtAsNkEkWY6zh5Jgc8uxaOe_V24M9xybh4/edit#gid=698294947"",""Master Coding Sheet !A1:L29""),5,false)"),"#REF!")</f>
        <v>#REF!</v>
      </c>
      <c r="I5" s="28" t="str">
        <f>IFs(H5='Read Me'!$A$7,'Read Me'!$B$7,H5='Read Me'!$A$8,'Read Me'!$B$8,H5='Read Me'!$A$9,'Read Me'!$B$9,H5='Read Me'!$A$10,'Read Me'!$B$10,H5='Read Me'!$A$11,'Read Me'!$B$11,H5='Read Me'!$A$12,'Read Me'!$B$12,H5='Read Me'!$A$13,'Read Me'!$B$13,H5='Read Me'!$A$14,'Read Me'!$B$14,H5='Read Me'!$A$15,'Read Me'!$B$15,H5='Read Me'!$A$16,'Read Me'!$B$16,H5='Read Me'!$A$17,'Read Me'!$B$17,H5='Read Me'!$A$18,'Read Me'!$B$18,H5='Read Me'!$A$19,'Read Me'!$B$19,H5='Read Me'!$A$20,'Read Me'!$B$20,H5='Read Me'!$A$21,'Read Me'!$B$21,H5='Read Me'!$A$22,'Read Me'!$B$22)</f>
        <v>#REF!</v>
      </c>
      <c r="J5" s="28" t="str">
        <f>IFERROR(__xludf.DUMMYFUNCTION("VLOOKUP($A5,IMPORTRANGE(""https://docs.google.com/spreadsheets/d/1xJXeo-_s5CtAsNkEkWY6zh5Jgc8uxaOe_V24M9xybh4/edit#gid=698294947"",""Master Coding Sheet !A1:L29""),6,false)"),"#REF!")</f>
        <v>#REF!</v>
      </c>
      <c r="K5" s="28" t="str">
        <f>IFs(J5='Read Me'!$A$7,'Read Me'!$B$7,J5='Read Me'!$A$8,'Read Me'!$B$8,J5='Read Me'!$A$9,'Read Me'!$B$9,J5='Read Me'!$A$10,'Read Me'!$B$10,J5='Read Me'!$A$11,'Read Me'!$B$11,J5='Read Me'!$A$12,'Read Me'!$B$12,J5='Read Me'!$A$13,'Read Me'!$B$13,J5='Read Me'!$A$14,'Read Me'!$B$14,J5='Read Me'!$A$15,'Read Me'!$B$15,J5='Read Me'!$A$16,'Read Me'!$B$16,J5='Read Me'!$A$17,'Read Me'!$B$17,J5='Read Me'!$A$18,'Read Me'!$B$18,J5='Read Me'!$A$19,'Read Me'!$B$19,J5='Read Me'!$A$20,'Read Me'!$B$20,J5='Read Me'!$A$21,'Read Me'!$B$21,J5='Read Me'!$A$22,'Read Me'!$B$22)</f>
        <v>#REF!</v>
      </c>
      <c r="L5" s="28" t="str">
        <f>IFERROR(__xludf.DUMMYFUNCTION("VLOOKUP($A5,IMPORTRANGE(""https://docs.google.com/spreadsheets/d/1xJXeo-_s5CtAsNkEkWY6zh5Jgc8uxaOe_V24M9xybh4/edit#gid=698294947"",""Master Coding Sheet !A1:L29""),7,false)"),"#REF!")</f>
        <v>#REF!</v>
      </c>
      <c r="M5" s="28" t="str">
        <f>IFs(L5='Read Me'!$A$7,'Read Me'!$B$7,L5='Read Me'!$A$8,'Read Me'!$B$8,L5='Read Me'!$A$9,'Read Me'!$B$9,L5='Read Me'!$A$10,'Read Me'!$B$10,L5='Read Me'!$A$11,'Read Me'!$B$11,L5='Read Me'!$A$12,'Read Me'!$B$12,L5='Read Me'!$A$13,'Read Me'!$B$13,L5='Read Me'!$A$14,'Read Me'!$B$14,L5='Read Me'!$A$15,'Read Me'!$B$15,L5='Read Me'!$A$16,'Read Me'!$B$16,L5='Read Me'!$A$17,'Read Me'!$B$17,L5='Read Me'!$A$18,'Read Me'!$B$18,L5='Read Me'!$A$19,'Read Me'!$B$19,L5='Read Me'!$A$20,'Read Me'!$B$20,L5='Read Me'!$A$21,'Read Me'!$B$21,L5='Read Me'!$A$22,'Read Me'!$B$22)</f>
        <v>#REF!</v>
      </c>
      <c r="N5" s="28" t="str">
        <f>IFERROR(__xludf.DUMMYFUNCTION("VLOOKUP($A5,IMPORTRANGE(""https://docs.google.com/spreadsheets/d/1xJXeo-_s5CtAsNkEkWY6zh5Jgc8uxaOe_V24M9xybh4/edit#gid=698294947"",""Master Coding Sheet !A1:L29""),8,false)"),"#REF!")</f>
        <v>#REF!</v>
      </c>
      <c r="O5" s="28" t="str">
        <f>IFs(N5='Read Me'!$A$7,'Read Me'!$B$7,N5='Read Me'!$A$8,'Read Me'!$B$8,N5='Read Me'!$A$9,'Read Me'!$B$9,N5='Read Me'!$A$10,'Read Me'!$B$10,N5='Read Me'!$A$11,'Read Me'!$B$11,N5='Read Me'!$A$12,'Read Me'!$B$12,N5='Read Me'!$A$13,'Read Me'!$B$13,N5='Read Me'!$A$14,'Read Me'!$B$14,N5='Read Me'!$A$15,'Read Me'!$B$15,N5='Read Me'!$A$16,'Read Me'!$B$16,N5='Read Me'!$A$17,'Read Me'!$B$17,N5='Read Me'!$A$18,'Read Me'!$B$18,N5='Read Me'!$A$19,'Read Me'!$B$19,N5='Read Me'!$A$20,'Read Me'!$B$20,N5='Read Me'!$A$21,'Read Me'!$B$21,N5='Read Me'!$A$22,'Read Me'!$B$22)</f>
        <v>#REF!</v>
      </c>
      <c r="P5" s="28" t="str">
        <f>IFERROR(__xludf.DUMMYFUNCTION("VLOOKUP($A5,IMPORTRANGE(""https://docs.google.com/spreadsheets/d/1xJXeo-_s5CtAsNkEkWY6zh5Jgc8uxaOe_V24M9xybh4/edit#gid=698294947"",""Master Coding Sheet !A1:L29""),9,false)"),"#REF!")</f>
        <v>#REF!</v>
      </c>
      <c r="Q5" s="28" t="str">
        <f>IFs(P5='Read Me'!$A$7,'Read Me'!$B$7,P5='Read Me'!$A$8,'Read Me'!$B$8,P5='Read Me'!$A$9,'Read Me'!$B$9,P5='Read Me'!$A$10,'Read Me'!$B$10,P5='Read Me'!$A$11,'Read Me'!$B$11,P5='Read Me'!$A$12,'Read Me'!$B$12,P5='Read Me'!$A$13,'Read Me'!$B$13,P5='Read Me'!$A$14,'Read Me'!$B$14,P5='Read Me'!$A$15,'Read Me'!$B$15,P5='Read Me'!$A$16,'Read Me'!$B$16,P5='Read Me'!$A$17,'Read Me'!$B$17,P5='Read Me'!$A$18,'Read Me'!$B$18,P5='Read Me'!$A$19,'Read Me'!$B$19,P5='Read Me'!$A$20,'Read Me'!$B$20,P5='Read Me'!$A$21,'Read Me'!$B$21,P5='Read Me'!$A$22,'Read Me'!$B$22,P5='Read Me'!$A$23,'Read Me'!$B$23)</f>
        <v>#REF!</v>
      </c>
      <c r="R5" s="28" t="str">
        <f>IFERROR(__xludf.DUMMYFUNCTION("VLOOKUP($A5,IMPORTRANGE(""https://docs.google.com/spreadsheets/d/1xJXeo-_s5CtAsNkEkWY6zh5Jgc8uxaOe_V24M9xybh4/edit#gid=698294947"",""Master Coding Sheet !A1:L29""),10,false)"),"#REF!")</f>
        <v>#REF!</v>
      </c>
      <c r="S5" s="28" t="str">
        <f>IFs(R5='Read Me'!$A$7,'Read Me'!$B$7,R5='Read Me'!$A$8,'Read Me'!$B$8,R5='Read Me'!$A$9,'Read Me'!$B$9,R5='Read Me'!$A$10,'Read Me'!$B$10,R5='Read Me'!$A$11,'Read Me'!$B$11,R5='Read Me'!$A$12,'Read Me'!$B$12,R5='Read Me'!$A$13,'Read Me'!$B$13,R5='Read Me'!$A$14,'Read Me'!$B$14,R5='Read Me'!$A$15,'Read Me'!$B$15,R5='Read Me'!$A$16,'Read Me'!$B$16,R5='Read Me'!$A$17,'Read Me'!$B$17,R5='Read Me'!$A$18,'Read Me'!$B$18,R5='Read Me'!$A$19,'Read Me'!$B$19,R5='Read Me'!$A$20,'Read Me'!$B$20,R5='Read Me'!$A$21,'Read Me'!$B$21,R5='Read Me'!$A$22,'Read Me'!$B$22)</f>
        <v>#REF!</v>
      </c>
      <c r="T5" s="28" t="str">
        <f>IFERROR(__xludf.DUMMYFUNCTION("VLOOKUP($A5,IMPORTRANGE(""https://docs.google.com/spreadsheets/d/1xJXeo-_s5CtAsNkEkWY6zh5Jgc8uxaOe_V24M9xybh4/edit#gid=698294947"",""Master Coding Sheet !A1:L29""),11,false)"),"#REF!")</f>
        <v>#REF!</v>
      </c>
      <c r="U5" s="28" t="str">
        <f>IFs(T5='Read Me'!$A$7,'Read Me'!$B$7,T5='Read Me'!$A$8,'Read Me'!$B$8,T5='Read Me'!$A$9,'Read Me'!$B$9,T5='Read Me'!$A$10,'Read Me'!$B$10,T5='Read Me'!$A$11,'Read Me'!$B$11,T5='Read Me'!$A$12,'Read Me'!$B$12,T5='Read Me'!$A$13,'Read Me'!$B$13,T5='Read Me'!$A$14,'Read Me'!$B$14,T5='Read Me'!$A$15,'Read Me'!$B$15,T5='Read Me'!$A$16,'Read Me'!$B$16,T5='Read Me'!$A$17,'Read Me'!$B$17,T5='Read Me'!$A$18,'Read Me'!$B$18,T5='Read Me'!$A$19,'Read Me'!$B$19,T5='Read Me'!$A$20,'Read Me'!$B$20,T5='Read Me'!$A$21,'Read Me'!$B$21,T5='Read Me'!$A$22,'Read Me'!$B$22,T5='Read Me'!$A$24,'Read Me'!$B$24)</f>
        <v>#REF!</v>
      </c>
      <c r="V5" s="28" t="str">
        <f>IFERROR(__xludf.DUMMYFUNCTION("VLOOKUP($A5,IMPORTRANGE(""https://docs.google.com/spreadsheets/d/1xJXeo-_s5CtAsNkEkWY6zh5Jgc8uxaOe_V24M9xybh4/edit#gid=698294947"",""Master Coding Sheet !A1:L29""),12,false)"),"#REF!")</f>
        <v>#REF!</v>
      </c>
      <c r="W5" s="28" t="str">
        <f>IFs(V5='Read Me'!$A$7,'Read Me'!$B$7,V5='Read Me'!$A$8,'Read Me'!$B$8,V5='Read Me'!$A$9,'Read Me'!$B$9,V5='Read Me'!$A$10,'Read Me'!$B$10,V5='Read Me'!$A$11,'Read Me'!$B$11,V5='Read Me'!$A$12,'Read Me'!$B$12,V5='Read Me'!$A$13,'Read Me'!$B$13,V5='Read Me'!$A$14,'Read Me'!$B$14,V5='Read Me'!$A$15,'Read Me'!$B$15,V5='Read Me'!$A$16,'Read Me'!$B$16,V5='Read Me'!$A$17,'Read Me'!$B$17,V5='Read Me'!$A$18,'Read Me'!$B$18,V5='Read Me'!$A$19,'Read Me'!$B$19,V5='Read Me'!$A$20,'Read Me'!$B$20,V5='Read Me'!$A$21,'Read Me'!$B$21,V5='Read Me'!$A$22,'Read Me'!$B$22,V5='Read Me'!$A$24,'Read Me'!$B$24)</f>
        <v>#REF!</v>
      </c>
    </row>
    <row r="6">
      <c r="A6" s="27" t="s">
        <v>103</v>
      </c>
      <c r="B6" s="28" t="str">
        <f>IFERROR(__xludf.DUMMYFUNCTION("VLOOKUP($A6,IMPORTRANGE(""https://docs.google.com/spreadsheets/d/1xJXeo-_s5CtAsNkEkWY6zh5Jgc8uxaOe_V24M9xybh4/edit#gid=698294947"",""Master Coding Sheet !A1:L29""),2,false)"),"#REF!")</f>
        <v>#REF!</v>
      </c>
      <c r="C6" s="28" t="str">
        <f>IFs(B6='Read Me'!$A$7,'Read Me'!$B$7,B6='Read Me'!$A$8,'Read Me'!$B$8,B6='Read Me'!$A$9,'Read Me'!$B$9,B6='Read Me'!$A$10,'Read Me'!$B$10,B6='Read Me'!$A$11,'Read Me'!$B$11,B6='Read Me'!$A$12,'Read Me'!$B$12,B6='Read Me'!$A$13,'Read Me'!$B$13,B6='Read Me'!$A$14,'Read Me'!$B$14,B6='Read Me'!$A$15,'Read Me'!$B$15,B6='Read Me'!$A$16,'Read Me'!$B$16,B6='Read Me'!$A$17,'Read Me'!$B$17,B6='Read Me'!$A$18,'Read Me'!$B$18,B6='Read Me'!$A$19,'Read Me'!$B$19,B6='Read Me'!$A$20,'Read Me'!$B$20,B6='Read Me'!$A$21,'Read Me'!$B$21,B6='Read Me'!$A$22,'Read Me'!$B$22)</f>
        <v>#REF!</v>
      </c>
      <c r="D6" s="28" t="str">
        <f>IFERROR(__xludf.DUMMYFUNCTION("VLOOKUP($A6,IMPORTRANGE(""https://docs.google.com/spreadsheets/d/1xJXeo-_s5CtAsNkEkWY6zh5Jgc8uxaOe_V24M9xybh4/edit#gid=698294947"",""Master Coding Sheet !A1:L29""),3,false)"),"#REF!")</f>
        <v>#REF!</v>
      </c>
      <c r="E6" s="28" t="str">
        <f>IFs(D6='Read Me'!$A$7,'Read Me'!$B$7,D6='Read Me'!$A$8,'Read Me'!$B$8,D6='Read Me'!$A$9,'Read Me'!$B$9,D6='Read Me'!$A$10,'Read Me'!$B$10,D6='Read Me'!$A$11,'Read Me'!$B$11,D6='Read Me'!$A$12,'Read Me'!$B$12,D6='Read Me'!$A$13,'Read Me'!$B$13,D6='Read Me'!$A$14,'Read Me'!$B$14,D6='Read Me'!$A$15,'Read Me'!$B$15,D6='Read Me'!$A$16,'Read Me'!$B$16,D6='Read Me'!$A$17,'Read Me'!$B$17,D6='Read Me'!$A$18,'Read Me'!$B$18,D6='Read Me'!$A$19,'Read Me'!$B$19,D6='Read Me'!$A$20,'Read Me'!$B$20,D6='Read Me'!$A$21,'Read Me'!$B$21,D6='Read Me'!$A$22,'Read Me'!$B$22)</f>
        <v>#REF!</v>
      </c>
      <c r="F6" s="28" t="str">
        <f>IFERROR(__xludf.DUMMYFUNCTION("VLOOKUP($A6,IMPORTRANGE(""https://docs.google.com/spreadsheets/d/1xJXeo-_s5CtAsNkEkWY6zh5Jgc8uxaOe_V24M9xybh4/edit#gid=698294947"",""Master Coding Sheet !A1:L29""),4,false)"),"#REF!")</f>
        <v>#REF!</v>
      </c>
      <c r="G6" s="28" t="str">
        <f>IFs(F6='Read Me'!$A$7,'Read Me'!$B$7,F6='Read Me'!$A$8,'Read Me'!$B$8,F6='Read Me'!$A$9,'Read Me'!$B$9,F6='Read Me'!$A$10,'Read Me'!$B$10,F6='Read Me'!$A$11,'Read Me'!$B$11,F6='Read Me'!$A$12,'Read Me'!$B$12,F6='Read Me'!$A$13,'Read Me'!$B$13,F6='Read Me'!$A$14,'Read Me'!$B$14,F6='Read Me'!$A$15,'Read Me'!$B$15,F6='Read Me'!$A$16,'Read Me'!$B$16,F6='Read Me'!$A$17,'Read Me'!$B$17,F6='Read Me'!$A$18,'Read Me'!$B$18,F6='Read Me'!$A$19,'Read Me'!$B$19,F6='Read Me'!$A$20,'Read Me'!$B$20,F6='Read Me'!$A$21,'Read Me'!$B$21,F6='Read Me'!$A$22,'Read Me'!$B$22)</f>
        <v>#REF!</v>
      </c>
      <c r="H6" s="28" t="str">
        <f>IFERROR(__xludf.DUMMYFUNCTION("VLOOKUP($A6,IMPORTRANGE(""https://docs.google.com/spreadsheets/d/1xJXeo-_s5CtAsNkEkWY6zh5Jgc8uxaOe_V24M9xybh4/edit#gid=698294947"",""Master Coding Sheet !A1:L29""),5,false)"),"#REF!")</f>
        <v>#REF!</v>
      </c>
      <c r="I6" s="28" t="str">
        <f>IFs(H6='Read Me'!$A$7,'Read Me'!$B$7,H6='Read Me'!$A$8,'Read Me'!$B$8,H6='Read Me'!$A$9,'Read Me'!$B$9,H6='Read Me'!$A$10,'Read Me'!$B$10,H6='Read Me'!$A$11,'Read Me'!$B$11,H6='Read Me'!$A$12,'Read Me'!$B$12,H6='Read Me'!$A$13,'Read Me'!$B$13,H6='Read Me'!$A$14,'Read Me'!$B$14,H6='Read Me'!$A$15,'Read Me'!$B$15,H6='Read Me'!$A$16,'Read Me'!$B$16,H6='Read Me'!$A$17,'Read Me'!$B$17,H6='Read Me'!$A$18,'Read Me'!$B$18,H6='Read Me'!$A$19,'Read Me'!$B$19,H6='Read Me'!$A$20,'Read Me'!$B$20,H6='Read Me'!$A$21,'Read Me'!$B$21,H6='Read Me'!$A$22,'Read Me'!$B$22)</f>
        <v>#REF!</v>
      </c>
      <c r="J6" s="28" t="str">
        <f>IFERROR(__xludf.DUMMYFUNCTION("VLOOKUP($A6,IMPORTRANGE(""https://docs.google.com/spreadsheets/d/1xJXeo-_s5CtAsNkEkWY6zh5Jgc8uxaOe_V24M9xybh4/edit#gid=698294947"",""Master Coding Sheet !A1:L29""),6,false)"),"#REF!")</f>
        <v>#REF!</v>
      </c>
      <c r="K6" s="28" t="str">
        <f>IFs(J6='Read Me'!$A$7,'Read Me'!$B$7,J6='Read Me'!$A$8,'Read Me'!$B$8,J6='Read Me'!$A$9,'Read Me'!$B$9,J6='Read Me'!$A$10,'Read Me'!$B$10,J6='Read Me'!$A$11,'Read Me'!$B$11,J6='Read Me'!$A$12,'Read Me'!$B$12,J6='Read Me'!$A$13,'Read Me'!$B$13,J6='Read Me'!$A$14,'Read Me'!$B$14,J6='Read Me'!$A$15,'Read Me'!$B$15,J6='Read Me'!$A$16,'Read Me'!$B$16,J6='Read Me'!$A$17,'Read Me'!$B$17,J6='Read Me'!$A$18,'Read Me'!$B$18,J6='Read Me'!$A$19,'Read Me'!$B$19,J6='Read Me'!$A$20,'Read Me'!$B$20,J6='Read Me'!$A$21,'Read Me'!$B$21,J6='Read Me'!$A$22,'Read Me'!$B$22)</f>
        <v>#REF!</v>
      </c>
      <c r="L6" s="28" t="str">
        <f>IFERROR(__xludf.DUMMYFUNCTION("VLOOKUP($A6,IMPORTRANGE(""https://docs.google.com/spreadsheets/d/1xJXeo-_s5CtAsNkEkWY6zh5Jgc8uxaOe_V24M9xybh4/edit#gid=698294947"",""Master Coding Sheet !A1:L29""),7,false)"),"#REF!")</f>
        <v>#REF!</v>
      </c>
      <c r="M6" s="28" t="str">
        <f>IFs(L6='Read Me'!$A$7,'Read Me'!$B$7,L6='Read Me'!$A$8,'Read Me'!$B$8,L6='Read Me'!$A$9,'Read Me'!$B$9,L6='Read Me'!$A$10,'Read Me'!$B$10,L6='Read Me'!$A$11,'Read Me'!$B$11,L6='Read Me'!$A$12,'Read Me'!$B$12,L6='Read Me'!$A$13,'Read Me'!$B$13,L6='Read Me'!$A$14,'Read Me'!$B$14,L6='Read Me'!$A$15,'Read Me'!$B$15,L6='Read Me'!$A$16,'Read Me'!$B$16,L6='Read Me'!$A$17,'Read Me'!$B$17,L6='Read Me'!$A$18,'Read Me'!$B$18,L6='Read Me'!$A$19,'Read Me'!$B$19,L6='Read Me'!$A$20,'Read Me'!$B$20,L6='Read Me'!$A$21,'Read Me'!$B$21,L6='Read Me'!$A$22,'Read Me'!$B$22)</f>
        <v>#REF!</v>
      </c>
      <c r="N6" s="28" t="str">
        <f>IFERROR(__xludf.DUMMYFUNCTION("VLOOKUP($A6,IMPORTRANGE(""https://docs.google.com/spreadsheets/d/1xJXeo-_s5CtAsNkEkWY6zh5Jgc8uxaOe_V24M9xybh4/edit#gid=698294947"",""Master Coding Sheet !A1:L29""),8,false)"),"#REF!")</f>
        <v>#REF!</v>
      </c>
      <c r="O6" s="28" t="str">
        <f>IFs(N6='Read Me'!$A$7,'Read Me'!$B$7,N6='Read Me'!$A$8,'Read Me'!$B$8,N6='Read Me'!$A$9,'Read Me'!$B$9,N6='Read Me'!$A$10,'Read Me'!$B$10,N6='Read Me'!$A$11,'Read Me'!$B$11,N6='Read Me'!$A$12,'Read Me'!$B$12,N6='Read Me'!$A$13,'Read Me'!$B$13,N6='Read Me'!$A$14,'Read Me'!$B$14,N6='Read Me'!$A$15,'Read Me'!$B$15,N6='Read Me'!$A$16,'Read Me'!$B$16,N6='Read Me'!$A$17,'Read Me'!$B$17,N6='Read Me'!$A$18,'Read Me'!$B$18,N6='Read Me'!$A$19,'Read Me'!$B$19,N6='Read Me'!$A$20,'Read Me'!$B$20,N6='Read Me'!$A$21,'Read Me'!$B$21,N6='Read Me'!$A$22,'Read Me'!$B$22)</f>
        <v>#REF!</v>
      </c>
      <c r="P6" s="28" t="str">
        <f>IFERROR(__xludf.DUMMYFUNCTION("VLOOKUP($A6,IMPORTRANGE(""https://docs.google.com/spreadsheets/d/1xJXeo-_s5CtAsNkEkWY6zh5Jgc8uxaOe_V24M9xybh4/edit#gid=698294947"",""Master Coding Sheet !A1:L29""),9,false)"),"#REF!")</f>
        <v>#REF!</v>
      </c>
      <c r="Q6" s="28" t="str">
        <f>IFs(P6='Read Me'!$A$7,'Read Me'!$B$7,P6='Read Me'!$A$8,'Read Me'!$B$8,P6='Read Me'!$A$9,'Read Me'!$B$9,P6='Read Me'!$A$10,'Read Me'!$B$10,P6='Read Me'!$A$11,'Read Me'!$B$11,P6='Read Me'!$A$12,'Read Me'!$B$12,P6='Read Me'!$A$13,'Read Me'!$B$13,P6='Read Me'!$A$14,'Read Me'!$B$14,P6='Read Me'!$A$15,'Read Me'!$B$15,P6='Read Me'!$A$16,'Read Me'!$B$16,P6='Read Me'!$A$17,'Read Me'!$B$17,P6='Read Me'!$A$18,'Read Me'!$B$18,P6='Read Me'!$A$19,'Read Me'!$B$19,P6='Read Me'!$A$20,'Read Me'!$B$20,P6='Read Me'!$A$21,'Read Me'!$B$21,P6='Read Me'!$A$22,'Read Me'!$B$22,P6='Read Me'!$A$23,'Read Me'!$B$23)</f>
        <v>#REF!</v>
      </c>
      <c r="R6" s="28" t="str">
        <f>IFERROR(__xludf.DUMMYFUNCTION("VLOOKUP($A6,IMPORTRANGE(""https://docs.google.com/spreadsheets/d/1xJXeo-_s5CtAsNkEkWY6zh5Jgc8uxaOe_V24M9xybh4/edit#gid=698294947"",""Master Coding Sheet !A1:L29""),10,false)"),"#REF!")</f>
        <v>#REF!</v>
      </c>
      <c r="S6" s="28" t="str">
        <f>IFs(R6='Read Me'!$A$7,'Read Me'!$B$7,R6='Read Me'!$A$8,'Read Me'!$B$8,R6='Read Me'!$A$9,'Read Me'!$B$9,R6='Read Me'!$A$10,'Read Me'!$B$10,R6='Read Me'!$A$11,'Read Me'!$B$11,R6='Read Me'!$A$12,'Read Me'!$B$12,R6='Read Me'!$A$13,'Read Me'!$B$13,R6='Read Me'!$A$14,'Read Me'!$B$14,R6='Read Me'!$A$15,'Read Me'!$B$15,R6='Read Me'!$A$16,'Read Me'!$B$16,R6='Read Me'!$A$17,'Read Me'!$B$17,R6='Read Me'!$A$18,'Read Me'!$B$18,R6='Read Me'!$A$19,'Read Me'!$B$19,R6='Read Me'!$A$20,'Read Me'!$B$20,R6='Read Me'!$A$21,'Read Me'!$B$21,R6='Read Me'!$A$22,'Read Me'!$B$22)</f>
        <v>#REF!</v>
      </c>
      <c r="T6" s="28" t="str">
        <f>IFERROR(__xludf.DUMMYFUNCTION("VLOOKUP($A6,IMPORTRANGE(""https://docs.google.com/spreadsheets/d/1xJXeo-_s5CtAsNkEkWY6zh5Jgc8uxaOe_V24M9xybh4/edit#gid=698294947"",""Master Coding Sheet !A1:L29""),11,false)"),"#REF!")</f>
        <v>#REF!</v>
      </c>
      <c r="U6" s="28" t="str">
        <f>IFs(T6='Read Me'!$A$7,'Read Me'!$B$7,T6='Read Me'!$A$8,'Read Me'!$B$8,T6='Read Me'!$A$9,'Read Me'!$B$9,T6='Read Me'!$A$10,'Read Me'!$B$10,T6='Read Me'!$A$11,'Read Me'!$B$11,T6='Read Me'!$A$12,'Read Me'!$B$12,T6='Read Me'!$A$13,'Read Me'!$B$13,T6='Read Me'!$A$14,'Read Me'!$B$14,T6='Read Me'!$A$15,'Read Me'!$B$15,T6='Read Me'!$A$16,'Read Me'!$B$16,T6='Read Me'!$A$17,'Read Me'!$B$17,T6='Read Me'!$A$18,'Read Me'!$B$18,T6='Read Me'!$A$19,'Read Me'!$B$19,T6='Read Me'!$A$20,'Read Me'!$B$20,T6='Read Me'!$A$21,'Read Me'!$B$21,T6='Read Me'!$A$22,'Read Me'!$B$22,T6='Read Me'!$A$24,'Read Me'!$B$24)</f>
        <v>#REF!</v>
      </c>
      <c r="V6" s="28" t="str">
        <f>IFERROR(__xludf.DUMMYFUNCTION("VLOOKUP($A6,IMPORTRANGE(""https://docs.google.com/spreadsheets/d/1xJXeo-_s5CtAsNkEkWY6zh5Jgc8uxaOe_V24M9xybh4/edit#gid=698294947"",""Master Coding Sheet !A1:L29""),12,false)"),"#REF!")</f>
        <v>#REF!</v>
      </c>
      <c r="W6" s="28" t="str">
        <f>IFs(V6='Read Me'!$A$7,'Read Me'!$B$7,V6='Read Me'!$A$8,'Read Me'!$B$8,V6='Read Me'!$A$9,'Read Me'!$B$9,V6='Read Me'!$A$10,'Read Me'!$B$10,V6='Read Me'!$A$11,'Read Me'!$B$11,V6='Read Me'!$A$12,'Read Me'!$B$12,V6='Read Me'!$A$13,'Read Me'!$B$13,V6='Read Me'!$A$14,'Read Me'!$B$14,V6='Read Me'!$A$15,'Read Me'!$B$15,V6='Read Me'!$A$16,'Read Me'!$B$16,V6='Read Me'!$A$17,'Read Me'!$B$17,V6='Read Me'!$A$18,'Read Me'!$B$18,V6='Read Me'!$A$19,'Read Me'!$B$19,V6='Read Me'!$A$20,'Read Me'!$B$20,V6='Read Me'!$A$21,'Read Me'!$B$21,V6='Read Me'!$A$22,'Read Me'!$B$22,V6='Read Me'!$A$24,'Read Me'!$B$24)</f>
        <v>#REF!</v>
      </c>
    </row>
    <row r="7">
      <c r="A7" s="27" t="s">
        <v>104</v>
      </c>
      <c r="B7" s="28" t="str">
        <f>IFERROR(__xludf.DUMMYFUNCTION("VLOOKUP($A7,IMPORTRANGE(""https://docs.google.com/spreadsheets/d/1xJXeo-_s5CtAsNkEkWY6zh5Jgc8uxaOe_V24M9xybh4/edit#gid=698294947"",""Master Coding Sheet !A1:L29""),2,false)"),"#REF!")</f>
        <v>#REF!</v>
      </c>
      <c r="C7" s="28" t="str">
        <f>IFs(B7='Read Me'!$A$7,'Read Me'!$B$7,B7='Read Me'!$A$8,'Read Me'!$B$8,B7='Read Me'!$A$9,'Read Me'!$B$9,B7='Read Me'!$A$10,'Read Me'!$B$10,B7='Read Me'!$A$11,'Read Me'!$B$11,B7='Read Me'!$A$12,'Read Me'!$B$12,B7='Read Me'!$A$13,'Read Me'!$B$13,B7='Read Me'!$A$14,'Read Me'!$B$14,B7='Read Me'!$A$15,'Read Me'!$B$15,B7='Read Me'!$A$16,'Read Me'!$B$16,B7='Read Me'!$A$17,'Read Me'!$B$17,B7='Read Me'!$A$18,'Read Me'!$B$18,B7='Read Me'!$A$19,'Read Me'!$B$19,B7='Read Me'!$A$20,'Read Me'!$B$20,B7='Read Me'!$A$21,'Read Me'!$B$21,B7='Read Me'!$A$22,'Read Me'!$B$22)</f>
        <v>#REF!</v>
      </c>
      <c r="D7" s="28" t="str">
        <f>IFERROR(__xludf.DUMMYFUNCTION("VLOOKUP($A7,IMPORTRANGE(""https://docs.google.com/spreadsheets/d/1xJXeo-_s5CtAsNkEkWY6zh5Jgc8uxaOe_V24M9xybh4/edit#gid=698294947"",""Master Coding Sheet !A1:L29""),3,false)"),"#REF!")</f>
        <v>#REF!</v>
      </c>
      <c r="E7" s="28" t="str">
        <f>IFs(D7='Read Me'!$A$7,'Read Me'!$B$7,D7='Read Me'!$A$8,'Read Me'!$B$8,D7='Read Me'!$A$9,'Read Me'!$B$9,D7='Read Me'!$A$10,'Read Me'!$B$10,D7='Read Me'!$A$11,'Read Me'!$B$11,D7='Read Me'!$A$12,'Read Me'!$B$12,D7='Read Me'!$A$13,'Read Me'!$B$13,D7='Read Me'!$A$14,'Read Me'!$B$14,D7='Read Me'!$A$15,'Read Me'!$B$15,D7='Read Me'!$A$16,'Read Me'!$B$16,D7='Read Me'!$A$17,'Read Me'!$B$17,D7='Read Me'!$A$18,'Read Me'!$B$18,D7='Read Me'!$A$19,'Read Me'!$B$19,D7='Read Me'!$A$20,'Read Me'!$B$20,D7='Read Me'!$A$21,'Read Me'!$B$21,D7='Read Me'!$A$22,'Read Me'!$B$22)</f>
        <v>#REF!</v>
      </c>
      <c r="F7" s="28" t="str">
        <f>IFERROR(__xludf.DUMMYFUNCTION("VLOOKUP($A7,IMPORTRANGE(""https://docs.google.com/spreadsheets/d/1xJXeo-_s5CtAsNkEkWY6zh5Jgc8uxaOe_V24M9xybh4/edit#gid=698294947"",""Master Coding Sheet !A1:L29""),4,false)"),"#REF!")</f>
        <v>#REF!</v>
      </c>
      <c r="G7" s="28" t="str">
        <f>IFs(F7='Read Me'!$A$7,'Read Me'!$B$7,F7='Read Me'!$A$8,'Read Me'!$B$8,F7='Read Me'!$A$9,'Read Me'!$B$9,F7='Read Me'!$A$10,'Read Me'!$B$10,F7='Read Me'!$A$11,'Read Me'!$B$11,F7='Read Me'!$A$12,'Read Me'!$B$12,F7='Read Me'!$A$13,'Read Me'!$B$13,F7='Read Me'!$A$14,'Read Me'!$B$14,F7='Read Me'!$A$15,'Read Me'!$B$15,F7='Read Me'!$A$16,'Read Me'!$B$16,F7='Read Me'!$A$17,'Read Me'!$B$17,F7='Read Me'!$A$18,'Read Me'!$B$18,F7='Read Me'!$A$19,'Read Me'!$B$19,F7='Read Me'!$A$20,'Read Me'!$B$20,F7='Read Me'!$A$21,'Read Me'!$B$21,F7='Read Me'!$A$22,'Read Me'!$B$22)</f>
        <v>#REF!</v>
      </c>
      <c r="H7" s="28" t="str">
        <f>IFERROR(__xludf.DUMMYFUNCTION("VLOOKUP($A7,IMPORTRANGE(""https://docs.google.com/spreadsheets/d/1xJXeo-_s5CtAsNkEkWY6zh5Jgc8uxaOe_V24M9xybh4/edit#gid=698294947"",""Master Coding Sheet !A1:L29""),5,false)"),"#REF!")</f>
        <v>#REF!</v>
      </c>
      <c r="I7" s="28" t="str">
        <f>IFs(H7='Read Me'!$A$7,'Read Me'!$B$7,H7='Read Me'!$A$8,'Read Me'!$B$8,H7='Read Me'!$A$9,'Read Me'!$B$9,H7='Read Me'!$A$10,'Read Me'!$B$10,H7='Read Me'!$A$11,'Read Me'!$B$11,H7='Read Me'!$A$12,'Read Me'!$B$12,H7='Read Me'!$A$13,'Read Me'!$B$13,H7='Read Me'!$A$14,'Read Me'!$B$14,H7='Read Me'!$A$15,'Read Me'!$B$15,H7='Read Me'!$A$16,'Read Me'!$B$16,H7='Read Me'!$A$17,'Read Me'!$B$17,H7='Read Me'!$A$18,'Read Me'!$B$18,H7='Read Me'!$A$19,'Read Me'!$B$19,H7='Read Me'!$A$20,'Read Me'!$B$20,H7='Read Me'!$A$21,'Read Me'!$B$21,H7='Read Me'!$A$22,'Read Me'!$B$22)</f>
        <v>#REF!</v>
      </c>
      <c r="J7" s="28" t="str">
        <f>IFERROR(__xludf.DUMMYFUNCTION("VLOOKUP($A7,IMPORTRANGE(""https://docs.google.com/spreadsheets/d/1xJXeo-_s5CtAsNkEkWY6zh5Jgc8uxaOe_V24M9xybh4/edit#gid=698294947"",""Master Coding Sheet !A1:L29""),6,false)"),"#REF!")</f>
        <v>#REF!</v>
      </c>
      <c r="K7" s="28" t="str">
        <f>IFs(J7='Read Me'!$A$7,'Read Me'!$B$7,J7='Read Me'!$A$8,'Read Me'!$B$8,J7='Read Me'!$A$9,'Read Me'!$B$9,J7='Read Me'!$A$10,'Read Me'!$B$10,J7='Read Me'!$A$11,'Read Me'!$B$11,J7='Read Me'!$A$12,'Read Me'!$B$12,J7='Read Me'!$A$13,'Read Me'!$B$13,J7='Read Me'!$A$14,'Read Me'!$B$14,J7='Read Me'!$A$15,'Read Me'!$B$15,J7='Read Me'!$A$16,'Read Me'!$B$16,J7='Read Me'!$A$17,'Read Me'!$B$17,J7='Read Me'!$A$18,'Read Me'!$B$18,J7='Read Me'!$A$19,'Read Me'!$B$19,J7='Read Me'!$A$20,'Read Me'!$B$20,J7='Read Me'!$A$21,'Read Me'!$B$21,J7='Read Me'!$A$22,'Read Me'!$B$22)</f>
        <v>#REF!</v>
      </c>
      <c r="L7" s="28" t="str">
        <f>IFERROR(__xludf.DUMMYFUNCTION("VLOOKUP($A7,IMPORTRANGE(""https://docs.google.com/spreadsheets/d/1xJXeo-_s5CtAsNkEkWY6zh5Jgc8uxaOe_V24M9xybh4/edit#gid=698294947"",""Master Coding Sheet !A1:L29""),7,false)"),"#REF!")</f>
        <v>#REF!</v>
      </c>
      <c r="M7" s="28" t="str">
        <f>IFs(L7='Read Me'!$A$7,'Read Me'!$B$7,L7='Read Me'!$A$8,'Read Me'!$B$8,L7='Read Me'!$A$9,'Read Me'!$B$9,L7='Read Me'!$A$10,'Read Me'!$B$10,L7='Read Me'!$A$11,'Read Me'!$B$11,L7='Read Me'!$A$12,'Read Me'!$B$12,L7='Read Me'!$A$13,'Read Me'!$B$13,L7='Read Me'!$A$14,'Read Me'!$B$14,L7='Read Me'!$A$15,'Read Me'!$B$15,L7='Read Me'!$A$16,'Read Me'!$B$16,L7='Read Me'!$A$17,'Read Me'!$B$17,L7='Read Me'!$A$18,'Read Me'!$B$18,L7='Read Me'!$A$19,'Read Me'!$B$19,L7='Read Me'!$A$20,'Read Me'!$B$20,L7='Read Me'!$A$21,'Read Me'!$B$21,L7='Read Me'!$A$22,'Read Me'!$B$22)</f>
        <v>#REF!</v>
      </c>
      <c r="N7" s="28" t="str">
        <f>IFERROR(__xludf.DUMMYFUNCTION("VLOOKUP($A7,IMPORTRANGE(""https://docs.google.com/spreadsheets/d/1xJXeo-_s5CtAsNkEkWY6zh5Jgc8uxaOe_V24M9xybh4/edit#gid=698294947"",""Master Coding Sheet !A1:L29""),8,false)"),"#REF!")</f>
        <v>#REF!</v>
      </c>
      <c r="O7" s="28" t="str">
        <f>IFs(N7='Read Me'!$A$7,'Read Me'!$B$7,N7='Read Me'!$A$8,'Read Me'!$B$8,N7='Read Me'!$A$9,'Read Me'!$B$9,N7='Read Me'!$A$10,'Read Me'!$B$10,N7='Read Me'!$A$11,'Read Me'!$B$11,N7='Read Me'!$A$12,'Read Me'!$B$12,N7='Read Me'!$A$13,'Read Me'!$B$13,N7='Read Me'!$A$14,'Read Me'!$B$14,N7='Read Me'!$A$15,'Read Me'!$B$15,N7='Read Me'!$A$16,'Read Me'!$B$16,N7='Read Me'!$A$17,'Read Me'!$B$17,N7='Read Me'!$A$18,'Read Me'!$B$18,N7='Read Me'!$A$19,'Read Me'!$B$19,N7='Read Me'!$A$20,'Read Me'!$B$20,N7='Read Me'!$A$21,'Read Me'!$B$21,N7='Read Me'!$A$22,'Read Me'!$B$22)</f>
        <v>#REF!</v>
      </c>
      <c r="P7" s="28" t="str">
        <f>IFERROR(__xludf.DUMMYFUNCTION("VLOOKUP($A7,IMPORTRANGE(""https://docs.google.com/spreadsheets/d/1xJXeo-_s5CtAsNkEkWY6zh5Jgc8uxaOe_V24M9xybh4/edit#gid=698294947"",""Master Coding Sheet !A1:L29""),9,false)"),"#REF!")</f>
        <v>#REF!</v>
      </c>
      <c r="Q7" s="28" t="str">
        <f>IFs(P7='Read Me'!$A$7,'Read Me'!$B$7,P7='Read Me'!$A$8,'Read Me'!$B$8,P7='Read Me'!$A$9,'Read Me'!$B$9,P7='Read Me'!$A$10,'Read Me'!$B$10,P7='Read Me'!$A$11,'Read Me'!$B$11,P7='Read Me'!$A$12,'Read Me'!$B$12,P7='Read Me'!$A$13,'Read Me'!$B$13,P7='Read Me'!$A$14,'Read Me'!$B$14,P7='Read Me'!$A$15,'Read Me'!$B$15,P7='Read Me'!$A$16,'Read Me'!$B$16,P7='Read Me'!$A$17,'Read Me'!$B$17,P7='Read Me'!$A$18,'Read Me'!$B$18,P7='Read Me'!$A$19,'Read Me'!$B$19,P7='Read Me'!$A$20,'Read Me'!$B$20,P7='Read Me'!$A$21,'Read Me'!$B$21,P7='Read Me'!$A$22,'Read Me'!$B$22,P7='Read Me'!$A$23,'Read Me'!$B$23)</f>
        <v>#REF!</v>
      </c>
      <c r="R7" s="28" t="str">
        <f>IFERROR(__xludf.DUMMYFUNCTION("VLOOKUP($A7,IMPORTRANGE(""https://docs.google.com/spreadsheets/d/1xJXeo-_s5CtAsNkEkWY6zh5Jgc8uxaOe_V24M9xybh4/edit#gid=698294947"",""Master Coding Sheet !A1:L29""),10,false)"),"#REF!")</f>
        <v>#REF!</v>
      </c>
      <c r="S7" s="28" t="str">
        <f>IFs(R7='Read Me'!$A$7,'Read Me'!$B$7,R7='Read Me'!$A$8,'Read Me'!$B$8,R7='Read Me'!$A$9,'Read Me'!$B$9,R7='Read Me'!$A$10,'Read Me'!$B$10,R7='Read Me'!$A$11,'Read Me'!$B$11,R7='Read Me'!$A$12,'Read Me'!$B$12,R7='Read Me'!$A$13,'Read Me'!$B$13,R7='Read Me'!$A$14,'Read Me'!$B$14,R7='Read Me'!$A$15,'Read Me'!$B$15,R7='Read Me'!$A$16,'Read Me'!$B$16,R7='Read Me'!$A$17,'Read Me'!$B$17,R7='Read Me'!$A$18,'Read Me'!$B$18,R7='Read Me'!$A$19,'Read Me'!$B$19,R7='Read Me'!$A$20,'Read Me'!$B$20,R7='Read Me'!$A$21,'Read Me'!$B$21,R7='Read Me'!$A$22,'Read Me'!$B$22)</f>
        <v>#REF!</v>
      </c>
      <c r="T7" s="28" t="str">
        <f>IFERROR(__xludf.DUMMYFUNCTION("VLOOKUP($A7,IMPORTRANGE(""https://docs.google.com/spreadsheets/d/1xJXeo-_s5CtAsNkEkWY6zh5Jgc8uxaOe_V24M9xybh4/edit#gid=698294947"",""Master Coding Sheet !A1:L29""),11,false)"),"#REF!")</f>
        <v>#REF!</v>
      </c>
      <c r="U7" s="28" t="str">
        <f>IFs(T7='Read Me'!$A$7,'Read Me'!$B$7,T7='Read Me'!$A$8,'Read Me'!$B$8,T7='Read Me'!$A$9,'Read Me'!$B$9,T7='Read Me'!$A$10,'Read Me'!$B$10,T7='Read Me'!$A$11,'Read Me'!$B$11,T7='Read Me'!$A$12,'Read Me'!$B$12,T7='Read Me'!$A$13,'Read Me'!$B$13,T7='Read Me'!$A$14,'Read Me'!$B$14,T7='Read Me'!$A$15,'Read Me'!$B$15,T7='Read Me'!$A$16,'Read Me'!$B$16,T7='Read Me'!$A$17,'Read Me'!$B$17,T7='Read Me'!$A$18,'Read Me'!$B$18,T7='Read Me'!$A$19,'Read Me'!$B$19,T7='Read Me'!$A$20,'Read Me'!$B$20,T7='Read Me'!$A$21,'Read Me'!$B$21,T7='Read Me'!$A$22,'Read Me'!$B$22,T7='Read Me'!$A$24,'Read Me'!$B$24)</f>
        <v>#REF!</v>
      </c>
      <c r="V7" s="28" t="str">
        <f>IFERROR(__xludf.DUMMYFUNCTION("VLOOKUP($A7,IMPORTRANGE(""https://docs.google.com/spreadsheets/d/1xJXeo-_s5CtAsNkEkWY6zh5Jgc8uxaOe_V24M9xybh4/edit#gid=698294947"",""Master Coding Sheet !A1:L29""),12,false)"),"#REF!")</f>
        <v>#REF!</v>
      </c>
      <c r="W7" s="28" t="str">
        <f>IFs(V7='Read Me'!$A$7,'Read Me'!$B$7,V7='Read Me'!$A$8,'Read Me'!$B$8,V7='Read Me'!$A$9,'Read Me'!$B$9,V7='Read Me'!$A$10,'Read Me'!$B$10,V7='Read Me'!$A$11,'Read Me'!$B$11,V7='Read Me'!$A$12,'Read Me'!$B$12,V7='Read Me'!$A$13,'Read Me'!$B$13,V7='Read Me'!$A$14,'Read Me'!$B$14,V7='Read Me'!$A$15,'Read Me'!$B$15,V7='Read Me'!$A$16,'Read Me'!$B$16,V7='Read Me'!$A$17,'Read Me'!$B$17,V7='Read Me'!$A$18,'Read Me'!$B$18,V7='Read Me'!$A$19,'Read Me'!$B$19,V7='Read Me'!$A$20,'Read Me'!$B$20,V7='Read Me'!$A$21,'Read Me'!$B$21,V7='Read Me'!$A$22,'Read Me'!$B$22,V7='Read Me'!$A$24,'Read Me'!$B$24)</f>
        <v>#REF!</v>
      </c>
    </row>
    <row r="8">
      <c r="A8" s="27" t="s">
        <v>105</v>
      </c>
      <c r="B8" s="28" t="str">
        <f>IFERROR(__xludf.DUMMYFUNCTION("VLOOKUP($A8,IMPORTRANGE(""https://docs.google.com/spreadsheets/d/1xJXeo-_s5CtAsNkEkWY6zh5Jgc8uxaOe_V24M9xybh4/edit#gid=698294947"",""Master Coding Sheet !A1:L29""),2,false)"),"#REF!")</f>
        <v>#REF!</v>
      </c>
      <c r="C8" s="28" t="str">
        <f>IFs(B8='Read Me'!$A$7,'Read Me'!$B$7,B8='Read Me'!$A$8,'Read Me'!$B$8,B8='Read Me'!$A$9,'Read Me'!$B$9,B8='Read Me'!$A$10,'Read Me'!$B$10,B8='Read Me'!$A$11,'Read Me'!$B$11,B8='Read Me'!$A$12,'Read Me'!$B$12,B8='Read Me'!$A$13,'Read Me'!$B$13,B8='Read Me'!$A$14,'Read Me'!$B$14,B8='Read Me'!$A$15,'Read Me'!$B$15,B8='Read Me'!$A$16,'Read Me'!$B$16,B8='Read Me'!$A$17,'Read Me'!$B$17,B8='Read Me'!$A$18,'Read Me'!$B$18,B8='Read Me'!$A$19,'Read Me'!$B$19,B8='Read Me'!$A$20,'Read Me'!$B$20,B8='Read Me'!$A$21,'Read Me'!$B$21,B8='Read Me'!$A$22,'Read Me'!$B$22)</f>
        <v>#REF!</v>
      </c>
      <c r="D8" s="28" t="str">
        <f>IFERROR(__xludf.DUMMYFUNCTION("VLOOKUP($A8,IMPORTRANGE(""https://docs.google.com/spreadsheets/d/1xJXeo-_s5CtAsNkEkWY6zh5Jgc8uxaOe_V24M9xybh4/edit#gid=698294947"",""Master Coding Sheet !A1:L29""),3,false)"),"#REF!")</f>
        <v>#REF!</v>
      </c>
      <c r="E8" s="28" t="str">
        <f>IFs(D8='Read Me'!$A$7,'Read Me'!$B$7,D8='Read Me'!$A$8,'Read Me'!$B$8,D8='Read Me'!$A$9,'Read Me'!$B$9,D8='Read Me'!$A$10,'Read Me'!$B$10,D8='Read Me'!$A$11,'Read Me'!$B$11,D8='Read Me'!$A$12,'Read Me'!$B$12,D8='Read Me'!$A$13,'Read Me'!$B$13,D8='Read Me'!$A$14,'Read Me'!$B$14,D8='Read Me'!$A$15,'Read Me'!$B$15,D8='Read Me'!$A$16,'Read Me'!$B$16,D8='Read Me'!$A$17,'Read Me'!$B$17,D8='Read Me'!$A$18,'Read Me'!$B$18,D8='Read Me'!$A$19,'Read Me'!$B$19,D8='Read Me'!$A$20,'Read Me'!$B$20,D8='Read Me'!$A$21,'Read Me'!$B$21,D8='Read Me'!$A$22,'Read Me'!$B$22)</f>
        <v>#REF!</v>
      </c>
      <c r="F8" s="28" t="str">
        <f>IFERROR(__xludf.DUMMYFUNCTION("VLOOKUP($A8,IMPORTRANGE(""https://docs.google.com/spreadsheets/d/1xJXeo-_s5CtAsNkEkWY6zh5Jgc8uxaOe_V24M9xybh4/edit#gid=698294947"",""Master Coding Sheet !A1:L29""),4,false)"),"#REF!")</f>
        <v>#REF!</v>
      </c>
      <c r="G8" s="28" t="str">
        <f>IFs(F8='Read Me'!$A$7,'Read Me'!$B$7,F8='Read Me'!$A$8,'Read Me'!$B$8,F8='Read Me'!$A$9,'Read Me'!$B$9,F8='Read Me'!$A$10,'Read Me'!$B$10,F8='Read Me'!$A$11,'Read Me'!$B$11,F8='Read Me'!$A$12,'Read Me'!$B$12,F8='Read Me'!$A$13,'Read Me'!$B$13,F8='Read Me'!$A$14,'Read Me'!$B$14,F8='Read Me'!$A$15,'Read Me'!$B$15,F8='Read Me'!$A$16,'Read Me'!$B$16,F8='Read Me'!$A$17,'Read Me'!$B$17,F8='Read Me'!$A$18,'Read Me'!$B$18,F8='Read Me'!$A$19,'Read Me'!$B$19,F8='Read Me'!$A$20,'Read Me'!$B$20,F8='Read Me'!$A$21,'Read Me'!$B$21,F8='Read Me'!$A$22,'Read Me'!$B$22)</f>
        <v>#REF!</v>
      </c>
      <c r="H8" s="28" t="str">
        <f>IFERROR(__xludf.DUMMYFUNCTION("VLOOKUP($A8,IMPORTRANGE(""https://docs.google.com/spreadsheets/d/1xJXeo-_s5CtAsNkEkWY6zh5Jgc8uxaOe_V24M9xybh4/edit#gid=698294947"",""Master Coding Sheet !A1:L29""),5,false)"),"#REF!")</f>
        <v>#REF!</v>
      </c>
      <c r="I8" s="28" t="str">
        <f>IFs(H8='Read Me'!$A$7,'Read Me'!$B$7,H8='Read Me'!$A$8,'Read Me'!$B$8,H8='Read Me'!$A$9,'Read Me'!$B$9,H8='Read Me'!$A$10,'Read Me'!$B$10,H8='Read Me'!$A$11,'Read Me'!$B$11,H8='Read Me'!$A$12,'Read Me'!$B$12,H8='Read Me'!$A$13,'Read Me'!$B$13,H8='Read Me'!$A$14,'Read Me'!$B$14,H8='Read Me'!$A$15,'Read Me'!$B$15,H8='Read Me'!$A$16,'Read Me'!$B$16,H8='Read Me'!$A$17,'Read Me'!$B$17,H8='Read Me'!$A$18,'Read Me'!$B$18,H8='Read Me'!$A$19,'Read Me'!$B$19,H8='Read Me'!$A$20,'Read Me'!$B$20,H8='Read Me'!$A$21,'Read Me'!$B$21,H8='Read Me'!$A$22,'Read Me'!$B$22)</f>
        <v>#REF!</v>
      </c>
      <c r="J8" s="28" t="str">
        <f>IFERROR(__xludf.DUMMYFUNCTION("VLOOKUP($A8,IMPORTRANGE(""https://docs.google.com/spreadsheets/d/1xJXeo-_s5CtAsNkEkWY6zh5Jgc8uxaOe_V24M9xybh4/edit#gid=698294947"",""Master Coding Sheet !A1:L29""),6,false)"),"#REF!")</f>
        <v>#REF!</v>
      </c>
      <c r="K8" s="28" t="str">
        <f>IFs(J8='Read Me'!$A$7,'Read Me'!$B$7,J8='Read Me'!$A$8,'Read Me'!$B$8,J8='Read Me'!$A$9,'Read Me'!$B$9,J8='Read Me'!$A$10,'Read Me'!$B$10,J8='Read Me'!$A$11,'Read Me'!$B$11,J8='Read Me'!$A$12,'Read Me'!$B$12,J8='Read Me'!$A$13,'Read Me'!$B$13,J8='Read Me'!$A$14,'Read Me'!$B$14,J8='Read Me'!$A$15,'Read Me'!$B$15,J8='Read Me'!$A$16,'Read Me'!$B$16,J8='Read Me'!$A$17,'Read Me'!$B$17,J8='Read Me'!$A$18,'Read Me'!$B$18,J8='Read Me'!$A$19,'Read Me'!$B$19,J8='Read Me'!$A$20,'Read Me'!$B$20,J8='Read Me'!$A$21,'Read Me'!$B$21,J8='Read Me'!$A$22,'Read Me'!$B$22)</f>
        <v>#REF!</v>
      </c>
      <c r="L8" s="28" t="str">
        <f>IFERROR(__xludf.DUMMYFUNCTION("VLOOKUP($A8,IMPORTRANGE(""https://docs.google.com/spreadsheets/d/1xJXeo-_s5CtAsNkEkWY6zh5Jgc8uxaOe_V24M9xybh4/edit#gid=698294947"",""Master Coding Sheet !A1:L29""),7,false)"),"#REF!")</f>
        <v>#REF!</v>
      </c>
      <c r="M8" s="28" t="str">
        <f>IFs(L8='Read Me'!$A$7,'Read Me'!$B$7,L8='Read Me'!$A$8,'Read Me'!$B$8,L8='Read Me'!$A$9,'Read Me'!$B$9,L8='Read Me'!$A$10,'Read Me'!$B$10,L8='Read Me'!$A$11,'Read Me'!$B$11,L8='Read Me'!$A$12,'Read Me'!$B$12,L8='Read Me'!$A$13,'Read Me'!$B$13,L8='Read Me'!$A$14,'Read Me'!$B$14,L8='Read Me'!$A$15,'Read Me'!$B$15,L8='Read Me'!$A$16,'Read Me'!$B$16,L8='Read Me'!$A$17,'Read Me'!$B$17,L8='Read Me'!$A$18,'Read Me'!$B$18,L8='Read Me'!$A$19,'Read Me'!$B$19,L8='Read Me'!$A$20,'Read Me'!$B$20,L8='Read Me'!$A$21,'Read Me'!$B$21,L8='Read Me'!$A$22,'Read Me'!$B$22)</f>
        <v>#REF!</v>
      </c>
      <c r="N8" s="28" t="str">
        <f>IFERROR(__xludf.DUMMYFUNCTION("VLOOKUP($A8,IMPORTRANGE(""https://docs.google.com/spreadsheets/d/1xJXeo-_s5CtAsNkEkWY6zh5Jgc8uxaOe_V24M9xybh4/edit#gid=698294947"",""Master Coding Sheet !A1:L29""),8,false)"),"#REF!")</f>
        <v>#REF!</v>
      </c>
      <c r="O8" s="28" t="str">
        <f>IFs(N8='Read Me'!$A$7,'Read Me'!$B$7,N8='Read Me'!$A$8,'Read Me'!$B$8,N8='Read Me'!$A$9,'Read Me'!$B$9,N8='Read Me'!$A$10,'Read Me'!$B$10,N8='Read Me'!$A$11,'Read Me'!$B$11,N8='Read Me'!$A$12,'Read Me'!$B$12,N8='Read Me'!$A$13,'Read Me'!$B$13,N8='Read Me'!$A$14,'Read Me'!$B$14,N8='Read Me'!$A$15,'Read Me'!$B$15,N8='Read Me'!$A$16,'Read Me'!$B$16,N8='Read Me'!$A$17,'Read Me'!$B$17,N8='Read Me'!$A$18,'Read Me'!$B$18,N8='Read Me'!$A$19,'Read Me'!$B$19,N8='Read Me'!$A$20,'Read Me'!$B$20,N8='Read Me'!$A$21,'Read Me'!$B$21,N8='Read Me'!$A$22,'Read Me'!$B$22)</f>
        <v>#REF!</v>
      </c>
      <c r="P8" s="28" t="str">
        <f>IFERROR(__xludf.DUMMYFUNCTION("VLOOKUP($A8,IMPORTRANGE(""https://docs.google.com/spreadsheets/d/1xJXeo-_s5CtAsNkEkWY6zh5Jgc8uxaOe_V24M9xybh4/edit#gid=698294947"",""Master Coding Sheet !A1:L29""),9,false)"),"#REF!")</f>
        <v>#REF!</v>
      </c>
      <c r="Q8" s="28" t="str">
        <f>IFs(P8='Read Me'!$A$7,'Read Me'!$B$7,P8='Read Me'!$A$8,'Read Me'!$B$8,P8='Read Me'!$A$9,'Read Me'!$B$9,P8='Read Me'!$A$10,'Read Me'!$B$10,P8='Read Me'!$A$11,'Read Me'!$B$11,P8='Read Me'!$A$12,'Read Me'!$B$12,P8='Read Me'!$A$13,'Read Me'!$B$13,P8='Read Me'!$A$14,'Read Me'!$B$14,P8='Read Me'!$A$15,'Read Me'!$B$15,P8='Read Me'!$A$16,'Read Me'!$B$16,P8='Read Me'!$A$17,'Read Me'!$B$17,P8='Read Me'!$A$18,'Read Me'!$B$18,P8='Read Me'!$A$19,'Read Me'!$B$19,P8='Read Me'!$A$20,'Read Me'!$B$20,P8='Read Me'!$A$21,'Read Me'!$B$21,P8='Read Me'!$A$22,'Read Me'!$B$22,P8='Read Me'!$A$23,'Read Me'!$B$23)</f>
        <v>#REF!</v>
      </c>
      <c r="R8" s="28" t="str">
        <f>IFERROR(__xludf.DUMMYFUNCTION("VLOOKUP($A8,IMPORTRANGE(""https://docs.google.com/spreadsheets/d/1xJXeo-_s5CtAsNkEkWY6zh5Jgc8uxaOe_V24M9xybh4/edit#gid=698294947"",""Master Coding Sheet !A1:L29""),10,false)"),"#REF!")</f>
        <v>#REF!</v>
      </c>
      <c r="S8" s="28" t="str">
        <f>IFs(R8='Read Me'!$A$7,'Read Me'!$B$7,R8='Read Me'!$A$8,'Read Me'!$B$8,R8='Read Me'!$A$9,'Read Me'!$B$9,R8='Read Me'!$A$10,'Read Me'!$B$10,R8='Read Me'!$A$11,'Read Me'!$B$11,R8='Read Me'!$A$12,'Read Me'!$B$12,R8='Read Me'!$A$13,'Read Me'!$B$13,R8='Read Me'!$A$14,'Read Me'!$B$14,R8='Read Me'!$A$15,'Read Me'!$B$15,R8='Read Me'!$A$16,'Read Me'!$B$16,R8='Read Me'!$A$17,'Read Me'!$B$17,R8='Read Me'!$A$18,'Read Me'!$B$18,R8='Read Me'!$A$19,'Read Me'!$B$19,R8='Read Me'!$A$20,'Read Me'!$B$20,R8='Read Me'!$A$21,'Read Me'!$B$21,R8='Read Me'!$A$22,'Read Me'!$B$22)</f>
        <v>#REF!</v>
      </c>
      <c r="T8" s="28" t="str">
        <f>IFERROR(__xludf.DUMMYFUNCTION("VLOOKUP($A8,IMPORTRANGE(""https://docs.google.com/spreadsheets/d/1xJXeo-_s5CtAsNkEkWY6zh5Jgc8uxaOe_V24M9xybh4/edit#gid=698294947"",""Master Coding Sheet !A1:L29""),11,false)"),"#REF!")</f>
        <v>#REF!</v>
      </c>
      <c r="U8" s="28" t="str">
        <f>IFs(T8='Read Me'!$A$7,'Read Me'!$B$7,T8='Read Me'!$A$8,'Read Me'!$B$8,T8='Read Me'!$A$9,'Read Me'!$B$9,T8='Read Me'!$A$10,'Read Me'!$B$10,T8='Read Me'!$A$11,'Read Me'!$B$11,T8='Read Me'!$A$12,'Read Me'!$B$12,T8='Read Me'!$A$13,'Read Me'!$B$13,T8='Read Me'!$A$14,'Read Me'!$B$14,T8='Read Me'!$A$15,'Read Me'!$B$15,T8='Read Me'!$A$16,'Read Me'!$B$16,T8='Read Me'!$A$17,'Read Me'!$B$17,T8='Read Me'!$A$18,'Read Me'!$B$18,T8='Read Me'!$A$19,'Read Me'!$B$19,T8='Read Me'!$A$20,'Read Me'!$B$20,T8='Read Me'!$A$21,'Read Me'!$B$21,T8='Read Me'!$A$22,'Read Me'!$B$22,T8='Read Me'!$A$24,'Read Me'!$B$24)</f>
        <v>#REF!</v>
      </c>
      <c r="V8" s="28" t="str">
        <f>IFERROR(__xludf.DUMMYFUNCTION("VLOOKUP($A8,IMPORTRANGE(""https://docs.google.com/spreadsheets/d/1xJXeo-_s5CtAsNkEkWY6zh5Jgc8uxaOe_V24M9xybh4/edit#gid=698294947"",""Master Coding Sheet !A1:L29""),12,false)"),"#REF!")</f>
        <v>#REF!</v>
      </c>
      <c r="W8" s="28" t="str">
        <f>IFs(V8='Read Me'!$A$7,'Read Me'!$B$7,V8='Read Me'!$A$8,'Read Me'!$B$8,V8='Read Me'!$A$9,'Read Me'!$B$9,V8='Read Me'!$A$10,'Read Me'!$B$10,V8='Read Me'!$A$11,'Read Me'!$B$11,V8='Read Me'!$A$12,'Read Me'!$B$12,V8='Read Me'!$A$13,'Read Me'!$B$13,V8='Read Me'!$A$14,'Read Me'!$B$14,V8='Read Me'!$A$15,'Read Me'!$B$15,V8='Read Me'!$A$16,'Read Me'!$B$16,V8='Read Me'!$A$17,'Read Me'!$B$17,V8='Read Me'!$A$18,'Read Me'!$B$18,V8='Read Me'!$A$19,'Read Me'!$B$19,V8='Read Me'!$A$20,'Read Me'!$B$20,V8='Read Me'!$A$21,'Read Me'!$B$21,V8='Read Me'!$A$22,'Read Me'!$B$22,V8='Read Me'!$A$24,'Read Me'!$B$24)</f>
        <v>#REF!</v>
      </c>
    </row>
    <row r="9">
      <c r="A9" s="27" t="s">
        <v>106</v>
      </c>
      <c r="B9" s="28" t="str">
        <f>IFERROR(__xludf.DUMMYFUNCTION("VLOOKUP($A9,IMPORTRANGE(""https://docs.google.com/spreadsheets/d/1xJXeo-_s5CtAsNkEkWY6zh5Jgc8uxaOe_V24M9xybh4/edit#gid=698294947"",""Master Coding Sheet !A1:L29""),2,false)"),"#REF!")</f>
        <v>#REF!</v>
      </c>
      <c r="C9" s="28" t="str">
        <f>IFs(B9='Read Me'!$A$7,'Read Me'!$B$7,B9='Read Me'!$A$8,'Read Me'!$B$8,B9='Read Me'!$A$9,'Read Me'!$B$9,B9='Read Me'!$A$10,'Read Me'!$B$10,B9='Read Me'!$A$11,'Read Me'!$B$11,B9='Read Me'!$A$12,'Read Me'!$B$12,B9='Read Me'!$A$13,'Read Me'!$B$13,B9='Read Me'!$A$14,'Read Me'!$B$14,B9='Read Me'!$A$15,'Read Me'!$B$15,B9='Read Me'!$A$16,'Read Me'!$B$16,B9='Read Me'!$A$17,'Read Me'!$B$17,B9='Read Me'!$A$18,'Read Me'!$B$18,B9='Read Me'!$A$19,'Read Me'!$B$19,B9='Read Me'!$A$20,'Read Me'!$B$20,B9='Read Me'!$A$21,'Read Me'!$B$21,B9='Read Me'!$A$22,'Read Me'!$B$22)</f>
        <v>#REF!</v>
      </c>
      <c r="D9" s="28" t="str">
        <f>IFERROR(__xludf.DUMMYFUNCTION("VLOOKUP($A9,IMPORTRANGE(""https://docs.google.com/spreadsheets/d/1xJXeo-_s5CtAsNkEkWY6zh5Jgc8uxaOe_V24M9xybh4/edit#gid=698294947"",""Master Coding Sheet !A1:L29""),3,false)"),"#REF!")</f>
        <v>#REF!</v>
      </c>
      <c r="E9" s="28" t="str">
        <f>IFs(D9='Read Me'!$A$7,'Read Me'!$B$7,D9='Read Me'!$A$8,'Read Me'!$B$8,D9='Read Me'!$A$9,'Read Me'!$B$9,D9='Read Me'!$A$10,'Read Me'!$B$10,D9='Read Me'!$A$11,'Read Me'!$B$11,D9='Read Me'!$A$12,'Read Me'!$B$12,D9='Read Me'!$A$13,'Read Me'!$B$13,D9='Read Me'!$A$14,'Read Me'!$B$14,D9='Read Me'!$A$15,'Read Me'!$B$15,D9='Read Me'!$A$16,'Read Me'!$B$16,D9='Read Me'!$A$17,'Read Me'!$B$17,D9='Read Me'!$A$18,'Read Me'!$B$18,D9='Read Me'!$A$19,'Read Me'!$B$19,D9='Read Me'!$A$20,'Read Me'!$B$20,D9='Read Me'!$A$21,'Read Me'!$B$21,D9='Read Me'!$A$22,'Read Me'!$B$22)</f>
        <v>#REF!</v>
      </c>
      <c r="F9" s="28" t="str">
        <f>IFERROR(__xludf.DUMMYFUNCTION("VLOOKUP($A9,IMPORTRANGE(""https://docs.google.com/spreadsheets/d/1xJXeo-_s5CtAsNkEkWY6zh5Jgc8uxaOe_V24M9xybh4/edit#gid=698294947"",""Master Coding Sheet !A1:L29""),4,false)"),"#REF!")</f>
        <v>#REF!</v>
      </c>
      <c r="G9" s="28" t="str">
        <f>IFs(F9='Read Me'!$A$7,'Read Me'!$B$7,F9='Read Me'!$A$8,'Read Me'!$B$8,F9='Read Me'!$A$9,'Read Me'!$B$9,F9='Read Me'!$A$10,'Read Me'!$B$10,F9='Read Me'!$A$11,'Read Me'!$B$11,F9='Read Me'!$A$12,'Read Me'!$B$12,F9='Read Me'!$A$13,'Read Me'!$B$13,F9='Read Me'!$A$14,'Read Me'!$B$14,F9='Read Me'!$A$15,'Read Me'!$B$15,F9='Read Me'!$A$16,'Read Me'!$B$16,F9='Read Me'!$A$17,'Read Me'!$B$17,F9='Read Me'!$A$18,'Read Me'!$B$18,F9='Read Me'!$A$19,'Read Me'!$B$19,F9='Read Me'!$A$20,'Read Me'!$B$20,F9='Read Me'!$A$21,'Read Me'!$B$21,F9='Read Me'!$A$22,'Read Me'!$B$22)</f>
        <v>#REF!</v>
      </c>
      <c r="H9" s="28" t="str">
        <f>IFERROR(__xludf.DUMMYFUNCTION("VLOOKUP($A9,IMPORTRANGE(""https://docs.google.com/spreadsheets/d/1xJXeo-_s5CtAsNkEkWY6zh5Jgc8uxaOe_V24M9xybh4/edit#gid=698294947"",""Master Coding Sheet !A1:L29""),5,false)"),"#REF!")</f>
        <v>#REF!</v>
      </c>
      <c r="I9" s="28" t="str">
        <f>IFs(H9='Read Me'!$A$7,'Read Me'!$B$7,H9='Read Me'!$A$8,'Read Me'!$B$8,H9='Read Me'!$A$9,'Read Me'!$B$9,H9='Read Me'!$A$10,'Read Me'!$B$10,H9='Read Me'!$A$11,'Read Me'!$B$11,H9='Read Me'!$A$12,'Read Me'!$B$12,H9='Read Me'!$A$13,'Read Me'!$B$13,H9='Read Me'!$A$14,'Read Me'!$B$14,H9='Read Me'!$A$15,'Read Me'!$B$15,H9='Read Me'!$A$16,'Read Me'!$B$16,H9='Read Me'!$A$17,'Read Me'!$B$17,H9='Read Me'!$A$18,'Read Me'!$B$18,H9='Read Me'!$A$19,'Read Me'!$B$19,H9='Read Me'!$A$20,'Read Me'!$B$20,H9='Read Me'!$A$21,'Read Me'!$B$21,H9='Read Me'!$A$22,'Read Me'!$B$22)</f>
        <v>#REF!</v>
      </c>
      <c r="J9" s="28" t="str">
        <f>IFERROR(__xludf.DUMMYFUNCTION("VLOOKUP($A9,IMPORTRANGE(""https://docs.google.com/spreadsheets/d/1xJXeo-_s5CtAsNkEkWY6zh5Jgc8uxaOe_V24M9xybh4/edit#gid=698294947"",""Master Coding Sheet !A1:L29""),6,false)"),"#REF!")</f>
        <v>#REF!</v>
      </c>
      <c r="K9" s="28" t="str">
        <f>IFs(J9='Read Me'!$A$7,'Read Me'!$B$7,J9='Read Me'!$A$8,'Read Me'!$B$8,J9='Read Me'!$A$9,'Read Me'!$B$9,J9='Read Me'!$A$10,'Read Me'!$B$10,J9='Read Me'!$A$11,'Read Me'!$B$11,J9='Read Me'!$A$12,'Read Me'!$B$12,J9='Read Me'!$A$13,'Read Me'!$B$13,J9='Read Me'!$A$14,'Read Me'!$B$14,J9='Read Me'!$A$15,'Read Me'!$B$15,J9='Read Me'!$A$16,'Read Me'!$B$16,J9='Read Me'!$A$17,'Read Me'!$B$17,J9='Read Me'!$A$18,'Read Me'!$B$18,J9='Read Me'!$A$19,'Read Me'!$B$19,J9='Read Me'!$A$20,'Read Me'!$B$20,J9='Read Me'!$A$21,'Read Me'!$B$21,J9='Read Me'!$A$22,'Read Me'!$B$22)</f>
        <v>#REF!</v>
      </c>
      <c r="L9" s="28" t="str">
        <f>IFERROR(__xludf.DUMMYFUNCTION("VLOOKUP($A9,IMPORTRANGE(""https://docs.google.com/spreadsheets/d/1xJXeo-_s5CtAsNkEkWY6zh5Jgc8uxaOe_V24M9xybh4/edit#gid=698294947"",""Master Coding Sheet !A1:L29""),7,false)"),"#REF!")</f>
        <v>#REF!</v>
      </c>
      <c r="M9" s="28" t="str">
        <f>IFs(L9='Read Me'!$A$7,'Read Me'!$B$7,L9='Read Me'!$A$8,'Read Me'!$B$8,L9='Read Me'!$A$9,'Read Me'!$B$9,L9='Read Me'!$A$10,'Read Me'!$B$10,L9='Read Me'!$A$11,'Read Me'!$B$11,L9='Read Me'!$A$12,'Read Me'!$B$12,L9='Read Me'!$A$13,'Read Me'!$B$13,L9='Read Me'!$A$14,'Read Me'!$B$14,L9='Read Me'!$A$15,'Read Me'!$B$15,L9='Read Me'!$A$16,'Read Me'!$B$16,L9='Read Me'!$A$17,'Read Me'!$B$17,L9='Read Me'!$A$18,'Read Me'!$B$18,L9='Read Me'!$A$19,'Read Me'!$B$19,L9='Read Me'!$A$20,'Read Me'!$B$20,L9='Read Me'!$A$21,'Read Me'!$B$21,L9='Read Me'!$A$22,'Read Me'!$B$22)</f>
        <v>#REF!</v>
      </c>
      <c r="N9" s="28" t="str">
        <f>IFERROR(__xludf.DUMMYFUNCTION("VLOOKUP($A9,IMPORTRANGE(""https://docs.google.com/spreadsheets/d/1xJXeo-_s5CtAsNkEkWY6zh5Jgc8uxaOe_V24M9xybh4/edit#gid=698294947"",""Master Coding Sheet !A1:L29""),8,false)"),"#REF!")</f>
        <v>#REF!</v>
      </c>
      <c r="O9" s="28" t="str">
        <f>IFs(N9='Read Me'!$A$7,'Read Me'!$B$7,N9='Read Me'!$A$8,'Read Me'!$B$8,N9='Read Me'!$A$9,'Read Me'!$B$9,N9='Read Me'!$A$10,'Read Me'!$B$10,N9='Read Me'!$A$11,'Read Me'!$B$11,N9='Read Me'!$A$12,'Read Me'!$B$12,N9='Read Me'!$A$13,'Read Me'!$B$13,N9='Read Me'!$A$14,'Read Me'!$B$14,N9='Read Me'!$A$15,'Read Me'!$B$15,N9='Read Me'!$A$16,'Read Me'!$B$16,N9='Read Me'!$A$17,'Read Me'!$B$17,N9='Read Me'!$A$18,'Read Me'!$B$18,N9='Read Me'!$A$19,'Read Me'!$B$19,N9='Read Me'!$A$20,'Read Me'!$B$20,N9='Read Me'!$A$21,'Read Me'!$B$21,N9='Read Me'!$A$22,'Read Me'!$B$22)</f>
        <v>#REF!</v>
      </c>
      <c r="P9" s="28" t="str">
        <f>IFERROR(__xludf.DUMMYFUNCTION("VLOOKUP($A9,IMPORTRANGE(""https://docs.google.com/spreadsheets/d/1xJXeo-_s5CtAsNkEkWY6zh5Jgc8uxaOe_V24M9xybh4/edit#gid=698294947"",""Master Coding Sheet !A1:L29""),9,false)"),"#REF!")</f>
        <v>#REF!</v>
      </c>
      <c r="Q9" s="28" t="str">
        <f>IFs(P9='Read Me'!$A$7,'Read Me'!$B$7,P9='Read Me'!$A$8,'Read Me'!$B$8,P9='Read Me'!$A$9,'Read Me'!$B$9,P9='Read Me'!$A$10,'Read Me'!$B$10,P9='Read Me'!$A$11,'Read Me'!$B$11,P9='Read Me'!$A$12,'Read Me'!$B$12,P9='Read Me'!$A$13,'Read Me'!$B$13,P9='Read Me'!$A$14,'Read Me'!$B$14,P9='Read Me'!$A$15,'Read Me'!$B$15,P9='Read Me'!$A$16,'Read Me'!$B$16,P9='Read Me'!$A$17,'Read Me'!$B$17,P9='Read Me'!$A$18,'Read Me'!$B$18,P9='Read Me'!$A$19,'Read Me'!$B$19,P9='Read Me'!$A$20,'Read Me'!$B$20,P9='Read Me'!$A$21,'Read Me'!$B$21,P9='Read Me'!$A$22,'Read Me'!$B$22,P9='Read Me'!$A$23,'Read Me'!$B$23)</f>
        <v>#REF!</v>
      </c>
      <c r="R9" s="28" t="str">
        <f>IFERROR(__xludf.DUMMYFUNCTION("VLOOKUP($A9,IMPORTRANGE(""https://docs.google.com/spreadsheets/d/1xJXeo-_s5CtAsNkEkWY6zh5Jgc8uxaOe_V24M9xybh4/edit#gid=698294947"",""Master Coding Sheet !A1:L29""),10,false)"),"#REF!")</f>
        <v>#REF!</v>
      </c>
      <c r="S9" s="28" t="str">
        <f>IFs(R9='Read Me'!$A$7,'Read Me'!$B$7,R9='Read Me'!$A$8,'Read Me'!$B$8,R9='Read Me'!$A$9,'Read Me'!$B$9,R9='Read Me'!$A$10,'Read Me'!$B$10,R9='Read Me'!$A$11,'Read Me'!$B$11,R9='Read Me'!$A$12,'Read Me'!$B$12,R9='Read Me'!$A$13,'Read Me'!$B$13,R9='Read Me'!$A$14,'Read Me'!$B$14,R9='Read Me'!$A$15,'Read Me'!$B$15,R9='Read Me'!$A$16,'Read Me'!$B$16,R9='Read Me'!$A$17,'Read Me'!$B$17,R9='Read Me'!$A$18,'Read Me'!$B$18,R9='Read Me'!$A$19,'Read Me'!$B$19,R9='Read Me'!$A$20,'Read Me'!$B$20,R9='Read Me'!$A$21,'Read Me'!$B$21,R9='Read Me'!$A$22,'Read Me'!$B$22)</f>
        <v>#REF!</v>
      </c>
      <c r="T9" s="28" t="str">
        <f>IFERROR(__xludf.DUMMYFUNCTION("VLOOKUP($A9,IMPORTRANGE(""https://docs.google.com/spreadsheets/d/1xJXeo-_s5CtAsNkEkWY6zh5Jgc8uxaOe_V24M9xybh4/edit#gid=698294947"",""Master Coding Sheet !A1:L29""),11,false)"),"#REF!")</f>
        <v>#REF!</v>
      </c>
      <c r="U9" s="28" t="str">
        <f>IFs(T9='Read Me'!$A$7,'Read Me'!$B$7,T9='Read Me'!$A$8,'Read Me'!$B$8,T9='Read Me'!$A$9,'Read Me'!$B$9,T9='Read Me'!$A$10,'Read Me'!$B$10,T9='Read Me'!$A$11,'Read Me'!$B$11,T9='Read Me'!$A$12,'Read Me'!$B$12,T9='Read Me'!$A$13,'Read Me'!$B$13,T9='Read Me'!$A$14,'Read Me'!$B$14,T9='Read Me'!$A$15,'Read Me'!$B$15,T9='Read Me'!$A$16,'Read Me'!$B$16,T9='Read Me'!$A$17,'Read Me'!$B$17,T9='Read Me'!$A$18,'Read Me'!$B$18,T9='Read Me'!$A$19,'Read Me'!$B$19,T9='Read Me'!$A$20,'Read Me'!$B$20,T9='Read Me'!$A$21,'Read Me'!$B$21,T9='Read Me'!$A$22,'Read Me'!$B$22,T9='Read Me'!$A$24,'Read Me'!$B$24)</f>
        <v>#REF!</v>
      </c>
      <c r="V9" s="28" t="str">
        <f>IFERROR(__xludf.DUMMYFUNCTION("VLOOKUP($A9,IMPORTRANGE(""https://docs.google.com/spreadsheets/d/1xJXeo-_s5CtAsNkEkWY6zh5Jgc8uxaOe_V24M9xybh4/edit#gid=698294947"",""Master Coding Sheet !A1:L29""),12,false)"),"#REF!")</f>
        <v>#REF!</v>
      </c>
      <c r="W9" s="28" t="str">
        <f>IFs(V9='Read Me'!$A$7,'Read Me'!$B$7,V9='Read Me'!$A$8,'Read Me'!$B$8,V9='Read Me'!$A$9,'Read Me'!$B$9,V9='Read Me'!$A$10,'Read Me'!$B$10,V9='Read Me'!$A$11,'Read Me'!$B$11,V9='Read Me'!$A$12,'Read Me'!$B$12,V9='Read Me'!$A$13,'Read Me'!$B$13,V9='Read Me'!$A$14,'Read Me'!$B$14,V9='Read Me'!$A$15,'Read Me'!$B$15,V9='Read Me'!$A$16,'Read Me'!$B$16,V9='Read Me'!$A$17,'Read Me'!$B$17,V9='Read Me'!$A$18,'Read Me'!$B$18,V9='Read Me'!$A$19,'Read Me'!$B$19,V9='Read Me'!$A$20,'Read Me'!$B$20,V9='Read Me'!$A$21,'Read Me'!$B$21,V9='Read Me'!$A$22,'Read Me'!$B$22,V9='Read Me'!$A$24,'Read Me'!$B$24)</f>
        <v>#REF!</v>
      </c>
    </row>
    <row r="10">
      <c r="A10" s="27" t="s">
        <v>107</v>
      </c>
      <c r="B10" s="28" t="str">
        <f>IFERROR(__xludf.DUMMYFUNCTION("VLOOKUP($A10,IMPORTRANGE(""https://docs.google.com/spreadsheets/d/1xJXeo-_s5CtAsNkEkWY6zh5Jgc8uxaOe_V24M9xybh4/edit#gid=698294947"",""Master Coding Sheet !A1:L29""),2,false)"),"#REF!")</f>
        <v>#REF!</v>
      </c>
      <c r="C10" s="28" t="str">
        <f>IFs(B10='Read Me'!$A$7,'Read Me'!$B$7,B10='Read Me'!$A$8,'Read Me'!$B$8,B10='Read Me'!$A$9,'Read Me'!$B$9,B10='Read Me'!$A$10,'Read Me'!$B$10,B10='Read Me'!$A$11,'Read Me'!$B$11,B10='Read Me'!$A$12,'Read Me'!$B$12,B10='Read Me'!$A$13,'Read Me'!$B$13,B10='Read Me'!$A$14,'Read Me'!$B$14,B10='Read Me'!$A$15,'Read Me'!$B$15,B10='Read Me'!$A$16,'Read Me'!$B$16,B10='Read Me'!$A$17,'Read Me'!$B$17,B10='Read Me'!$A$18,'Read Me'!$B$18,B10='Read Me'!$A$19,'Read Me'!$B$19,B10='Read Me'!$A$20,'Read Me'!$B$20,B10='Read Me'!$A$21,'Read Me'!$B$21,B10='Read Me'!$A$22,'Read Me'!$B$22)</f>
        <v>#REF!</v>
      </c>
      <c r="D10" s="28" t="str">
        <f>IFERROR(__xludf.DUMMYFUNCTION("VLOOKUP($A10,IMPORTRANGE(""https://docs.google.com/spreadsheets/d/1xJXeo-_s5CtAsNkEkWY6zh5Jgc8uxaOe_V24M9xybh4/edit#gid=698294947"",""Master Coding Sheet !A1:L29""),3,false)"),"#REF!")</f>
        <v>#REF!</v>
      </c>
      <c r="E10" s="28" t="str">
        <f>IFs(D10='Read Me'!$A$7,'Read Me'!$B$7,D10='Read Me'!$A$8,'Read Me'!$B$8,D10='Read Me'!$A$9,'Read Me'!$B$9,D10='Read Me'!$A$10,'Read Me'!$B$10,D10='Read Me'!$A$11,'Read Me'!$B$11,D10='Read Me'!$A$12,'Read Me'!$B$12,D10='Read Me'!$A$13,'Read Me'!$B$13,D10='Read Me'!$A$14,'Read Me'!$B$14,D10='Read Me'!$A$15,'Read Me'!$B$15,D10='Read Me'!$A$16,'Read Me'!$B$16,D10='Read Me'!$A$17,'Read Me'!$B$17,D10='Read Me'!$A$18,'Read Me'!$B$18,D10='Read Me'!$A$19,'Read Me'!$B$19,D10='Read Me'!$A$20,'Read Me'!$B$20,D10='Read Me'!$A$21,'Read Me'!$B$21,D10='Read Me'!$A$22,'Read Me'!$B$22)</f>
        <v>#REF!</v>
      </c>
      <c r="F10" s="28" t="str">
        <f>IFERROR(__xludf.DUMMYFUNCTION("VLOOKUP($A10,IMPORTRANGE(""https://docs.google.com/spreadsheets/d/1xJXeo-_s5CtAsNkEkWY6zh5Jgc8uxaOe_V24M9xybh4/edit#gid=698294947"",""Master Coding Sheet !A1:L29""),4,false)"),"#REF!")</f>
        <v>#REF!</v>
      </c>
      <c r="G10" s="28" t="str">
        <f>IFs(F10='Read Me'!$A$7,'Read Me'!$B$7,F10='Read Me'!$A$8,'Read Me'!$B$8,F10='Read Me'!$A$9,'Read Me'!$B$9,F10='Read Me'!$A$10,'Read Me'!$B$10,F10='Read Me'!$A$11,'Read Me'!$B$11,F10='Read Me'!$A$12,'Read Me'!$B$12,F10='Read Me'!$A$13,'Read Me'!$B$13,F10='Read Me'!$A$14,'Read Me'!$B$14,F10='Read Me'!$A$15,'Read Me'!$B$15,F10='Read Me'!$A$16,'Read Me'!$B$16,F10='Read Me'!$A$17,'Read Me'!$B$17,F10='Read Me'!$A$18,'Read Me'!$B$18,F10='Read Me'!$A$19,'Read Me'!$B$19,F10='Read Me'!$A$20,'Read Me'!$B$20,F10='Read Me'!$A$21,'Read Me'!$B$21,F10='Read Me'!$A$22,'Read Me'!$B$22)</f>
        <v>#REF!</v>
      </c>
      <c r="H10" s="28" t="str">
        <f>IFERROR(__xludf.DUMMYFUNCTION("VLOOKUP($A10,IMPORTRANGE(""https://docs.google.com/spreadsheets/d/1xJXeo-_s5CtAsNkEkWY6zh5Jgc8uxaOe_V24M9xybh4/edit#gid=698294947"",""Master Coding Sheet !A1:L29""),5,false)"),"#REF!")</f>
        <v>#REF!</v>
      </c>
      <c r="I10" s="28" t="str">
        <f>IFs(H10='Read Me'!$A$7,'Read Me'!$B$7,H10='Read Me'!$A$8,'Read Me'!$B$8,H10='Read Me'!$A$9,'Read Me'!$B$9,H10='Read Me'!$A$10,'Read Me'!$B$10,H10='Read Me'!$A$11,'Read Me'!$B$11,H10='Read Me'!$A$12,'Read Me'!$B$12,H10='Read Me'!$A$13,'Read Me'!$B$13,H10='Read Me'!$A$14,'Read Me'!$B$14,H10='Read Me'!$A$15,'Read Me'!$B$15,H10='Read Me'!$A$16,'Read Me'!$B$16,H10='Read Me'!$A$17,'Read Me'!$B$17,H10='Read Me'!$A$18,'Read Me'!$B$18,H10='Read Me'!$A$19,'Read Me'!$B$19,H10='Read Me'!$A$20,'Read Me'!$B$20,H10='Read Me'!$A$21,'Read Me'!$B$21,H10='Read Me'!$A$22,'Read Me'!$B$22)</f>
        <v>#REF!</v>
      </c>
      <c r="J10" s="28" t="str">
        <f>IFERROR(__xludf.DUMMYFUNCTION("VLOOKUP($A10,IMPORTRANGE(""https://docs.google.com/spreadsheets/d/1xJXeo-_s5CtAsNkEkWY6zh5Jgc8uxaOe_V24M9xybh4/edit#gid=698294947"",""Master Coding Sheet !A1:L29""),6,false)"),"#REF!")</f>
        <v>#REF!</v>
      </c>
      <c r="K10" s="28" t="str">
        <f>IFs(J10='Read Me'!$A$7,'Read Me'!$B$7,J10='Read Me'!$A$8,'Read Me'!$B$8,J10='Read Me'!$A$9,'Read Me'!$B$9,J10='Read Me'!$A$10,'Read Me'!$B$10,J10='Read Me'!$A$11,'Read Me'!$B$11,J10='Read Me'!$A$12,'Read Me'!$B$12,J10='Read Me'!$A$13,'Read Me'!$B$13,J10='Read Me'!$A$14,'Read Me'!$B$14,J10='Read Me'!$A$15,'Read Me'!$B$15,J10='Read Me'!$A$16,'Read Me'!$B$16,J10='Read Me'!$A$17,'Read Me'!$B$17,J10='Read Me'!$A$18,'Read Me'!$B$18,J10='Read Me'!$A$19,'Read Me'!$B$19,J10='Read Me'!$A$20,'Read Me'!$B$20,J10='Read Me'!$A$21,'Read Me'!$B$21,J10='Read Me'!$A$22,'Read Me'!$B$22)</f>
        <v>#REF!</v>
      </c>
      <c r="L10" s="28" t="str">
        <f>IFERROR(__xludf.DUMMYFUNCTION("VLOOKUP($A10,IMPORTRANGE(""https://docs.google.com/spreadsheets/d/1xJXeo-_s5CtAsNkEkWY6zh5Jgc8uxaOe_V24M9xybh4/edit#gid=698294947"",""Master Coding Sheet !A1:L29""),7,false)"),"#REF!")</f>
        <v>#REF!</v>
      </c>
      <c r="M10" s="28" t="str">
        <f>IFs(L10='Read Me'!$A$7,'Read Me'!$B$7,L10='Read Me'!$A$8,'Read Me'!$B$8,L10='Read Me'!$A$9,'Read Me'!$B$9,L10='Read Me'!$A$10,'Read Me'!$B$10,L10='Read Me'!$A$11,'Read Me'!$B$11,L10='Read Me'!$A$12,'Read Me'!$B$12,L10='Read Me'!$A$13,'Read Me'!$B$13,L10='Read Me'!$A$14,'Read Me'!$B$14,L10='Read Me'!$A$15,'Read Me'!$B$15,L10='Read Me'!$A$16,'Read Me'!$B$16,L10='Read Me'!$A$17,'Read Me'!$B$17,L10='Read Me'!$A$18,'Read Me'!$B$18,L10='Read Me'!$A$19,'Read Me'!$B$19,L10='Read Me'!$A$20,'Read Me'!$B$20,L10='Read Me'!$A$21,'Read Me'!$B$21,L10='Read Me'!$A$22,'Read Me'!$B$22)</f>
        <v>#REF!</v>
      </c>
      <c r="N10" s="28" t="str">
        <f>IFERROR(__xludf.DUMMYFUNCTION("VLOOKUP($A10,IMPORTRANGE(""https://docs.google.com/spreadsheets/d/1xJXeo-_s5CtAsNkEkWY6zh5Jgc8uxaOe_V24M9xybh4/edit#gid=698294947"",""Master Coding Sheet !A1:L29""),8,false)"),"#REF!")</f>
        <v>#REF!</v>
      </c>
      <c r="O10" s="28" t="str">
        <f>IFs(N10='Read Me'!$A$7,'Read Me'!$B$7,N10='Read Me'!$A$8,'Read Me'!$B$8,N10='Read Me'!$A$9,'Read Me'!$B$9,N10='Read Me'!$A$10,'Read Me'!$B$10,N10='Read Me'!$A$11,'Read Me'!$B$11,N10='Read Me'!$A$12,'Read Me'!$B$12,N10='Read Me'!$A$13,'Read Me'!$B$13,N10='Read Me'!$A$14,'Read Me'!$B$14,N10='Read Me'!$A$15,'Read Me'!$B$15,N10='Read Me'!$A$16,'Read Me'!$B$16,N10='Read Me'!$A$17,'Read Me'!$B$17,N10='Read Me'!$A$18,'Read Me'!$B$18,N10='Read Me'!$A$19,'Read Me'!$B$19,N10='Read Me'!$A$20,'Read Me'!$B$20,N10='Read Me'!$A$21,'Read Me'!$B$21,N10='Read Me'!$A$22,'Read Me'!$B$22)</f>
        <v>#REF!</v>
      </c>
      <c r="P10" s="28" t="str">
        <f>IFERROR(__xludf.DUMMYFUNCTION("VLOOKUP($A10,IMPORTRANGE(""https://docs.google.com/spreadsheets/d/1xJXeo-_s5CtAsNkEkWY6zh5Jgc8uxaOe_V24M9xybh4/edit#gid=698294947"",""Master Coding Sheet !A1:L29""),9,false)"),"#REF!")</f>
        <v>#REF!</v>
      </c>
      <c r="Q10" s="28" t="str">
        <f>IFs(P10='Read Me'!$A$7,'Read Me'!$B$7,P10='Read Me'!$A$8,'Read Me'!$B$8,P10='Read Me'!$A$9,'Read Me'!$B$9,P10='Read Me'!$A$10,'Read Me'!$B$10,P10='Read Me'!$A$11,'Read Me'!$B$11,P10='Read Me'!$A$12,'Read Me'!$B$12,P10='Read Me'!$A$13,'Read Me'!$B$13,P10='Read Me'!$A$14,'Read Me'!$B$14,P10='Read Me'!$A$15,'Read Me'!$B$15,P10='Read Me'!$A$16,'Read Me'!$B$16,P10='Read Me'!$A$17,'Read Me'!$B$17,P10='Read Me'!$A$18,'Read Me'!$B$18,P10='Read Me'!$A$19,'Read Me'!$B$19,P10='Read Me'!$A$20,'Read Me'!$B$20,P10='Read Me'!$A$21,'Read Me'!$B$21,P10='Read Me'!$A$22,'Read Me'!$B$22,P10='Read Me'!$A$23,'Read Me'!$B$23)</f>
        <v>#REF!</v>
      </c>
      <c r="R10" s="28" t="str">
        <f>IFERROR(__xludf.DUMMYFUNCTION("VLOOKUP($A10,IMPORTRANGE(""https://docs.google.com/spreadsheets/d/1xJXeo-_s5CtAsNkEkWY6zh5Jgc8uxaOe_V24M9xybh4/edit#gid=698294947"",""Master Coding Sheet !A1:L29""),10,false)"),"#REF!")</f>
        <v>#REF!</v>
      </c>
      <c r="S10" s="28" t="str">
        <f>IFs(R10='Read Me'!$A$7,'Read Me'!$B$7,R10='Read Me'!$A$8,'Read Me'!$B$8,R10='Read Me'!$A$9,'Read Me'!$B$9,R10='Read Me'!$A$10,'Read Me'!$B$10,R10='Read Me'!$A$11,'Read Me'!$B$11,R10='Read Me'!$A$12,'Read Me'!$B$12,R10='Read Me'!$A$13,'Read Me'!$B$13,R10='Read Me'!$A$14,'Read Me'!$B$14,R10='Read Me'!$A$15,'Read Me'!$B$15,R10='Read Me'!$A$16,'Read Me'!$B$16,R10='Read Me'!$A$17,'Read Me'!$B$17,R10='Read Me'!$A$18,'Read Me'!$B$18,R10='Read Me'!$A$19,'Read Me'!$B$19,R10='Read Me'!$A$20,'Read Me'!$B$20,R10='Read Me'!$A$21,'Read Me'!$B$21,R10='Read Me'!$A$22,'Read Me'!$B$22)</f>
        <v>#REF!</v>
      </c>
      <c r="T10" s="28" t="str">
        <f>IFERROR(__xludf.DUMMYFUNCTION("VLOOKUP($A10,IMPORTRANGE(""https://docs.google.com/spreadsheets/d/1xJXeo-_s5CtAsNkEkWY6zh5Jgc8uxaOe_V24M9xybh4/edit#gid=698294947"",""Master Coding Sheet !A1:L29""),11,false)"),"#REF!")</f>
        <v>#REF!</v>
      </c>
      <c r="U10" s="28" t="str">
        <f>IFs(T10='Read Me'!$A$7,'Read Me'!$B$7,T10='Read Me'!$A$8,'Read Me'!$B$8,T10='Read Me'!$A$9,'Read Me'!$B$9,T10='Read Me'!$A$10,'Read Me'!$B$10,T10='Read Me'!$A$11,'Read Me'!$B$11,T10='Read Me'!$A$12,'Read Me'!$B$12,T10='Read Me'!$A$13,'Read Me'!$B$13,T10='Read Me'!$A$14,'Read Me'!$B$14,T10='Read Me'!$A$15,'Read Me'!$B$15,T10='Read Me'!$A$16,'Read Me'!$B$16,T10='Read Me'!$A$17,'Read Me'!$B$17,T10='Read Me'!$A$18,'Read Me'!$B$18,T10='Read Me'!$A$19,'Read Me'!$B$19,T10='Read Me'!$A$20,'Read Me'!$B$20,T10='Read Me'!$A$21,'Read Me'!$B$21,T10='Read Me'!$A$22,'Read Me'!$B$22,T10='Read Me'!$A$24,'Read Me'!$B$24)</f>
        <v>#REF!</v>
      </c>
      <c r="V10" s="28" t="str">
        <f>IFERROR(__xludf.DUMMYFUNCTION("VLOOKUP($A10,IMPORTRANGE(""https://docs.google.com/spreadsheets/d/1xJXeo-_s5CtAsNkEkWY6zh5Jgc8uxaOe_V24M9xybh4/edit#gid=698294947"",""Master Coding Sheet !A1:L29""),12,false)"),"#REF!")</f>
        <v>#REF!</v>
      </c>
      <c r="W10" s="28" t="str">
        <f>IFs(V10='Read Me'!$A$7,'Read Me'!$B$7,V10='Read Me'!$A$8,'Read Me'!$B$8,V10='Read Me'!$A$9,'Read Me'!$B$9,V10='Read Me'!$A$10,'Read Me'!$B$10,V10='Read Me'!$A$11,'Read Me'!$B$11,V10='Read Me'!$A$12,'Read Me'!$B$12,V10='Read Me'!$A$13,'Read Me'!$B$13,V10='Read Me'!$A$14,'Read Me'!$B$14,V10='Read Me'!$A$15,'Read Me'!$B$15,V10='Read Me'!$A$16,'Read Me'!$B$16,V10='Read Me'!$A$17,'Read Me'!$B$17,V10='Read Me'!$A$18,'Read Me'!$B$18,V10='Read Me'!$A$19,'Read Me'!$B$19,V10='Read Me'!$A$20,'Read Me'!$B$20,V10='Read Me'!$A$21,'Read Me'!$B$21,V10='Read Me'!$A$22,'Read Me'!$B$22,V10='Read Me'!$A$24,'Read Me'!$B$24)</f>
        <v>#REF!</v>
      </c>
    </row>
    <row r="11">
      <c r="A11" s="27" t="s">
        <v>108</v>
      </c>
      <c r="B11" s="28" t="str">
        <f>IFERROR(__xludf.DUMMYFUNCTION("VLOOKUP($A11,IMPORTRANGE(""https://docs.google.com/spreadsheets/d/1xJXeo-_s5CtAsNkEkWY6zh5Jgc8uxaOe_V24M9xybh4/edit#gid=698294947"",""Master Coding Sheet !A1:L29""),2,false)"),"#REF!")</f>
        <v>#REF!</v>
      </c>
      <c r="C11" s="28" t="str">
        <f>IFs(B11='Read Me'!$A$7,'Read Me'!$B$7,B11='Read Me'!$A$8,'Read Me'!$B$8,B11='Read Me'!$A$9,'Read Me'!$B$9,B11='Read Me'!$A$10,'Read Me'!$B$10,B11='Read Me'!$A$11,'Read Me'!$B$11,B11='Read Me'!$A$12,'Read Me'!$B$12,B11='Read Me'!$A$13,'Read Me'!$B$13,B11='Read Me'!$A$14,'Read Me'!$B$14,B11='Read Me'!$A$15,'Read Me'!$B$15,B11='Read Me'!$A$16,'Read Me'!$B$16,B11='Read Me'!$A$17,'Read Me'!$B$17,B11='Read Me'!$A$18,'Read Me'!$B$18,B11='Read Me'!$A$19,'Read Me'!$B$19,B11='Read Me'!$A$20,'Read Me'!$B$20,B11='Read Me'!$A$21,'Read Me'!$B$21,B11='Read Me'!$A$22,'Read Me'!$B$22)</f>
        <v>#REF!</v>
      </c>
      <c r="D11" s="28" t="str">
        <f>IFERROR(__xludf.DUMMYFUNCTION("VLOOKUP($A11,IMPORTRANGE(""https://docs.google.com/spreadsheets/d/1xJXeo-_s5CtAsNkEkWY6zh5Jgc8uxaOe_V24M9xybh4/edit#gid=698294947"",""Master Coding Sheet !A1:L29""),3,false)"),"#REF!")</f>
        <v>#REF!</v>
      </c>
      <c r="E11" s="28" t="str">
        <f>IFs(D11='Read Me'!$A$7,'Read Me'!$B$7,D11='Read Me'!$A$8,'Read Me'!$B$8,D11='Read Me'!$A$9,'Read Me'!$B$9,D11='Read Me'!$A$10,'Read Me'!$B$10,D11='Read Me'!$A$11,'Read Me'!$B$11,D11='Read Me'!$A$12,'Read Me'!$B$12,D11='Read Me'!$A$13,'Read Me'!$B$13,D11='Read Me'!$A$14,'Read Me'!$B$14,D11='Read Me'!$A$15,'Read Me'!$B$15,D11='Read Me'!$A$16,'Read Me'!$B$16,D11='Read Me'!$A$17,'Read Me'!$B$17,D11='Read Me'!$A$18,'Read Me'!$B$18,D11='Read Me'!$A$19,'Read Me'!$B$19,D11='Read Me'!$A$20,'Read Me'!$B$20,D11='Read Me'!$A$21,'Read Me'!$B$21,D11='Read Me'!$A$22,'Read Me'!$B$22)</f>
        <v>#REF!</v>
      </c>
      <c r="F11" s="28" t="str">
        <f>IFERROR(__xludf.DUMMYFUNCTION("VLOOKUP($A11,IMPORTRANGE(""https://docs.google.com/spreadsheets/d/1xJXeo-_s5CtAsNkEkWY6zh5Jgc8uxaOe_V24M9xybh4/edit#gid=698294947"",""Master Coding Sheet !A1:L29""),4,false)"),"#REF!")</f>
        <v>#REF!</v>
      </c>
      <c r="G11" s="28" t="str">
        <f>IFs(F11='Read Me'!$A$7,'Read Me'!$B$7,F11='Read Me'!$A$8,'Read Me'!$B$8,F11='Read Me'!$A$9,'Read Me'!$B$9,F11='Read Me'!$A$10,'Read Me'!$B$10,F11='Read Me'!$A$11,'Read Me'!$B$11,F11='Read Me'!$A$12,'Read Me'!$B$12,F11='Read Me'!$A$13,'Read Me'!$B$13,F11='Read Me'!$A$14,'Read Me'!$B$14,F11='Read Me'!$A$15,'Read Me'!$B$15,F11='Read Me'!$A$16,'Read Me'!$B$16,F11='Read Me'!$A$17,'Read Me'!$B$17,F11='Read Me'!$A$18,'Read Me'!$B$18,F11='Read Me'!$A$19,'Read Me'!$B$19,F11='Read Me'!$A$20,'Read Me'!$B$20,F11='Read Me'!$A$21,'Read Me'!$B$21,F11='Read Me'!$A$22,'Read Me'!$B$22)</f>
        <v>#REF!</v>
      </c>
      <c r="H11" s="28" t="str">
        <f>IFERROR(__xludf.DUMMYFUNCTION("VLOOKUP($A11,IMPORTRANGE(""https://docs.google.com/spreadsheets/d/1xJXeo-_s5CtAsNkEkWY6zh5Jgc8uxaOe_V24M9xybh4/edit#gid=698294947"",""Master Coding Sheet !A1:L29""),5,false)"),"#REF!")</f>
        <v>#REF!</v>
      </c>
      <c r="I11" s="28" t="str">
        <f>IFs(H11='Read Me'!$A$7,'Read Me'!$B$7,H11='Read Me'!$A$8,'Read Me'!$B$8,H11='Read Me'!$A$9,'Read Me'!$B$9,H11='Read Me'!$A$10,'Read Me'!$B$10,H11='Read Me'!$A$11,'Read Me'!$B$11,H11='Read Me'!$A$12,'Read Me'!$B$12,H11='Read Me'!$A$13,'Read Me'!$B$13,H11='Read Me'!$A$14,'Read Me'!$B$14,H11='Read Me'!$A$15,'Read Me'!$B$15,H11='Read Me'!$A$16,'Read Me'!$B$16,H11='Read Me'!$A$17,'Read Me'!$B$17,H11='Read Me'!$A$18,'Read Me'!$B$18,H11='Read Me'!$A$19,'Read Me'!$B$19,H11='Read Me'!$A$20,'Read Me'!$B$20,H11='Read Me'!$A$21,'Read Me'!$B$21,H11='Read Me'!$A$22,'Read Me'!$B$22)</f>
        <v>#REF!</v>
      </c>
      <c r="J11" s="28" t="str">
        <f>IFERROR(__xludf.DUMMYFUNCTION("VLOOKUP($A11,IMPORTRANGE(""https://docs.google.com/spreadsheets/d/1xJXeo-_s5CtAsNkEkWY6zh5Jgc8uxaOe_V24M9xybh4/edit#gid=698294947"",""Master Coding Sheet !A1:L29""),6,false)"),"#REF!")</f>
        <v>#REF!</v>
      </c>
      <c r="K11" s="28" t="str">
        <f>IFs(J11='Read Me'!$A$7,'Read Me'!$B$7,J11='Read Me'!$A$8,'Read Me'!$B$8,J11='Read Me'!$A$9,'Read Me'!$B$9,J11='Read Me'!$A$10,'Read Me'!$B$10,J11='Read Me'!$A$11,'Read Me'!$B$11,J11='Read Me'!$A$12,'Read Me'!$B$12,J11='Read Me'!$A$13,'Read Me'!$B$13,J11='Read Me'!$A$14,'Read Me'!$B$14,J11='Read Me'!$A$15,'Read Me'!$B$15,J11='Read Me'!$A$16,'Read Me'!$B$16,J11='Read Me'!$A$17,'Read Me'!$B$17,J11='Read Me'!$A$18,'Read Me'!$B$18,J11='Read Me'!$A$19,'Read Me'!$B$19,J11='Read Me'!$A$20,'Read Me'!$B$20,J11='Read Me'!$A$21,'Read Me'!$B$21,J11='Read Me'!$A$22,'Read Me'!$B$22)</f>
        <v>#REF!</v>
      </c>
      <c r="L11" s="28" t="str">
        <f>IFERROR(__xludf.DUMMYFUNCTION("VLOOKUP($A11,IMPORTRANGE(""https://docs.google.com/spreadsheets/d/1xJXeo-_s5CtAsNkEkWY6zh5Jgc8uxaOe_V24M9xybh4/edit#gid=698294947"",""Master Coding Sheet !A1:L29""),7,false)"),"#REF!")</f>
        <v>#REF!</v>
      </c>
      <c r="M11" s="28" t="str">
        <f>IFs(L11='Read Me'!$A$7,'Read Me'!$B$7,L11='Read Me'!$A$8,'Read Me'!$B$8,L11='Read Me'!$A$9,'Read Me'!$B$9,L11='Read Me'!$A$10,'Read Me'!$B$10,L11='Read Me'!$A$11,'Read Me'!$B$11,L11='Read Me'!$A$12,'Read Me'!$B$12,L11='Read Me'!$A$13,'Read Me'!$B$13,L11='Read Me'!$A$14,'Read Me'!$B$14,L11='Read Me'!$A$15,'Read Me'!$B$15,L11='Read Me'!$A$16,'Read Me'!$B$16,L11='Read Me'!$A$17,'Read Me'!$B$17,L11='Read Me'!$A$18,'Read Me'!$B$18,L11='Read Me'!$A$19,'Read Me'!$B$19,L11='Read Me'!$A$20,'Read Me'!$B$20,L11='Read Me'!$A$21,'Read Me'!$B$21,L11='Read Me'!$A$22,'Read Me'!$B$22)</f>
        <v>#REF!</v>
      </c>
      <c r="N11" s="28" t="str">
        <f>IFERROR(__xludf.DUMMYFUNCTION("VLOOKUP($A11,IMPORTRANGE(""https://docs.google.com/spreadsheets/d/1xJXeo-_s5CtAsNkEkWY6zh5Jgc8uxaOe_V24M9xybh4/edit#gid=698294947"",""Master Coding Sheet !A1:L29""),8,false)"),"#REF!")</f>
        <v>#REF!</v>
      </c>
      <c r="O11" s="28" t="str">
        <f>IFs(N11='Read Me'!$A$7,'Read Me'!$B$7,N11='Read Me'!$A$8,'Read Me'!$B$8,N11='Read Me'!$A$9,'Read Me'!$B$9,N11='Read Me'!$A$10,'Read Me'!$B$10,N11='Read Me'!$A$11,'Read Me'!$B$11,N11='Read Me'!$A$12,'Read Me'!$B$12,N11='Read Me'!$A$13,'Read Me'!$B$13,N11='Read Me'!$A$14,'Read Me'!$B$14,N11='Read Me'!$A$15,'Read Me'!$B$15,N11='Read Me'!$A$16,'Read Me'!$B$16,N11='Read Me'!$A$17,'Read Me'!$B$17,N11='Read Me'!$A$18,'Read Me'!$B$18,N11='Read Me'!$A$19,'Read Me'!$B$19,N11='Read Me'!$A$20,'Read Me'!$B$20,N11='Read Me'!$A$21,'Read Me'!$B$21,N11='Read Me'!$A$22,'Read Me'!$B$22)</f>
        <v>#REF!</v>
      </c>
      <c r="P11" s="28" t="str">
        <f>IFERROR(__xludf.DUMMYFUNCTION("VLOOKUP($A11,IMPORTRANGE(""https://docs.google.com/spreadsheets/d/1xJXeo-_s5CtAsNkEkWY6zh5Jgc8uxaOe_V24M9xybh4/edit#gid=698294947"",""Master Coding Sheet !A1:L29""),9,false)"),"#REF!")</f>
        <v>#REF!</v>
      </c>
      <c r="Q11" s="28" t="str">
        <f>IFs(P11='Read Me'!$A$7,'Read Me'!$B$7,P11='Read Me'!$A$8,'Read Me'!$B$8,P11='Read Me'!$A$9,'Read Me'!$B$9,P11='Read Me'!$A$10,'Read Me'!$B$10,P11='Read Me'!$A$11,'Read Me'!$B$11,P11='Read Me'!$A$12,'Read Me'!$B$12,P11='Read Me'!$A$13,'Read Me'!$B$13,P11='Read Me'!$A$14,'Read Me'!$B$14,P11='Read Me'!$A$15,'Read Me'!$B$15,P11='Read Me'!$A$16,'Read Me'!$B$16,P11='Read Me'!$A$17,'Read Me'!$B$17,P11='Read Me'!$A$18,'Read Me'!$B$18,P11='Read Me'!$A$19,'Read Me'!$B$19,P11='Read Me'!$A$20,'Read Me'!$B$20,P11='Read Me'!$A$21,'Read Me'!$B$21,P11='Read Me'!$A$22,'Read Me'!$B$22,P11='Read Me'!$A$23,'Read Me'!$B$23)</f>
        <v>#REF!</v>
      </c>
      <c r="R11" s="28" t="str">
        <f>IFERROR(__xludf.DUMMYFUNCTION("VLOOKUP($A11,IMPORTRANGE(""https://docs.google.com/spreadsheets/d/1xJXeo-_s5CtAsNkEkWY6zh5Jgc8uxaOe_V24M9xybh4/edit#gid=698294947"",""Master Coding Sheet !A1:L29""),10,false)"),"#REF!")</f>
        <v>#REF!</v>
      </c>
      <c r="S11" s="28" t="str">
        <f>IFs(R11='Read Me'!$A$7,'Read Me'!$B$7,R11='Read Me'!$A$8,'Read Me'!$B$8,R11='Read Me'!$A$9,'Read Me'!$B$9,R11='Read Me'!$A$10,'Read Me'!$B$10,R11='Read Me'!$A$11,'Read Me'!$B$11,R11='Read Me'!$A$12,'Read Me'!$B$12,R11='Read Me'!$A$13,'Read Me'!$B$13,R11='Read Me'!$A$14,'Read Me'!$B$14,R11='Read Me'!$A$15,'Read Me'!$B$15,R11='Read Me'!$A$16,'Read Me'!$B$16,R11='Read Me'!$A$17,'Read Me'!$B$17,R11='Read Me'!$A$18,'Read Me'!$B$18,R11='Read Me'!$A$19,'Read Me'!$B$19,R11='Read Me'!$A$20,'Read Me'!$B$20,R11='Read Me'!$A$21,'Read Me'!$B$21,R11='Read Me'!$A$22,'Read Me'!$B$22)</f>
        <v>#REF!</v>
      </c>
      <c r="T11" s="28" t="str">
        <f>IFERROR(__xludf.DUMMYFUNCTION("VLOOKUP($A11,IMPORTRANGE(""https://docs.google.com/spreadsheets/d/1xJXeo-_s5CtAsNkEkWY6zh5Jgc8uxaOe_V24M9xybh4/edit#gid=698294947"",""Master Coding Sheet !A1:L29""),11,false)"),"#REF!")</f>
        <v>#REF!</v>
      </c>
      <c r="U11" s="28" t="str">
        <f>IFs(T11='Read Me'!$A$7,'Read Me'!$B$7,T11='Read Me'!$A$8,'Read Me'!$B$8,T11='Read Me'!$A$9,'Read Me'!$B$9,T11='Read Me'!$A$10,'Read Me'!$B$10,T11='Read Me'!$A$11,'Read Me'!$B$11,T11='Read Me'!$A$12,'Read Me'!$B$12,T11='Read Me'!$A$13,'Read Me'!$B$13,T11='Read Me'!$A$14,'Read Me'!$B$14,T11='Read Me'!$A$15,'Read Me'!$B$15,T11='Read Me'!$A$16,'Read Me'!$B$16,T11='Read Me'!$A$17,'Read Me'!$B$17,T11='Read Me'!$A$18,'Read Me'!$B$18,T11='Read Me'!$A$19,'Read Me'!$B$19,T11='Read Me'!$A$20,'Read Me'!$B$20,T11='Read Me'!$A$21,'Read Me'!$B$21,T11='Read Me'!$A$22,'Read Me'!$B$22,T11='Read Me'!$A$24,'Read Me'!$B$24)</f>
        <v>#REF!</v>
      </c>
      <c r="V11" s="28" t="str">
        <f>IFERROR(__xludf.DUMMYFUNCTION("VLOOKUP($A11,IMPORTRANGE(""https://docs.google.com/spreadsheets/d/1xJXeo-_s5CtAsNkEkWY6zh5Jgc8uxaOe_V24M9xybh4/edit#gid=698294947"",""Master Coding Sheet !A1:L29""),12,false)"),"#REF!")</f>
        <v>#REF!</v>
      </c>
      <c r="W11" s="28" t="str">
        <f>IFs(V11='Read Me'!$A$7,'Read Me'!$B$7,V11='Read Me'!$A$8,'Read Me'!$B$8,V11='Read Me'!$A$9,'Read Me'!$B$9,V11='Read Me'!$A$10,'Read Me'!$B$10,V11='Read Me'!$A$11,'Read Me'!$B$11,V11='Read Me'!$A$12,'Read Me'!$B$12,V11='Read Me'!$A$13,'Read Me'!$B$13,V11='Read Me'!$A$14,'Read Me'!$B$14,V11='Read Me'!$A$15,'Read Me'!$B$15,V11='Read Me'!$A$16,'Read Me'!$B$16,V11='Read Me'!$A$17,'Read Me'!$B$17,V11='Read Me'!$A$18,'Read Me'!$B$18,V11='Read Me'!$A$19,'Read Me'!$B$19,V11='Read Me'!$A$20,'Read Me'!$B$20,V11='Read Me'!$A$21,'Read Me'!$B$21,V11='Read Me'!$A$22,'Read Me'!$B$22,V11='Read Me'!$A$24,'Read Me'!$B$24)</f>
        <v>#REF!</v>
      </c>
    </row>
    <row r="12">
      <c r="A12" s="27" t="s">
        <v>109</v>
      </c>
      <c r="B12" s="28" t="str">
        <f>IFERROR(__xludf.DUMMYFUNCTION("VLOOKUP($A12,IMPORTRANGE(""https://docs.google.com/spreadsheets/d/1xJXeo-_s5CtAsNkEkWY6zh5Jgc8uxaOe_V24M9xybh4/edit#gid=698294947"",""Master Coding Sheet !A1:L29""),2,false)"),"#REF!")</f>
        <v>#REF!</v>
      </c>
      <c r="C12" s="28" t="str">
        <f>IFs(B12='Read Me'!$A$7,'Read Me'!$B$7,B12='Read Me'!$A$8,'Read Me'!$B$8,B12='Read Me'!$A$9,'Read Me'!$B$9,B12='Read Me'!$A$10,'Read Me'!$B$10,B12='Read Me'!$A$11,'Read Me'!$B$11,B12='Read Me'!$A$12,'Read Me'!$B$12,B12='Read Me'!$A$13,'Read Me'!$B$13,B12='Read Me'!$A$14,'Read Me'!$B$14,B12='Read Me'!$A$15,'Read Me'!$B$15,B12='Read Me'!$A$16,'Read Me'!$B$16,B12='Read Me'!$A$17,'Read Me'!$B$17,B12='Read Me'!$A$18,'Read Me'!$B$18,B12='Read Me'!$A$19,'Read Me'!$B$19,B12='Read Me'!$A$20,'Read Me'!$B$20,B12='Read Me'!$A$21,'Read Me'!$B$21,B12='Read Me'!$A$22,'Read Me'!$B$22)</f>
        <v>#REF!</v>
      </c>
      <c r="D12" s="28" t="str">
        <f>IFERROR(__xludf.DUMMYFUNCTION("VLOOKUP($A12,IMPORTRANGE(""https://docs.google.com/spreadsheets/d/1xJXeo-_s5CtAsNkEkWY6zh5Jgc8uxaOe_V24M9xybh4/edit#gid=698294947"",""Master Coding Sheet !A1:L29""),3,false)"),"#REF!")</f>
        <v>#REF!</v>
      </c>
      <c r="E12" s="28" t="str">
        <f>IFs(D12='Read Me'!$A$7,'Read Me'!$B$7,D12='Read Me'!$A$8,'Read Me'!$B$8,D12='Read Me'!$A$9,'Read Me'!$B$9,D12='Read Me'!$A$10,'Read Me'!$B$10,D12='Read Me'!$A$11,'Read Me'!$B$11,D12='Read Me'!$A$12,'Read Me'!$B$12,D12='Read Me'!$A$13,'Read Me'!$B$13,D12='Read Me'!$A$14,'Read Me'!$B$14,D12='Read Me'!$A$15,'Read Me'!$B$15,D12='Read Me'!$A$16,'Read Me'!$B$16,D12='Read Me'!$A$17,'Read Me'!$B$17,D12='Read Me'!$A$18,'Read Me'!$B$18,D12='Read Me'!$A$19,'Read Me'!$B$19,D12='Read Me'!$A$20,'Read Me'!$B$20,D12='Read Me'!$A$21,'Read Me'!$B$21,D12='Read Me'!$A$22,'Read Me'!$B$22)</f>
        <v>#REF!</v>
      </c>
      <c r="F12" s="28" t="str">
        <f>IFERROR(__xludf.DUMMYFUNCTION("VLOOKUP($A12,IMPORTRANGE(""https://docs.google.com/spreadsheets/d/1xJXeo-_s5CtAsNkEkWY6zh5Jgc8uxaOe_V24M9xybh4/edit#gid=698294947"",""Master Coding Sheet !A1:L29""),4,false)"),"#REF!")</f>
        <v>#REF!</v>
      </c>
      <c r="G12" s="28" t="str">
        <f>IFs(F12='Read Me'!$A$7,'Read Me'!$B$7,F12='Read Me'!$A$8,'Read Me'!$B$8,F12='Read Me'!$A$9,'Read Me'!$B$9,F12='Read Me'!$A$10,'Read Me'!$B$10,F12='Read Me'!$A$11,'Read Me'!$B$11,F12='Read Me'!$A$12,'Read Me'!$B$12,F12='Read Me'!$A$13,'Read Me'!$B$13,F12='Read Me'!$A$14,'Read Me'!$B$14,F12='Read Me'!$A$15,'Read Me'!$B$15,F12='Read Me'!$A$16,'Read Me'!$B$16,F12='Read Me'!$A$17,'Read Me'!$B$17,F12='Read Me'!$A$18,'Read Me'!$B$18,F12='Read Me'!$A$19,'Read Me'!$B$19,F12='Read Me'!$A$20,'Read Me'!$B$20,F12='Read Me'!$A$21,'Read Me'!$B$21,F12='Read Me'!$A$22,'Read Me'!$B$22)</f>
        <v>#REF!</v>
      </c>
      <c r="H12" s="28" t="str">
        <f>IFERROR(__xludf.DUMMYFUNCTION("VLOOKUP($A12,IMPORTRANGE(""https://docs.google.com/spreadsheets/d/1xJXeo-_s5CtAsNkEkWY6zh5Jgc8uxaOe_V24M9xybh4/edit#gid=698294947"",""Master Coding Sheet !A1:L29""),5,false)"),"#REF!")</f>
        <v>#REF!</v>
      </c>
      <c r="I12" s="28" t="str">
        <f>IFs(H12='Read Me'!$A$7,'Read Me'!$B$7,H12='Read Me'!$A$8,'Read Me'!$B$8,H12='Read Me'!$A$9,'Read Me'!$B$9,H12='Read Me'!$A$10,'Read Me'!$B$10,H12='Read Me'!$A$11,'Read Me'!$B$11,H12='Read Me'!$A$12,'Read Me'!$B$12,H12='Read Me'!$A$13,'Read Me'!$B$13,H12='Read Me'!$A$14,'Read Me'!$B$14,H12='Read Me'!$A$15,'Read Me'!$B$15,H12='Read Me'!$A$16,'Read Me'!$B$16,H12='Read Me'!$A$17,'Read Me'!$B$17,H12='Read Me'!$A$18,'Read Me'!$B$18,H12='Read Me'!$A$19,'Read Me'!$B$19,H12='Read Me'!$A$20,'Read Me'!$B$20,H12='Read Me'!$A$21,'Read Me'!$B$21,H12='Read Me'!$A$22,'Read Me'!$B$22)</f>
        <v>#REF!</v>
      </c>
      <c r="J12" s="28" t="str">
        <f>IFERROR(__xludf.DUMMYFUNCTION("VLOOKUP($A12,IMPORTRANGE(""https://docs.google.com/spreadsheets/d/1xJXeo-_s5CtAsNkEkWY6zh5Jgc8uxaOe_V24M9xybh4/edit#gid=698294947"",""Master Coding Sheet !A1:L29""),6,false)"),"#REF!")</f>
        <v>#REF!</v>
      </c>
      <c r="K12" s="28" t="str">
        <f>IFs(J12='Read Me'!$A$7,'Read Me'!$B$7,J12='Read Me'!$A$8,'Read Me'!$B$8,J12='Read Me'!$A$9,'Read Me'!$B$9,J12='Read Me'!$A$10,'Read Me'!$B$10,J12='Read Me'!$A$11,'Read Me'!$B$11,J12='Read Me'!$A$12,'Read Me'!$B$12,J12='Read Me'!$A$13,'Read Me'!$B$13,J12='Read Me'!$A$14,'Read Me'!$B$14,J12='Read Me'!$A$15,'Read Me'!$B$15,J12='Read Me'!$A$16,'Read Me'!$B$16,J12='Read Me'!$A$17,'Read Me'!$B$17,J12='Read Me'!$A$18,'Read Me'!$B$18,J12='Read Me'!$A$19,'Read Me'!$B$19,J12='Read Me'!$A$20,'Read Me'!$B$20,J12='Read Me'!$A$21,'Read Me'!$B$21,J12='Read Me'!$A$22,'Read Me'!$B$22)</f>
        <v>#REF!</v>
      </c>
      <c r="L12" s="28" t="str">
        <f>IFERROR(__xludf.DUMMYFUNCTION("VLOOKUP($A12,IMPORTRANGE(""https://docs.google.com/spreadsheets/d/1xJXeo-_s5CtAsNkEkWY6zh5Jgc8uxaOe_V24M9xybh4/edit#gid=698294947"",""Master Coding Sheet !A1:L29""),7,false)"),"#REF!")</f>
        <v>#REF!</v>
      </c>
      <c r="M12" s="28" t="str">
        <f>IFs(L12='Read Me'!$A$7,'Read Me'!$B$7,L12='Read Me'!$A$8,'Read Me'!$B$8,L12='Read Me'!$A$9,'Read Me'!$B$9,L12='Read Me'!$A$10,'Read Me'!$B$10,L12='Read Me'!$A$11,'Read Me'!$B$11,L12='Read Me'!$A$12,'Read Me'!$B$12,L12='Read Me'!$A$13,'Read Me'!$B$13,L12='Read Me'!$A$14,'Read Me'!$B$14,L12='Read Me'!$A$15,'Read Me'!$B$15,L12='Read Me'!$A$16,'Read Me'!$B$16,L12='Read Me'!$A$17,'Read Me'!$B$17,L12='Read Me'!$A$18,'Read Me'!$B$18,L12='Read Me'!$A$19,'Read Me'!$B$19,L12='Read Me'!$A$20,'Read Me'!$B$20,L12='Read Me'!$A$21,'Read Me'!$B$21,L12='Read Me'!$A$22,'Read Me'!$B$22)</f>
        <v>#REF!</v>
      </c>
      <c r="N12" s="28" t="str">
        <f>IFERROR(__xludf.DUMMYFUNCTION("VLOOKUP($A12,IMPORTRANGE(""https://docs.google.com/spreadsheets/d/1xJXeo-_s5CtAsNkEkWY6zh5Jgc8uxaOe_V24M9xybh4/edit#gid=698294947"",""Master Coding Sheet !A1:L29""),8,false)"),"#REF!")</f>
        <v>#REF!</v>
      </c>
      <c r="O12" s="28" t="str">
        <f>IFs(N12='Read Me'!$A$7,'Read Me'!$B$7,N12='Read Me'!$A$8,'Read Me'!$B$8,N12='Read Me'!$A$9,'Read Me'!$B$9,N12='Read Me'!$A$10,'Read Me'!$B$10,N12='Read Me'!$A$11,'Read Me'!$B$11,N12='Read Me'!$A$12,'Read Me'!$B$12,N12='Read Me'!$A$13,'Read Me'!$B$13,N12='Read Me'!$A$14,'Read Me'!$B$14,N12='Read Me'!$A$15,'Read Me'!$B$15,N12='Read Me'!$A$16,'Read Me'!$B$16,N12='Read Me'!$A$17,'Read Me'!$B$17,N12='Read Me'!$A$18,'Read Me'!$B$18,N12='Read Me'!$A$19,'Read Me'!$B$19,N12='Read Me'!$A$20,'Read Me'!$B$20,N12='Read Me'!$A$21,'Read Me'!$B$21,N12='Read Me'!$A$22,'Read Me'!$B$22)</f>
        <v>#REF!</v>
      </c>
      <c r="P12" s="28" t="str">
        <f>IFERROR(__xludf.DUMMYFUNCTION("VLOOKUP($A12,IMPORTRANGE(""https://docs.google.com/spreadsheets/d/1xJXeo-_s5CtAsNkEkWY6zh5Jgc8uxaOe_V24M9xybh4/edit#gid=698294947"",""Master Coding Sheet !A1:L29""),9,false)"),"#REF!")</f>
        <v>#REF!</v>
      </c>
      <c r="Q12" s="28" t="str">
        <f>IFs(P12='Read Me'!$A$7,'Read Me'!$B$7,P12='Read Me'!$A$8,'Read Me'!$B$8,P12='Read Me'!$A$9,'Read Me'!$B$9,P12='Read Me'!$A$10,'Read Me'!$B$10,P12='Read Me'!$A$11,'Read Me'!$B$11,P12='Read Me'!$A$12,'Read Me'!$B$12,P12='Read Me'!$A$13,'Read Me'!$B$13,P12='Read Me'!$A$14,'Read Me'!$B$14,P12='Read Me'!$A$15,'Read Me'!$B$15,P12='Read Me'!$A$16,'Read Me'!$B$16,P12='Read Me'!$A$17,'Read Me'!$B$17,P12='Read Me'!$A$18,'Read Me'!$B$18,P12='Read Me'!$A$19,'Read Me'!$B$19,P12='Read Me'!$A$20,'Read Me'!$B$20,P12='Read Me'!$A$21,'Read Me'!$B$21,P12='Read Me'!$A$22,'Read Me'!$B$22,P12='Read Me'!$A$23,'Read Me'!$B$23)</f>
        <v>#REF!</v>
      </c>
      <c r="R12" s="28" t="str">
        <f>IFERROR(__xludf.DUMMYFUNCTION("VLOOKUP($A12,IMPORTRANGE(""https://docs.google.com/spreadsheets/d/1xJXeo-_s5CtAsNkEkWY6zh5Jgc8uxaOe_V24M9xybh4/edit#gid=698294947"",""Master Coding Sheet !A1:L29""),10,false)"),"#REF!")</f>
        <v>#REF!</v>
      </c>
      <c r="S12" s="28" t="str">
        <f>IFs(R12='Read Me'!$A$7,'Read Me'!$B$7,R12='Read Me'!$A$8,'Read Me'!$B$8,R12='Read Me'!$A$9,'Read Me'!$B$9,R12='Read Me'!$A$10,'Read Me'!$B$10,R12='Read Me'!$A$11,'Read Me'!$B$11,R12='Read Me'!$A$12,'Read Me'!$B$12,R12='Read Me'!$A$13,'Read Me'!$B$13,R12='Read Me'!$A$14,'Read Me'!$B$14,R12='Read Me'!$A$15,'Read Me'!$B$15,R12='Read Me'!$A$16,'Read Me'!$B$16,R12='Read Me'!$A$17,'Read Me'!$B$17,R12='Read Me'!$A$18,'Read Me'!$B$18,R12='Read Me'!$A$19,'Read Me'!$B$19,R12='Read Me'!$A$20,'Read Me'!$B$20,R12='Read Me'!$A$21,'Read Me'!$B$21,R12='Read Me'!$A$22,'Read Me'!$B$22)</f>
        <v>#REF!</v>
      </c>
      <c r="T12" s="28" t="str">
        <f>IFERROR(__xludf.DUMMYFUNCTION("VLOOKUP($A12,IMPORTRANGE(""https://docs.google.com/spreadsheets/d/1xJXeo-_s5CtAsNkEkWY6zh5Jgc8uxaOe_V24M9xybh4/edit#gid=698294947"",""Master Coding Sheet !A1:L29""),11,false)"),"#REF!")</f>
        <v>#REF!</v>
      </c>
      <c r="U12" s="28" t="str">
        <f>IFs(T12='Read Me'!$A$7,'Read Me'!$B$7,T12='Read Me'!$A$8,'Read Me'!$B$8,T12='Read Me'!$A$9,'Read Me'!$B$9,T12='Read Me'!$A$10,'Read Me'!$B$10,T12='Read Me'!$A$11,'Read Me'!$B$11,T12='Read Me'!$A$12,'Read Me'!$B$12,T12='Read Me'!$A$13,'Read Me'!$B$13,T12='Read Me'!$A$14,'Read Me'!$B$14,T12='Read Me'!$A$15,'Read Me'!$B$15,T12='Read Me'!$A$16,'Read Me'!$B$16,T12='Read Me'!$A$17,'Read Me'!$B$17,T12='Read Me'!$A$18,'Read Me'!$B$18,T12='Read Me'!$A$19,'Read Me'!$B$19,T12='Read Me'!$A$20,'Read Me'!$B$20,T12='Read Me'!$A$21,'Read Me'!$B$21,T12='Read Me'!$A$22,'Read Me'!$B$22,T12='Read Me'!$A$24,'Read Me'!$B$24)</f>
        <v>#REF!</v>
      </c>
      <c r="V12" s="28" t="str">
        <f>IFERROR(__xludf.DUMMYFUNCTION("VLOOKUP($A12,IMPORTRANGE(""https://docs.google.com/spreadsheets/d/1xJXeo-_s5CtAsNkEkWY6zh5Jgc8uxaOe_V24M9xybh4/edit#gid=698294947"",""Master Coding Sheet !A1:L29""),12,false)"),"#REF!")</f>
        <v>#REF!</v>
      </c>
      <c r="W12" s="28" t="str">
        <f>IFs(V12='Read Me'!$A$7,'Read Me'!$B$7,V12='Read Me'!$A$8,'Read Me'!$B$8,V12='Read Me'!$A$9,'Read Me'!$B$9,V12='Read Me'!$A$10,'Read Me'!$B$10,V12='Read Me'!$A$11,'Read Me'!$B$11,V12='Read Me'!$A$12,'Read Me'!$B$12,V12='Read Me'!$A$13,'Read Me'!$B$13,V12='Read Me'!$A$14,'Read Me'!$B$14,V12='Read Me'!$A$15,'Read Me'!$B$15,V12='Read Me'!$A$16,'Read Me'!$B$16,V12='Read Me'!$A$17,'Read Me'!$B$17,V12='Read Me'!$A$18,'Read Me'!$B$18,V12='Read Me'!$A$19,'Read Me'!$B$19,V12='Read Me'!$A$20,'Read Me'!$B$20,V12='Read Me'!$A$21,'Read Me'!$B$21,V12='Read Me'!$A$22,'Read Me'!$B$22,V12='Read Me'!$A$24,'Read Me'!$B$24)</f>
        <v>#REF!</v>
      </c>
    </row>
    <row r="13">
      <c r="A13" s="27" t="s">
        <v>110</v>
      </c>
      <c r="B13" s="28" t="str">
        <f>IFERROR(__xludf.DUMMYFUNCTION("VLOOKUP($A13,IMPORTRANGE(""https://docs.google.com/spreadsheets/d/1xJXeo-_s5CtAsNkEkWY6zh5Jgc8uxaOe_V24M9xybh4/edit#gid=698294947"",""Master Coding Sheet !A1:L29""),2,false)"),"#REF!")</f>
        <v>#REF!</v>
      </c>
      <c r="C13" s="28" t="str">
        <f>IFs(B13='Read Me'!$A$7,'Read Me'!$B$7,B13='Read Me'!$A$8,'Read Me'!$B$8,B13='Read Me'!$A$9,'Read Me'!$B$9,B13='Read Me'!$A$10,'Read Me'!$B$10,B13='Read Me'!$A$11,'Read Me'!$B$11,B13='Read Me'!$A$12,'Read Me'!$B$12,B13='Read Me'!$A$13,'Read Me'!$B$13,B13='Read Me'!$A$14,'Read Me'!$B$14,B13='Read Me'!$A$15,'Read Me'!$B$15,B13='Read Me'!$A$16,'Read Me'!$B$16,B13='Read Me'!$A$17,'Read Me'!$B$17,B13='Read Me'!$A$18,'Read Me'!$B$18,B13='Read Me'!$A$19,'Read Me'!$B$19,B13='Read Me'!$A$20,'Read Me'!$B$20,B13='Read Me'!$A$21,'Read Me'!$B$21,B13='Read Me'!$A$22,'Read Me'!$B$22)</f>
        <v>#REF!</v>
      </c>
      <c r="D13" s="28" t="str">
        <f>IFERROR(__xludf.DUMMYFUNCTION("VLOOKUP($A13,IMPORTRANGE(""https://docs.google.com/spreadsheets/d/1xJXeo-_s5CtAsNkEkWY6zh5Jgc8uxaOe_V24M9xybh4/edit#gid=698294947"",""Master Coding Sheet !A1:L29""),3,false)"),"#REF!")</f>
        <v>#REF!</v>
      </c>
      <c r="E13" s="28" t="str">
        <f>IFs(D13='Read Me'!$A$7,'Read Me'!$B$7,D13='Read Me'!$A$8,'Read Me'!$B$8,D13='Read Me'!$A$9,'Read Me'!$B$9,D13='Read Me'!$A$10,'Read Me'!$B$10,D13='Read Me'!$A$11,'Read Me'!$B$11,D13='Read Me'!$A$12,'Read Me'!$B$12,D13='Read Me'!$A$13,'Read Me'!$B$13,D13='Read Me'!$A$14,'Read Me'!$B$14,D13='Read Me'!$A$15,'Read Me'!$B$15,D13='Read Me'!$A$16,'Read Me'!$B$16,D13='Read Me'!$A$17,'Read Me'!$B$17,D13='Read Me'!$A$18,'Read Me'!$B$18,D13='Read Me'!$A$19,'Read Me'!$B$19,D13='Read Me'!$A$20,'Read Me'!$B$20,D13='Read Me'!$A$21,'Read Me'!$B$21,D13='Read Me'!$A$22,'Read Me'!$B$22)</f>
        <v>#REF!</v>
      </c>
      <c r="F13" s="28" t="str">
        <f>IFERROR(__xludf.DUMMYFUNCTION("VLOOKUP($A13,IMPORTRANGE(""https://docs.google.com/spreadsheets/d/1xJXeo-_s5CtAsNkEkWY6zh5Jgc8uxaOe_V24M9xybh4/edit#gid=698294947"",""Master Coding Sheet !A1:L29""),4,false)"),"#REF!")</f>
        <v>#REF!</v>
      </c>
      <c r="G13" s="28" t="str">
        <f>IFs(F13='Read Me'!$A$7,'Read Me'!$B$7,F13='Read Me'!$A$8,'Read Me'!$B$8,F13='Read Me'!$A$9,'Read Me'!$B$9,F13='Read Me'!$A$10,'Read Me'!$B$10,F13='Read Me'!$A$11,'Read Me'!$B$11,F13='Read Me'!$A$12,'Read Me'!$B$12,F13='Read Me'!$A$13,'Read Me'!$B$13,F13='Read Me'!$A$14,'Read Me'!$B$14,F13='Read Me'!$A$15,'Read Me'!$B$15,F13='Read Me'!$A$16,'Read Me'!$B$16,F13='Read Me'!$A$17,'Read Me'!$B$17,F13='Read Me'!$A$18,'Read Me'!$B$18,F13='Read Me'!$A$19,'Read Me'!$B$19,F13='Read Me'!$A$20,'Read Me'!$B$20,F13='Read Me'!$A$21,'Read Me'!$B$21,F13='Read Me'!$A$22,'Read Me'!$B$22)</f>
        <v>#REF!</v>
      </c>
      <c r="H13" s="28" t="str">
        <f>IFERROR(__xludf.DUMMYFUNCTION("VLOOKUP($A13,IMPORTRANGE(""https://docs.google.com/spreadsheets/d/1xJXeo-_s5CtAsNkEkWY6zh5Jgc8uxaOe_V24M9xybh4/edit#gid=698294947"",""Master Coding Sheet !A1:L29""),5,false)"),"#REF!")</f>
        <v>#REF!</v>
      </c>
      <c r="I13" s="28" t="str">
        <f>IFs(H13='Read Me'!$A$7,'Read Me'!$B$7,H13='Read Me'!$A$8,'Read Me'!$B$8,H13='Read Me'!$A$9,'Read Me'!$B$9,H13='Read Me'!$A$10,'Read Me'!$B$10,H13='Read Me'!$A$11,'Read Me'!$B$11,H13='Read Me'!$A$12,'Read Me'!$B$12,H13='Read Me'!$A$13,'Read Me'!$B$13,H13='Read Me'!$A$14,'Read Me'!$B$14,H13='Read Me'!$A$15,'Read Me'!$B$15,H13='Read Me'!$A$16,'Read Me'!$B$16,H13='Read Me'!$A$17,'Read Me'!$B$17,H13='Read Me'!$A$18,'Read Me'!$B$18,H13='Read Me'!$A$19,'Read Me'!$B$19,H13='Read Me'!$A$20,'Read Me'!$B$20,H13='Read Me'!$A$21,'Read Me'!$B$21,H13='Read Me'!$A$22,'Read Me'!$B$22)</f>
        <v>#REF!</v>
      </c>
      <c r="J13" s="28" t="str">
        <f>IFERROR(__xludf.DUMMYFUNCTION("VLOOKUP($A13,IMPORTRANGE(""https://docs.google.com/spreadsheets/d/1xJXeo-_s5CtAsNkEkWY6zh5Jgc8uxaOe_V24M9xybh4/edit#gid=698294947"",""Master Coding Sheet !A1:L29""),6,false)"),"#REF!")</f>
        <v>#REF!</v>
      </c>
      <c r="K13" s="28" t="str">
        <f>IFs(J13='Read Me'!$A$7,'Read Me'!$B$7,J13='Read Me'!$A$8,'Read Me'!$B$8,J13='Read Me'!$A$9,'Read Me'!$B$9,J13='Read Me'!$A$10,'Read Me'!$B$10,J13='Read Me'!$A$11,'Read Me'!$B$11,J13='Read Me'!$A$12,'Read Me'!$B$12,J13='Read Me'!$A$13,'Read Me'!$B$13,J13='Read Me'!$A$14,'Read Me'!$B$14,J13='Read Me'!$A$15,'Read Me'!$B$15,J13='Read Me'!$A$16,'Read Me'!$B$16,J13='Read Me'!$A$17,'Read Me'!$B$17,J13='Read Me'!$A$18,'Read Me'!$B$18,J13='Read Me'!$A$19,'Read Me'!$B$19,J13='Read Me'!$A$20,'Read Me'!$B$20,J13='Read Me'!$A$21,'Read Me'!$B$21,J13='Read Me'!$A$22,'Read Me'!$B$22)</f>
        <v>#REF!</v>
      </c>
      <c r="L13" s="28" t="str">
        <f>IFERROR(__xludf.DUMMYFUNCTION("VLOOKUP($A13,IMPORTRANGE(""https://docs.google.com/spreadsheets/d/1xJXeo-_s5CtAsNkEkWY6zh5Jgc8uxaOe_V24M9xybh4/edit#gid=698294947"",""Master Coding Sheet !A1:L29""),7,false)"),"#REF!")</f>
        <v>#REF!</v>
      </c>
      <c r="M13" s="28" t="str">
        <f>IFs(L13='Read Me'!$A$7,'Read Me'!$B$7,L13='Read Me'!$A$8,'Read Me'!$B$8,L13='Read Me'!$A$9,'Read Me'!$B$9,L13='Read Me'!$A$10,'Read Me'!$B$10,L13='Read Me'!$A$11,'Read Me'!$B$11,L13='Read Me'!$A$12,'Read Me'!$B$12,L13='Read Me'!$A$13,'Read Me'!$B$13,L13='Read Me'!$A$14,'Read Me'!$B$14,L13='Read Me'!$A$15,'Read Me'!$B$15,L13='Read Me'!$A$16,'Read Me'!$B$16,L13='Read Me'!$A$17,'Read Me'!$B$17,L13='Read Me'!$A$18,'Read Me'!$B$18,L13='Read Me'!$A$19,'Read Me'!$B$19,L13='Read Me'!$A$20,'Read Me'!$B$20,L13='Read Me'!$A$21,'Read Me'!$B$21,L13='Read Me'!$A$22,'Read Me'!$B$22)</f>
        <v>#REF!</v>
      </c>
      <c r="N13" s="28" t="str">
        <f>IFERROR(__xludf.DUMMYFUNCTION("VLOOKUP($A13,IMPORTRANGE(""https://docs.google.com/spreadsheets/d/1xJXeo-_s5CtAsNkEkWY6zh5Jgc8uxaOe_V24M9xybh4/edit#gid=698294947"",""Master Coding Sheet !A1:L29""),8,false)"),"#REF!")</f>
        <v>#REF!</v>
      </c>
      <c r="O13" s="28" t="str">
        <f>IFs(N13='Read Me'!$A$7,'Read Me'!$B$7,N13='Read Me'!$A$8,'Read Me'!$B$8,N13='Read Me'!$A$9,'Read Me'!$B$9,N13='Read Me'!$A$10,'Read Me'!$B$10,N13='Read Me'!$A$11,'Read Me'!$B$11,N13='Read Me'!$A$12,'Read Me'!$B$12,N13='Read Me'!$A$13,'Read Me'!$B$13,N13='Read Me'!$A$14,'Read Me'!$B$14,N13='Read Me'!$A$15,'Read Me'!$B$15,N13='Read Me'!$A$16,'Read Me'!$B$16,N13='Read Me'!$A$17,'Read Me'!$B$17,N13='Read Me'!$A$18,'Read Me'!$B$18,N13='Read Me'!$A$19,'Read Me'!$B$19,N13='Read Me'!$A$20,'Read Me'!$B$20,N13='Read Me'!$A$21,'Read Me'!$B$21,N13='Read Me'!$A$22,'Read Me'!$B$22)</f>
        <v>#REF!</v>
      </c>
      <c r="P13" s="28" t="str">
        <f>IFERROR(__xludf.DUMMYFUNCTION("VLOOKUP($A13,IMPORTRANGE(""https://docs.google.com/spreadsheets/d/1xJXeo-_s5CtAsNkEkWY6zh5Jgc8uxaOe_V24M9xybh4/edit#gid=698294947"",""Master Coding Sheet !A1:L29""),9,false)"),"#REF!")</f>
        <v>#REF!</v>
      </c>
      <c r="Q13" s="28" t="str">
        <f>IFs(P13='Read Me'!$A$7,'Read Me'!$B$7,P13='Read Me'!$A$8,'Read Me'!$B$8,P13='Read Me'!$A$9,'Read Me'!$B$9,P13='Read Me'!$A$10,'Read Me'!$B$10,P13='Read Me'!$A$11,'Read Me'!$B$11,P13='Read Me'!$A$12,'Read Me'!$B$12,P13='Read Me'!$A$13,'Read Me'!$B$13,P13='Read Me'!$A$14,'Read Me'!$B$14,P13='Read Me'!$A$15,'Read Me'!$B$15,P13='Read Me'!$A$16,'Read Me'!$B$16,P13='Read Me'!$A$17,'Read Me'!$B$17,P13='Read Me'!$A$18,'Read Me'!$B$18,P13='Read Me'!$A$19,'Read Me'!$B$19,P13='Read Me'!$A$20,'Read Me'!$B$20,P13='Read Me'!$A$21,'Read Me'!$B$21,P13='Read Me'!$A$22,'Read Me'!$B$22,P13='Read Me'!$A$23,'Read Me'!$B$23)</f>
        <v>#REF!</v>
      </c>
      <c r="R13" s="28" t="str">
        <f>IFERROR(__xludf.DUMMYFUNCTION("VLOOKUP($A13,IMPORTRANGE(""https://docs.google.com/spreadsheets/d/1xJXeo-_s5CtAsNkEkWY6zh5Jgc8uxaOe_V24M9xybh4/edit#gid=698294947"",""Master Coding Sheet !A1:L29""),10,false)"),"#REF!")</f>
        <v>#REF!</v>
      </c>
      <c r="S13" s="28" t="str">
        <f>IFs(R13='Read Me'!$A$7,'Read Me'!$B$7,R13='Read Me'!$A$8,'Read Me'!$B$8,R13='Read Me'!$A$9,'Read Me'!$B$9,R13='Read Me'!$A$10,'Read Me'!$B$10,R13='Read Me'!$A$11,'Read Me'!$B$11,R13='Read Me'!$A$12,'Read Me'!$B$12,R13='Read Me'!$A$13,'Read Me'!$B$13,R13='Read Me'!$A$14,'Read Me'!$B$14,R13='Read Me'!$A$15,'Read Me'!$B$15,R13='Read Me'!$A$16,'Read Me'!$B$16,R13='Read Me'!$A$17,'Read Me'!$B$17,R13='Read Me'!$A$18,'Read Me'!$B$18,R13='Read Me'!$A$19,'Read Me'!$B$19,R13='Read Me'!$A$20,'Read Me'!$B$20,R13='Read Me'!$A$21,'Read Me'!$B$21,R13='Read Me'!$A$22,'Read Me'!$B$22)</f>
        <v>#REF!</v>
      </c>
      <c r="T13" s="28" t="str">
        <f>IFERROR(__xludf.DUMMYFUNCTION("VLOOKUP($A13,IMPORTRANGE(""https://docs.google.com/spreadsheets/d/1xJXeo-_s5CtAsNkEkWY6zh5Jgc8uxaOe_V24M9xybh4/edit#gid=698294947"",""Master Coding Sheet !A1:L29""),11,false)"),"#REF!")</f>
        <v>#REF!</v>
      </c>
      <c r="U13" s="28" t="str">
        <f>IFs(T13='Read Me'!$A$7,'Read Me'!$B$7,T13='Read Me'!$A$8,'Read Me'!$B$8,T13='Read Me'!$A$9,'Read Me'!$B$9,T13='Read Me'!$A$10,'Read Me'!$B$10,T13='Read Me'!$A$11,'Read Me'!$B$11,T13='Read Me'!$A$12,'Read Me'!$B$12,T13='Read Me'!$A$13,'Read Me'!$B$13,T13='Read Me'!$A$14,'Read Me'!$B$14,T13='Read Me'!$A$15,'Read Me'!$B$15,T13='Read Me'!$A$16,'Read Me'!$B$16,T13='Read Me'!$A$17,'Read Me'!$B$17,T13='Read Me'!$A$18,'Read Me'!$B$18,T13='Read Me'!$A$19,'Read Me'!$B$19,T13='Read Me'!$A$20,'Read Me'!$B$20,T13='Read Me'!$A$21,'Read Me'!$B$21,T13='Read Me'!$A$22,'Read Me'!$B$22,T13='Read Me'!$A$24,'Read Me'!$B$24)</f>
        <v>#REF!</v>
      </c>
      <c r="V13" s="28" t="str">
        <f>IFERROR(__xludf.DUMMYFUNCTION("VLOOKUP($A13,IMPORTRANGE(""https://docs.google.com/spreadsheets/d/1xJXeo-_s5CtAsNkEkWY6zh5Jgc8uxaOe_V24M9xybh4/edit#gid=698294947"",""Master Coding Sheet !A1:L29""),12,false)"),"#REF!")</f>
        <v>#REF!</v>
      </c>
      <c r="W13" s="28" t="str">
        <f>IFs(V13='Read Me'!$A$7,'Read Me'!$B$7,V13='Read Me'!$A$8,'Read Me'!$B$8,V13='Read Me'!$A$9,'Read Me'!$B$9,V13='Read Me'!$A$10,'Read Me'!$B$10,V13='Read Me'!$A$11,'Read Me'!$B$11,V13='Read Me'!$A$12,'Read Me'!$B$12,V13='Read Me'!$A$13,'Read Me'!$B$13,V13='Read Me'!$A$14,'Read Me'!$B$14,V13='Read Me'!$A$15,'Read Me'!$B$15,V13='Read Me'!$A$16,'Read Me'!$B$16,V13='Read Me'!$A$17,'Read Me'!$B$17,V13='Read Me'!$A$18,'Read Me'!$B$18,V13='Read Me'!$A$19,'Read Me'!$B$19,V13='Read Me'!$A$20,'Read Me'!$B$20,V13='Read Me'!$A$21,'Read Me'!$B$21,V13='Read Me'!$A$22,'Read Me'!$B$22,V13='Read Me'!$A$24,'Read Me'!$B$24)</f>
        <v>#REF!</v>
      </c>
    </row>
    <row r="14">
      <c r="A14" s="27" t="s">
        <v>111</v>
      </c>
      <c r="B14" s="28" t="str">
        <f>IFERROR(__xludf.DUMMYFUNCTION("VLOOKUP($A14,IMPORTRANGE(""https://docs.google.com/spreadsheets/d/1xJXeo-_s5CtAsNkEkWY6zh5Jgc8uxaOe_V24M9xybh4/edit#gid=698294947"",""Master Coding Sheet !A1:L29""),2,false)"),"#REF!")</f>
        <v>#REF!</v>
      </c>
      <c r="C14" s="28" t="str">
        <f>IFs(B14='Read Me'!$A$7,'Read Me'!$B$7,B14='Read Me'!$A$8,'Read Me'!$B$8,B14='Read Me'!$A$9,'Read Me'!$B$9,B14='Read Me'!$A$10,'Read Me'!$B$10,B14='Read Me'!$A$11,'Read Me'!$B$11,B14='Read Me'!$A$12,'Read Me'!$B$12,B14='Read Me'!$A$13,'Read Me'!$B$13,B14='Read Me'!$A$14,'Read Me'!$B$14,B14='Read Me'!$A$15,'Read Me'!$B$15,B14='Read Me'!$A$16,'Read Me'!$B$16,B14='Read Me'!$A$17,'Read Me'!$B$17,B14='Read Me'!$A$18,'Read Me'!$B$18,B14='Read Me'!$A$19,'Read Me'!$B$19,B14='Read Me'!$A$20,'Read Me'!$B$20,B14='Read Me'!$A$21,'Read Me'!$B$21,B14='Read Me'!$A$22,'Read Me'!$B$22)</f>
        <v>#REF!</v>
      </c>
      <c r="D14" s="28" t="str">
        <f>IFERROR(__xludf.DUMMYFUNCTION("VLOOKUP($A14,IMPORTRANGE(""https://docs.google.com/spreadsheets/d/1xJXeo-_s5CtAsNkEkWY6zh5Jgc8uxaOe_V24M9xybh4/edit#gid=698294947"",""Master Coding Sheet !A1:L29""),3,false)"),"#REF!")</f>
        <v>#REF!</v>
      </c>
      <c r="E14" s="28" t="str">
        <f>IFs(D14='Read Me'!$A$7,'Read Me'!$B$7,D14='Read Me'!$A$8,'Read Me'!$B$8,D14='Read Me'!$A$9,'Read Me'!$B$9,D14='Read Me'!$A$10,'Read Me'!$B$10,D14='Read Me'!$A$11,'Read Me'!$B$11,D14='Read Me'!$A$12,'Read Me'!$B$12,D14='Read Me'!$A$13,'Read Me'!$B$13,D14='Read Me'!$A$14,'Read Me'!$B$14,D14='Read Me'!$A$15,'Read Me'!$B$15,D14='Read Me'!$A$16,'Read Me'!$B$16,D14='Read Me'!$A$17,'Read Me'!$B$17,D14='Read Me'!$A$18,'Read Me'!$B$18,D14='Read Me'!$A$19,'Read Me'!$B$19,D14='Read Me'!$A$20,'Read Me'!$B$20,D14='Read Me'!$A$21,'Read Me'!$B$21,D14='Read Me'!$A$22,'Read Me'!$B$22)</f>
        <v>#REF!</v>
      </c>
      <c r="F14" s="28" t="str">
        <f>IFERROR(__xludf.DUMMYFUNCTION("VLOOKUP($A14,IMPORTRANGE(""https://docs.google.com/spreadsheets/d/1xJXeo-_s5CtAsNkEkWY6zh5Jgc8uxaOe_V24M9xybh4/edit#gid=698294947"",""Master Coding Sheet !A1:L29""),4,false)"),"#REF!")</f>
        <v>#REF!</v>
      </c>
      <c r="G14" s="28" t="str">
        <f>IFs(F14='Read Me'!$A$7,'Read Me'!$B$7,F14='Read Me'!$A$8,'Read Me'!$B$8,F14='Read Me'!$A$9,'Read Me'!$B$9,F14='Read Me'!$A$10,'Read Me'!$B$10,F14='Read Me'!$A$11,'Read Me'!$B$11,F14='Read Me'!$A$12,'Read Me'!$B$12,F14='Read Me'!$A$13,'Read Me'!$B$13,F14='Read Me'!$A$14,'Read Me'!$B$14,F14='Read Me'!$A$15,'Read Me'!$B$15,F14='Read Me'!$A$16,'Read Me'!$B$16,F14='Read Me'!$A$17,'Read Me'!$B$17,F14='Read Me'!$A$18,'Read Me'!$B$18,F14='Read Me'!$A$19,'Read Me'!$B$19,F14='Read Me'!$A$20,'Read Me'!$B$20,F14='Read Me'!$A$21,'Read Me'!$B$21,F14='Read Me'!$A$22,'Read Me'!$B$22)</f>
        <v>#REF!</v>
      </c>
      <c r="H14" s="28" t="str">
        <f>IFERROR(__xludf.DUMMYFUNCTION("VLOOKUP($A14,IMPORTRANGE(""https://docs.google.com/spreadsheets/d/1xJXeo-_s5CtAsNkEkWY6zh5Jgc8uxaOe_V24M9xybh4/edit#gid=698294947"",""Master Coding Sheet !A1:L29""),5,false)"),"#REF!")</f>
        <v>#REF!</v>
      </c>
      <c r="I14" s="28" t="str">
        <f>IFs(H14='Read Me'!$A$7,'Read Me'!$B$7,H14='Read Me'!$A$8,'Read Me'!$B$8,H14='Read Me'!$A$9,'Read Me'!$B$9,H14='Read Me'!$A$10,'Read Me'!$B$10,H14='Read Me'!$A$11,'Read Me'!$B$11,H14='Read Me'!$A$12,'Read Me'!$B$12,H14='Read Me'!$A$13,'Read Me'!$B$13,H14='Read Me'!$A$14,'Read Me'!$B$14,H14='Read Me'!$A$15,'Read Me'!$B$15,H14='Read Me'!$A$16,'Read Me'!$B$16,H14='Read Me'!$A$17,'Read Me'!$B$17,H14='Read Me'!$A$18,'Read Me'!$B$18,H14='Read Me'!$A$19,'Read Me'!$B$19,H14='Read Me'!$A$20,'Read Me'!$B$20,H14='Read Me'!$A$21,'Read Me'!$B$21,H14='Read Me'!$A$22,'Read Me'!$B$22)</f>
        <v>#REF!</v>
      </c>
      <c r="J14" s="28" t="str">
        <f>IFERROR(__xludf.DUMMYFUNCTION("VLOOKUP($A14,IMPORTRANGE(""https://docs.google.com/spreadsheets/d/1xJXeo-_s5CtAsNkEkWY6zh5Jgc8uxaOe_V24M9xybh4/edit#gid=698294947"",""Master Coding Sheet !A1:L29""),6,false)"),"#REF!")</f>
        <v>#REF!</v>
      </c>
      <c r="K14" s="28" t="str">
        <f>IFs(J14='Read Me'!$A$7,'Read Me'!$B$7,J14='Read Me'!$A$8,'Read Me'!$B$8,J14='Read Me'!$A$9,'Read Me'!$B$9,J14='Read Me'!$A$10,'Read Me'!$B$10,J14='Read Me'!$A$11,'Read Me'!$B$11,J14='Read Me'!$A$12,'Read Me'!$B$12,J14='Read Me'!$A$13,'Read Me'!$B$13,J14='Read Me'!$A$14,'Read Me'!$B$14,J14='Read Me'!$A$15,'Read Me'!$B$15,J14='Read Me'!$A$16,'Read Me'!$B$16,J14='Read Me'!$A$17,'Read Me'!$B$17,J14='Read Me'!$A$18,'Read Me'!$B$18,J14='Read Me'!$A$19,'Read Me'!$B$19,J14='Read Me'!$A$20,'Read Me'!$B$20,J14='Read Me'!$A$21,'Read Me'!$B$21,J14='Read Me'!$A$22,'Read Me'!$B$22)</f>
        <v>#REF!</v>
      </c>
      <c r="L14" s="28" t="str">
        <f>IFERROR(__xludf.DUMMYFUNCTION("VLOOKUP($A14,IMPORTRANGE(""https://docs.google.com/spreadsheets/d/1xJXeo-_s5CtAsNkEkWY6zh5Jgc8uxaOe_V24M9xybh4/edit#gid=698294947"",""Master Coding Sheet !A1:L29""),7,false)"),"#REF!")</f>
        <v>#REF!</v>
      </c>
      <c r="M14" s="28" t="str">
        <f>IFs(L14='Read Me'!$A$7,'Read Me'!$B$7,L14='Read Me'!$A$8,'Read Me'!$B$8,L14='Read Me'!$A$9,'Read Me'!$B$9,L14='Read Me'!$A$10,'Read Me'!$B$10,L14='Read Me'!$A$11,'Read Me'!$B$11,L14='Read Me'!$A$12,'Read Me'!$B$12,L14='Read Me'!$A$13,'Read Me'!$B$13,L14='Read Me'!$A$14,'Read Me'!$B$14,L14='Read Me'!$A$15,'Read Me'!$B$15,L14='Read Me'!$A$16,'Read Me'!$B$16,L14='Read Me'!$A$17,'Read Me'!$B$17,L14='Read Me'!$A$18,'Read Me'!$B$18,L14='Read Me'!$A$19,'Read Me'!$B$19,L14='Read Me'!$A$20,'Read Me'!$B$20,L14='Read Me'!$A$21,'Read Me'!$B$21,L14='Read Me'!$A$22,'Read Me'!$B$22)</f>
        <v>#REF!</v>
      </c>
      <c r="N14" s="28" t="str">
        <f>IFERROR(__xludf.DUMMYFUNCTION("VLOOKUP($A14,IMPORTRANGE(""https://docs.google.com/spreadsheets/d/1xJXeo-_s5CtAsNkEkWY6zh5Jgc8uxaOe_V24M9xybh4/edit#gid=698294947"",""Master Coding Sheet !A1:L29""),8,false)"),"#REF!")</f>
        <v>#REF!</v>
      </c>
      <c r="O14" s="28" t="str">
        <f>IFs(N14='Read Me'!$A$7,'Read Me'!$B$7,N14='Read Me'!$A$8,'Read Me'!$B$8,N14='Read Me'!$A$9,'Read Me'!$B$9,N14='Read Me'!$A$10,'Read Me'!$B$10,N14='Read Me'!$A$11,'Read Me'!$B$11,N14='Read Me'!$A$12,'Read Me'!$B$12,N14='Read Me'!$A$13,'Read Me'!$B$13,N14='Read Me'!$A$14,'Read Me'!$B$14,N14='Read Me'!$A$15,'Read Me'!$B$15,N14='Read Me'!$A$16,'Read Me'!$B$16,N14='Read Me'!$A$17,'Read Me'!$B$17,N14='Read Me'!$A$18,'Read Me'!$B$18,N14='Read Me'!$A$19,'Read Me'!$B$19,N14='Read Me'!$A$20,'Read Me'!$B$20,N14='Read Me'!$A$21,'Read Me'!$B$21,N14='Read Me'!$A$22,'Read Me'!$B$22)</f>
        <v>#REF!</v>
      </c>
      <c r="P14" s="28" t="str">
        <f>IFERROR(__xludf.DUMMYFUNCTION("VLOOKUP($A14,IMPORTRANGE(""https://docs.google.com/spreadsheets/d/1xJXeo-_s5CtAsNkEkWY6zh5Jgc8uxaOe_V24M9xybh4/edit#gid=698294947"",""Master Coding Sheet !A1:L29""),9,false)"),"#REF!")</f>
        <v>#REF!</v>
      </c>
      <c r="Q14" s="28" t="str">
        <f>IFs(P14='Read Me'!$A$7,'Read Me'!$B$7,P14='Read Me'!$A$8,'Read Me'!$B$8,P14='Read Me'!$A$9,'Read Me'!$B$9,P14='Read Me'!$A$10,'Read Me'!$B$10,P14='Read Me'!$A$11,'Read Me'!$B$11,P14='Read Me'!$A$12,'Read Me'!$B$12,P14='Read Me'!$A$13,'Read Me'!$B$13,P14='Read Me'!$A$14,'Read Me'!$B$14,P14='Read Me'!$A$15,'Read Me'!$B$15,P14='Read Me'!$A$16,'Read Me'!$B$16,P14='Read Me'!$A$17,'Read Me'!$B$17,P14='Read Me'!$A$18,'Read Me'!$B$18,P14='Read Me'!$A$19,'Read Me'!$B$19,P14='Read Me'!$A$20,'Read Me'!$B$20,P14='Read Me'!$A$21,'Read Me'!$B$21,P14='Read Me'!$A$22,'Read Me'!$B$22,P14='Read Me'!$A$23,'Read Me'!$B$23)</f>
        <v>#REF!</v>
      </c>
      <c r="R14" s="28" t="str">
        <f>IFERROR(__xludf.DUMMYFUNCTION("VLOOKUP($A14,IMPORTRANGE(""https://docs.google.com/spreadsheets/d/1xJXeo-_s5CtAsNkEkWY6zh5Jgc8uxaOe_V24M9xybh4/edit#gid=698294947"",""Master Coding Sheet !A1:L29""),10,false)"),"#REF!")</f>
        <v>#REF!</v>
      </c>
      <c r="S14" s="28" t="str">
        <f>IFs(R14='Read Me'!$A$7,'Read Me'!$B$7,R14='Read Me'!$A$8,'Read Me'!$B$8,R14='Read Me'!$A$9,'Read Me'!$B$9,R14='Read Me'!$A$10,'Read Me'!$B$10,R14='Read Me'!$A$11,'Read Me'!$B$11,R14='Read Me'!$A$12,'Read Me'!$B$12,R14='Read Me'!$A$13,'Read Me'!$B$13,R14='Read Me'!$A$14,'Read Me'!$B$14,R14='Read Me'!$A$15,'Read Me'!$B$15,R14='Read Me'!$A$16,'Read Me'!$B$16,R14='Read Me'!$A$17,'Read Me'!$B$17,R14='Read Me'!$A$18,'Read Me'!$B$18,R14='Read Me'!$A$19,'Read Me'!$B$19,R14='Read Me'!$A$20,'Read Me'!$B$20,R14='Read Me'!$A$21,'Read Me'!$B$21,R14='Read Me'!$A$22,'Read Me'!$B$22)</f>
        <v>#REF!</v>
      </c>
      <c r="T14" s="28" t="str">
        <f>IFERROR(__xludf.DUMMYFUNCTION("VLOOKUP($A14,IMPORTRANGE(""https://docs.google.com/spreadsheets/d/1xJXeo-_s5CtAsNkEkWY6zh5Jgc8uxaOe_V24M9xybh4/edit#gid=698294947"",""Master Coding Sheet !A1:L29""),11,false)"),"#REF!")</f>
        <v>#REF!</v>
      </c>
      <c r="U14" s="28" t="str">
        <f>IFs(T14='Read Me'!$A$7,'Read Me'!$B$7,T14='Read Me'!$A$8,'Read Me'!$B$8,T14='Read Me'!$A$9,'Read Me'!$B$9,T14='Read Me'!$A$10,'Read Me'!$B$10,T14='Read Me'!$A$11,'Read Me'!$B$11,T14='Read Me'!$A$12,'Read Me'!$B$12,T14='Read Me'!$A$13,'Read Me'!$B$13,T14='Read Me'!$A$14,'Read Me'!$B$14,T14='Read Me'!$A$15,'Read Me'!$B$15,T14='Read Me'!$A$16,'Read Me'!$B$16,T14='Read Me'!$A$17,'Read Me'!$B$17,T14='Read Me'!$A$18,'Read Me'!$B$18,T14='Read Me'!$A$19,'Read Me'!$B$19,T14='Read Me'!$A$20,'Read Me'!$B$20,T14='Read Me'!$A$21,'Read Me'!$B$21,T14='Read Me'!$A$22,'Read Me'!$B$22,T14='Read Me'!$A$24,'Read Me'!$B$24)</f>
        <v>#REF!</v>
      </c>
      <c r="V14" s="28" t="str">
        <f>IFERROR(__xludf.DUMMYFUNCTION("VLOOKUP($A14,IMPORTRANGE(""https://docs.google.com/spreadsheets/d/1xJXeo-_s5CtAsNkEkWY6zh5Jgc8uxaOe_V24M9xybh4/edit#gid=698294947"",""Master Coding Sheet !A1:L29""),12,false)"),"#REF!")</f>
        <v>#REF!</v>
      </c>
      <c r="W14" s="28" t="str">
        <f>IFs(V14='Read Me'!$A$7,'Read Me'!$B$7,V14='Read Me'!$A$8,'Read Me'!$B$8,V14='Read Me'!$A$9,'Read Me'!$B$9,V14='Read Me'!$A$10,'Read Me'!$B$10,V14='Read Me'!$A$11,'Read Me'!$B$11,V14='Read Me'!$A$12,'Read Me'!$B$12,V14='Read Me'!$A$13,'Read Me'!$B$13,V14='Read Me'!$A$14,'Read Me'!$B$14,V14='Read Me'!$A$15,'Read Me'!$B$15,V14='Read Me'!$A$16,'Read Me'!$B$16,V14='Read Me'!$A$17,'Read Me'!$B$17,V14='Read Me'!$A$18,'Read Me'!$B$18,V14='Read Me'!$A$19,'Read Me'!$B$19,V14='Read Me'!$A$20,'Read Me'!$B$20,V14='Read Me'!$A$21,'Read Me'!$B$21,V14='Read Me'!$A$22,'Read Me'!$B$22,V14='Read Me'!$A$24,'Read Me'!$B$24)</f>
        <v>#REF!</v>
      </c>
    </row>
    <row r="15">
      <c r="A15" s="27" t="s">
        <v>112</v>
      </c>
      <c r="B15" s="28" t="str">
        <f>IFERROR(__xludf.DUMMYFUNCTION("VLOOKUP($A15,IMPORTRANGE(""https://docs.google.com/spreadsheets/d/1xJXeo-_s5CtAsNkEkWY6zh5Jgc8uxaOe_V24M9xybh4/edit#gid=698294947"",""Master Coding Sheet !A1:L29""),2,false)"),"#REF!")</f>
        <v>#REF!</v>
      </c>
      <c r="C15" s="28" t="str">
        <f>IFs(B15='Read Me'!$A$7,'Read Me'!$B$7,B15='Read Me'!$A$8,'Read Me'!$B$8,B15='Read Me'!$A$9,'Read Me'!$B$9,B15='Read Me'!$A$10,'Read Me'!$B$10,B15='Read Me'!$A$11,'Read Me'!$B$11,B15='Read Me'!$A$12,'Read Me'!$B$12,B15='Read Me'!$A$13,'Read Me'!$B$13,B15='Read Me'!$A$14,'Read Me'!$B$14,B15='Read Me'!$A$15,'Read Me'!$B$15,B15='Read Me'!$A$16,'Read Me'!$B$16,B15='Read Me'!$A$17,'Read Me'!$B$17,B15='Read Me'!$A$18,'Read Me'!$B$18,B15='Read Me'!$A$19,'Read Me'!$B$19,B15='Read Me'!$A$20,'Read Me'!$B$20,B15='Read Me'!$A$21,'Read Me'!$B$21,B15='Read Me'!$A$22,'Read Me'!$B$22)</f>
        <v>#REF!</v>
      </c>
      <c r="D15" s="28" t="str">
        <f>IFERROR(__xludf.DUMMYFUNCTION("VLOOKUP($A15,IMPORTRANGE(""https://docs.google.com/spreadsheets/d/1xJXeo-_s5CtAsNkEkWY6zh5Jgc8uxaOe_V24M9xybh4/edit#gid=698294947"",""Master Coding Sheet !A1:L29""),3,false)"),"#REF!")</f>
        <v>#REF!</v>
      </c>
      <c r="E15" s="28" t="str">
        <f>IFs(D15='Read Me'!$A$7,'Read Me'!$B$7,D15='Read Me'!$A$8,'Read Me'!$B$8,D15='Read Me'!$A$9,'Read Me'!$B$9,D15='Read Me'!$A$10,'Read Me'!$B$10,D15='Read Me'!$A$11,'Read Me'!$B$11,D15='Read Me'!$A$12,'Read Me'!$B$12,D15='Read Me'!$A$13,'Read Me'!$B$13,D15='Read Me'!$A$14,'Read Me'!$B$14,D15='Read Me'!$A$15,'Read Me'!$B$15,D15='Read Me'!$A$16,'Read Me'!$B$16,D15='Read Me'!$A$17,'Read Me'!$B$17,D15='Read Me'!$A$18,'Read Me'!$B$18,D15='Read Me'!$A$19,'Read Me'!$B$19,D15='Read Me'!$A$20,'Read Me'!$B$20,D15='Read Me'!$A$21,'Read Me'!$B$21,D15='Read Me'!$A$22,'Read Me'!$B$22)</f>
        <v>#REF!</v>
      </c>
      <c r="F15" s="28" t="str">
        <f>IFERROR(__xludf.DUMMYFUNCTION("VLOOKUP($A15,IMPORTRANGE(""https://docs.google.com/spreadsheets/d/1xJXeo-_s5CtAsNkEkWY6zh5Jgc8uxaOe_V24M9xybh4/edit#gid=698294947"",""Master Coding Sheet !A1:L29""),4,false)"),"#REF!")</f>
        <v>#REF!</v>
      </c>
      <c r="G15" s="28" t="str">
        <f>IFs(F15='Read Me'!$A$7,'Read Me'!$B$7,F15='Read Me'!$A$8,'Read Me'!$B$8,F15='Read Me'!$A$9,'Read Me'!$B$9,F15='Read Me'!$A$10,'Read Me'!$B$10,F15='Read Me'!$A$11,'Read Me'!$B$11,F15='Read Me'!$A$12,'Read Me'!$B$12,F15='Read Me'!$A$13,'Read Me'!$B$13,F15='Read Me'!$A$14,'Read Me'!$B$14,F15='Read Me'!$A$15,'Read Me'!$B$15,F15='Read Me'!$A$16,'Read Me'!$B$16,F15='Read Me'!$A$17,'Read Me'!$B$17,F15='Read Me'!$A$18,'Read Me'!$B$18,F15='Read Me'!$A$19,'Read Me'!$B$19,F15='Read Me'!$A$20,'Read Me'!$B$20,F15='Read Me'!$A$21,'Read Me'!$B$21,F15='Read Me'!$A$22,'Read Me'!$B$22)</f>
        <v>#REF!</v>
      </c>
      <c r="H15" s="28" t="str">
        <f>IFERROR(__xludf.DUMMYFUNCTION("VLOOKUP($A15,IMPORTRANGE(""https://docs.google.com/spreadsheets/d/1xJXeo-_s5CtAsNkEkWY6zh5Jgc8uxaOe_V24M9xybh4/edit#gid=698294947"",""Master Coding Sheet !A1:L29""),5,false)"),"#REF!")</f>
        <v>#REF!</v>
      </c>
      <c r="I15" s="28" t="str">
        <f>IFs(H15='Read Me'!$A$7,'Read Me'!$B$7,H15='Read Me'!$A$8,'Read Me'!$B$8,H15='Read Me'!$A$9,'Read Me'!$B$9,H15='Read Me'!$A$10,'Read Me'!$B$10,H15='Read Me'!$A$11,'Read Me'!$B$11,H15='Read Me'!$A$12,'Read Me'!$B$12,H15='Read Me'!$A$13,'Read Me'!$B$13,H15='Read Me'!$A$14,'Read Me'!$B$14,H15='Read Me'!$A$15,'Read Me'!$B$15,H15='Read Me'!$A$16,'Read Me'!$B$16,H15='Read Me'!$A$17,'Read Me'!$B$17,H15='Read Me'!$A$18,'Read Me'!$B$18,H15='Read Me'!$A$19,'Read Me'!$B$19,H15='Read Me'!$A$20,'Read Me'!$B$20,H15='Read Me'!$A$21,'Read Me'!$B$21,H15='Read Me'!$A$22,'Read Me'!$B$22)</f>
        <v>#REF!</v>
      </c>
      <c r="J15" s="28" t="str">
        <f>IFERROR(__xludf.DUMMYFUNCTION("VLOOKUP($A15,IMPORTRANGE(""https://docs.google.com/spreadsheets/d/1xJXeo-_s5CtAsNkEkWY6zh5Jgc8uxaOe_V24M9xybh4/edit#gid=698294947"",""Master Coding Sheet !A1:L29""),6,false)"),"#REF!")</f>
        <v>#REF!</v>
      </c>
      <c r="K15" s="28" t="str">
        <f>IFs(J15='Read Me'!$A$7,'Read Me'!$B$7,J15='Read Me'!$A$8,'Read Me'!$B$8,J15='Read Me'!$A$9,'Read Me'!$B$9,J15='Read Me'!$A$10,'Read Me'!$B$10,J15='Read Me'!$A$11,'Read Me'!$B$11,J15='Read Me'!$A$12,'Read Me'!$B$12,J15='Read Me'!$A$13,'Read Me'!$B$13,J15='Read Me'!$A$14,'Read Me'!$B$14,J15='Read Me'!$A$15,'Read Me'!$B$15,J15='Read Me'!$A$16,'Read Me'!$B$16,J15='Read Me'!$A$17,'Read Me'!$B$17,J15='Read Me'!$A$18,'Read Me'!$B$18,J15='Read Me'!$A$19,'Read Me'!$B$19,J15='Read Me'!$A$20,'Read Me'!$B$20,J15='Read Me'!$A$21,'Read Me'!$B$21,J15='Read Me'!$A$22,'Read Me'!$B$22)</f>
        <v>#REF!</v>
      </c>
      <c r="L15" s="28" t="str">
        <f>IFERROR(__xludf.DUMMYFUNCTION("VLOOKUP($A15,IMPORTRANGE(""https://docs.google.com/spreadsheets/d/1xJXeo-_s5CtAsNkEkWY6zh5Jgc8uxaOe_V24M9xybh4/edit#gid=698294947"",""Master Coding Sheet !A1:L29""),7,false)"),"#REF!")</f>
        <v>#REF!</v>
      </c>
      <c r="M15" s="28" t="str">
        <f>IFs(L15='Read Me'!$A$7,'Read Me'!$B$7,L15='Read Me'!$A$8,'Read Me'!$B$8,L15='Read Me'!$A$9,'Read Me'!$B$9,L15='Read Me'!$A$10,'Read Me'!$B$10,L15='Read Me'!$A$11,'Read Me'!$B$11,L15='Read Me'!$A$12,'Read Me'!$B$12,L15='Read Me'!$A$13,'Read Me'!$B$13,L15='Read Me'!$A$14,'Read Me'!$B$14,L15='Read Me'!$A$15,'Read Me'!$B$15,L15='Read Me'!$A$16,'Read Me'!$B$16,L15='Read Me'!$A$17,'Read Me'!$B$17,L15='Read Me'!$A$18,'Read Me'!$B$18,L15='Read Me'!$A$19,'Read Me'!$B$19,L15='Read Me'!$A$20,'Read Me'!$B$20,L15='Read Me'!$A$21,'Read Me'!$B$21,L15='Read Me'!$A$22,'Read Me'!$B$22)</f>
        <v>#REF!</v>
      </c>
      <c r="N15" s="28" t="str">
        <f>IFERROR(__xludf.DUMMYFUNCTION("VLOOKUP($A15,IMPORTRANGE(""https://docs.google.com/spreadsheets/d/1xJXeo-_s5CtAsNkEkWY6zh5Jgc8uxaOe_V24M9xybh4/edit#gid=698294947"",""Master Coding Sheet !A1:L29""),8,false)"),"#REF!")</f>
        <v>#REF!</v>
      </c>
      <c r="O15" s="28" t="str">
        <f>IFs(N15='Read Me'!$A$7,'Read Me'!$B$7,N15='Read Me'!$A$8,'Read Me'!$B$8,N15='Read Me'!$A$9,'Read Me'!$B$9,N15='Read Me'!$A$10,'Read Me'!$B$10,N15='Read Me'!$A$11,'Read Me'!$B$11,N15='Read Me'!$A$12,'Read Me'!$B$12,N15='Read Me'!$A$13,'Read Me'!$B$13,N15='Read Me'!$A$14,'Read Me'!$B$14,N15='Read Me'!$A$15,'Read Me'!$B$15,N15='Read Me'!$A$16,'Read Me'!$B$16,N15='Read Me'!$A$17,'Read Me'!$B$17,N15='Read Me'!$A$18,'Read Me'!$B$18,N15='Read Me'!$A$19,'Read Me'!$B$19,N15='Read Me'!$A$20,'Read Me'!$B$20,N15='Read Me'!$A$21,'Read Me'!$B$21,N15='Read Me'!$A$22,'Read Me'!$B$22)</f>
        <v>#REF!</v>
      </c>
      <c r="P15" s="28" t="str">
        <f>IFERROR(__xludf.DUMMYFUNCTION("VLOOKUP($A15,IMPORTRANGE(""https://docs.google.com/spreadsheets/d/1xJXeo-_s5CtAsNkEkWY6zh5Jgc8uxaOe_V24M9xybh4/edit#gid=698294947"",""Master Coding Sheet !A1:L29""),9,false)"),"#REF!")</f>
        <v>#REF!</v>
      </c>
      <c r="Q15" s="28" t="str">
        <f>IFs(P15='Read Me'!$A$7,'Read Me'!$B$7,P15='Read Me'!$A$8,'Read Me'!$B$8,P15='Read Me'!$A$9,'Read Me'!$B$9,P15='Read Me'!$A$10,'Read Me'!$B$10,P15='Read Me'!$A$11,'Read Me'!$B$11,P15='Read Me'!$A$12,'Read Me'!$B$12,P15='Read Me'!$A$13,'Read Me'!$B$13,P15='Read Me'!$A$14,'Read Me'!$B$14,P15='Read Me'!$A$15,'Read Me'!$B$15,P15='Read Me'!$A$16,'Read Me'!$B$16,P15='Read Me'!$A$17,'Read Me'!$B$17,P15='Read Me'!$A$18,'Read Me'!$B$18,P15='Read Me'!$A$19,'Read Me'!$B$19,P15='Read Me'!$A$20,'Read Me'!$B$20,P15='Read Me'!$A$21,'Read Me'!$B$21,P15='Read Me'!$A$22,'Read Me'!$B$22,P15='Read Me'!$A$23,'Read Me'!$B$23)</f>
        <v>#REF!</v>
      </c>
      <c r="R15" s="28" t="str">
        <f>IFERROR(__xludf.DUMMYFUNCTION("VLOOKUP($A15,IMPORTRANGE(""https://docs.google.com/spreadsheets/d/1xJXeo-_s5CtAsNkEkWY6zh5Jgc8uxaOe_V24M9xybh4/edit#gid=698294947"",""Master Coding Sheet !A1:L29""),10,false)"),"#REF!")</f>
        <v>#REF!</v>
      </c>
      <c r="S15" s="28" t="str">
        <f>IFs(R15='Read Me'!$A$7,'Read Me'!$B$7,R15='Read Me'!$A$8,'Read Me'!$B$8,R15='Read Me'!$A$9,'Read Me'!$B$9,R15='Read Me'!$A$10,'Read Me'!$B$10,R15='Read Me'!$A$11,'Read Me'!$B$11,R15='Read Me'!$A$12,'Read Me'!$B$12,R15='Read Me'!$A$13,'Read Me'!$B$13,R15='Read Me'!$A$14,'Read Me'!$B$14,R15='Read Me'!$A$15,'Read Me'!$B$15,R15='Read Me'!$A$16,'Read Me'!$B$16,R15='Read Me'!$A$17,'Read Me'!$B$17,R15='Read Me'!$A$18,'Read Me'!$B$18,R15='Read Me'!$A$19,'Read Me'!$B$19,R15='Read Me'!$A$20,'Read Me'!$B$20,R15='Read Me'!$A$21,'Read Me'!$B$21,R15='Read Me'!$A$22,'Read Me'!$B$22)</f>
        <v>#REF!</v>
      </c>
      <c r="T15" s="28" t="str">
        <f>IFERROR(__xludf.DUMMYFUNCTION("VLOOKUP($A15,IMPORTRANGE(""https://docs.google.com/spreadsheets/d/1xJXeo-_s5CtAsNkEkWY6zh5Jgc8uxaOe_V24M9xybh4/edit#gid=698294947"",""Master Coding Sheet !A1:L29""),11,false)"),"#REF!")</f>
        <v>#REF!</v>
      </c>
      <c r="U15" s="28" t="str">
        <f>IFs(T15='Read Me'!$A$7,'Read Me'!$B$7,T15='Read Me'!$A$8,'Read Me'!$B$8,T15='Read Me'!$A$9,'Read Me'!$B$9,T15='Read Me'!$A$10,'Read Me'!$B$10,T15='Read Me'!$A$11,'Read Me'!$B$11,T15='Read Me'!$A$12,'Read Me'!$B$12,T15='Read Me'!$A$13,'Read Me'!$B$13,T15='Read Me'!$A$14,'Read Me'!$B$14,T15='Read Me'!$A$15,'Read Me'!$B$15,T15='Read Me'!$A$16,'Read Me'!$B$16,T15='Read Me'!$A$17,'Read Me'!$B$17,T15='Read Me'!$A$18,'Read Me'!$B$18,T15='Read Me'!$A$19,'Read Me'!$B$19,T15='Read Me'!$A$20,'Read Me'!$B$20,T15='Read Me'!$A$21,'Read Me'!$B$21,T15='Read Me'!$A$22,'Read Me'!$B$22,T15='Read Me'!$A$24,'Read Me'!$B$24)</f>
        <v>#REF!</v>
      </c>
      <c r="V15" s="28" t="str">
        <f>IFERROR(__xludf.DUMMYFUNCTION("VLOOKUP($A15,IMPORTRANGE(""https://docs.google.com/spreadsheets/d/1xJXeo-_s5CtAsNkEkWY6zh5Jgc8uxaOe_V24M9xybh4/edit#gid=698294947"",""Master Coding Sheet !A1:L29""),12,false)"),"#REF!")</f>
        <v>#REF!</v>
      </c>
      <c r="W15" s="28" t="str">
        <f>IFs(V15='Read Me'!$A$7,'Read Me'!$B$7,V15='Read Me'!$A$8,'Read Me'!$B$8,V15='Read Me'!$A$9,'Read Me'!$B$9,V15='Read Me'!$A$10,'Read Me'!$B$10,V15='Read Me'!$A$11,'Read Me'!$B$11,V15='Read Me'!$A$12,'Read Me'!$B$12,V15='Read Me'!$A$13,'Read Me'!$B$13,V15='Read Me'!$A$14,'Read Me'!$B$14,V15='Read Me'!$A$15,'Read Me'!$B$15,V15='Read Me'!$A$16,'Read Me'!$B$16,V15='Read Me'!$A$17,'Read Me'!$B$17,V15='Read Me'!$A$18,'Read Me'!$B$18,V15='Read Me'!$A$19,'Read Me'!$B$19,V15='Read Me'!$A$20,'Read Me'!$B$20,V15='Read Me'!$A$21,'Read Me'!$B$21,V15='Read Me'!$A$22,'Read Me'!$B$22,V15='Read Me'!$A$24,'Read Me'!$B$24)</f>
        <v>#REF!</v>
      </c>
    </row>
    <row r="16">
      <c r="A16" s="27" t="s">
        <v>113</v>
      </c>
      <c r="B16" s="29" t="s">
        <v>100</v>
      </c>
      <c r="C16" s="28"/>
      <c r="D16" s="28" t="str">
        <f>IFERROR(__xludf.DUMMYFUNCTION("VLOOKUP($A16,IMPORTRANGE(""https://docs.google.com/spreadsheets/d/1xJXeo-_s5CtAsNkEkWY6zh5Jgc8uxaOe_V24M9xybh4/edit#gid=698294947"",""Master Coding Sheet !A1:L29""),3,false)"),"#REF!")</f>
        <v>#REF!</v>
      </c>
      <c r="E16" s="28" t="str">
        <f>IFs(D16='Read Me'!$A$7,'Read Me'!$B$7,D16='Read Me'!$A$8,'Read Me'!$B$8,D16='Read Me'!$A$9,'Read Me'!$B$9,D16='Read Me'!$A$10,'Read Me'!$B$10,D16='Read Me'!$A$11,'Read Me'!$B$11,D16='Read Me'!$A$12,'Read Me'!$B$12,D16='Read Me'!$A$13,'Read Me'!$B$13,D16='Read Me'!$A$14,'Read Me'!$B$14,D16='Read Me'!$A$15,'Read Me'!$B$15,D16='Read Me'!$A$16,'Read Me'!$B$16,D16='Read Me'!$A$17,'Read Me'!$B$17,D16='Read Me'!$A$18,'Read Me'!$B$18,D16='Read Me'!$A$19,'Read Me'!$B$19,D16='Read Me'!$A$20,'Read Me'!$B$20,D16='Read Me'!$A$21,'Read Me'!$B$21,D16='Read Me'!$A$22,'Read Me'!$B$22)</f>
        <v>#REF!</v>
      </c>
      <c r="F16" s="28" t="str">
        <f>IFERROR(__xludf.DUMMYFUNCTION("VLOOKUP($A16,IMPORTRANGE(""https://docs.google.com/spreadsheets/d/1xJXeo-_s5CtAsNkEkWY6zh5Jgc8uxaOe_V24M9xybh4/edit#gid=698294947"",""Master Coding Sheet !A1:L29""),4,false)"),"#REF!")</f>
        <v>#REF!</v>
      </c>
      <c r="G16" s="28" t="str">
        <f>IFs(F16='Read Me'!$A$7,'Read Me'!$B$7,F16='Read Me'!$A$8,'Read Me'!$B$8,F16='Read Me'!$A$9,'Read Me'!$B$9,F16='Read Me'!$A$10,'Read Me'!$B$10,F16='Read Me'!$A$11,'Read Me'!$B$11,F16='Read Me'!$A$12,'Read Me'!$B$12,F16='Read Me'!$A$13,'Read Me'!$B$13,F16='Read Me'!$A$14,'Read Me'!$B$14,F16='Read Me'!$A$15,'Read Me'!$B$15,F16='Read Me'!$A$16,'Read Me'!$B$16,F16='Read Me'!$A$17,'Read Me'!$B$17,F16='Read Me'!$A$18,'Read Me'!$B$18,F16='Read Me'!$A$19,'Read Me'!$B$19,F16='Read Me'!$A$20,'Read Me'!$B$20,F16='Read Me'!$A$21,'Read Me'!$B$21,F16='Read Me'!$A$22,'Read Me'!$B$22)</f>
        <v>#REF!</v>
      </c>
      <c r="H16" s="28" t="str">
        <f>IFERROR(__xludf.DUMMYFUNCTION("VLOOKUP($A16,IMPORTRANGE(""https://docs.google.com/spreadsheets/d/1xJXeo-_s5CtAsNkEkWY6zh5Jgc8uxaOe_V24M9xybh4/edit#gid=698294947"",""Master Coding Sheet !A1:L29""),5,false)"),"#REF!")</f>
        <v>#REF!</v>
      </c>
      <c r="I16" s="28" t="str">
        <f>IFs(H16='Read Me'!$A$7,'Read Me'!$B$7,H16='Read Me'!$A$8,'Read Me'!$B$8,H16='Read Me'!$A$9,'Read Me'!$B$9,H16='Read Me'!$A$10,'Read Me'!$B$10,H16='Read Me'!$A$11,'Read Me'!$B$11,H16='Read Me'!$A$12,'Read Me'!$B$12,H16='Read Me'!$A$13,'Read Me'!$B$13,H16='Read Me'!$A$14,'Read Me'!$B$14,H16='Read Me'!$A$15,'Read Me'!$B$15,H16='Read Me'!$A$16,'Read Me'!$B$16,H16='Read Me'!$A$17,'Read Me'!$B$17,H16='Read Me'!$A$18,'Read Me'!$B$18,H16='Read Me'!$A$19,'Read Me'!$B$19,H16='Read Me'!$A$20,'Read Me'!$B$20,H16='Read Me'!$A$21,'Read Me'!$B$21,H16='Read Me'!$A$22,'Read Me'!$B$22)</f>
        <v>#REF!</v>
      </c>
      <c r="J16" s="28" t="str">
        <f>IFERROR(__xludf.DUMMYFUNCTION("VLOOKUP($A16,IMPORTRANGE(""https://docs.google.com/spreadsheets/d/1xJXeo-_s5CtAsNkEkWY6zh5Jgc8uxaOe_V24M9xybh4/edit#gid=698294947"",""Master Coding Sheet !A1:L29""),6,false)"),"#REF!")</f>
        <v>#REF!</v>
      </c>
      <c r="K16" s="28" t="str">
        <f>IFs(J16='Read Me'!$A$7,'Read Me'!$B$7,J16='Read Me'!$A$8,'Read Me'!$B$8,J16='Read Me'!$A$9,'Read Me'!$B$9,J16='Read Me'!$A$10,'Read Me'!$B$10,J16='Read Me'!$A$11,'Read Me'!$B$11,J16='Read Me'!$A$12,'Read Me'!$B$12,J16='Read Me'!$A$13,'Read Me'!$B$13,J16='Read Me'!$A$14,'Read Me'!$B$14,J16='Read Me'!$A$15,'Read Me'!$B$15,J16='Read Me'!$A$16,'Read Me'!$B$16,J16='Read Me'!$A$17,'Read Me'!$B$17,J16='Read Me'!$A$18,'Read Me'!$B$18,J16='Read Me'!$A$19,'Read Me'!$B$19,J16='Read Me'!$A$20,'Read Me'!$B$20,J16='Read Me'!$A$21,'Read Me'!$B$21,J16='Read Me'!$A$22,'Read Me'!$B$22)</f>
        <v>#REF!</v>
      </c>
      <c r="L16" s="29" t="s">
        <v>100</v>
      </c>
      <c r="M16" s="28"/>
      <c r="N16" s="28" t="str">
        <f>IFERROR(__xludf.DUMMYFUNCTION("VLOOKUP($A16,IMPORTRANGE(""https://docs.google.com/spreadsheets/d/1xJXeo-_s5CtAsNkEkWY6zh5Jgc8uxaOe_V24M9xybh4/edit#gid=698294947"",""Master Coding Sheet !A1:L29""),8,false)"),"#REF!")</f>
        <v>#REF!</v>
      </c>
      <c r="O16" s="28" t="str">
        <f>IFs(N16='Read Me'!$A$7,'Read Me'!$B$7,N16='Read Me'!$A$8,'Read Me'!$B$8,N16='Read Me'!$A$9,'Read Me'!$B$9,N16='Read Me'!$A$10,'Read Me'!$B$10,N16='Read Me'!$A$11,'Read Me'!$B$11,N16='Read Me'!$A$12,'Read Me'!$B$12,N16='Read Me'!$A$13,'Read Me'!$B$13,N16='Read Me'!$A$14,'Read Me'!$B$14,N16='Read Me'!$A$15,'Read Me'!$B$15,N16='Read Me'!$A$16,'Read Me'!$B$16,N16='Read Me'!$A$17,'Read Me'!$B$17,N16='Read Me'!$A$18,'Read Me'!$B$18,N16='Read Me'!$A$19,'Read Me'!$B$19,N16='Read Me'!$A$20,'Read Me'!$B$20,N16='Read Me'!$A$21,'Read Me'!$B$21,N16='Read Me'!$A$22,'Read Me'!$B$22)</f>
        <v>#REF!</v>
      </c>
      <c r="P16" s="29" t="s">
        <v>100</v>
      </c>
      <c r="Q16" s="28"/>
      <c r="R16" s="29" t="s">
        <v>100</v>
      </c>
      <c r="S16" s="28"/>
      <c r="T16" s="28" t="str">
        <f>IFERROR(__xludf.DUMMYFUNCTION("VLOOKUP($A16,IMPORTRANGE(""https://docs.google.com/spreadsheets/d/1xJXeo-_s5CtAsNkEkWY6zh5Jgc8uxaOe_V24M9xybh4/edit#gid=698294947"",""Master Coding Sheet !A1:L29""),11,false)"),"#REF!")</f>
        <v>#REF!</v>
      </c>
      <c r="U16" s="28" t="str">
        <f>IFs(T16='Read Me'!$A$7,'Read Me'!$B$7,T16='Read Me'!$A$8,'Read Me'!$B$8,T16='Read Me'!$A$9,'Read Me'!$B$9,T16='Read Me'!$A$10,'Read Me'!$B$10,T16='Read Me'!$A$11,'Read Me'!$B$11,T16='Read Me'!$A$12,'Read Me'!$B$12,T16='Read Me'!$A$13,'Read Me'!$B$13,T16='Read Me'!$A$14,'Read Me'!$B$14,T16='Read Me'!$A$15,'Read Me'!$B$15,T16='Read Me'!$A$16,'Read Me'!$B$16,T16='Read Me'!$A$17,'Read Me'!$B$17,T16='Read Me'!$A$18,'Read Me'!$B$18,T16='Read Me'!$A$19,'Read Me'!$B$19,T16='Read Me'!$A$20,'Read Me'!$B$20,T16='Read Me'!$A$21,'Read Me'!$B$21,T16='Read Me'!$A$22,'Read Me'!$B$22,T16='Read Me'!$A$24,'Read Me'!$B$24)</f>
        <v>#REF!</v>
      </c>
      <c r="V16" s="28" t="str">
        <f>IFERROR(__xludf.DUMMYFUNCTION("VLOOKUP($A16,IMPORTRANGE(""https://docs.google.com/spreadsheets/d/1xJXeo-_s5CtAsNkEkWY6zh5Jgc8uxaOe_V24M9xybh4/edit#gid=698294947"",""Master Coding Sheet !A1:L29""),12,false)"),"#REF!")</f>
        <v>#REF!</v>
      </c>
      <c r="W16" s="28" t="str">
        <f>IFs(V16='Read Me'!$A$7,'Read Me'!$B$7,V16='Read Me'!$A$8,'Read Me'!$B$8,V16='Read Me'!$A$9,'Read Me'!$B$9,V16='Read Me'!$A$10,'Read Me'!$B$10,V16='Read Me'!$A$11,'Read Me'!$B$11,V16='Read Me'!$A$12,'Read Me'!$B$12,V16='Read Me'!$A$13,'Read Me'!$B$13,V16='Read Me'!$A$14,'Read Me'!$B$14,V16='Read Me'!$A$15,'Read Me'!$B$15,V16='Read Me'!$A$16,'Read Me'!$B$16,V16='Read Me'!$A$17,'Read Me'!$B$17,V16='Read Me'!$A$18,'Read Me'!$B$18,V16='Read Me'!$A$19,'Read Me'!$B$19,V16='Read Me'!$A$20,'Read Me'!$B$20,V16='Read Me'!$A$21,'Read Me'!$B$21,V16='Read Me'!$A$22,'Read Me'!$B$22,V16='Read Me'!$A$24,'Read Me'!$B$24)</f>
        <v>#REF!</v>
      </c>
    </row>
    <row r="17">
      <c r="A17" s="27" t="s">
        <v>114</v>
      </c>
      <c r="B17" s="28" t="str">
        <f>IFERROR(__xludf.DUMMYFUNCTION("VLOOKUP($A17,IMPORTRANGE(""https://docs.google.com/spreadsheets/d/1xJXeo-_s5CtAsNkEkWY6zh5Jgc8uxaOe_V24M9xybh4/edit#gid=698294947"",""Master Coding Sheet !A1:L29""),2,false)"),"#REF!")</f>
        <v>#REF!</v>
      </c>
      <c r="C17" s="28" t="str">
        <f>IFs(B17='Read Me'!$A$7,'Read Me'!$B$7,B17='Read Me'!$A$8,'Read Me'!$B$8,B17='Read Me'!$A$9,'Read Me'!$B$9,B17='Read Me'!$A$10,'Read Me'!$B$10,B17='Read Me'!$A$11,'Read Me'!$B$11,B17='Read Me'!$A$12,'Read Me'!$B$12,B17='Read Me'!$A$13,'Read Me'!$B$13,B17='Read Me'!$A$14,'Read Me'!$B$14,B17='Read Me'!$A$15,'Read Me'!$B$15,B17='Read Me'!$A$16,'Read Me'!$B$16,B17='Read Me'!$A$17,'Read Me'!$B$17,B17='Read Me'!$A$18,'Read Me'!$B$18,B17='Read Me'!$A$19,'Read Me'!$B$19,B17='Read Me'!$A$20,'Read Me'!$B$20,B17='Read Me'!$A$21,'Read Me'!$B$21,B17='Read Me'!$A$22,'Read Me'!$B$22)</f>
        <v>#REF!</v>
      </c>
      <c r="D17" s="28" t="str">
        <f>IFERROR(__xludf.DUMMYFUNCTION("VLOOKUP($A17,IMPORTRANGE(""https://docs.google.com/spreadsheets/d/1xJXeo-_s5CtAsNkEkWY6zh5Jgc8uxaOe_V24M9xybh4/edit#gid=698294947"",""Master Coding Sheet !A1:L29""),3,false)"),"#REF!")</f>
        <v>#REF!</v>
      </c>
      <c r="E17" s="28" t="str">
        <f>IFs(D17='Read Me'!$A$7,'Read Me'!$B$7,D17='Read Me'!$A$8,'Read Me'!$B$8,D17='Read Me'!$A$9,'Read Me'!$B$9,D17='Read Me'!$A$10,'Read Me'!$B$10,D17='Read Me'!$A$11,'Read Me'!$B$11,D17='Read Me'!$A$12,'Read Me'!$B$12,D17='Read Me'!$A$13,'Read Me'!$B$13,D17='Read Me'!$A$14,'Read Me'!$B$14,D17='Read Me'!$A$15,'Read Me'!$B$15,D17='Read Me'!$A$16,'Read Me'!$B$16,D17='Read Me'!$A$17,'Read Me'!$B$17,D17='Read Me'!$A$18,'Read Me'!$B$18,D17='Read Me'!$A$19,'Read Me'!$B$19,D17='Read Me'!$A$20,'Read Me'!$B$20,D17='Read Me'!$A$21,'Read Me'!$B$21,D17='Read Me'!$A$22,'Read Me'!$B$22)</f>
        <v>#REF!</v>
      </c>
      <c r="F17" s="28" t="str">
        <f>IFERROR(__xludf.DUMMYFUNCTION("VLOOKUP($A17,IMPORTRANGE(""https://docs.google.com/spreadsheets/d/1xJXeo-_s5CtAsNkEkWY6zh5Jgc8uxaOe_V24M9xybh4/edit#gid=698294947"",""Master Coding Sheet !A1:L29""),4,false)"),"#REF!")</f>
        <v>#REF!</v>
      </c>
      <c r="G17" s="28" t="str">
        <f>IFs(F17='Read Me'!$A$7,'Read Me'!$B$7,F17='Read Me'!$A$8,'Read Me'!$B$8,F17='Read Me'!$A$9,'Read Me'!$B$9,F17='Read Me'!$A$10,'Read Me'!$B$10,F17='Read Me'!$A$11,'Read Me'!$B$11,F17='Read Me'!$A$12,'Read Me'!$B$12,F17='Read Me'!$A$13,'Read Me'!$B$13,F17='Read Me'!$A$14,'Read Me'!$B$14,F17='Read Me'!$A$15,'Read Me'!$B$15,F17='Read Me'!$A$16,'Read Me'!$B$16,F17='Read Me'!$A$17,'Read Me'!$B$17,F17='Read Me'!$A$18,'Read Me'!$B$18,F17='Read Me'!$A$19,'Read Me'!$B$19,F17='Read Me'!$A$20,'Read Me'!$B$20,F17='Read Me'!$A$21,'Read Me'!$B$21,F17='Read Me'!$A$22,'Read Me'!$B$22)</f>
        <v>#REF!</v>
      </c>
      <c r="H17" s="28" t="str">
        <f>IFERROR(__xludf.DUMMYFUNCTION("VLOOKUP($A17,IMPORTRANGE(""https://docs.google.com/spreadsheets/d/1xJXeo-_s5CtAsNkEkWY6zh5Jgc8uxaOe_V24M9xybh4/edit#gid=698294947"",""Master Coding Sheet !A1:L29""),5,false)"),"#REF!")</f>
        <v>#REF!</v>
      </c>
      <c r="I17" s="28" t="str">
        <f>IFs(H17='Read Me'!$A$7,'Read Me'!$B$7,H17='Read Me'!$A$8,'Read Me'!$B$8,H17='Read Me'!$A$9,'Read Me'!$B$9,H17='Read Me'!$A$10,'Read Me'!$B$10,H17='Read Me'!$A$11,'Read Me'!$B$11,H17='Read Me'!$A$12,'Read Me'!$B$12,H17='Read Me'!$A$13,'Read Me'!$B$13,H17='Read Me'!$A$14,'Read Me'!$B$14,H17='Read Me'!$A$15,'Read Me'!$B$15,H17='Read Me'!$A$16,'Read Me'!$B$16,H17='Read Me'!$A$17,'Read Me'!$B$17,H17='Read Me'!$A$18,'Read Me'!$B$18,H17='Read Me'!$A$19,'Read Me'!$B$19,H17='Read Me'!$A$20,'Read Me'!$B$20,H17='Read Me'!$A$21,'Read Me'!$B$21,H17='Read Me'!$A$22,'Read Me'!$B$22)</f>
        <v>#REF!</v>
      </c>
      <c r="J17" s="28" t="str">
        <f>IFERROR(__xludf.DUMMYFUNCTION("VLOOKUP($A17,IMPORTRANGE(""https://docs.google.com/spreadsheets/d/1xJXeo-_s5CtAsNkEkWY6zh5Jgc8uxaOe_V24M9xybh4/edit#gid=698294947"",""Master Coding Sheet !A1:L29""),6,false)"),"#REF!")</f>
        <v>#REF!</v>
      </c>
      <c r="K17" s="28" t="str">
        <f>IFs(J17='Read Me'!$A$7,'Read Me'!$B$7,J17='Read Me'!$A$8,'Read Me'!$B$8,J17='Read Me'!$A$9,'Read Me'!$B$9,J17='Read Me'!$A$10,'Read Me'!$B$10,J17='Read Me'!$A$11,'Read Me'!$B$11,J17='Read Me'!$A$12,'Read Me'!$B$12,J17='Read Me'!$A$13,'Read Me'!$B$13,J17='Read Me'!$A$14,'Read Me'!$B$14,J17='Read Me'!$A$15,'Read Me'!$B$15,J17='Read Me'!$A$16,'Read Me'!$B$16,J17='Read Me'!$A$17,'Read Me'!$B$17,J17='Read Me'!$A$18,'Read Me'!$B$18,J17='Read Me'!$A$19,'Read Me'!$B$19,J17='Read Me'!$A$20,'Read Me'!$B$20,J17='Read Me'!$A$21,'Read Me'!$B$21,J17='Read Me'!$A$22,'Read Me'!$B$22)</f>
        <v>#REF!</v>
      </c>
      <c r="L17" s="28" t="str">
        <f>IFERROR(__xludf.DUMMYFUNCTION("VLOOKUP($A17,IMPORTRANGE(""https://docs.google.com/spreadsheets/d/1xJXeo-_s5CtAsNkEkWY6zh5Jgc8uxaOe_V24M9xybh4/edit#gid=698294947"",""Master Coding Sheet !A1:L29""),7,false)"),"#REF!")</f>
        <v>#REF!</v>
      </c>
      <c r="M17" s="28" t="str">
        <f>IFs(L17='Read Me'!$A$7,'Read Me'!$B$7,L17='Read Me'!$A$8,'Read Me'!$B$8,L17='Read Me'!$A$9,'Read Me'!$B$9,L17='Read Me'!$A$10,'Read Me'!$B$10,L17='Read Me'!$A$11,'Read Me'!$B$11,L17='Read Me'!$A$12,'Read Me'!$B$12,L17='Read Me'!$A$13,'Read Me'!$B$13,L17='Read Me'!$A$14,'Read Me'!$B$14,L17='Read Me'!$A$15,'Read Me'!$B$15,L17='Read Me'!$A$16,'Read Me'!$B$16,L17='Read Me'!$A$17,'Read Me'!$B$17,L17='Read Me'!$A$18,'Read Me'!$B$18,L17='Read Me'!$A$19,'Read Me'!$B$19,L17='Read Me'!$A$20,'Read Me'!$B$20,L17='Read Me'!$A$21,'Read Me'!$B$21,L17='Read Me'!$A$22,'Read Me'!$B$22)</f>
        <v>#REF!</v>
      </c>
      <c r="N17" s="28" t="str">
        <f>IFERROR(__xludf.DUMMYFUNCTION("VLOOKUP($A17,IMPORTRANGE(""https://docs.google.com/spreadsheets/d/1xJXeo-_s5CtAsNkEkWY6zh5Jgc8uxaOe_V24M9xybh4/edit#gid=698294947"",""Master Coding Sheet !A1:L29""),8,false)"),"#REF!")</f>
        <v>#REF!</v>
      </c>
      <c r="O17" s="28" t="str">
        <f>IFs(N17='Read Me'!$A$7,'Read Me'!$B$7,N17='Read Me'!$A$8,'Read Me'!$B$8,N17='Read Me'!$A$9,'Read Me'!$B$9,N17='Read Me'!$A$10,'Read Me'!$B$10,N17='Read Me'!$A$11,'Read Me'!$B$11,N17='Read Me'!$A$12,'Read Me'!$B$12,N17='Read Me'!$A$13,'Read Me'!$B$13,N17='Read Me'!$A$14,'Read Me'!$B$14,N17='Read Me'!$A$15,'Read Me'!$B$15,N17='Read Me'!$A$16,'Read Me'!$B$16,N17='Read Me'!$A$17,'Read Me'!$B$17,N17='Read Me'!$A$18,'Read Me'!$B$18,N17='Read Me'!$A$19,'Read Me'!$B$19,N17='Read Me'!$A$20,'Read Me'!$B$20,N17='Read Me'!$A$21,'Read Me'!$B$21,N17='Read Me'!$A$22,'Read Me'!$B$22)</f>
        <v>#REF!</v>
      </c>
      <c r="P17" s="28" t="str">
        <f>IFERROR(__xludf.DUMMYFUNCTION("VLOOKUP($A17,IMPORTRANGE(""https://docs.google.com/spreadsheets/d/1xJXeo-_s5CtAsNkEkWY6zh5Jgc8uxaOe_V24M9xybh4/edit#gid=698294947"",""Master Coding Sheet !A1:L29""),9,false)"),"#REF!")</f>
        <v>#REF!</v>
      </c>
      <c r="Q17" s="28" t="str">
        <f>IFs(P17='Read Me'!$A$7,'Read Me'!$B$7,P17='Read Me'!$A$8,'Read Me'!$B$8,P17='Read Me'!$A$9,'Read Me'!$B$9,P17='Read Me'!$A$10,'Read Me'!$B$10,P17='Read Me'!$A$11,'Read Me'!$B$11,P17='Read Me'!$A$12,'Read Me'!$B$12,P17='Read Me'!$A$13,'Read Me'!$B$13,P17='Read Me'!$A$14,'Read Me'!$B$14,P17='Read Me'!$A$15,'Read Me'!$B$15,P17='Read Me'!$A$16,'Read Me'!$B$16,P17='Read Me'!$A$17,'Read Me'!$B$17,P17='Read Me'!$A$18,'Read Me'!$B$18,P17='Read Me'!$A$19,'Read Me'!$B$19,P17='Read Me'!$A$20,'Read Me'!$B$20,P17='Read Me'!$A$21,'Read Me'!$B$21,P17='Read Me'!$A$22,'Read Me'!$B$22,P17='Read Me'!$A$23,'Read Me'!$B$23)</f>
        <v>#REF!</v>
      </c>
      <c r="R17" s="28" t="str">
        <f>IFERROR(__xludf.DUMMYFUNCTION("VLOOKUP($A17,IMPORTRANGE(""https://docs.google.com/spreadsheets/d/1xJXeo-_s5CtAsNkEkWY6zh5Jgc8uxaOe_V24M9xybh4/edit#gid=698294947"",""Master Coding Sheet !A1:L29""),10,false)"),"#REF!")</f>
        <v>#REF!</v>
      </c>
      <c r="S17" s="28" t="str">
        <f>IFs(R17='Read Me'!$A$7,'Read Me'!$B$7,R17='Read Me'!$A$8,'Read Me'!$B$8,R17='Read Me'!$A$9,'Read Me'!$B$9,R17='Read Me'!$A$10,'Read Me'!$B$10,R17='Read Me'!$A$11,'Read Me'!$B$11,R17='Read Me'!$A$12,'Read Me'!$B$12,R17='Read Me'!$A$13,'Read Me'!$B$13,R17='Read Me'!$A$14,'Read Me'!$B$14,R17='Read Me'!$A$15,'Read Me'!$B$15,R17='Read Me'!$A$16,'Read Me'!$B$16,R17='Read Me'!$A$17,'Read Me'!$B$17,R17='Read Me'!$A$18,'Read Me'!$B$18,R17='Read Me'!$A$19,'Read Me'!$B$19,R17='Read Me'!$A$20,'Read Me'!$B$20,R17='Read Me'!$A$21,'Read Me'!$B$21,R17='Read Me'!$A$22,'Read Me'!$B$22)</f>
        <v>#REF!</v>
      </c>
      <c r="T17" s="28" t="str">
        <f>IFERROR(__xludf.DUMMYFUNCTION("VLOOKUP($A17,IMPORTRANGE(""https://docs.google.com/spreadsheets/d/1xJXeo-_s5CtAsNkEkWY6zh5Jgc8uxaOe_V24M9xybh4/edit#gid=698294947"",""Master Coding Sheet !A1:L29""),11,false)"),"#REF!")</f>
        <v>#REF!</v>
      </c>
      <c r="U17" s="28" t="str">
        <f>IFs(T17='Read Me'!$A$7,'Read Me'!$B$7,T17='Read Me'!$A$8,'Read Me'!$B$8,T17='Read Me'!$A$9,'Read Me'!$B$9,T17='Read Me'!$A$10,'Read Me'!$B$10,T17='Read Me'!$A$11,'Read Me'!$B$11,T17='Read Me'!$A$12,'Read Me'!$B$12,T17='Read Me'!$A$13,'Read Me'!$B$13,T17='Read Me'!$A$14,'Read Me'!$B$14,T17='Read Me'!$A$15,'Read Me'!$B$15,T17='Read Me'!$A$16,'Read Me'!$B$16,T17='Read Me'!$A$17,'Read Me'!$B$17,T17='Read Me'!$A$18,'Read Me'!$B$18,T17='Read Me'!$A$19,'Read Me'!$B$19,T17='Read Me'!$A$20,'Read Me'!$B$20,T17='Read Me'!$A$21,'Read Me'!$B$21,T17='Read Me'!$A$22,'Read Me'!$B$22,T17='Read Me'!$A$24,'Read Me'!$B$24)</f>
        <v>#REF!</v>
      </c>
      <c r="V17" s="28" t="str">
        <f>IFERROR(__xludf.DUMMYFUNCTION("VLOOKUP($A17,IMPORTRANGE(""https://docs.google.com/spreadsheets/d/1xJXeo-_s5CtAsNkEkWY6zh5Jgc8uxaOe_V24M9xybh4/edit#gid=698294947"",""Master Coding Sheet !A1:L29""),12,false)"),"#REF!")</f>
        <v>#REF!</v>
      </c>
      <c r="W17" s="28" t="str">
        <f>IFs(V17='Read Me'!$A$7,'Read Me'!$B$7,V17='Read Me'!$A$8,'Read Me'!$B$8,V17='Read Me'!$A$9,'Read Me'!$B$9,V17='Read Me'!$A$10,'Read Me'!$B$10,V17='Read Me'!$A$11,'Read Me'!$B$11,V17='Read Me'!$A$12,'Read Me'!$B$12,V17='Read Me'!$A$13,'Read Me'!$B$13,V17='Read Me'!$A$14,'Read Me'!$B$14,V17='Read Me'!$A$15,'Read Me'!$B$15,V17='Read Me'!$A$16,'Read Me'!$B$16,V17='Read Me'!$A$17,'Read Me'!$B$17,V17='Read Me'!$A$18,'Read Me'!$B$18,V17='Read Me'!$A$19,'Read Me'!$B$19,V17='Read Me'!$A$20,'Read Me'!$B$20,V17='Read Me'!$A$21,'Read Me'!$B$21,V17='Read Me'!$A$22,'Read Me'!$B$22,V17='Read Me'!$A$24,'Read Me'!$B$24)</f>
        <v>#REF!</v>
      </c>
    </row>
    <row r="18">
      <c r="A18" s="27" t="s">
        <v>115</v>
      </c>
      <c r="B18" s="28" t="str">
        <f>IFERROR(__xludf.DUMMYFUNCTION("VLOOKUP($A18,IMPORTRANGE(""https://docs.google.com/spreadsheets/d/1xJXeo-_s5CtAsNkEkWY6zh5Jgc8uxaOe_V24M9xybh4/edit#gid=698294947"",""Master Coding Sheet !A1:L29""),2,false)"),"#REF!")</f>
        <v>#REF!</v>
      </c>
      <c r="C18" s="28" t="str">
        <f>IFs(B18='Read Me'!$A$7,'Read Me'!$B$7,B18='Read Me'!$A$8,'Read Me'!$B$8,B18='Read Me'!$A$9,'Read Me'!$B$9,B18='Read Me'!$A$10,'Read Me'!$B$10,B18='Read Me'!$A$11,'Read Me'!$B$11,B18='Read Me'!$A$12,'Read Me'!$B$12,B18='Read Me'!$A$13,'Read Me'!$B$13,B18='Read Me'!$A$14,'Read Me'!$B$14,B18='Read Me'!$A$15,'Read Me'!$B$15,B18='Read Me'!$A$16,'Read Me'!$B$16,B18='Read Me'!$A$17,'Read Me'!$B$17,B18='Read Me'!$A$18,'Read Me'!$B$18,B18='Read Me'!$A$19,'Read Me'!$B$19,B18='Read Me'!$A$20,'Read Me'!$B$20,B18='Read Me'!$A$21,'Read Me'!$B$21,B18='Read Me'!$A$22,'Read Me'!$B$22)</f>
        <v>#REF!</v>
      </c>
      <c r="D18" s="29" t="s">
        <v>100</v>
      </c>
      <c r="E18" s="28"/>
      <c r="F18" s="28" t="str">
        <f>IFERROR(__xludf.DUMMYFUNCTION("VLOOKUP($A18,IMPORTRANGE(""https://docs.google.com/spreadsheets/d/1xJXeo-_s5CtAsNkEkWY6zh5Jgc8uxaOe_V24M9xybh4/edit#gid=698294947"",""Master Coding Sheet !A1:L29""),4,false)"),"#REF!")</f>
        <v>#REF!</v>
      </c>
      <c r="G18" s="28" t="str">
        <f>IFs(F18='Read Me'!$A$7,'Read Me'!$B$7,F18='Read Me'!$A$8,'Read Me'!$B$8,F18='Read Me'!$A$9,'Read Me'!$B$9,F18='Read Me'!$A$10,'Read Me'!$B$10,F18='Read Me'!$A$11,'Read Me'!$B$11,F18='Read Me'!$A$12,'Read Me'!$B$12,F18='Read Me'!$A$13,'Read Me'!$B$13,F18='Read Me'!$A$14,'Read Me'!$B$14,F18='Read Me'!$A$15,'Read Me'!$B$15,F18='Read Me'!$A$16,'Read Me'!$B$16,F18='Read Me'!$A$17,'Read Me'!$B$17,F18='Read Me'!$A$18,'Read Me'!$B$18,F18='Read Me'!$A$19,'Read Me'!$B$19,F18='Read Me'!$A$20,'Read Me'!$B$20,F18='Read Me'!$A$21,'Read Me'!$B$21,F18='Read Me'!$A$22,'Read Me'!$B$22)</f>
        <v>#REF!</v>
      </c>
      <c r="H18" s="28" t="str">
        <f>IFERROR(__xludf.DUMMYFUNCTION("VLOOKUP($A18,IMPORTRANGE(""https://docs.google.com/spreadsheets/d/1xJXeo-_s5CtAsNkEkWY6zh5Jgc8uxaOe_V24M9xybh4/edit#gid=698294947"",""Master Coding Sheet !A1:L29""),5,false)"),"#REF!")</f>
        <v>#REF!</v>
      </c>
      <c r="I18" s="28" t="str">
        <f>IFs(H18='Read Me'!$A$7,'Read Me'!$B$7,H18='Read Me'!$A$8,'Read Me'!$B$8,H18='Read Me'!$A$9,'Read Me'!$B$9,H18='Read Me'!$A$10,'Read Me'!$B$10,H18='Read Me'!$A$11,'Read Me'!$B$11,H18='Read Me'!$A$12,'Read Me'!$B$12,H18='Read Me'!$A$13,'Read Me'!$B$13,H18='Read Me'!$A$14,'Read Me'!$B$14,H18='Read Me'!$A$15,'Read Me'!$B$15,H18='Read Me'!$A$16,'Read Me'!$B$16,H18='Read Me'!$A$17,'Read Me'!$B$17,H18='Read Me'!$A$18,'Read Me'!$B$18,H18='Read Me'!$A$19,'Read Me'!$B$19,H18='Read Me'!$A$20,'Read Me'!$B$20,H18='Read Me'!$A$21,'Read Me'!$B$21,H18='Read Me'!$A$22,'Read Me'!$B$22)</f>
        <v>#REF!</v>
      </c>
      <c r="J18" s="28" t="str">
        <f>IFERROR(__xludf.DUMMYFUNCTION("VLOOKUP($A18,IMPORTRANGE(""https://docs.google.com/spreadsheets/d/1xJXeo-_s5CtAsNkEkWY6zh5Jgc8uxaOe_V24M9xybh4/edit#gid=698294947"",""Master Coding Sheet !A1:L29""),6,false)"),"#REF!")</f>
        <v>#REF!</v>
      </c>
      <c r="K18" s="28" t="str">
        <f>IFs(J18='Read Me'!$A$7,'Read Me'!$B$7,J18='Read Me'!$A$8,'Read Me'!$B$8,J18='Read Me'!$A$9,'Read Me'!$B$9,J18='Read Me'!$A$10,'Read Me'!$B$10,J18='Read Me'!$A$11,'Read Me'!$B$11,J18='Read Me'!$A$12,'Read Me'!$B$12,J18='Read Me'!$A$13,'Read Me'!$B$13,J18='Read Me'!$A$14,'Read Me'!$B$14,J18='Read Me'!$A$15,'Read Me'!$B$15,J18='Read Me'!$A$16,'Read Me'!$B$16,J18='Read Me'!$A$17,'Read Me'!$B$17,J18='Read Me'!$A$18,'Read Me'!$B$18,J18='Read Me'!$A$19,'Read Me'!$B$19,J18='Read Me'!$A$20,'Read Me'!$B$20,J18='Read Me'!$A$21,'Read Me'!$B$21,J18='Read Me'!$A$22,'Read Me'!$B$22)</f>
        <v>#REF!</v>
      </c>
      <c r="L18" s="28" t="str">
        <f>IFERROR(__xludf.DUMMYFUNCTION("VLOOKUP($A18,IMPORTRANGE(""https://docs.google.com/spreadsheets/d/1xJXeo-_s5CtAsNkEkWY6zh5Jgc8uxaOe_V24M9xybh4/edit#gid=698294947"",""Master Coding Sheet !A1:L29""),7,false)"),"#REF!")</f>
        <v>#REF!</v>
      </c>
      <c r="M18" s="28" t="str">
        <f>IFs(L18='Read Me'!$A$7,'Read Me'!$B$7,L18='Read Me'!$A$8,'Read Me'!$B$8,L18='Read Me'!$A$9,'Read Me'!$B$9,L18='Read Me'!$A$10,'Read Me'!$B$10,L18='Read Me'!$A$11,'Read Me'!$B$11,L18='Read Me'!$A$12,'Read Me'!$B$12,L18='Read Me'!$A$13,'Read Me'!$B$13,L18='Read Me'!$A$14,'Read Me'!$B$14,L18='Read Me'!$A$15,'Read Me'!$B$15,L18='Read Me'!$A$16,'Read Me'!$B$16,L18='Read Me'!$A$17,'Read Me'!$B$17,L18='Read Me'!$A$18,'Read Me'!$B$18,L18='Read Me'!$A$19,'Read Me'!$B$19,L18='Read Me'!$A$20,'Read Me'!$B$20,L18='Read Me'!$A$21,'Read Me'!$B$21,L18='Read Me'!$A$22,'Read Me'!$B$22)</f>
        <v>#REF!</v>
      </c>
      <c r="N18" s="29" t="s">
        <v>100</v>
      </c>
      <c r="O18" s="28"/>
      <c r="P18" s="29" t="s">
        <v>100</v>
      </c>
      <c r="Q18" s="28"/>
      <c r="R18" s="28" t="str">
        <f>IFERROR(__xludf.DUMMYFUNCTION("VLOOKUP($A18,IMPORTRANGE(""https://docs.google.com/spreadsheets/d/1xJXeo-_s5CtAsNkEkWY6zh5Jgc8uxaOe_V24M9xybh4/edit#gid=698294947"",""Master Coding Sheet !A1:L29""),10,false)"),"#REF!")</f>
        <v>#REF!</v>
      </c>
      <c r="S18" s="28" t="str">
        <f>IFs(R18='Read Me'!$A$7,'Read Me'!$B$7,R18='Read Me'!$A$8,'Read Me'!$B$8,R18='Read Me'!$A$9,'Read Me'!$B$9,R18='Read Me'!$A$10,'Read Me'!$B$10,R18='Read Me'!$A$11,'Read Me'!$B$11,R18='Read Me'!$A$12,'Read Me'!$B$12,R18='Read Me'!$A$13,'Read Me'!$B$13,R18='Read Me'!$A$14,'Read Me'!$B$14,R18='Read Me'!$A$15,'Read Me'!$B$15,R18='Read Me'!$A$16,'Read Me'!$B$16,R18='Read Me'!$A$17,'Read Me'!$B$17,R18='Read Me'!$A$18,'Read Me'!$B$18,R18='Read Me'!$A$19,'Read Me'!$B$19,R18='Read Me'!$A$20,'Read Me'!$B$20,R18='Read Me'!$A$21,'Read Me'!$B$21,R18='Read Me'!$A$22,'Read Me'!$B$22)</f>
        <v>#REF!</v>
      </c>
      <c r="T18" s="29" t="s">
        <v>100</v>
      </c>
      <c r="U18" s="28"/>
      <c r="V18" s="29" t="s">
        <v>100</v>
      </c>
      <c r="W18" s="28"/>
    </row>
    <row r="19">
      <c r="A19" s="27" t="s">
        <v>116</v>
      </c>
      <c r="B19" s="29" t="s">
        <v>100</v>
      </c>
      <c r="C19" s="28"/>
      <c r="D19" s="29" t="s">
        <v>100</v>
      </c>
      <c r="E19" s="28"/>
      <c r="F19" s="29" t="s">
        <v>100</v>
      </c>
      <c r="G19" s="28"/>
      <c r="H19" s="29" t="s">
        <v>100</v>
      </c>
      <c r="I19" s="28"/>
      <c r="J19" s="29" t="s">
        <v>100</v>
      </c>
      <c r="K19" s="28"/>
      <c r="L19" s="29" t="s">
        <v>100</v>
      </c>
      <c r="M19" s="28"/>
      <c r="N19" s="29" t="s">
        <v>100</v>
      </c>
      <c r="O19" s="28"/>
      <c r="P19" s="29" t="s">
        <v>100</v>
      </c>
      <c r="Q19" s="28"/>
      <c r="R19" s="29" t="s">
        <v>100</v>
      </c>
      <c r="S19" s="28"/>
      <c r="T19" s="29" t="s">
        <v>100</v>
      </c>
      <c r="U19" s="28"/>
      <c r="V19" s="29" t="s">
        <v>100</v>
      </c>
      <c r="W19" s="28"/>
    </row>
    <row r="20">
      <c r="A20" s="27" t="s">
        <v>117</v>
      </c>
      <c r="B20" s="28" t="str">
        <f>IFERROR(__xludf.DUMMYFUNCTION("VLOOKUP($A20,IMPORTRANGE(""https://docs.google.com/spreadsheets/d/1xJXeo-_s5CtAsNkEkWY6zh5Jgc8uxaOe_V24M9xybh4/edit#gid=698294947"",""Master Coding Sheet !A1:L29""),2,false)"),"#REF!")</f>
        <v>#REF!</v>
      </c>
      <c r="C20" s="28" t="str">
        <f>IFs(B20='Read Me'!$A$7,'Read Me'!$B$7,B20='Read Me'!$A$8,'Read Me'!$B$8,B20='Read Me'!$A$9,'Read Me'!$B$9,B20='Read Me'!$A$10,'Read Me'!$B$10,B20='Read Me'!$A$11,'Read Me'!$B$11,B20='Read Me'!$A$12,'Read Me'!$B$12,B20='Read Me'!$A$13,'Read Me'!$B$13,B20='Read Me'!$A$14,'Read Me'!$B$14,B20='Read Me'!$A$15,'Read Me'!$B$15,B20='Read Me'!$A$16,'Read Me'!$B$16,B20='Read Me'!$A$17,'Read Me'!$B$17,B20='Read Me'!$A$18,'Read Me'!$B$18,B20='Read Me'!$A$19,'Read Me'!$B$19,B20='Read Me'!$A$20,'Read Me'!$B$20,B20='Read Me'!$A$21,'Read Me'!$B$21,B20='Read Me'!$A$22,'Read Me'!$B$22)</f>
        <v>#REF!</v>
      </c>
      <c r="D20" s="28" t="str">
        <f>IFERROR(__xludf.DUMMYFUNCTION("VLOOKUP($A20,IMPORTRANGE(""https://docs.google.com/spreadsheets/d/1xJXeo-_s5CtAsNkEkWY6zh5Jgc8uxaOe_V24M9xybh4/edit#gid=698294947"",""Master Coding Sheet !A1:L29""),3,false)"),"#REF!")</f>
        <v>#REF!</v>
      </c>
      <c r="E20" s="28" t="str">
        <f>IFs(D20='Read Me'!$A$7,'Read Me'!$B$7,D20='Read Me'!$A$8,'Read Me'!$B$8,D20='Read Me'!$A$9,'Read Me'!$B$9,D20='Read Me'!$A$10,'Read Me'!$B$10,D20='Read Me'!$A$11,'Read Me'!$B$11,D20='Read Me'!$A$12,'Read Me'!$B$12,D20='Read Me'!$A$13,'Read Me'!$B$13,D20='Read Me'!$A$14,'Read Me'!$B$14,D20='Read Me'!$A$15,'Read Me'!$B$15,D20='Read Me'!$A$16,'Read Me'!$B$16,D20='Read Me'!$A$17,'Read Me'!$B$17,D20='Read Me'!$A$18,'Read Me'!$B$18,D20='Read Me'!$A$19,'Read Me'!$B$19,D20='Read Me'!$A$20,'Read Me'!$B$20,D20='Read Me'!$A$21,'Read Me'!$B$21,D20='Read Me'!$A$22,'Read Me'!$B$22)</f>
        <v>#REF!</v>
      </c>
      <c r="F20" s="28" t="str">
        <f>IFERROR(__xludf.DUMMYFUNCTION("VLOOKUP($A20,IMPORTRANGE(""https://docs.google.com/spreadsheets/d/1xJXeo-_s5CtAsNkEkWY6zh5Jgc8uxaOe_V24M9xybh4/edit#gid=698294947"",""Master Coding Sheet !A1:L29""),4,false)"),"#REF!")</f>
        <v>#REF!</v>
      </c>
      <c r="G20" s="28" t="str">
        <f>IFs(F20='Read Me'!$A$7,'Read Me'!$B$7,F20='Read Me'!$A$8,'Read Me'!$B$8,F20='Read Me'!$A$9,'Read Me'!$B$9,F20='Read Me'!$A$10,'Read Me'!$B$10,F20='Read Me'!$A$11,'Read Me'!$B$11,F20='Read Me'!$A$12,'Read Me'!$B$12,F20='Read Me'!$A$13,'Read Me'!$B$13,F20='Read Me'!$A$14,'Read Me'!$B$14,F20='Read Me'!$A$15,'Read Me'!$B$15,F20='Read Me'!$A$16,'Read Me'!$B$16,F20='Read Me'!$A$17,'Read Me'!$B$17,F20='Read Me'!$A$18,'Read Me'!$B$18,F20='Read Me'!$A$19,'Read Me'!$B$19,F20='Read Me'!$A$20,'Read Me'!$B$20,F20='Read Me'!$A$21,'Read Me'!$B$21,F20='Read Me'!$A$22,'Read Me'!$B$22)</f>
        <v>#REF!</v>
      </c>
      <c r="H20" s="28" t="str">
        <f>IFERROR(__xludf.DUMMYFUNCTION("VLOOKUP($A20,IMPORTRANGE(""https://docs.google.com/spreadsheets/d/1xJXeo-_s5CtAsNkEkWY6zh5Jgc8uxaOe_V24M9xybh4/edit#gid=698294947"",""Master Coding Sheet !A1:L29""),5,false)"),"#REF!")</f>
        <v>#REF!</v>
      </c>
      <c r="I20" s="28" t="str">
        <f>IFs(H20='Read Me'!$A$7,'Read Me'!$B$7,H20='Read Me'!$A$8,'Read Me'!$B$8,H20='Read Me'!$A$9,'Read Me'!$B$9,H20='Read Me'!$A$10,'Read Me'!$B$10,H20='Read Me'!$A$11,'Read Me'!$B$11,H20='Read Me'!$A$12,'Read Me'!$B$12,H20='Read Me'!$A$13,'Read Me'!$B$13,H20='Read Me'!$A$14,'Read Me'!$B$14,H20='Read Me'!$A$15,'Read Me'!$B$15,H20='Read Me'!$A$16,'Read Me'!$B$16,H20='Read Me'!$A$17,'Read Me'!$B$17,H20='Read Me'!$A$18,'Read Me'!$B$18,H20='Read Me'!$A$19,'Read Me'!$B$19,H20='Read Me'!$A$20,'Read Me'!$B$20,H20='Read Me'!$A$21,'Read Me'!$B$21,H20='Read Me'!$A$22,'Read Me'!$B$22)</f>
        <v>#REF!</v>
      </c>
      <c r="J20" s="28" t="str">
        <f>IFERROR(__xludf.DUMMYFUNCTION("VLOOKUP($A20,IMPORTRANGE(""https://docs.google.com/spreadsheets/d/1xJXeo-_s5CtAsNkEkWY6zh5Jgc8uxaOe_V24M9xybh4/edit#gid=698294947"",""Master Coding Sheet !A1:L29""),6,false)"),"#REF!")</f>
        <v>#REF!</v>
      </c>
      <c r="K20" s="28" t="str">
        <f>IFs(J20='Read Me'!$A$7,'Read Me'!$B$7,J20='Read Me'!$A$8,'Read Me'!$B$8,J20='Read Me'!$A$9,'Read Me'!$B$9,J20='Read Me'!$A$10,'Read Me'!$B$10,J20='Read Me'!$A$11,'Read Me'!$B$11,J20='Read Me'!$A$12,'Read Me'!$B$12,J20='Read Me'!$A$13,'Read Me'!$B$13,J20='Read Me'!$A$14,'Read Me'!$B$14,J20='Read Me'!$A$15,'Read Me'!$B$15,J20='Read Me'!$A$16,'Read Me'!$B$16,J20='Read Me'!$A$17,'Read Me'!$B$17,J20='Read Me'!$A$18,'Read Me'!$B$18,J20='Read Me'!$A$19,'Read Me'!$B$19,J20='Read Me'!$A$20,'Read Me'!$B$20,J20='Read Me'!$A$21,'Read Me'!$B$21,J20='Read Me'!$A$22,'Read Me'!$B$22)</f>
        <v>#REF!</v>
      </c>
      <c r="L20" s="28" t="str">
        <f>IFERROR(__xludf.DUMMYFUNCTION("VLOOKUP($A20,IMPORTRANGE(""https://docs.google.com/spreadsheets/d/1xJXeo-_s5CtAsNkEkWY6zh5Jgc8uxaOe_V24M9xybh4/edit#gid=698294947"",""Master Coding Sheet !A1:L29""),7,false)"),"#REF!")</f>
        <v>#REF!</v>
      </c>
      <c r="M20" s="28" t="str">
        <f>IFs(L20='Read Me'!$A$7,'Read Me'!$B$7,L20='Read Me'!$A$8,'Read Me'!$B$8,L20='Read Me'!$A$9,'Read Me'!$B$9,L20='Read Me'!$A$10,'Read Me'!$B$10,L20='Read Me'!$A$11,'Read Me'!$B$11,L20='Read Me'!$A$12,'Read Me'!$B$12,L20='Read Me'!$A$13,'Read Me'!$B$13,L20='Read Me'!$A$14,'Read Me'!$B$14,L20='Read Me'!$A$15,'Read Me'!$B$15,L20='Read Me'!$A$16,'Read Me'!$B$16,L20='Read Me'!$A$17,'Read Me'!$B$17,L20='Read Me'!$A$18,'Read Me'!$B$18,L20='Read Me'!$A$19,'Read Me'!$B$19,L20='Read Me'!$A$20,'Read Me'!$B$20,L20='Read Me'!$A$21,'Read Me'!$B$21,L20='Read Me'!$A$22,'Read Me'!$B$22)</f>
        <v>#REF!</v>
      </c>
      <c r="N20" s="28" t="str">
        <f>IFERROR(__xludf.DUMMYFUNCTION("VLOOKUP($A20,IMPORTRANGE(""https://docs.google.com/spreadsheets/d/1xJXeo-_s5CtAsNkEkWY6zh5Jgc8uxaOe_V24M9xybh4/edit#gid=698294947"",""Master Coding Sheet !A1:L29""),8,false)"),"#REF!")</f>
        <v>#REF!</v>
      </c>
      <c r="O20" s="28" t="str">
        <f>IFs(N20='Read Me'!$A$7,'Read Me'!$B$7,N20='Read Me'!$A$8,'Read Me'!$B$8,N20='Read Me'!$A$9,'Read Me'!$B$9,N20='Read Me'!$A$10,'Read Me'!$B$10,N20='Read Me'!$A$11,'Read Me'!$B$11,N20='Read Me'!$A$12,'Read Me'!$B$12,N20='Read Me'!$A$13,'Read Me'!$B$13,N20='Read Me'!$A$14,'Read Me'!$B$14,N20='Read Me'!$A$15,'Read Me'!$B$15,N20='Read Me'!$A$16,'Read Me'!$B$16,N20='Read Me'!$A$17,'Read Me'!$B$17,N20='Read Me'!$A$18,'Read Me'!$B$18,N20='Read Me'!$A$19,'Read Me'!$B$19,N20='Read Me'!$A$20,'Read Me'!$B$20,N20='Read Me'!$A$21,'Read Me'!$B$21,N20='Read Me'!$A$22,'Read Me'!$B$22)</f>
        <v>#REF!</v>
      </c>
      <c r="P20" s="28" t="str">
        <f>IFERROR(__xludf.DUMMYFUNCTION("VLOOKUP($A20,IMPORTRANGE(""https://docs.google.com/spreadsheets/d/1xJXeo-_s5CtAsNkEkWY6zh5Jgc8uxaOe_V24M9xybh4/edit#gid=698294947"",""Master Coding Sheet !A1:L29""),9,false)"),"#REF!")</f>
        <v>#REF!</v>
      </c>
      <c r="Q20" s="28" t="str">
        <f>IFs(P20='Read Me'!$A$7,'Read Me'!$B$7,P20='Read Me'!$A$8,'Read Me'!$B$8,P20='Read Me'!$A$9,'Read Me'!$B$9,P20='Read Me'!$A$10,'Read Me'!$B$10,P20='Read Me'!$A$11,'Read Me'!$B$11,P20='Read Me'!$A$12,'Read Me'!$B$12,P20='Read Me'!$A$13,'Read Me'!$B$13,P20='Read Me'!$A$14,'Read Me'!$B$14,P20='Read Me'!$A$15,'Read Me'!$B$15,P20='Read Me'!$A$16,'Read Me'!$B$16,P20='Read Me'!$A$17,'Read Me'!$B$17,P20='Read Me'!$A$18,'Read Me'!$B$18,P20='Read Me'!$A$19,'Read Me'!$B$19,P20='Read Me'!$A$20,'Read Me'!$B$20,P20='Read Me'!$A$21,'Read Me'!$B$21,P20='Read Me'!$A$22,'Read Me'!$B$22,P20='Read Me'!$A$23,'Read Me'!$B$23)</f>
        <v>#REF!</v>
      </c>
      <c r="R20" s="28" t="str">
        <f>IFERROR(__xludf.DUMMYFUNCTION("VLOOKUP($A20,IMPORTRANGE(""https://docs.google.com/spreadsheets/d/1xJXeo-_s5CtAsNkEkWY6zh5Jgc8uxaOe_V24M9xybh4/edit#gid=698294947"",""Master Coding Sheet !A1:L29""),10,false)"),"#REF!")</f>
        <v>#REF!</v>
      </c>
      <c r="S20" s="28" t="str">
        <f>IFs(R20='Read Me'!$A$7,'Read Me'!$B$7,R20='Read Me'!$A$8,'Read Me'!$B$8,R20='Read Me'!$A$9,'Read Me'!$B$9,R20='Read Me'!$A$10,'Read Me'!$B$10,R20='Read Me'!$A$11,'Read Me'!$B$11,R20='Read Me'!$A$12,'Read Me'!$B$12,R20='Read Me'!$A$13,'Read Me'!$B$13,R20='Read Me'!$A$14,'Read Me'!$B$14,R20='Read Me'!$A$15,'Read Me'!$B$15,R20='Read Me'!$A$16,'Read Me'!$B$16,R20='Read Me'!$A$17,'Read Me'!$B$17,R20='Read Me'!$A$18,'Read Me'!$B$18,R20='Read Me'!$A$19,'Read Me'!$B$19,R20='Read Me'!$A$20,'Read Me'!$B$20,R20='Read Me'!$A$21,'Read Me'!$B$21,R20='Read Me'!$A$22,'Read Me'!$B$22)</f>
        <v>#REF!</v>
      </c>
      <c r="T20" s="28" t="str">
        <f>IFERROR(__xludf.DUMMYFUNCTION("VLOOKUP($A20,IMPORTRANGE(""https://docs.google.com/spreadsheets/d/1xJXeo-_s5CtAsNkEkWY6zh5Jgc8uxaOe_V24M9xybh4/edit#gid=698294947"",""Master Coding Sheet !A1:L29""),11,false)"),"#REF!")</f>
        <v>#REF!</v>
      </c>
      <c r="U20" s="28" t="str">
        <f>IFs(T20='Read Me'!$A$7,'Read Me'!$B$7,T20='Read Me'!$A$8,'Read Me'!$B$8,T20='Read Me'!$A$9,'Read Me'!$B$9,T20='Read Me'!$A$10,'Read Me'!$B$10,T20='Read Me'!$A$11,'Read Me'!$B$11,T20='Read Me'!$A$12,'Read Me'!$B$12,T20='Read Me'!$A$13,'Read Me'!$B$13,T20='Read Me'!$A$14,'Read Me'!$B$14,T20='Read Me'!$A$15,'Read Me'!$B$15,T20='Read Me'!$A$16,'Read Me'!$B$16,T20='Read Me'!$A$17,'Read Me'!$B$17,T20='Read Me'!$A$18,'Read Me'!$B$18,T20='Read Me'!$A$19,'Read Me'!$B$19,T20='Read Me'!$A$20,'Read Me'!$B$20,T20='Read Me'!$A$21,'Read Me'!$B$21,T20='Read Me'!$A$22,'Read Me'!$B$22,T20='Read Me'!$A$24,'Read Me'!$B$24)</f>
        <v>#REF!</v>
      </c>
      <c r="V20" s="28" t="str">
        <f>IFERROR(__xludf.DUMMYFUNCTION("VLOOKUP($A20,IMPORTRANGE(""https://docs.google.com/spreadsheets/d/1xJXeo-_s5CtAsNkEkWY6zh5Jgc8uxaOe_V24M9xybh4/edit#gid=698294947"",""Master Coding Sheet !A1:L29""),12,false)"),"#REF!")</f>
        <v>#REF!</v>
      </c>
      <c r="W20" s="28" t="str">
        <f>IFs(V20='Read Me'!$A$7,'Read Me'!$B$7,V20='Read Me'!$A$8,'Read Me'!$B$8,V20='Read Me'!$A$9,'Read Me'!$B$9,V20='Read Me'!$A$10,'Read Me'!$B$10,V20='Read Me'!$A$11,'Read Me'!$B$11,V20='Read Me'!$A$12,'Read Me'!$B$12,V20='Read Me'!$A$13,'Read Me'!$B$13,V20='Read Me'!$A$14,'Read Me'!$B$14,V20='Read Me'!$A$15,'Read Me'!$B$15,V20='Read Me'!$A$16,'Read Me'!$B$16,V20='Read Me'!$A$17,'Read Me'!$B$17,V20='Read Me'!$A$18,'Read Me'!$B$18,V20='Read Me'!$A$19,'Read Me'!$B$19,V20='Read Me'!$A$20,'Read Me'!$B$20,V20='Read Me'!$A$21,'Read Me'!$B$21,V20='Read Me'!$A$22,'Read Me'!$B$22,V20='Read Me'!$A$24,'Read Me'!$B$24)</f>
        <v>#REF!</v>
      </c>
    </row>
    <row r="21">
      <c r="A21" s="27" t="s">
        <v>118</v>
      </c>
      <c r="B21" s="28" t="str">
        <f>IFERROR(__xludf.DUMMYFUNCTION("VLOOKUP($A21,IMPORTRANGE(""https://docs.google.com/spreadsheets/d/1xJXeo-_s5CtAsNkEkWY6zh5Jgc8uxaOe_V24M9xybh4/edit#gid=698294947"",""Master Coding Sheet !A1:L29""),2,false)"),"#REF!")</f>
        <v>#REF!</v>
      </c>
      <c r="C21" s="28" t="str">
        <f>IFs(B21='Read Me'!$A$7,'Read Me'!$B$7,B21='Read Me'!$A$8,'Read Me'!$B$8,B21='Read Me'!$A$9,'Read Me'!$B$9,B21='Read Me'!$A$10,'Read Me'!$B$10,B21='Read Me'!$A$11,'Read Me'!$B$11,B21='Read Me'!$A$12,'Read Me'!$B$12,B21='Read Me'!$A$13,'Read Me'!$B$13,B21='Read Me'!$A$14,'Read Me'!$B$14,B21='Read Me'!$A$15,'Read Me'!$B$15,B21='Read Me'!$A$16,'Read Me'!$B$16,B21='Read Me'!$A$17,'Read Me'!$B$17,B21='Read Me'!$A$18,'Read Me'!$B$18,B21='Read Me'!$A$19,'Read Me'!$B$19,B21='Read Me'!$A$20,'Read Me'!$B$20,B21='Read Me'!$A$21,'Read Me'!$B$21,B21='Read Me'!$A$22,'Read Me'!$B$22)</f>
        <v>#REF!</v>
      </c>
      <c r="D21" s="28" t="str">
        <f>IFERROR(__xludf.DUMMYFUNCTION("VLOOKUP($A21,IMPORTRANGE(""https://docs.google.com/spreadsheets/d/1xJXeo-_s5CtAsNkEkWY6zh5Jgc8uxaOe_V24M9xybh4/edit#gid=698294947"",""Master Coding Sheet !A1:L29""),3,false)"),"#REF!")</f>
        <v>#REF!</v>
      </c>
      <c r="E21" s="28" t="str">
        <f>IFs(D21='Read Me'!$A$7,'Read Me'!$B$7,D21='Read Me'!$A$8,'Read Me'!$B$8,D21='Read Me'!$A$9,'Read Me'!$B$9,D21='Read Me'!$A$10,'Read Me'!$B$10,D21='Read Me'!$A$11,'Read Me'!$B$11,D21='Read Me'!$A$12,'Read Me'!$B$12,D21='Read Me'!$A$13,'Read Me'!$B$13,D21='Read Me'!$A$14,'Read Me'!$B$14,D21='Read Me'!$A$15,'Read Me'!$B$15,D21='Read Me'!$A$16,'Read Me'!$B$16,D21='Read Me'!$A$17,'Read Me'!$B$17,D21='Read Me'!$A$18,'Read Me'!$B$18,D21='Read Me'!$A$19,'Read Me'!$B$19,D21='Read Me'!$A$20,'Read Me'!$B$20,D21='Read Me'!$A$21,'Read Me'!$B$21,D21='Read Me'!$A$22,'Read Me'!$B$22)</f>
        <v>#REF!</v>
      </c>
      <c r="F21" s="28" t="str">
        <f>IFERROR(__xludf.DUMMYFUNCTION("VLOOKUP($A21,IMPORTRANGE(""https://docs.google.com/spreadsheets/d/1xJXeo-_s5CtAsNkEkWY6zh5Jgc8uxaOe_V24M9xybh4/edit#gid=698294947"",""Master Coding Sheet !A1:L29""),4,false)"),"#REF!")</f>
        <v>#REF!</v>
      </c>
      <c r="G21" s="28" t="str">
        <f>IFs(F21='Read Me'!$A$7,'Read Me'!$B$7,F21='Read Me'!$A$8,'Read Me'!$B$8,F21='Read Me'!$A$9,'Read Me'!$B$9,F21='Read Me'!$A$10,'Read Me'!$B$10,F21='Read Me'!$A$11,'Read Me'!$B$11,F21='Read Me'!$A$12,'Read Me'!$B$12,F21='Read Me'!$A$13,'Read Me'!$B$13,F21='Read Me'!$A$14,'Read Me'!$B$14,F21='Read Me'!$A$15,'Read Me'!$B$15,F21='Read Me'!$A$16,'Read Me'!$B$16,F21='Read Me'!$A$17,'Read Me'!$B$17,F21='Read Me'!$A$18,'Read Me'!$B$18,F21='Read Me'!$A$19,'Read Me'!$B$19,F21='Read Me'!$A$20,'Read Me'!$B$20,F21='Read Me'!$A$21,'Read Me'!$B$21,F21='Read Me'!$A$22,'Read Me'!$B$22)</f>
        <v>#REF!</v>
      </c>
      <c r="H21" s="28" t="str">
        <f>IFERROR(__xludf.DUMMYFUNCTION("VLOOKUP($A21,IMPORTRANGE(""https://docs.google.com/spreadsheets/d/1xJXeo-_s5CtAsNkEkWY6zh5Jgc8uxaOe_V24M9xybh4/edit#gid=698294947"",""Master Coding Sheet !A1:L29""),5,false)"),"#REF!")</f>
        <v>#REF!</v>
      </c>
      <c r="I21" s="28" t="str">
        <f>IFs(H21='Read Me'!$A$7,'Read Me'!$B$7,H21='Read Me'!$A$8,'Read Me'!$B$8,H21='Read Me'!$A$9,'Read Me'!$B$9,H21='Read Me'!$A$10,'Read Me'!$B$10,H21='Read Me'!$A$11,'Read Me'!$B$11,H21='Read Me'!$A$12,'Read Me'!$B$12,H21='Read Me'!$A$13,'Read Me'!$B$13,H21='Read Me'!$A$14,'Read Me'!$B$14,H21='Read Me'!$A$15,'Read Me'!$B$15,H21='Read Me'!$A$16,'Read Me'!$B$16,H21='Read Me'!$A$17,'Read Me'!$B$17,H21='Read Me'!$A$18,'Read Me'!$B$18,H21='Read Me'!$A$19,'Read Me'!$B$19,H21='Read Me'!$A$20,'Read Me'!$B$20,H21='Read Me'!$A$21,'Read Me'!$B$21,H21='Read Me'!$A$22,'Read Me'!$B$22)</f>
        <v>#REF!</v>
      </c>
      <c r="J21" s="28" t="str">
        <f>IFERROR(__xludf.DUMMYFUNCTION("VLOOKUP($A21,IMPORTRANGE(""https://docs.google.com/spreadsheets/d/1xJXeo-_s5CtAsNkEkWY6zh5Jgc8uxaOe_V24M9xybh4/edit#gid=698294947"",""Master Coding Sheet !A1:L29""),6,false)"),"#REF!")</f>
        <v>#REF!</v>
      </c>
      <c r="K21" s="28" t="str">
        <f>IFs(J21='Read Me'!$A$7,'Read Me'!$B$7,J21='Read Me'!$A$8,'Read Me'!$B$8,J21='Read Me'!$A$9,'Read Me'!$B$9,J21='Read Me'!$A$10,'Read Me'!$B$10,J21='Read Me'!$A$11,'Read Me'!$B$11,J21='Read Me'!$A$12,'Read Me'!$B$12,J21='Read Me'!$A$13,'Read Me'!$B$13,J21='Read Me'!$A$14,'Read Me'!$B$14,J21='Read Me'!$A$15,'Read Me'!$B$15,J21='Read Me'!$A$16,'Read Me'!$B$16,J21='Read Me'!$A$17,'Read Me'!$B$17,J21='Read Me'!$A$18,'Read Me'!$B$18,J21='Read Me'!$A$19,'Read Me'!$B$19,J21='Read Me'!$A$20,'Read Me'!$B$20,J21='Read Me'!$A$21,'Read Me'!$B$21,J21='Read Me'!$A$22,'Read Me'!$B$22)</f>
        <v>#REF!</v>
      </c>
      <c r="L21" s="28" t="str">
        <f>IFERROR(__xludf.DUMMYFUNCTION("VLOOKUP($A21,IMPORTRANGE(""https://docs.google.com/spreadsheets/d/1xJXeo-_s5CtAsNkEkWY6zh5Jgc8uxaOe_V24M9xybh4/edit#gid=698294947"",""Master Coding Sheet !A1:L29""),7,false)"),"#REF!")</f>
        <v>#REF!</v>
      </c>
      <c r="M21" s="28" t="str">
        <f>IFs(L21='Read Me'!$A$7,'Read Me'!$B$7,L21='Read Me'!$A$8,'Read Me'!$B$8,L21='Read Me'!$A$9,'Read Me'!$B$9,L21='Read Me'!$A$10,'Read Me'!$B$10,L21='Read Me'!$A$11,'Read Me'!$B$11,L21='Read Me'!$A$12,'Read Me'!$B$12,L21='Read Me'!$A$13,'Read Me'!$B$13,L21='Read Me'!$A$14,'Read Me'!$B$14,L21='Read Me'!$A$15,'Read Me'!$B$15,L21='Read Me'!$A$16,'Read Me'!$B$16,L21='Read Me'!$A$17,'Read Me'!$B$17,L21='Read Me'!$A$18,'Read Me'!$B$18,L21='Read Me'!$A$19,'Read Me'!$B$19,L21='Read Me'!$A$20,'Read Me'!$B$20,L21='Read Me'!$A$21,'Read Me'!$B$21,L21='Read Me'!$A$22,'Read Me'!$B$22)</f>
        <v>#REF!</v>
      </c>
      <c r="N21" s="28" t="str">
        <f>IFERROR(__xludf.DUMMYFUNCTION("VLOOKUP($A21,IMPORTRANGE(""https://docs.google.com/spreadsheets/d/1xJXeo-_s5CtAsNkEkWY6zh5Jgc8uxaOe_V24M9xybh4/edit#gid=698294947"",""Master Coding Sheet !A1:L29""),8,false)"),"#REF!")</f>
        <v>#REF!</v>
      </c>
      <c r="O21" s="28" t="str">
        <f>IFs(N21='Read Me'!$A$7,'Read Me'!$B$7,N21='Read Me'!$A$8,'Read Me'!$B$8,N21='Read Me'!$A$9,'Read Me'!$B$9,N21='Read Me'!$A$10,'Read Me'!$B$10,N21='Read Me'!$A$11,'Read Me'!$B$11,N21='Read Me'!$A$12,'Read Me'!$B$12,N21='Read Me'!$A$13,'Read Me'!$B$13,N21='Read Me'!$A$14,'Read Me'!$B$14,N21='Read Me'!$A$15,'Read Me'!$B$15,N21='Read Me'!$A$16,'Read Me'!$B$16,N21='Read Me'!$A$17,'Read Me'!$B$17,N21='Read Me'!$A$18,'Read Me'!$B$18,N21='Read Me'!$A$19,'Read Me'!$B$19,N21='Read Me'!$A$20,'Read Me'!$B$20,N21='Read Me'!$A$21,'Read Me'!$B$21,N21='Read Me'!$A$22,'Read Me'!$B$22)</f>
        <v>#REF!</v>
      </c>
      <c r="P21" s="28" t="str">
        <f>IFERROR(__xludf.DUMMYFUNCTION("VLOOKUP($A21,IMPORTRANGE(""https://docs.google.com/spreadsheets/d/1xJXeo-_s5CtAsNkEkWY6zh5Jgc8uxaOe_V24M9xybh4/edit#gid=698294947"",""Master Coding Sheet !A1:L29""),9,false)"),"#REF!")</f>
        <v>#REF!</v>
      </c>
      <c r="Q21" s="28" t="str">
        <f>IFs(P21='Read Me'!$A$7,'Read Me'!$B$7,P21='Read Me'!$A$8,'Read Me'!$B$8,P21='Read Me'!$A$9,'Read Me'!$B$9,P21='Read Me'!$A$10,'Read Me'!$B$10,P21='Read Me'!$A$11,'Read Me'!$B$11,P21='Read Me'!$A$12,'Read Me'!$B$12,P21='Read Me'!$A$13,'Read Me'!$B$13,P21='Read Me'!$A$14,'Read Me'!$B$14,P21='Read Me'!$A$15,'Read Me'!$B$15,P21='Read Me'!$A$16,'Read Me'!$B$16,P21='Read Me'!$A$17,'Read Me'!$B$17,P21='Read Me'!$A$18,'Read Me'!$B$18,P21='Read Me'!$A$19,'Read Me'!$B$19,P21='Read Me'!$A$20,'Read Me'!$B$20,P21='Read Me'!$A$21,'Read Me'!$B$21,P21='Read Me'!$A$22,'Read Me'!$B$22,P21='Read Me'!$A$23,'Read Me'!$B$23)</f>
        <v>#REF!</v>
      </c>
      <c r="R21" s="28" t="str">
        <f>IFERROR(__xludf.DUMMYFUNCTION("VLOOKUP($A21,IMPORTRANGE(""https://docs.google.com/spreadsheets/d/1xJXeo-_s5CtAsNkEkWY6zh5Jgc8uxaOe_V24M9xybh4/edit#gid=698294947"",""Master Coding Sheet !A1:L29""),10,false)"),"#REF!")</f>
        <v>#REF!</v>
      </c>
      <c r="S21" s="28" t="str">
        <f>IFs(R21='Read Me'!$A$7,'Read Me'!$B$7,R21='Read Me'!$A$8,'Read Me'!$B$8,R21='Read Me'!$A$9,'Read Me'!$B$9,R21='Read Me'!$A$10,'Read Me'!$B$10,R21='Read Me'!$A$11,'Read Me'!$B$11,R21='Read Me'!$A$12,'Read Me'!$B$12,R21='Read Me'!$A$13,'Read Me'!$B$13,R21='Read Me'!$A$14,'Read Me'!$B$14,R21='Read Me'!$A$15,'Read Me'!$B$15,R21='Read Me'!$A$16,'Read Me'!$B$16,R21='Read Me'!$A$17,'Read Me'!$B$17,R21='Read Me'!$A$18,'Read Me'!$B$18,R21='Read Me'!$A$19,'Read Me'!$B$19,R21='Read Me'!$A$20,'Read Me'!$B$20,R21='Read Me'!$A$21,'Read Me'!$B$21,R21='Read Me'!$A$22,'Read Me'!$B$22)</f>
        <v>#REF!</v>
      </c>
      <c r="T21" s="28" t="str">
        <f>IFERROR(__xludf.DUMMYFUNCTION("VLOOKUP($A21,IMPORTRANGE(""https://docs.google.com/spreadsheets/d/1xJXeo-_s5CtAsNkEkWY6zh5Jgc8uxaOe_V24M9xybh4/edit#gid=698294947"",""Master Coding Sheet !A1:L29""),11,false)"),"#REF!")</f>
        <v>#REF!</v>
      </c>
      <c r="U21" s="28" t="str">
        <f>IFs(T21='Read Me'!$A$7,'Read Me'!$B$7,T21='Read Me'!$A$8,'Read Me'!$B$8,T21='Read Me'!$A$9,'Read Me'!$B$9,T21='Read Me'!$A$10,'Read Me'!$B$10,T21='Read Me'!$A$11,'Read Me'!$B$11,T21='Read Me'!$A$12,'Read Me'!$B$12,T21='Read Me'!$A$13,'Read Me'!$B$13,T21='Read Me'!$A$14,'Read Me'!$B$14,T21='Read Me'!$A$15,'Read Me'!$B$15,T21='Read Me'!$A$16,'Read Me'!$B$16,T21='Read Me'!$A$17,'Read Me'!$B$17,T21='Read Me'!$A$18,'Read Me'!$B$18,T21='Read Me'!$A$19,'Read Me'!$B$19,T21='Read Me'!$A$20,'Read Me'!$B$20,T21='Read Me'!$A$21,'Read Me'!$B$21,T21='Read Me'!$A$22,'Read Me'!$B$22,T21='Read Me'!$A$24,'Read Me'!$B$24)</f>
        <v>#REF!</v>
      </c>
      <c r="V21" s="28" t="str">
        <f>IFERROR(__xludf.DUMMYFUNCTION("VLOOKUP($A21,IMPORTRANGE(""https://docs.google.com/spreadsheets/d/1xJXeo-_s5CtAsNkEkWY6zh5Jgc8uxaOe_V24M9xybh4/edit#gid=698294947"",""Master Coding Sheet !A1:L29""),12,false)"),"#REF!")</f>
        <v>#REF!</v>
      </c>
      <c r="W21" s="28" t="str">
        <f>IFs(V21='Read Me'!$A$7,'Read Me'!$B$7,V21='Read Me'!$A$8,'Read Me'!$B$8,V21='Read Me'!$A$9,'Read Me'!$B$9,V21='Read Me'!$A$10,'Read Me'!$B$10,V21='Read Me'!$A$11,'Read Me'!$B$11,V21='Read Me'!$A$12,'Read Me'!$B$12,V21='Read Me'!$A$13,'Read Me'!$B$13,V21='Read Me'!$A$14,'Read Me'!$B$14,V21='Read Me'!$A$15,'Read Me'!$B$15,V21='Read Me'!$A$16,'Read Me'!$B$16,V21='Read Me'!$A$17,'Read Me'!$B$17,V21='Read Me'!$A$18,'Read Me'!$B$18,V21='Read Me'!$A$19,'Read Me'!$B$19,V21='Read Me'!$A$20,'Read Me'!$B$20,V21='Read Me'!$A$21,'Read Me'!$B$21,V21='Read Me'!$A$22,'Read Me'!$B$22,V21='Read Me'!$A$24,'Read Me'!$B$24)</f>
        <v>#REF!</v>
      </c>
    </row>
    <row r="22">
      <c r="A22" s="27" t="s">
        <v>119</v>
      </c>
      <c r="B22" s="28" t="str">
        <f>IFERROR(__xludf.DUMMYFUNCTION("VLOOKUP($A22,IMPORTRANGE(""https://docs.google.com/spreadsheets/d/1xJXeo-_s5CtAsNkEkWY6zh5Jgc8uxaOe_V24M9xybh4/edit#gid=698294947"",""Master Coding Sheet !A1:L29""),2,false)"),"#REF!")</f>
        <v>#REF!</v>
      </c>
      <c r="C22" s="28" t="str">
        <f>IFs(B22='Read Me'!$A$7,'Read Me'!$B$7,B22='Read Me'!$A$8,'Read Me'!$B$8,B22='Read Me'!$A$9,'Read Me'!$B$9,B22='Read Me'!$A$10,'Read Me'!$B$10,B22='Read Me'!$A$11,'Read Me'!$B$11,B22='Read Me'!$A$12,'Read Me'!$B$12,B22='Read Me'!$A$13,'Read Me'!$B$13,B22='Read Me'!$A$14,'Read Me'!$B$14,B22='Read Me'!$A$15,'Read Me'!$B$15,B22='Read Me'!$A$16,'Read Me'!$B$16,B22='Read Me'!$A$17,'Read Me'!$B$17,B22='Read Me'!$A$18,'Read Me'!$B$18,B22='Read Me'!$A$19,'Read Me'!$B$19,B22='Read Me'!$A$20,'Read Me'!$B$20,B22='Read Me'!$A$21,'Read Me'!$B$21,B22='Read Me'!$A$22,'Read Me'!$B$22)</f>
        <v>#REF!</v>
      </c>
      <c r="D22" s="28" t="str">
        <f>IFERROR(__xludf.DUMMYFUNCTION("VLOOKUP($A22,IMPORTRANGE(""https://docs.google.com/spreadsheets/d/1xJXeo-_s5CtAsNkEkWY6zh5Jgc8uxaOe_V24M9xybh4/edit#gid=698294947"",""Master Coding Sheet !A1:L29""),3,false)"),"#REF!")</f>
        <v>#REF!</v>
      </c>
      <c r="E22" s="28" t="str">
        <f>IFs(D22='Read Me'!$A$7,'Read Me'!$B$7,D22='Read Me'!$A$8,'Read Me'!$B$8,D22='Read Me'!$A$9,'Read Me'!$B$9,D22='Read Me'!$A$10,'Read Me'!$B$10,D22='Read Me'!$A$11,'Read Me'!$B$11,D22='Read Me'!$A$12,'Read Me'!$B$12,D22='Read Me'!$A$13,'Read Me'!$B$13,D22='Read Me'!$A$14,'Read Me'!$B$14,D22='Read Me'!$A$15,'Read Me'!$B$15,D22='Read Me'!$A$16,'Read Me'!$B$16,D22='Read Me'!$A$17,'Read Me'!$B$17,D22='Read Me'!$A$18,'Read Me'!$B$18,D22='Read Me'!$A$19,'Read Me'!$B$19,D22='Read Me'!$A$20,'Read Me'!$B$20,D22='Read Me'!$A$21,'Read Me'!$B$21,D22='Read Me'!$A$22,'Read Me'!$B$22)</f>
        <v>#REF!</v>
      </c>
      <c r="F22" s="28" t="str">
        <f>IFERROR(__xludf.DUMMYFUNCTION("VLOOKUP($A22,IMPORTRANGE(""https://docs.google.com/spreadsheets/d/1xJXeo-_s5CtAsNkEkWY6zh5Jgc8uxaOe_V24M9xybh4/edit#gid=698294947"",""Master Coding Sheet !A1:L29""),4,false)"),"#REF!")</f>
        <v>#REF!</v>
      </c>
      <c r="G22" s="28" t="str">
        <f>IFs(F22='Read Me'!$A$7,'Read Me'!$B$7,F22='Read Me'!$A$8,'Read Me'!$B$8,F22='Read Me'!$A$9,'Read Me'!$B$9,F22='Read Me'!$A$10,'Read Me'!$B$10,F22='Read Me'!$A$11,'Read Me'!$B$11,F22='Read Me'!$A$12,'Read Me'!$B$12,F22='Read Me'!$A$13,'Read Me'!$B$13,F22='Read Me'!$A$14,'Read Me'!$B$14,F22='Read Me'!$A$15,'Read Me'!$B$15,F22='Read Me'!$A$16,'Read Me'!$B$16,F22='Read Me'!$A$17,'Read Me'!$B$17,F22='Read Me'!$A$18,'Read Me'!$B$18,F22='Read Me'!$A$19,'Read Me'!$B$19,F22='Read Me'!$A$20,'Read Me'!$B$20,F22='Read Me'!$A$21,'Read Me'!$B$21,F22='Read Me'!$A$22,'Read Me'!$B$22)</f>
        <v>#REF!</v>
      </c>
      <c r="H22" s="28" t="str">
        <f>IFERROR(__xludf.DUMMYFUNCTION("VLOOKUP($A22,IMPORTRANGE(""https://docs.google.com/spreadsheets/d/1xJXeo-_s5CtAsNkEkWY6zh5Jgc8uxaOe_V24M9xybh4/edit#gid=698294947"",""Master Coding Sheet !A1:L29""),5,false)"),"#REF!")</f>
        <v>#REF!</v>
      </c>
      <c r="I22" s="28" t="str">
        <f>IFs(H22='Read Me'!$A$7,'Read Me'!$B$7,H22='Read Me'!$A$8,'Read Me'!$B$8,H22='Read Me'!$A$9,'Read Me'!$B$9,H22='Read Me'!$A$10,'Read Me'!$B$10,H22='Read Me'!$A$11,'Read Me'!$B$11,H22='Read Me'!$A$12,'Read Me'!$B$12,H22='Read Me'!$A$13,'Read Me'!$B$13,H22='Read Me'!$A$14,'Read Me'!$B$14,H22='Read Me'!$A$15,'Read Me'!$B$15,H22='Read Me'!$A$16,'Read Me'!$B$16,H22='Read Me'!$A$17,'Read Me'!$B$17,H22='Read Me'!$A$18,'Read Me'!$B$18,H22='Read Me'!$A$19,'Read Me'!$B$19,H22='Read Me'!$A$20,'Read Me'!$B$20,H22='Read Me'!$A$21,'Read Me'!$B$21,H22='Read Me'!$A$22,'Read Me'!$B$22)</f>
        <v>#REF!</v>
      </c>
      <c r="J22" s="28" t="str">
        <f>IFERROR(__xludf.DUMMYFUNCTION("VLOOKUP($A22,IMPORTRANGE(""https://docs.google.com/spreadsheets/d/1xJXeo-_s5CtAsNkEkWY6zh5Jgc8uxaOe_V24M9xybh4/edit#gid=698294947"",""Master Coding Sheet !A1:L29""),6,false)"),"#REF!")</f>
        <v>#REF!</v>
      </c>
      <c r="K22" s="28" t="str">
        <f>IFs(J22='Read Me'!$A$7,'Read Me'!$B$7,J22='Read Me'!$A$8,'Read Me'!$B$8,J22='Read Me'!$A$9,'Read Me'!$B$9,J22='Read Me'!$A$10,'Read Me'!$B$10,J22='Read Me'!$A$11,'Read Me'!$B$11,J22='Read Me'!$A$12,'Read Me'!$B$12,J22='Read Me'!$A$13,'Read Me'!$B$13,J22='Read Me'!$A$14,'Read Me'!$B$14,J22='Read Me'!$A$15,'Read Me'!$B$15,J22='Read Me'!$A$16,'Read Me'!$B$16,J22='Read Me'!$A$17,'Read Me'!$B$17,J22='Read Me'!$A$18,'Read Me'!$B$18,J22='Read Me'!$A$19,'Read Me'!$B$19,J22='Read Me'!$A$20,'Read Me'!$B$20,J22='Read Me'!$A$21,'Read Me'!$B$21,J22='Read Me'!$A$22,'Read Me'!$B$22)</f>
        <v>#REF!</v>
      </c>
      <c r="L22" s="28" t="str">
        <f>IFERROR(__xludf.DUMMYFUNCTION("VLOOKUP($A22,IMPORTRANGE(""https://docs.google.com/spreadsheets/d/1xJXeo-_s5CtAsNkEkWY6zh5Jgc8uxaOe_V24M9xybh4/edit#gid=698294947"",""Master Coding Sheet !A1:L29""),7,false)"),"#REF!")</f>
        <v>#REF!</v>
      </c>
      <c r="M22" s="28" t="str">
        <f>IFs(L22='Read Me'!$A$7,'Read Me'!$B$7,L22='Read Me'!$A$8,'Read Me'!$B$8,L22='Read Me'!$A$9,'Read Me'!$B$9,L22='Read Me'!$A$10,'Read Me'!$B$10,L22='Read Me'!$A$11,'Read Me'!$B$11,L22='Read Me'!$A$12,'Read Me'!$B$12,L22='Read Me'!$A$13,'Read Me'!$B$13,L22='Read Me'!$A$14,'Read Me'!$B$14,L22='Read Me'!$A$15,'Read Me'!$B$15,L22='Read Me'!$A$16,'Read Me'!$B$16,L22='Read Me'!$A$17,'Read Me'!$B$17,L22='Read Me'!$A$18,'Read Me'!$B$18,L22='Read Me'!$A$19,'Read Me'!$B$19,L22='Read Me'!$A$20,'Read Me'!$B$20,L22='Read Me'!$A$21,'Read Me'!$B$21,L22='Read Me'!$A$22,'Read Me'!$B$22)</f>
        <v>#REF!</v>
      </c>
      <c r="N22" s="28" t="str">
        <f>IFERROR(__xludf.DUMMYFUNCTION("VLOOKUP($A22,IMPORTRANGE(""https://docs.google.com/spreadsheets/d/1xJXeo-_s5CtAsNkEkWY6zh5Jgc8uxaOe_V24M9xybh4/edit#gid=698294947"",""Master Coding Sheet !A1:L29""),8,false)"),"#REF!")</f>
        <v>#REF!</v>
      </c>
      <c r="O22" s="28" t="str">
        <f>IFs(N22='Read Me'!$A$7,'Read Me'!$B$7,N22='Read Me'!$A$8,'Read Me'!$B$8,N22='Read Me'!$A$9,'Read Me'!$B$9,N22='Read Me'!$A$10,'Read Me'!$B$10,N22='Read Me'!$A$11,'Read Me'!$B$11,N22='Read Me'!$A$12,'Read Me'!$B$12,N22='Read Me'!$A$13,'Read Me'!$B$13,N22='Read Me'!$A$14,'Read Me'!$B$14,N22='Read Me'!$A$15,'Read Me'!$B$15,N22='Read Me'!$A$16,'Read Me'!$B$16,N22='Read Me'!$A$17,'Read Me'!$B$17,N22='Read Me'!$A$18,'Read Me'!$B$18,N22='Read Me'!$A$19,'Read Me'!$B$19,N22='Read Me'!$A$20,'Read Me'!$B$20,N22='Read Me'!$A$21,'Read Me'!$B$21,N22='Read Me'!$A$22,'Read Me'!$B$22)</f>
        <v>#REF!</v>
      </c>
      <c r="P22" s="28" t="str">
        <f>IFERROR(__xludf.DUMMYFUNCTION("VLOOKUP($A22,IMPORTRANGE(""https://docs.google.com/spreadsheets/d/1xJXeo-_s5CtAsNkEkWY6zh5Jgc8uxaOe_V24M9xybh4/edit#gid=698294947"",""Master Coding Sheet !A1:L29""),9,false)"),"#REF!")</f>
        <v>#REF!</v>
      </c>
      <c r="Q22" s="28" t="str">
        <f>IFs(P22='Read Me'!$A$7,'Read Me'!$B$7,P22='Read Me'!$A$8,'Read Me'!$B$8,P22='Read Me'!$A$9,'Read Me'!$B$9,P22='Read Me'!$A$10,'Read Me'!$B$10,P22='Read Me'!$A$11,'Read Me'!$B$11,P22='Read Me'!$A$12,'Read Me'!$B$12,P22='Read Me'!$A$13,'Read Me'!$B$13,P22='Read Me'!$A$14,'Read Me'!$B$14,P22='Read Me'!$A$15,'Read Me'!$B$15,P22='Read Me'!$A$16,'Read Me'!$B$16,P22='Read Me'!$A$17,'Read Me'!$B$17,P22='Read Me'!$A$18,'Read Me'!$B$18,P22='Read Me'!$A$19,'Read Me'!$B$19,P22='Read Me'!$A$20,'Read Me'!$B$20,P22='Read Me'!$A$21,'Read Me'!$B$21,P22='Read Me'!$A$22,'Read Me'!$B$22,P22='Read Me'!$A$23,'Read Me'!$B$23)</f>
        <v>#REF!</v>
      </c>
      <c r="R22" s="28" t="str">
        <f>IFERROR(__xludf.DUMMYFUNCTION("VLOOKUP($A22,IMPORTRANGE(""https://docs.google.com/spreadsheets/d/1xJXeo-_s5CtAsNkEkWY6zh5Jgc8uxaOe_V24M9xybh4/edit#gid=698294947"",""Master Coding Sheet !A1:L29""),10,false)"),"#REF!")</f>
        <v>#REF!</v>
      </c>
      <c r="S22" s="28" t="str">
        <f>IFs(R22='Read Me'!$A$7,'Read Me'!$B$7,R22='Read Me'!$A$8,'Read Me'!$B$8,R22='Read Me'!$A$9,'Read Me'!$B$9,R22='Read Me'!$A$10,'Read Me'!$B$10,R22='Read Me'!$A$11,'Read Me'!$B$11,R22='Read Me'!$A$12,'Read Me'!$B$12,R22='Read Me'!$A$13,'Read Me'!$B$13,R22='Read Me'!$A$14,'Read Me'!$B$14,R22='Read Me'!$A$15,'Read Me'!$B$15,R22='Read Me'!$A$16,'Read Me'!$B$16,R22='Read Me'!$A$17,'Read Me'!$B$17,R22='Read Me'!$A$18,'Read Me'!$B$18,R22='Read Me'!$A$19,'Read Me'!$B$19,R22='Read Me'!$A$20,'Read Me'!$B$20,R22='Read Me'!$A$21,'Read Me'!$B$21,R22='Read Me'!$A$22,'Read Me'!$B$22)</f>
        <v>#REF!</v>
      </c>
      <c r="T22" s="28" t="str">
        <f>IFERROR(__xludf.DUMMYFUNCTION("VLOOKUP($A22,IMPORTRANGE(""https://docs.google.com/spreadsheets/d/1xJXeo-_s5CtAsNkEkWY6zh5Jgc8uxaOe_V24M9xybh4/edit#gid=698294947"",""Master Coding Sheet !A1:L29""),11,false)"),"#REF!")</f>
        <v>#REF!</v>
      </c>
      <c r="U22" s="28" t="str">
        <f>IFs(T22='Read Me'!$A$7,'Read Me'!$B$7,T22='Read Me'!$A$8,'Read Me'!$B$8,T22='Read Me'!$A$9,'Read Me'!$B$9,T22='Read Me'!$A$10,'Read Me'!$B$10,T22='Read Me'!$A$11,'Read Me'!$B$11,T22='Read Me'!$A$12,'Read Me'!$B$12,T22='Read Me'!$A$13,'Read Me'!$B$13,T22='Read Me'!$A$14,'Read Me'!$B$14,T22='Read Me'!$A$15,'Read Me'!$B$15,T22='Read Me'!$A$16,'Read Me'!$B$16,T22='Read Me'!$A$17,'Read Me'!$B$17,T22='Read Me'!$A$18,'Read Me'!$B$18,T22='Read Me'!$A$19,'Read Me'!$B$19,T22='Read Me'!$A$20,'Read Me'!$B$20,T22='Read Me'!$A$21,'Read Me'!$B$21,T22='Read Me'!$A$22,'Read Me'!$B$22,T22='Read Me'!$A$24,'Read Me'!$B$24)</f>
        <v>#REF!</v>
      </c>
      <c r="V22" s="28" t="str">
        <f>IFERROR(__xludf.DUMMYFUNCTION("VLOOKUP($A22,IMPORTRANGE(""https://docs.google.com/spreadsheets/d/1xJXeo-_s5CtAsNkEkWY6zh5Jgc8uxaOe_V24M9xybh4/edit#gid=698294947"",""Master Coding Sheet !A1:L29""),12,false)"),"#REF!")</f>
        <v>#REF!</v>
      </c>
      <c r="W22" s="28" t="str">
        <f>IFs(V22='Read Me'!$A$7,'Read Me'!$B$7,V22='Read Me'!$A$8,'Read Me'!$B$8,V22='Read Me'!$A$9,'Read Me'!$B$9,V22='Read Me'!$A$10,'Read Me'!$B$10,V22='Read Me'!$A$11,'Read Me'!$B$11,V22='Read Me'!$A$12,'Read Me'!$B$12,V22='Read Me'!$A$13,'Read Me'!$B$13,V22='Read Me'!$A$14,'Read Me'!$B$14,V22='Read Me'!$A$15,'Read Me'!$B$15,V22='Read Me'!$A$16,'Read Me'!$B$16,V22='Read Me'!$A$17,'Read Me'!$B$17,V22='Read Me'!$A$18,'Read Me'!$B$18,V22='Read Me'!$A$19,'Read Me'!$B$19,V22='Read Me'!$A$20,'Read Me'!$B$20,V22='Read Me'!$A$21,'Read Me'!$B$21,V22='Read Me'!$A$22,'Read Me'!$B$22,V22='Read Me'!$A$24,'Read Me'!$B$24)</f>
        <v>#REF!</v>
      </c>
    </row>
    <row r="23">
      <c r="A23" s="27" t="s">
        <v>120</v>
      </c>
      <c r="B23" s="29" t="s">
        <v>100</v>
      </c>
      <c r="C23" s="28"/>
      <c r="D23" s="29" t="s">
        <v>100</v>
      </c>
      <c r="E23" s="28"/>
      <c r="F23" s="29" t="s">
        <v>100</v>
      </c>
      <c r="G23" s="28"/>
      <c r="H23" s="29" t="s">
        <v>100</v>
      </c>
      <c r="I23" s="28"/>
      <c r="J23" s="29" t="s">
        <v>100</v>
      </c>
      <c r="K23" s="28"/>
      <c r="L23" s="29" t="s">
        <v>100</v>
      </c>
      <c r="M23" s="28"/>
      <c r="N23" s="29" t="s">
        <v>100</v>
      </c>
      <c r="O23" s="28"/>
      <c r="P23" s="29" t="s">
        <v>100</v>
      </c>
      <c r="Q23" s="28"/>
      <c r="R23" s="29" t="s">
        <v>100</v>
      </c>
      <c r="S23" s="28"/>
      <c r="T23" s="29" t="s">
        <v>100</v>
      </c>
      <c r="U23" s="28"/>
      <c r="V23" s="29" t="s">
        <v>100</v>
      </c>
      <c r="W23" s="28"/>
    </row>
    <row r="24">
      <c r="A24" s="27" t="s">
        <v>121</v>
      </c>
      <c r="B24" s="28" t="str">
        <f>IFERROR(__xludf.DUMMYFUNCTION("VLOOKUP($A24,IMPORTRANGE(""https://docs.google.com/spreadsheets/d/1xJXeo-_s5CtAsNkEkWY6zh5Jgc8uxaOe_V24M9xybh4/edit#gid=698294947"",""Master Coding Sheet !A1:L29""),2,false)"),"#REF!")</f>
        <v>#REF!</v>
      </c>
      <c r="C24" s="28" t="str">
        <f>IFs(B24='Read Me'!$A$7,'Read Me'!$B$7,B24='Read Me'!$A$8,'Read Me'!$B$8,B24='Read Me'!$A$9,'Read Me'!$B$9,B24='Read Me'!$A$10,'Read Me'!$B$10,B24='Read Me'!$A$11,'Read Me'!$B$11,B24='Read Me'!$A$12,'Read Me'!$B$12,B24='Read Me'!$A$13,'Read Me'!$B$13,B24='Read Me'!$A$14,'Read Me'!$B$14,B24='Read Me'!$A$15,'Read Me'!$B$15,B24='Read Me'!$A$16,'Read Me'!$B$16,B24='Read Me'!$A$17,'Read Me'!$B$17,B24='Read Me'!$A$18,'Read Me'!$B$18,B24='Read Me'!$A$19,'Read Me'!$B$19,B24='Read Me'!$A$20,'Read Me'!$B$20,B24='Read Me'!$A$21,'Read Me'!$B$21,B24='Read Me'!$A$22,'Read Me'!$B$22)</f>
        <v>#REF!</v>
      </c>
      <c r="D24" s="28" t="str">
        <f>IFERROR(__xludf.DUMMYFUNCTION("VLOOKUP($A24,IMPORTRANGE(""https://docs.google.com/spreadsheets/d/1xJXeo-_s5CtAsNkEkWY6zh5Jgc8uxaOe_V24M9xybh4/edit#gid=698294947"",""Master Coding Sheet !A1:L29""),3,false)"),"#REF!")</f>
        <v>#REF!</v>
      </c>
      <c r="E24" s="28" t="str">
        <f>IFs(D24='Read Me'!$A$7,'Read Me'!$B$7,D24='Read Me'!$A$8,'Read Me'!$B$8,D24='Read Me'!$A$9,'Read Me'!$B$9,D24='Read Me'!$A$10,'Read Me'!$B$10,D24='Read Me'!$A$11,'Read Me'!$B$11,D24='Read Me'!$A$12,'Read Me'!$B$12,D24='Read Me'!$A$13,'Read Me'!$B$13,D24='Read Me'!$A$14,'Read Me'!$B$14,D24='Read Me'!$A$15,'Read Me'!$B$15,D24='Read Me'!$A$16,'Read Me'!$B$16,D24='Read Me'!$A$17,'Read Me'!$B$17,D24='Read Me'!$A$18,'Read Me'!$B$18,D24='Read Me'!$A$19,'Read Me'!$B$19,D24='Read Me'!$A$20,'Read Me'!$B$20,D24='Read Me'!$A$21,'Read Me'!$B$21,D24='Read Me'!$A$22,'Read Me'!$B$22)</f>
        <v>#REF!</v>
      </c>
      <c r="F24" s="28" t="str">
        <f>IFERROR(__xludf.DUMMYFUNCTION("VLOOKUP($A24,IMPORTRANGE(""https://docs.google.com/spreadsheets/d/1xJXeo-_s5CtAsNkEkWY6zh5Jgc8uxaOe_V24M9xybh4/edit#gid=698294947"",""Master Coding Sheet !A1:L29""),4,false)"),"#REF!")</f>
        <v>#REF!</v>
      </c>
      <c r="G24" s="28" t="str">
        <f>IFs(F24='Read Me'!$A$7,'Read Me'!$B$7,F24='Read Me'!$A$8,'Read Me'!$B$8,F24='Read Me'!$A$9,'Read Me'!$B$9,F24='Read Me'!$A$10,'Read Me'!$B$10,F24='Read Me'!$A$11,'Read Me'!$B$11,F24='Read Me'!$A$12,'Read Me'!$B$12,F24='Read Me'!$A$13,'Read Me'!$B$13,F24='Read Me'!$A$14,'Read Me'!$B$14,F24='Read Me'!$A$15,'Read Me'!$B$15,F24='Read Me'!$A$16,'Read Me'!$B$16,F24='Read Me'!$A$17,'Read Me'!$B$17,F24='Read Me'!$A$18,'Read Me'!$B$18,F24='Read Me'!$A$19,'Read Me'!$B$19,F24='Read Me'!$A$20,'Read Me'!$B$20,F24='Read Me'!$A$21,'Read Me'!$B$21,F24='Read Me'!$A$22,'Read Me'!$B$22)</f>
        <v>#REF!</v>
      </c>
      <c r="H24" s="28" t="str">
        <f>IFERROR(__xludf.DUMMYFUNCTION("VLOOKUP($A24,IMPORTRANGE(""https://docs.google.com/spreadsheets/d/1xJXeo-_s5CtAsNkEkWY6zh5Jgc8uxaOe_V24M9xybh4/edit#gid=698294947"",""Master Coding Sheet !A1:L29""),5,false)"),"#REF!")</f>
        <v>#REF!</v>
      </c>
      <c r="I24" s="28" t="str">
        <f>IFs(H24='Read Me'!$A$7,'Read Me'!$B$7,H24='Read Me'!$A$8,'Read Me'!$B$8,H24='Read Me'!$A$9,'Read Me'!$B$9,H24='Read Me'!$A$10,'Read Me'!$B$10,H24='Read Me'!$A$11,'Read Me'!$B$11,H24='Read Me'!$A$12,'Read Me'!$B$12,H24='Read Me'!$A$13,'Read Me'!$B$13,H24='Read Me'!$A$14,'Read Me'!$B$14,H24='Read Me'!$A$15,'Read Me'!$B$15,H24='Read Me'!$A$16,'Read Me'!$B$16,H24='Read Me'!$A$17,'Read Me'!$B$17,H24='Read Me'!$A$18,'Read Me'!$B$18,H24='Read Me'!$A$19,'Read Me'!$B$19,H24='Read Me'!$A$20,'Read Me'!$B$20,H24='Read Me'!$A$21,'Read Me'!$B$21,H24='Read Me'!$A$22,'Read Me'!$B$22)</f>
        <v>#REF!</v>
      </c>
      <c r="J24" s="28" t="str">
        <f>IFERROR(__xludf.DUMMYFUNCTION("VLOOKUP($A24,IMPORTRANGE(""https://docs.google.com/spreadsheets/d/1xJXeo-_s5CtAsNkEkWY6zh5Jgc8uxaOe_V24M9xybh4/edit#gid=698294947"",""Master Coding Sheet !A1:L29""),6,false)"),"#REF!")</f>
        <v>#REF!</v>
      </c>
      <c r="K24" s="28" t="str">
        <f>IFs(J24='Read Me'!$A$7,'Read Me'!$B$7,J24='Read Me'!$A$8,'Read Me'!$B$8,J24='Read Me'!$A$9,'Read Me'!$B$9,J24='Read Me'!$A$10,'Read Me'!$B$10,J24='Read Me'!$A$11,'Read Me'!$B$11,J24='Read Me'!$A$12,'Read Me'!$B$12,J24='Read Me'!$A$13,'Read Me'!$B$13,J24='Read Me'!$A$14,'Read Me'!$B$14,J24='Read Me'!$A$15,'Read Me'!$B$15,J24='Read Me'!$A$16,'Read Me'!$B$16,J24='Read Me'!$A$17,'Read Me'!$B$17,J24='Read Me'!$A$18,'Read Me'!$B$18,J24='Read Me'!$A$19,'Read Me'!$B$19,J24='Read Me'!$A$20,'Read Me'!$B$20,J24='Read Me'!$A$21,'Read Me'!$B$21,J24='Read Me'!$A$22,'Read Me'!$B$22)</f>
        <v>#REF!</v>
      </c>
      <c r="L24" s="28" t="str">
        <f>IFERROR(__xludf.DUMMYFUNCTION("VLOOKUP($A24,IMPORTRANGE(""https://docs.google.com/spreadsheets/d/1xJXeo-_s5CtAsNkEkWY6zh5Jgc8uxaOe_V24M9xybh4/edit#gid=698294947"",""Master Coding Sheet !A1:L29""),7,false)"),"#REF!")</f>
        <v>#REF!</v>
      </c>
      <c r="M24" s="28" t="str">
        <f>IFs(L24='Read Me'!$A$7,'Read Me'!$B$7,L24='Read Me'!$A$8,'Read Me'!$B$8,L24='Read Me'!$A$9,'Read Me'!$B$9,L24='Read Me'!$A$10,'Read Me'!$B$10,L24='Read Me'!$A$11,'Read Me'!$B$11,L24='Read Me'!$A$12,'Read Me'!$B$12,L24='Read Me'!$A$13,'Read Me'!$B$13,L24='Read Me'!$A$14,'Read Me'!$B$14,L24='Read Me'!$A$15,'Read Me'!$B$15,L24='Read Me'!$A$16,'Read Me'!$B$16,L24='Read Me'!$A$17,'Read Me'!$B$17,L24='Read Me'!$A$18,'Read Me'!$B$18,L24='Read Me'!$A$19,'Read Me'!$B$19,L24='Read Me'!$A$20,'Read Me'!$B$20,L24='Read Me'!$A$21,'Read Me'!$B$21,L24='Read Me'!$A$22,'Read Me'!$B$22)</f>
        <v>#REF!</v>
      </c>
      <c r="N24" s="28" t="str">
        <f>IFERROR(__xludf.DUMMYFUNCTION("VLOOKUP($A24,IMPORTRANGE(""https://docs.google.com/spreadsheets/d/1xJXeo-_s5CtAsNkEkWY6zh5Jgc8uxaOe_V24M9xybh4/edit#gid=698294947"",""Master Coding Sheet !A1:L29""),8,false)"),"#REF!")</f>
        <v>#REF!</v>
      </c>
      <c r="O24" s="28" t="str">
        <f>IFs(N24='Read Me'!$A$7,'Read Me'!$B$7,N24='Read Me'!$A$8,'Read Me'!$B$8,N24='Read Me'!$A$9,'Read Me'!$B$9,N24='Read Me'!$A$10,'Read Me'!$B$10,N24='Read Me'!$A$11,'Read Me'!$B$11,N24='Read Me'!$A$12,'Read Me'!$B$12,N24='Read Me'!$A$13,'Read Me'!$B$13,N24='Read Me'!$A$14,'Read Me'!$B$14,N24='Read Me'!$A$15,'Read Me'!$B$15,N24='Read Me'!$A$16,'Read Me'!$B$16,N24='Read Me'!$A$17,'Read Me'!$B$17,N24='Read Me'!$A$18,'Read Me'!$B$18,N24='Read Me'!$A$19,'Read Me'!$B$19,N24='Read Me'!$A$20,'Read Me'!$B$20,N24='Read Me'!$A$21,'Read Me'!$B$21,N24='Read Me'!$A$22,'Read Me'!$B$22)</f>
        <v>#REF!</v>
      </c>
      <c r="P24" s="28" t="str">
        <f>IFERROR(__xludf.DUMMYFUNCTION("VLOOKUP($A24,IMPORTRANGE(""https://docs.google.com/spreadsheets/d/1xJXeo-_s5CtAsNkEkWY6zh5Jgc8uxaOe_V24M9xybh4/edit#gid=698294947"",""Master Coding Sheet !A1:L29""),9,false)"),"#REF!")</f>
        <v>#REF!</v>
      </c>
      <c r="Q24" s="28" t="str">
        <f>IFs(P24='Read Me'!$A$7,'Read Me'!$B$7,P24='Read Me'!$A$8,'Read Me'!$B$8,P24='Read Me'!$A$9,'Read Me'!$B$9,P24='Read Me'!$A$10,'Read Me'!$B$10,P24='Read Me'!$A$11,'Read Me'!$B$11,P24='Read Me'!$A$12,'Read Me'!$B$12,P24='Read Me'!$A$13,'Read Me'!$B$13,P24='Read Me'!$A$14,'Read Me'!$B$14,P24='Read Me'!$A$15,'Read Me'!$B$15,P24='Read Me'!$A$16,'Read Me'!$B$16,P24='Read Me'!$A$17,'Read Me'!$B$17,P24='Read Me'!$A$18,'Read Me'!$B$18,P24='Read Me'!$A$19,'Read Me'!$B$19,P24='Read Me'!$A$20,'Read Me'!$B$20,P24='Read Me'!$A$21,'Read Me'!$B$21,P24='Read Me'!$A$22,'Read Me'!$B$22,P24='Read Me'!A45,'Read Me'!B45)</f>
        <v>#REF!</v>
      </c>
      <c r="R24" s="28" t="str">
        <f>IFERROR(__xludf.DUMMYFUNCTION("VLOOKUP($A24,IMPORTRANGE(""https://docs.google.com/spreadsheets/d/1xJXeo-_s5CtAsNkEkWY6zh5Jgc8uxaOe_V24M9xybh4/edit#gid=698294947"",""Master Coding Sheet !A1:L29""),10,false)"),"#REF!")</f>
        <v>#REF!</v>
      </c>
      <c r="S24" s="28" t="str">
        <f>IFs(R24='Read Me'!$A$7,'Read Me'!$B$7,R24='Read Me'!$A$8,'Read Me'!$B$8,R24='Read Me'!$A$9,'Read Me'!$B$9,R24='Read Me'!$A$10,'Read Me'!$B$10,R24='Read Me'!$A$11,'Read Me'!$B$11,R24='Read Me'!$A$12,'Read Me'!$B$12,R24='Read Me'!$A$13,'Read Me'!$B$13,R24='Read Me'!$A$14,'Read Me'!$B$14,R24='Read Me'!$A$15,'Read Me'!$B$15,R24='Read Me'!$A$16,'Read Me'!$B$16,R24='Read Me'!$A$17,'Read Me'!$B$17,R24='Read Me'!$A$18,'Read Me'!$B$18,R24='Read Me'!$A$19,'Read Me'!$B$19,R24='Read Me'!$A$20,'Read Me'!$B$20,R24='Read Me'!$A$21,'Read Me'!$B$21,R24='Read Me'!$A$22,'Read Me'!$B$22)</f>
        <v>#REF!</v>
      </c>
      <c r="T24" s="28" t="str">
        <f>IFERROR(__xludf.DUMMYFUNCTION("VLOOKUP($A24,IMPORTRANGE(""https://docs.google.com/spreadsheets/d/1xJXeo-_s5CtAsNkEkWY6zh5Jgc8uxaOe_V24M9xybh4/edit#gid=698294947"",""Master Coding Sheet !A1:L29""),11,false)"),"#REF!")</f>
        <v>#REF!</v>
      </c>
      <c r="U24" s="28" t="str">
        <f>IFs(T24='Read Me'!$A$7,'Read Me'!$B$7,T24='Read Me'!$A$8,'Read Me'!$B$8,T24='Read Me'!$A$9,'Read Me'!$B$9,T24='Read Me'!$A$10,'Read Me'!$B$10,T24='Read Me'!$A$11,'Read Me'!$B$11,T24='Read Me'!$A$12,'Read Me'!$B$12,T24='Read Me'!$A$13,'Read Me'!$B$13,T24='Read Me'!$A$14,'Read Me'!$B$14,T24='Read Me'!$A$15,'Read Me'!$B$15,T24='Read Me'!$A$16,'Read Me'!$B$16,T24='Read Me'!$A$17,'Read Me'!$B$17,T24='Read Me'!$A$18,'Read Me'!$B$18,T24='Read Me'!$A$19,'Read Me'!$B$19,T24='Read Me'!$A$20,'Read Me'!$B$20,T24='Read Me'!$A$21,'Read Me'!$B$21,T24='Read Me'!$A$22,'Read Me'!$B$22,T24='Read Me'!$A$24,'Read Me'!$B$24)</f>
        <v>#REF!</v>
      </c>
      <c r="V24" s="28" t="str">
        <f>IFERROR(__xludf.DUMMYFUNCTION("VLOOKUP($A24,IMPORTRANGE(""https://docs.google.com/spreadsheets/d/1xJXeo-_s5CtAsNkEkWY6zh5Jgc8uxaOe_V24M9xybh4/edit#gid=698294947"",""Master Coding Sheet !A1:L29""),12,false)"),"#REF!")</f>
        <v>#REF!</v>
      </c>
      <c r="W24" s="28" t="str">
        <f>IFs(V24='Read Me'!$A$7,'Read Me'!$B$7,V24='Read Me'!$A$8,'Read Me'!$B$8,V24='Read Me'!$A$9,'Read Me'!$B$9,V24='Read Me'!$A$10,'Read Me'!$B$10,V24='Read Me'!$A$11,'Read Me'!$B$11,V24='Read Me'!$A$12,'Read Me'!$B$12,V24='Read Me'!$A$13,'Read Me'!$B$13,V24='Read Me'!$A$14,'Read Me'!$B$14,V24='Read Me'!$A$15,'Read Me'!$B$15,V24='Read Me'!$A$16,'Read Me'!$B$16,V24='Read Me'!$A$17,'Read Me'!$B$17,V24='Read Me'!$A$18,'Read Me'!$B$18,V24='Read Me'!$A$19,'Read Me'!$B$19,V24='Read Me'!$A$20,'Read Me'!$B$20,V24='Read Me'!$A$21,'Read Me'!$B$21,V24='Read Me'!$A$22,'Read Me'!$B$22,V24='Read Me'!$A$24,'Read Me'!$B$24)</f>
        <v>#REF!</v>
      </c>
    </row>
    <row r="25">
      <c r="A25" s="27" t="s">
        <v>122</v>
      </c>
      <c r="B25" s="28" t="str">
        <f>IFERROR(__xludf.DUMMYFUNCTION("VLOOKUP($A25,IMPORTRANGE(""https://docs.google.com/spreadsheets/d/1xJXeo-_s5CtAsNkEkWY6zh5Jgc8uxaOe_V24M9xybh4/edit#gid=698294947"",""Master Coding Sheet !A1:L29""),2,false)"),"#REF!")</f>
        <v>#REF!</v>
      </c>
      <c r="C25" s="28" t="str">
        <f>IFs(B25='Read Me'!$A$7,'Read Me'!$B$7,B25='Read Me'!$A$8,'Read Me'!$B$8,B25='Read Me'!$A$9,'Read Me'!$B$9,B25='Read Me'!$A$10,'Read Me'!$B$10,B25='Read Me'!$A$11,'Read Me'!$B$11,B25='Read Me'!$A$12,'Read Me'!$B$12,B25='Read Me'!$A$13,'Read Me'!$B$13,B25='Read Me'!$A$14,'Read Me'!$B$14,B25='Read Me'!$A$15,'Read Me'!$B$15,B25='Read Me'!$A$16,'Read Me'!$B$16,B25='Read Me'!$A$17,'Read Me'!$B$17,B25='Read Me'!$A$18,'Read Me'!$B$18,B25='Read Me'!$A$19,'Read Me'!$B$19,B25='Read Me'!$A$20,'Read Me'!$B$20,B25='Read Me'!$A$21,'Read Me'!$B$21,B25='Read Me'!$A$22,'Read Me'!$B$22)</f>
        <v>#REF!</v>
      </c>
      <c r="D25" s="28" t="str">
        <f>IFERROR(__xludf.DUMMYFUNCTION("VLOOKUP($A25,IMPORTRANGE(""https://docs.google.com/spreadsheets/d/1xJXeo-_s5CtAsNkEkWY6zh5Jgc8uxaOe_V24M9xybh4/edit#gid=698294947"",""Master Coding Sheet !A1:L29""),3,false)"),"#REF!")</f>
        <v>#REF!</v>
      </c>
      <c r="E25" s="28" t="str">
        <f>IFs(D25='Read Me'!$A$7,'Read Me'!$B$7,D25='Read Me'!$A$8,'Read Me'!$B$8,D25='Read Me'!$A$9,'Read Me'!$B$9,D25='Read Me'!$A$10,'Read Me'!$B$10,D25='Read Me'!$A$11,'Read Me'!$B$11,D25='Read Me'!$A$12,'Read Me'!$B$12,D25='Read Me'!$A$13,'Read Me'!$B$13,D25='Read Me'!$A$14,'Read Me'!$B$14,D25='Read Me'!$A$15,'Read Me'!$B$15,D25='Read Me'!$A$16,'Read Me'!$B$16,D25='Read Me'!$A$17,'Read Me'!$B$17,D25='Read Me'!$A$18,'Read Me'!$B$18,D25='Read Me'!$A$19,'Read Me'!$B$19,D25='Read Me'!$A$20,'Read Me'!$B$20,D25='Read Me'!$A$21,'Read Me'!$B$21,D25='Read Me'!$A$22,'Read Me'!$B$22)</f>
        <v>#REF!</v>
      </c>
      <c r="F25" s="28" t="str">
        <f>IFERROR(__xludf.DUMMYFUNCTION("VLOOKUP($A25,IMPORTRANGE(""https://docs.google.com/spreadsheets/d/1xJXeo-_s5CtAsNkEkWY6zh5Jgc8uxaOe_V24M9xybh4/edit#gid=698294947"",""Master Coding Sheet !A1:L29""),4,false)"),"#REF!")</f>
        <v>#REF!</v>
      </c>
      <c r="G25" s="28" t="str">
        <f>IFs(F25='Read Me'!$A$7,'Read Me'!$B$7,F25='Read Me'!$A$8,'Read Me'!$B$8,F25='Read Me'!$A$9,'Read Me'!$B$9,F25='Read Me'!$A$10,'Read Me'!$B$10,F25='Read Me'!$A$11,'Read Me'!$B$11,F25='Read Me'!$A$12,'Read Me'!$B$12,F25='Read Me'!$A$13,'Read Me'!$B$13,F25='Read Me'!$A$14,'Read Me'!$B$14,F25='Read Me'!$A$15,'Read Me'!$B$15,F25='Read Me'!$A$16,'Read Me'!$B$16,F25='Read Me'!$A$17,'Read Me'!$B$17,F25='Read Me'!$A$18,'Read Me'!$B$18,F25='Read Me'!$A$19,'Read Me'!$B$19,F25='Read Me'!$A$20,'Read Me'!$B$20,F25='Read Me'!$A$21,'Read Me'!$B$21,F25='Read Me'!$A$22,'Read Me'!$B$22)</f>
        <v>#REF!</v>
      </c>
      <c r="H25" s="28" t="str">
        <f>IFERROR(__xludf.DUMMYFUNCTION("VLOOKUP($A25,IMPORTRANGE(""https://docs.google.com/spreadsheets/d/1xJXeo-_s5CtAsNkEkWY6zh5Jgc8uxaOe_V24M9xybh4/edit#gid=698294947"",""Master Coding Sheet !A1:L29""),5,false)"),"#REF!")</f>
        <v>#REF!</v>
      </c>
      <c r="I25" s="28" t="str">
        <f>IFs(H25='Read Me'!$A$7,'Read Me'!$B$7,H25='Read Me'!$A$8,'Read Me'!$B$8,H25='Read Me'!$A$9,'Read Me'!$B$9,H25='Read Me'!$A$10,'Read Me'!$B$10,H25='Read Me'!$A$11,'Read Me'!$B$11,H25='Read Me'!$A$12,'Read Me'!$B$12,H25='Read Me'!$A$13,'Read Me'!$B$13,H25='Read Me'!$A$14,'Read Me'!$B$14,H25='Read Me'!$A$15,'Read Me'!$B$15,H25='Read Me'!$A$16,'Read Me'!$B$16,H25='Read Me'!$A$17,'Read Me'!$B$17,H25='Read Me'!$A$18,'Read Me'!$B$18,H25='Read Me'!$A$19,'Read Me'!$B$19,H25='Read Me'!$A$20,'Read Me'!$B$20,H25='Read Me'!$A$21,'Read Me'!$B$21,H25='Read Me'!$A$22,'Read Me'!$B$22)</f>
        <v>#REF!</v>
      </c>
      <c r="J25" s="28" t="str">
        <f>IFERROR(__xludf.DUMMYFUNCTION("VLOOKUP($A25,IMPORTRANGE(""https://docs.google.com/spreadsheets/d/1xJXeo-_s5CtAsNkEkWY6zh5Jgc8uxaOe_V24M9xybh4/edit#gid=698294947"",""Master Coding Sheet !A1:L29""),6,false)"),"#REF!")</f>
        <v>#REF!</v>
      </c>
      <c r="K25" s="28" t="str">
        <f>IFs(J25='Read Me'!$A$7,'Read Me'!$B$7,J25='Read Me'!$A$8,'Read Me'!$B$8,J25='Read Me'!$A$9,'Read Me'!$B$9,J25='Read Me'!$A$10,'Read Me'!$B$10,J25='Read Me'!$A$11,'Read Me'!$B$11,J25='Read Me'!$A$12,'Read Me'!$B$12,J25='Read Me'!$A$13,'Read Me'!$B$13,J25='Read Me'!$A$14,'Read Me'!$B$14,J25='Read Me'!$A$15,'Read Me'!$B$15,J25='Read Me'!$A$16,'Read Me'!$B$16,J25='Read Me'!$A$17,'Read Me'!$B$17,J25='Read Me'!$A$18,'Read Me'!$B$18,J25='Read Me'!$A$19,'Read Me'!$B$19,J25='Read Me'!$A$20,'Read Me'!$B$20,J25='Read Me'!$A$21,'Read Me'!$B$21,J25='Read Me'!$A$22,'Read Me'!$B$22)</f>
        <v>#REF!</v>
      </c>
      <c r="L25" s="28" t="str">
        <f>IFERROR(__xludf.DUMMYFUNCTION("VLOOKUP($A25,IMPORTRANGE(""https://docs.google.com/spreadsheets/d/1xJXeo-_s5CtAsNkEkWY6zh5Jgc8uxaOe_V24M9xybh4/edit#gid=698294947"",""Master Coding Sheet !A1:L29""),7,false)"),"#REF!")</f>
        <v>#REF!</v>
      </c>
      <c r="M25" s="28" t="str">
        <f>IFs(L25='Read Me'!$A$7,'Read Me'!$B$7,L25='Read Me'!$A$8,'Read Me'!$B$8,L25='Read Me'!$A$9,'Read Me'!$B$9,L25='Read Me'!$A$10,'Read Me'!$B$10,L25='Read Me'!$A$11,'Read Me'!$B$11,L25='Read Me'!$A$12,'Read Me'!$B$12,L25='Read Me'!$A$13,'Read Me'!$B$13,L25='Read Me'!$A$14,'Read Me'!$B$14,L25='Read Me'!$A$15,'Read Me'!$B$15,L25='Read Me'!$A$16,'Read Me'!$B$16,L25='Read Me'!$A$17,'Read Me'!$B$17,L25='Read Me'!$A$18,'Read Me'!$B$18,L25='Read Me'!$A$19,'Read Me'!$B$19,L25='Read Me'!$A$20,'Read Me'!$B$20,L25='Read Me'!$A$21,'Read Me'!$B$21,L25='Read Me'!$A$22,'Read Me'!$B$22)</f>
        <v>#REF!</v>
      </c>
      <c r="N25" s="28" t="str">
        <f>IFERROR(__xludf.DUMMYFUNCTION("VLOOKUP($A25,IMPORTRANGE(""https://docs.google.com/spreadsheets/d/1xJXeo-_s5CtAsNkEkWY6zh5Jgc8uxaOe_V24M9xybh4/edit#gid=698294947"",""Master Coding Sheet !A1:L29""),8,false)"),"#REF!")</f>
        <v>#REF!</v>
      </c>
      <c r="O25" s="28" t="str">
        <f>IFs(N25='Read Me'!$A$7,'Read Me'!$B$7,N25='Read Me'!$A$8,'Read Me'!$B$8,N25='Read Me'!$A$9,'Read Me'!$B$9,N25='Read Me'!$A$10,'Read Me'!$B$10,N25='Read Me'!$A$11,'Read Me'!$B$11,N25='Read Me'!$A$12,'Read Me'!$B$12,N25='Read Me'!$A$13,'Read Me'!$B$13,N25='Read Me'!$A$14,'Read Me'!$B$14,N25='Read Me'!$A$15,'Read Me'!$B$15,N25='Read Me'!$A$16,'Read Me'!$B$16,N25='Read Me'!$A$17,'Read Me'!$B$17,N25='Read Me'!$A$18,'Read Me'!$B$18,N25='Read Me'!$A$19,'Read Me'!$B$19,N25='Read Me'!$A$20,'Read Me'!$B$20,N25='Read Me'!$A$21,'Read Me'!$B$21,N25='Read Me'!$A$22,'Read Me'!$B$22)</f>
        <v>#REF!</v>
      </c>
      <c r="P25" s="28" t="str">
        <f>IFERROR(__xludf.DUMMYFUNCTION("VLOOKUP($A25,IMPORTRANGE(""https://docs.google.com/spreadsheets/d/1xJXeo-_s5CtAsNkEkWY6zh5Jgc8uxaOe_V24M9xybh4/edit#gid=698294947"",""Master Coding Sheet !A1:L29""),9,false)"),"#REF!")</f>
        <v>#REF!</v>
      </c>
      <c r="Q25" s="28" t="str">
        <f>IFs(P25='Read Me'!$A$7,'Read Me'!$B$7,P25='Read Me'!$A$8,'Read Me'!$B$8,P25='Read Me'!$A$9,'Read Me'!$B$9,P25='Read Me'!$A$10,'Read Me'!$B$10,P25='Read Me'!$A$11,'Read Me'!$B$11,P25='Read Me'!$A$12,'Read Me'!$B$12,P25='Read Me'!$A$13,'Read Me'!$B$13,P25='Read Me'!$A$14,'Read Me'!$B$14,P25='Read Me'!$A$15,'Read Me'!$B$15,P25='Read Me'!$A$16,'Read Me'!$B$16,P25='Read Me'!$A$17,'Read Me'!$B$17,P25='Read Me'!$A$18,'Read Me'!$B$18,P25='Read Me'!$A$19,'Read Me'!$B$19,P25='Read Me'!$A$20,'Read Me'!$B$20,P25='Read Me'!$A$21,'Read Me'!$B$21,P25='Read Me'!$A$22,'Read Me'!$B$22,P25='Read Me'!$A$23,'Read Me'!$B$23)</f>
        <v>#REF!</v>
      </c>
      <c r="R25" s="28" t="str">
        <f>IFERROR(__xludf.DUMMYFUNCTION("VLOOKUP($A25,IMPORTRANGE(""https://docs.google.com/spreadsheets/d/1xJXeo-_s5CtAsNkEkWY6zh5Jgc8uxaOe_V24M9xybh4/edit#gid=698294947"",""Master Coding Sheet !A1:L29""),10,false)"),"#REF!")</f>
        <v>#REF!</v>
      </c>
      <c r="S25" s="28" t="str">
        <f>IFs(R25='Read Me'!$A$7,'Read Me'!$B$7,R25='Read Me'!$A$8,'Read Me'!$B$8,R25='Read Me'!$A$9,'Read Me'!$B$9,R25='Read Me'!$A$10,'Read Me'!$B$10,R25='Read Me'!$A$11,'Read Me'!$B$11,R25='Read Me'!$A$12,'Read Me'!$B$12,R25='Read Me'!$A$13,'Read Me'!$B$13,R25='Read Me'!$A$14,'Read Me'!$B$14,R25='Read Me'!$A$15,'Read Me'!$B$15,R25='Read Me'!$A$16,'Read Me'!$B$16,R25='Read Me'!$A$17,'Read Me'!$B$17,R25='Read Me'!$A$18,'Read Me'!$B$18,R25='Read Me'!$A$19,'Read Me'!$B$19,R25='Read Me'!$A$20,'Read Me'!$B$20,R25='Read Me'!$A$21,'Read Me'!$B$21,R25='Read Me'!$A$22,'Read Me'!$B$22)</f>
        <v>#REF!</v>
      </c>
      <c r="T25" s="28" t="str">
        <f>IFERROR(__xludf.DUMMYFUNCTION("VLOOKUP($A25,IMPORTRANGE(""https://docs.google.com/spreadsheets/d/1xJXeo-_s5CtAsNkEkWY6zh5Jgc8uxaOe_V24M9xybh4/edit#gid=698294947"",""Master Coding Sheet !A1:L29""),11,false)"),"#REF!")</f>
        <v>#REF!</v>
      </c>
      <c r="U25" s="28" t="str">
        <f>IFs(T25='Read Me'!$A$7,'Read Me'!$B$7,T25='Read Me'!$A$8,'Read Me'!$B$8,T25='Read Me'!$A$9,'Read Me'!$B$9,T25='Read Me'!$A$10,'Read Me'!$B$10,T25='Read Me'!$A$11,'Read Me'!$B$11,T25='Read Me'!$A$12,'Read Me'!$B$12,T25='Read Me'!$A$13,'Read Me'!$B$13,T25='Read Me'!$A$14,'Read Me'!$B$14,T25='Read Me'!$A$15,'Read Me'!$B$15,T25='Read Me'!$A$16,'Read Me'!$B$16,T25='Read Me'!$A$17,'Read Me'!$B$17,T25='Read Me'!$A$18,'Read Me'!$B$18,T25='Read Me'!$A$19,'Read Me'!$B$19,T25='Read Me'!$A$20,'Read Me'!$B$20,T25='Read Me'!$A$21,'Read Me'!$B$21,T25='Read Me'!$A$22,'Read Me'!$B$22,T25='Read Me'!$A$24,'Read Me'!$B$24)</f>
        <v>#REF!</v>
      </c>
      <c r="V25" s="28" t="str">
        <f>IFERROR(__xludf.DUMMYFUNCTION("VLOOKUP($A25,IMPORTRANGE(""https://docs.google.com/spreadsheets/d/1xJXeo-_s5CtAsNkEkWY6zh5Jgc8uxaOe_V24M9xybh4/edit#gid=698294947"",""Master Coding Sheet !A1:L29""),12,false)"),"#REF!")</f>
        <v>#REF!</v>
      </c>
      <c r="W25" s="28" t="str">
        <f>IFs(V25='Read Me'!$A$7,'Read Me'!$B$7,V25='Read Me'!$A$8,'Read Me'!$B$8,V25='Read Me'!$A$9,'Read Me'!$B$9,V25='Read Me'!$A$10,'Read Me'!$B$10,V25='Read Me'!$A$11,'Read Me'!$B$11,V25='Read Me'!$A$12,'Read Me'!$B$12,V25='Read Me'!$A$13,'Read Me'!$B$13,V25='Read Me'!$A$14,'Read Me'!$B$14,V25='Read Me'!$A$15,'Read Me'!$B$15,V25='Read Me'!$A$16,'Read Me'!$B$16,V25='Read Me'!$A$17,'Read Me'!$B$17,V25='Read Me'!$A$18,'Read Me'!$B$18,V25='Read Me'!$A$19,'Read Me'!$B$19,V25='Read Me'!$A$20,'Read Me'!$B$20,V25='Read Me'!$A$21,'Read Me'!$B$21,V25='Read Me'!$A$22,'Read Me'!$B$22,V25='Read Me'!$A$24,'Read Me'!$B$24)</f>
        <v>#REF!</v>
      </c>
    </row>
    <row r="26">
      <c r="A26" s="27" t="s">
        <v>123</v>
      </c>
      <c r="B26" s="28" t="str">
        <f>IFERROR(__xludf.DUMMYFUNCTION("VLOOKUP($A26,IMPORTRANGE(""https://docs.google.com/spreadsheets/d/1xJXeo-_s5CtAsNkEkWY6zh5Jgc8uxaOe_V24M9xybh4/edit#gid=698294947"",""Master Coding Sheet !A1:L29""),2,false)"),"#REF!")</f>
        <v>#REF!</v>
      </c>
      <c r="C26" s="28" t="str">
        <f>IFs(B26='Read Me'!$A$7,'Read Me'!$B$7,B26='Read Me'!$A$8,'Read Me'!$B$8,B26='Read Me'!$A$9,'Read Me'!$B$9,B26='Read Me'!$A$10,'Read Me'!$B$10,B26='Read Me'!$A$11,'Read Me'!$B$11,B26='Read Me'!$A$12,'Read Me'!$B$12,B26='Read Me'!$A$13,'Read Me'!$B$13,B26='Read Me'!$A$14,'Read Me'!$B$14,B26='Read Me'!$A$15,'Read Me'!$B$15,B26='Read Me'!$A$16,'Read Me'!$B$16,B26='Read Me'!$A$17,'Read Me'!$B$17,B26='Read Me'!$A$18,'Read Me'!$B$18,B26='Read Me'!$A$19,'Read Me'!$B$19,B26='Read Me'!$A$20,'Read Me'!$B$20,B26='Read Me'!$A$21,'Read Me'!$B$21,B26='Read Me'!$A$22,'Read Me'!$B$22)</f>
        <v>#REF!</v>
      </c>
      <c r="D26" s="28" t="str">
        <f>IFERROR(__xludf.DUMMYFUNCTION("VLOOKUP($A26,IMPORTRANGE(""https://docs.google.com/spreadsheets/d/1xJXeo-_s5CtAsNkEkWY6zh5Jgc8uxaOe_V24M9xybh4/edit#gid=698294947"",""Master Coding Sheet !A1:L29""),3,false)"),"#REF!")</f>
        <v>#REF!</v>
      </c>
      <c r="E26" s="28" t="str">
        <f>IFs(D26='Read Me'!$A$7,'Read Me'!$B$7,D26='Read Me'!$A$8,'Read Me'!$B$8,D26='Read Me'!$A$9,'Read Me'!$B$9,D26='Read Me'!$A$10,'Read Me'!$B$10,D26='Read Me'!$A$11,'Read Me'!$B$11,D26='Read Me'!$A$12,'Read Me'!$B$12,D26='Read Me'!$A$13,'Read Me'!$B$13,D26='Read Me'!$A$14,'Read Me'!$B$14,D26='Read Me'!$A$15,'Read Me'!$B$15,D26='Read Me'!$A$16,'Read Me'!$B$16,D26='Read Me'!$A$17,'Read Me'!$B$17,D26='Read Me'!$A$18,'Read Me'!$B$18,D26='Read Me'!$A$19,'Read Me'!$B$19,D26='Read Me'!$A$20,'Read Me'!$B$20,D26='Read Me'!$A$21,'Read Me'!$B$21,D26='Read Me'!$A$22,'Read Me'!$B$22)</f>
        <v>#REF!</v>
      </c>
      <c r="F26" s="28" t="str">
        <f>IFERROR(__xludf.DUMMYFUNCTION("VLOOKUP($A26,IMPORTRANGE(""https://docs.google.com/spreadsheets/d/1xJXeo-_s5CtAsNkEkWY6zh5Jgc8uxaOe_V24M9xybh4/edit#gid=698294947"",""Master Coding Sheet !A1:L29""),4,false)"),"#REF!")</f>
        <v>#REF!</v>
      </c>
      <c r="G26" s="28" t="str">
        <f>IFs(F26='Read Me'!$A$7,'Read Me'!$B$7,F26='Read Me'!$A$8,'Read Me'!$B$8,F26='Read Me'!$A$9,'Read Me'!$B$9,F26='Read Me'!$A$10,'Read Me'!$B$10,F26='Read Me'!$A$11,'Read Me'!$B$11,F26='Read Me'!$A$12,'Read Me'!$B$12,F26='Read Me'!$A$13,'Read Me'!$B$13,F26='Read Me'!$A$14,'Read Me'!$B$14,F26='Read Me'!$A$15,'Read Me'!$B$15,F26='Read Me'!$A$16,'Read Me'!$B$16,F26='Read Me'!$A$17,'Read Me'!$B$17,F26='Read Me'!$A$18,'Read Me'!$B$18,F26='Read Me'!$A$19,'Read Me'!$B$19,F26='Read Me'!$A$20,'Read Me'!$B$20,F26='Read Me'!$A$21,'Read Me'!$B$21,F26='Read Me'!$A$22,'Read Me'!$B$22)</f>
        <v>#REF!</v>
      </c>
      <c r="H26" s="28" t="str">
        <f>IFERROR(__xludf.DUMMYFUNCTION("VLOOKUP($A26,IMPORTRANGE(""https://docs.google.com/spreadsheets/d/1xJXeo-_s5CtAsNkEkWY6zh5Jgc8uxaOe_V24M9xybh4/edit#gid=698294947"",""Master Coding Sheet !A1:L29""),5,false)"),"#REF!")</f>
        <v>#REF!</v>
      </c>
      <c r="I26" s="28" t="str">
        <f>IFs(H26='Read Me'!$A$7,'Read Me'!$B$7,H26='Read Me'!$A$8,'Read Me'!$B$8,H26='Read Me'!$A$9,'Read Me'!$B$9,H26='Read Me'!$A$10,'Read Me'!$B$10,H26='Read Me'!$A$11,'Read Me'!$B$11,H26='Read Me'!$A$12,'Read Me'!$B$12,H26='Read Me'!$A$13,'Read Me'!$B$13,H26='Read Me'!$A$14,'Read Me'!$B$14,H26='Read Me'!$A$15,'Read Me'!$B$15,H26='Read Me'!$A$16,'Read Me'!$B$16,H26='Read Me'!$A$17,'Read Me'!$B$17,H26='Read Me'!$A$18,'Read Me'!$B$18,H26='Read Me'!$A$19,'Read Me'!$B$19,H26='Read Me'!$A$20,'Read Me'!$B$20,H26='Read Me'!$A$21,'Read Me'!$B$21,H26='Read Me'!$A$22,'Read Me'!$B$22)</f>
        <v>#REF!</v>
      </c>
      <c r="J26" s="28" t="str">
        <f>IFERROR(__xludf.DUMMYFUNCTION("VLOOKUP($A26,IMPORTRANGE(""https://docs.google.com/spreadsheets/d/1xJXeo-_s5CtAsNkEkWY6zh5Jgc8uxaOe_V24M9xybh4/edit#gid=698294947"",""Master Coding Sheet !A1:L29""),6,false)"),"#REF!")</f>
        <v>#REF!</v>
      </c>
      <c r="K26" s="28" t="str">
        <f>IFs(J26='Read Me'!$A$7,'Read Me'!$B$7,J26='Read Me'!$A$8,'Read Me'!$B$8,J26='Read Me'!$A$9,'Read Me'!$B$9,J26='Read Me'!$A$10,'Read Me'!$B$10,J26='Read Me'!$A$11,'Read Me'!$B$11,J26='Read Me'!$A$12,'Read Me'!$B$12,J26='Read Me'!$A$13,'Read Me'!$B$13,J26='Read Me'!$A$14,'Read Me'!$B$14,J26='Read Me'!$A$15,'Read Me'!$B$15,J26='Read Me'!$A$16,'Read Me'!$B$16,J26='Read Me'!$A$17,'Read Me'!$B$17,J26='Read Me'!$A$18,'Read Me'!$B$18,J26='Read Me'!$A$19,'Read Me'!$B$19,J26='Read Me'!$A$20,'Read Me'!$B$20,J26='Read Me'!$A$21,'Read Me'!$B$21,J26='Read Me'!$A$22,'Read Me'!$B$22)</f>
        <v>#REF!</v>
      </c>
      <c r="L26" s="28" t="str">
        <f>IFERROR(__xludf.DUMMYFUNCTION("VLOOKUP($A26,IMPORTRANGE(""https://docs.google.com/spreadsheets/d/1xJXeo-_s5CtAsNkEkWY6zh5Jgc8uxaOe_V24M9xybh4/edit#gid=698294947"",""Master Coding Sheet !A1:L29""),7,false)"),"#REF!")</f>
        <v>#REF!</v>
      </c>
      <c r="M26" s="28" t="str">
        <f>IFs(L26='Read Me'!$A$7,'Read Me'!$B$7,L26='Read Me'!$A$8,'Read Me'!$B$8,L26='Read Me'!$A$9,'Read Me'!$B$9,L26='Read Me'!$A$10,'Read Me'!$B$10,L26='Read Me'!$A$11,'Read Me'!$B$11,L26='Read Me'!$A$12,'Read Me'!$B$12,L26='Read Me'!$A$13,'Read Me'!$B$13,L26='Read Me'!$A$14,'Read Me'!$B$14,L26='Read Me'!$A$15,'Read Me'!$B$15,L26='Read Me'!$A$16,'Read Me'!$B$16,L26='Read Me'!$A$17,'Read Me'!$B$17,L26='Read Me'!$A$18,'Read Me'!$B$18,L26='Read Me'!$A$19,'Read Me'!$B$19,L26='Read Me'!$A$20,'Read Me'!$B$20,L26='Read Me'!$A$21,'Read Me'!$B$21,L26='Read Me'!$A$22,'Read Me'!$B$22)</f>
        <v>#REF!</v>
      </c>
      <c r="N26" s="28" t="str">
        <f>IFERROR(__xludf.DUMMYFUNCTION("VLOOKUP($A26,IMPORTRANGE(""https://docs.google.com/spreadsheets/d/1xJXeo-_s5CtAsNkEkWY6zh5Jgc8uxaOe_V24M9xybh4/edit#gid=698294947"",""Master Coding Sheet !A1:L29""),8,false)"),"#REF!")</f>
        <v>#REF!</v>
      </c>
      <c r="O26" s="28" t="str">
        <f>IFs(N26='Read Me'!$A$7,'Read Me'!$B$7,N26='Read Me'!$A$8,'Read Me'!$B$8,N26='Read Me'!$A$9,'Read Me'!$B$9,N26='Read Me'!$A$10,'Read Me'!$B$10,N26='Read Me'!$A$11,'Read Me'!$B$11,N26='Read Me'!$A$12,'Read Me'!$B$12,N26='Read Me'!$A$13,'Read Me'!$B$13,N26='Read Me'!$A$14,'Read Me'!$B$14,N26='Read Me'!$A$15,'Read Me'!$B$15,N26='Read Me'!$A$16,'Read Me'!$B$16,N26='Read Me'!$A$17,'Read Me'!$B$17,N26='Read Me'!$A$18,'Read Me'!$B$18,N26='Read Me'!$A$19,'Read Me'!$B$19,N26='Read Me'!$A$20,'Read Me'!$B$20,N26='Read Me'!$A$21,'Read Me'!$B$21,N26='Read Me'!$A$22,'Read Me'!$B$22)</f>
        <v>#REF!</v>
      </c>
      <c r="P26" s="28" t="str">
        <f>IFERROR(__xludf.DUMMYFUNCTION("VLOOKUP($A26,IMPORTRANGE(""https://docs.google.com/spreadsheets/d/1xJXeo-_s5CtAsNkEkWY6zh5Jgc8uxaOe_V24M9xybh4/edit#gid=698294947"",""Master Coding Sheet !A1:L29""),9,false)"),"#REF!")</f>
        <v>#REF!</v>
      </c>
      <c r="Q26" s="28" t="str">
        <f>IFs(P26='Read Me'!$A$7,'Read Me'!$B$7,P26='Read Me'!$A$8,'Read Me'!$B$8,P26='Read Me'!$A$9,'Read Me'!$B$9,P26='Read Me'!$A$10,'Read Me'!$B$10,P26='Read Me'!$A$11,'Read Me'!$B$11,P26='Read Me'!$A$12,'Read Me'!$B$12,P26='Read Me'!$A$13,'Read Me'!$B$13,P26='Read Me'!$A$14,'Read Me'!$B$14,P26='Read Me'!$A$15,'Read Me'!$B$15,P26='Read Me'!$A$16,'Read Me'!$B$16,P26='Read Me'!$A$17,'Read Me'!$B$17,P26='Read Me'!$A$18,'Read Me'!$B$18,P26='Read Me'!$A$19,'Read Me'!$B$19,P26='Read Me'!$A$20,'Read Me'!$B$20,P26='Read Me'!$A$21,'Read Me'!$B$21,P26='Read Me'!$A$22,'Read Me'!$B$22,P26='Read Me'!A47,'Read Me'!B47)</f>
        <v>#REF!</v>
      </c>
      <c r="R26" s="28" t="str">
        <f>IFERROR(__xludf.DUMMYFUNCTION("VLOOKUP($A26,IMPORTRANGE(""https://docs.google.com/spreadsheets/d/1xJXeo-_s5CtAsNkEkWY6zh5Jgc8uxaOe_V24M9xybh4/edit#gid=698294947"",""Master Coding Sheet !A1:L29""),10,false)"),"#REF!")</f>
        <v>#REF!</v>
      </c>
      <c r="S26" s="28" t="str">
        <f>IFs(R26='Read Me'!$A$7,'Read Me'!$B$7,R26='Read Me'!$A$8,'Read Me'!$B$8,R26='Read Me'!$A$9,'Read Me'!$B$9,R26='Read Me'!$A$10,'Read Me'!$B$10,R26='Read Me'!$A$11,'Read Me'!$B$11,R26='Read Me'!$A$12,'Read Me'!$B$12,R26='Read Me'!$A$13,'Read Me'!$B$13,R26='Read Me'!$A$14,'Read Me'!$B$14,R26='Read Me'!$A$15,'Read Me'!$B$15,R26='Read Me'!$A$16,'Read Me'!$B$16,R26='Read Me'!$A$17,'Read Me'!$B$17,R26='Read Me'!$A$18,'Read Me'!$B$18,R26='Read Me'!$A$19,'Read Me'!$B$19,R26='Read Me'!$A$20,'Read Me'!$B$20,R26='Read Me'!$A$21,'Read Me'!$B$21,R26='Read Me'!$A$22,'Read Me'!$B$22)</f>
        <v>#REF!</v>
      </c>
      <c r="T26" s="28" t="str">
        <f>IFERROR(__xludf.DUMMYFUNCTION("VLOOKUP($A26,IMPORTRANGE(""https://docs.google.com/spreadsheets/d/1xJXeo-_s5CtAsNkEkWY6zh5Jgc8uxaOe_V24M9xybh4/edit#gid=698294947"",""Master Coding Sheet !A1:L29""),11,false)"),"#REF!")</f>
        <v>#REF!</v>
      </c>
      <c r="U26" s="28" t="str">
        <f>IFs(T26='Read Me'!$A$7,'Read Me'!$B$7,T26='Read Me'!$A$8,'Read Me'!$B$8,T26='Read Me'!$A$9,'Read Me'!$B$9,T26='Read Me'!$A$10,'Read Me'!$B$10,T26='Read Me'!$A$11,'Read Me'!$B$11,T26='Read Me'!$A$12,'Read Me'!$B$12,T26='Read Me'!$A$13,'Read Me'!$B$13,T26='Read Me'!$A$14,'Read Me'!$B$14,T26='Read Me'!$A$15,'Read Me'!$B$15,T26='Read Me'!$A$16,'Read Me'!$B$16,T26='Read Me'!$A$17,'Read Me'!$B$17,T26='Read Me'!$A$18,'Read Me'!$B$18,T26='Read Me'!$A$19,'Read Me'!$B$19,T26='Read Me'!$A$20,'Read Me'!$B$20,T26='Read Me'!$A$21,'Read Me'!$B$21,T26='Read Me'!$A$22,'Read Me'!$B$22,T26='Read Me'!$A$24,'Read Me'!$B$24)</f>
        <v>#REF!</v>
      </c>
      <c r="V26" s="28" t="str">
        <f>IFERROR(__xludf.DUMMYFUNCTION("VLOOKUP($A26,IMPORTRANGE(""https://docs.google.com/spreadsheets/d/1xJXeo-_s5CtAsNkEkWY6zh5Jgc8uxaOe_V24M9xybh4/edit#gid=698294947"",""Master Coding Sheet !A1:L29""),12,false)"),"#REF!")</f>
        <v>#REF!</v>
      </c>
      <c r="W26" s="28" t="str">
        <f>IFs(V26='Read Me'!$A$7,'Read Me'!$B$7,V26='Read Me'!$A$8,'Read Me'!$B$8,V26='Read Me'!$A$9,'Read Me'!$B$9,V26='Read Me'!$A$10,'Read Me'!$B$10,V26='Read Me'!$A$11,'Read Me'!$B$11,V26='Read Me'!$A$12,'Read Me'!$B$12,V26='Read Me'!$A$13,'Read Me'!$B$13,V26='Read Me'!$A$14,'Read Me'!$B$14,V26='Read Me'!$A$15,'Read Me'!$B$15,V26='Read Me'!$A$16,'Read Me'!$B$16,V26='Read Me'!$A$17,'Read Me'!$B$17,V26='Read Me'!$A$18,'Read Me'!$B$18,V26='Read Me'!$A$19,'Read Me'!$B$19,V26='Read Me'!$A$20,'Read Me'!$B$20,V26='Read Me'!$A$21,'Read Me'!$B$21,V26='Read Me'!$A$22,'Read Me'!$B$22,V26='Read Me'!$A$24,'Read Me'!$B$24)</f>
        <v>#REF!</v>
      </c>
    </row>
    <row r="27">
      <c r="A27" s="27" t="s">
        <v>124</v>
      </c>
      <c r="B27" s="28" t="str">
        <f>IFERROR(__xludf.DUMMYFUNCTION("VLOOKUP($A27,IMPORTRANGE(""https://docs.google.com/spreadsheets/d/1xJXeo-_s5CtAsNkEkWY6zh5Jgc8uxaOe_V24M9xybh4/edit#gid=698294947"",""Master Coding Sheet !A1:L29""),2,false)"),"#REF!")</f>
        <v>#REF!</v>
      </c>
      <c r="C27" s="28" t="str">
        <f>IFs(B27='Read Me'!$A$7,'Read Me'!$B$7,B27='Read Me'!$A$8,'Read Me'!$B$8,B27='Read Me'!$A$9,'Read Me'!$B$9,B27='Read Me'!$A$10,'Read Me'!$B$10,B27='Read Me'!$A$11,'Read Me'!$B$11,B27='Read Me'!$A$12,'Read Me'!$B$12,B27='Read Me'!$A$13,'Read Me'!$B$13,B27='Read Me'!$A$14,'Read Me'!$B$14,B27='Read Me'!$A$15,'Read Me'!$B$15,B27='Read Me'!$A$16,'Read Me'!$B$16,B27='Read Me'!$A$17,'Read Me'!$B$17,B27='Read Me'!$A$18,'Read Me'!$B$18,B27='Read Me'!$A$19,'Read Me'!$B$19,B27='Read Me'!$A$20,'Read Me'!$B$20,B27='Read Me'!$A$21,'Read Me'!$B$21,B27='Read Me'!$A$22,'Read Me'!$B$22)</f>
        <v>#REF!</v>
      </c>
      <c r="D27" s="28" t="str">
        <f>IFERROR(__xludf.DUMMYFUNCTION("VLOOKUP($A27,IMPORTRANGE(""https://docs.google.com/spreadsheets/d/1xJXeo-_s5CtAsNkEkWY6zh5Jgc8uxaOe_V24M9xybh4/edit#gid=698294947"",""Master Coding Sheet !A1:L29""),3,false)"),"#REF!")</f>
        <v>#REF!</v>
      </c>
      <c r="E27" s="28" t="str">
        <f>IFs(D27='Read Me'!$A$7,'Read Me'!$B$7,D27='Read Me'!$A$8,'Read Me'!$B$8,D27='Read Me'!$A$9,'Read Me'!$B$9,D27='Read Me'!$A$10,'Read Me'!$B$10,D27='Read Me'!$A$11,'Read Me'!$B$11,D27='Read Me'!$A$12,'Read Me'!$B$12,D27='Read Me'!$A$13,'Read Me'!$B$13,D27='Read Me'!$A$14,'Read Me'!$B$14,D27='Read Me'!$A$15,'Read Me'!$B$15,D27='Read Me'!$A$16,'Read Me'!$B$16,D27='Read Me'!$A$17,'Read Me'!$B$17,D27='Read Me'!$A$18,'Read Me'!$B$18,D27='Read Me'!$A$19,'Read Me'!$B$19,D27='Read Me'!$A$20,'Read Me'!$B$20,D27='Read Me'!$A$21,'Read Me'!$B$21,D27='Read Me'!$A$22,'Read Me'!$B$22)</f>
        <v>#REF!</v>
      </c>
      <c r="F27" s="28" t="str">
        <f>IFERROR(__xludf.DUMMYFUNCTION("VLOOKUP($A27,IMPORTRANGE(""https://docs.google.com/spreadsheets/d/1xJXeo-_s5CtAsNkEkWY6zh5Jgc8uxaOe_V24M9xybh4/edit#gid=698294947"",""Master Coding Sheet !A1:L29""),4,false)"),"#REF!")</f>
        <v>#REF!</v>
      </c>
      <c r="G27" s="28" t="str">
        <f>IFs(F27='Read Me'!$A$7,'Read Me'!$B$7,F27='Read Me'!$A$8,'Read Me'!$B$8,F27='Read Me'!$A$9,'Read Me'!$B$9,F27='Read Me'!$A$10,'Read Me'!$B$10,F27='Read Me'!$A$11,'Read Me'!$B$11,F27='Read Me'!$A$12,'Read Me'!$B$12,F27='Read Me'!$A$13,'Read Me'!$B$13,F27='Read Me'!$A$14,'Read Me'!$B$14,F27='Read Me'!$A$15,'Read Me'!$B$15,F27='Read Me'!$A$16,'Read Me'!$B$16,F27='Read Me'!$A$17,'Read Me'!$B$17,F27='Read Me'!$A$18,'Read Me'!$B$18,F27='Read Me'!$A$19,'Read Me'!$B$19,F27='Read Me'!$A$20,'Read Me'!$B$20,F27='Read Me'!$A$21,'Read Me'!$B$21,F27='Read Me'!$A$22,'Read Me'!$B$22)</f>
        <v>#REF!</v>
      </c>
      <c r="H27" s="28" t="str">
        <f>IFERROR(__xludf.DUMMYFUNCTION("VLOOKUP($A27,IMPORTRANGE(""https://docs.google.com/spreadsheets/d/1xJXeo-_s5CtAsNkEkWY6zh5Jgc8uxaOe_V24M9xybh4/edit#gid=698294947"",""Master Coding Sheet !A1:L29""),5,false)"),"#REF!")</f>
        <v>#REF!</v>
      </c>
      <c r="I27" s="28" t="str">
        <f>IFs(H27='Read Me'!$A$7,'Read Me'!$B$7,H27='Read Me'!$A$8,'Read Me'!$B$8,H27='Read Me'!$A$9,'Read Me'!$B$9,H27='Read Me'!$A$10,'Read Me'!$B$10,H27='Read Me'!$A$11,'Read Me'!$B$11,H27='Read Me'!$A$12,'Read Me'!$B$12,H27='Read Me'!$A$13,'Read Me'!$B$13,H27='Read Me'!$A$14,'Read Me'!$B$14,H27='Read Me'!$A$15,'Read Me'!$B$15,H27='Read Me'!$A$16,'Read Me'!$B$16,H27='Read Me'!$A$17,'Read Me'!$B$17,H27='Read Me'!$A$18,'Read Me'!$B$18,H27='Read Me'!$A$19,'Read Me'!$B$19,H27='Read Me'!$A$20,'Read Me'!$B$20,H27='Read Me'!$A$21,'Read Me'!$B$21,H27='Read Me'!$A$22,'Read Me'!$B$22)</f>
        <v>#REF!</v>
      </c>
      <c r="J27" s="28" t="str">
        <f>IFERROR(__xludf.DUMMYFUNCTION("VLOOKUP($A27,IMPORTRANGE(""https://docs.google.com/spreadsheets/d/1xJXeo-_s5CtAsNkEkWY6zh5Jgc8uxaOe_V24M9xybh4/edit#gid=698294947"",""Master Coding Sheet !A1:L29""),6,false)"),"#REF!")</f>
        <v>#REF!</v>
      </c>
      <c r="K27" s="28" t="str">
        <f>IFs(J27='Read Me'!$A$7,'Read Me'!$B$7,J27='Read Me'!$A$8,'Read Me'!$B$8,J27='Read Me'!$A$9,'Read Me'!$B$9,J27='Read Me'!$A$10,'Read Me'!$B$10,J27='Read Me'!$A$11,'Read Me'!$B$11,J27='Read Me'!$A$12,'Read Me'!$B$12,J27='Read Me'!$A$13,'Read Me'!$B$13,J27='Read Me'!$A$14,'Read Me'!$B$14,J27='Read Me'!$A$15,'Read Me'!$B$15,J27='Read Me'!$A$16,'Read Me'!$B$16,J27='Read Me'!$A$17,'Read Me'!$B$17,J27='Read Me'!$A$18,'Read Me'!$B$18,J27='Read Me'!$A$19,'Read Me'!$B$19,J27='Read Me'!$A$20,'Read Me'!$B$20,J27='Read Me'!$A$21,'Read Me'!$B$21,J27='Read Me'!$A$22,'Read Me'!$B$22)</f>
        <v>#REF!</v>
      </c>
      <c r="L27" s="28" t="str">
        <f>IFERROR(__xludf.DUMMYFUNCTION("VLOOKUP($A27,IMPORTRANGE(""https://docs.google.com/spreadsheets/d/1xJXeo-_s5CtAsNkEkWY6zh5Jgc8uxaOe_V24M9xybh4/edit#gid=698294947"",""Master Coding Sheet !A1:L29""),7,false)"),"#REF!")</f>
        <v>#REF!</v>
      </c>
      <c r="M27" s="28" t="str">
        <f>IFs(L27='Read Me'!$A$7,'Read Me'!$B$7,L27='Read Me'!$A$8,'Read Me'!$B$8,L27='Read Me'!$A$9,'Read Me'!$B$9,L27='Read Me'!$A$10,'Read Me'!$B$10,L27='Read Me'!$A$11,'Read Me'!$B$11,L27='Read Me'!$A$12,'Read Me'!$B$12,L27='Read Me'!$A$13,'Read Me'!$B$13,L27='Read Me'!$A$14,'Read Me'!$B$14,L27='Read Me'!$A$15,'Read Me'!$B$15,L27='Read Me'!$A$16,'Read Me'!$B$16,L27='Read Me'!$A$17,'Read Me'!$B$17,L27='Read Me'!$A$18,'Read Me'!$B$18,L27='Read Me'!$A$19,'Read Me'!$B$19,L27='Read Me'!$A$20,'Read Me'!$B$20,L27='Read Me'!$A$21,'Read Me'!$B$21,L27='Read Me'!$A$22,'Read Me'!$B$22)</f>
        <v>#REF!</v>
      </c>
      <c r="N27" s="28" t="str">
        <f>IFERROR(__xludf.DUMMYFUNCTION("VLOOKUP($A27,IMPORTRANGE(""https://docs.google.com/spreadsheets/d/1xJXeo-_s5CtAsNkEkWY6zh5Jgc8uxaOe_V24M9xybh4/edit#gid=698294947"",""Master Coding Sheet !A1:L29""),8,false)"),"#REF!")</f>
        <v>#REF!</v>
      </c>
      <c r="O27" s="28" t="str">
        <f>IFs(N27='Read Me'!$A$7,'Read Me'!$B$7,N27='Read Me'!$A$8,'Read Me'!$B$8,N27='Read Me'!$A$9,'Read Me'!$B$9,N27='Read Me'!$A$10,'Read Me'!$B$10,N27='Read Me'!$A$11,'Read Me'!$B$11,N27='Read Me'!$A$12,'Read Me'!$B$12,N27='Read Me'!$A$13,'Read Me'!$B$13,N27='Read Me'!$A$14,'Read Me'!$B$14,N27='Read Me'!$A$15,'Read Me'!$B$15,N27='Read Me'!$A$16,'Read Me'!$B$16,N27='Read Me'!$A$17,'Read Me'!$B$17,N27='Read Me'!$A$18,'Read Me'!$B$18,N27='Read Me'!$A$19,'Read Me'!$B$19,N27='Read Me'!$A$20,'Read Me'!$B$20,N27='Read Me'!$A$21,'Read Me'!$B$21,N27='Read Me'!$A$22,'Read Me'!$B$22)</f>
        <v>#REF!</v>
      </c>
      <c r="P27" s="28" t="str">
        <f>IFERROR(__xludf.DUMMYFUNCTION("VLOOKUP($A27,IMPORTRANGE(""https://docs.google.com/spreadsheets/d/1xJXeo-_s5CtAsNkEkWY6zh5Jgc8uxaOe_V24M9xybh4/edit#gid=698294947"",""Master Coding Sheet !A1:L29""),9,false)"),"#REF!")</f>
        <v>#REF!</v>
      </c>
      <c r="Q27" s="28" t="str">
        <f>IFs(P27='Read Me'!$A$7,'Read Me'!$B$7,P27='Read Me'!$A$8,'Read Me'!$B$8,P27='Read Me'!$A$9,'Read Me'!$B$9,P27='Read Me'!$A$10,'Read Me'!$B$10,P27='Read Me'!$A$11,'Read Me'!$B$11,P27='Read Me'!$A$12,'Read Me'!$B$12,P27='Read Me'!$A$13,'Read Me'!$B$13,P27='Read Me'!$A$14,'Read Me'!$B$14,P27='Read Me'!$A$15,'Read Me'!$B$15,P27='Read Me'!$A$16,'Read Me'!$B$16,P27='Read Me'!$A$17,'Read Me'!$B$17,P27='Read Me'!$A$18,'Read Me'!$B$18,P27='Read Me'!$A$19,'Read Me'!$B$19,P27='Read Me'!$A$20,'Read Me'!$B$20,P27='Read Me'!$A$21,'Read Me'!$B$21,P27='Read Me'!$A$22,'Read Me'!$B$22,P27='Read Me'!$A$23,'Read Me'!$B$23)</f>
        <v>#REF!</v>
      </c>
      <c r="R27" s="28" t="str">
        <f>IFERROR(__xludf.DUMMYFUNCTION("VLOOKUP($A27,IMPORTRANGE(""https://docs.google.com/spreadsheets/d/1xJXeo-_s5CtAsNkEkWY6zh5Jgc8uxaOe_V24M9xybh4/edit#gid=698294947"",""Master Coding Sheet !A1:L29""),10,false)"),"#REF!")</f>
        <v>#REF!</v>
      </c>
      <c r="S27" s="28" t="str">
        <f>IFs(R27='Read Me'!$A$7,'Read Me'!$B$7,R27='Read Me'!$A$8,'Read Me'!$B$8,R27='Read Me'!$A$9,'Read Me'!$B$9,R27='Read Me'!$A$10,'Read Me'!$B$10,R27='Read Me'!$A$11,'Read Me'!$B$11,R27='Read Me'!$A$12,'Read Me'!$B$12,R27='Read Me'!$A$13,'Read Me'!$B$13,R27='Read Me'!$A$14,'Read Me'!$B$14,R27='Read Me'!$A$15,'Read Me'!$B$15,R27='Read Me'!$A$16,'Read Me'!$B$16,R27='Read Me'!$A$17,'Read Me'!$B$17,R27='Read Me'!$A$18,'Read Me'!$B$18,R27='Read Me'!$A$19,'Read Me'!$B$19,R27='Read Me'!$A$20,'Read Me'!$B$20,R27='Read Me'!$A$21,'Read Me'!$B$21,R27='Read Me'!$A$22,'Read Me'!$B$22)</f>
        <v>#REF!</v>
      </c>
      <c r="T27" s="28" t="str">
        <f>IFERROR(__xludf.DUMMYFUNCTION("VLOOKUP($A27,IMPORTRANGE(""https://docs.google.com/spreadsheets/d/1xJXeo-_s5CtAsNkEkWY6zh5Jgc8uxaOe_V24M9xybh4/edit#gid=698294947"",""Master Coding Sheet !A1:L29""),11,false)"),"#REF!")</f>
        <v>#REF!</v>
      </c>
      <c r="U27" s="28" t="str">
        <f>IFs(T27='Read Me'!$A$7,'Read Me'!$B$7,T27='Read Me'!$A$8,'Read Me'!$B$8,T27='Read Me'!$A$9,'Read Me'!$B$9,T27='Read Me'!$A$10,'Read Me'!$B$10,T27='Read Me'!$A$11,'Read Me'!$B$11,T27='Read Me'!$A$12,'Read Me'!$B$12,T27='Read Me'!$A$13,'Read Me'!$B$13,T27='Read Me'!$A$14,'Read Me'!$B$14,T27='Read Me'!$A$15,'Read Me'!$B$15,T27='Read Me'!$A$16,'Read Me'!$B$16,T27='Read Me'!$A$17,'Read Me'!$B$17,T27='Read Me'!$A$18,'Read Me'!$B$18,T27='Read Me'!$A$19,'Read Me'!$B$19,T27='Read Me'!$A$20,'Read Me'!$B$20,T27='Read Me'!$A$21,'Read Me'!$B$21,T27='Read Me'!$A$22,'Read Me'!$B$22,T27='Read Me'!$A$24,'Read Me'!$B$24)</f>
        <v>#REF!</v>
      </c>
      <c r="V27" s="28" t="str">
        <f>IFERROR(__xludf.DUMMYFUNCTION("VLOOKUP($A27,IMPORTRANGE(""https://docs.google.com/spreadsheets/d/1xJXeo-_s5CtAsNkEkWY6zh5Jgc8uxaOe_V24M9xybh4/edit#gid=698294947"",""Master Coding Sheet !A1:L29""),12,false)"),"#REF!")</f>
        <v>#REF!</v>
      </c>
      <c r="W27" s="28" t="str">
        <f>IFs(V27='Read Me'!$A$7,'Read Me'!$B$7,V27='Read Me'!$A$8,'Read Me'!$B$8,V27='Read Me'!$A$9,'Read Me'!$B$9,V27='Read Me'!$A$10,'Read Me'!$B$10,V27='Read Me'!$A$11,'Read Me'!$B$11,V27='Read Me'!$A$12,'Read Me'!$B$12,V27='Read Me'!$A$13,'Read Me'!$B$13,V27='Read Me'!$A$14,'Read Me'!$B$14,V27='Read Me'!$A$15,'Read Me'!$B$15,V27='Read Me'!$A$16,'Read Me'!$B$16,V27='Read Me'!$A$17,'Read Me'!$B$17,V27='Read Me'!$A$18,'Read Me'!$B$18,V27='Read Me'!$A$19,'Read Me'!$B$19,V27='Read Me'!$A$20,'Read Me'!$B$20,V27='Read Me'!$A$21,'Read Me'!$B$21,V27='Read Me'!$A$22,'Read Me'!$B$22,V27='Read Me'!$A$24,'Read Me'!$B$24)</f>
        <v>#REF!</v>
      </c>
    </row>
    <row r="28">
      <c r="A28" s="27" t="s">
        <v>125</v>
      </c>
      <c r="B28" s="28" t="str">
        <f>IFERROR(__xludf.DUMMYFUNCTION("VLOOKUP($A28,IMPORTRANGE(""https://docs.google.com/spreadsheets/d/1xJXeo-_s5CtAsNkEkWY6zh5Jgc8uxaOe_V24M9xybh4/edit#gid=698294947"",""Master Coding Sheet !A1:L29""),2,false)"),"#REF!")</f>
        <v>#REF!</v>
      </c>
      <c r="C28" s="28" t="str">
        <f>IFs(B28='Read Me'!$A$7,'Read Me'!$B$7,B28='Read Me'!$A$8,'Read Me'!$B$8,B28='Read Me'!$A$9,'Read Me'!$B$9,B28='Read Me'!$A$10,'Read Me'!$B$10,B28='Read Me'!$A$11,'Read Me'!$B$11,B28='Read Me'!$A$12,'Read Me'!$B$12,B28='Read Me'!$A$13,'Read Me'!$B$13,B28='Read Me'!$A$14,'Read Me'!$B$14,B28='Read Me'!$A$15,'Read Me'!$B$15,B28='Read Me'!$A$16,'Read Me'!$B$16,B28='Read Me'!$A$17,'Read Me'!$B$17,B28='Read Me'!$A$18,'Read Me'!$B$18,B28='Read Me'!$A$19,'Read Me'!$B$19,B28='Read Me'!$A$20,'Read Me'!$B$20,B28='Read Me'!$A$21,'Read Me'!$B$21,B28='Read Me'!$A$22,'Read Me'!$B$22)</f>
        <v>#REF!</v>
      </c>
      <c r="D28" s="28" t="str">
        <f>IFERROR(__xludf.DUMMYFUNCTION("VLOOKUP($A28,IMPORTRANGE(""https://docs.google.com/spreadsheets/d/1xJXeo-_s5CtAsNkEkWY6zh5Jgc8uxaOe_V24M9xybh4/edit#gid=698294947"",""Master Coding Sheet !A1:L29""),3,false)"),"#REF!")</f>
        <v>#REF!</v>
      </c>
      <c r="E28" s="28" t="str">
        <f>IFs(D28='Read Me'!$A$7,'Read Me'!$B$7,D28='Read Me'!$A$8,'Read Me'!$B$8,D28='Read Me'!$A$9,'Read Me'!$B$9,D28='Read Me'!$A$10,'Read Me'!$B$10,D28='Read Me'!$A$11,'Read Me'!$B$11,D28='Read Me'!$A$12,'Read Me'!$B$12,D28='Read Me'!$A$13,'Read Me'!$B$13,D28='Read Me'!$A$14,'Read Me'!$B$14,D28='Read Me'!$A$15,'Read Me'!$B$15,D28='Read Me'!$A$16,'Read Me'!$B$16,D28='Read Me'!$A$17,'Read Me'!$B$17,D28='Read Me'!$A$18,'Read Me'!$B$18,D28='Read Me'!$A$19,'Read Me'!$B$19,D28='Read Me'!$A$20,'Read Me'!$B$20,D28='Read Me'!$A$21,'Read Me'!$B$21,D28='Read Me'!$A$22,'Read Me'!$B$22)</f>
        <v>#REF!</v>
      </c>
      <c r="F28" s="28" t="str">
        <f>IFERROR(__xludf.DUMMYFUNCTION("VLOOKUP($A28,IMPORTRANGE(""https://docs.google.com/spreadsheets/d/1xJXeo-_s5CtAsNkEkWY6zh5Jgc8uxaOe_V24M9xybh4/edit#gid=698294947"",""Master Coding Sheet !A1:L29""),4,false)"),"#REF!")</f>
        <v>#REF!</v>
      </c>
      <c r="G28" s="28" t="str">
        <f>IFs(F28='Read Me'!$A$7,'Read Me'!$B$7,F28='Read Me'!$A$8,'Read Me'!$B$8,F28='Read Me'!$A$9,'Read Me'!$B$9,F28='Read Me'!$A$10,'Read Me'!$B$10,F28='Read Me'!$A$11,'Read Me'!$B$11,F28='Read Me'!$A$12,'Read Me'!$B$12,F28='Read Me'!$A$13,'Read Me'!$B$13,F28='Read Me'!$A$14,'Read Me'!$B$14,F28='Read Me'!$A$15,'Read Me'!$B$15,F28='Read Me'!$A$16,'Read Me'!$B$16,F28='Read Me'!$A$17,'Read Me'!$B$17,F28='Read Me'!$A$18,'Read Me'!$B$18,F28='Read Me'!$A$19,'Read Me'!$B$19,F28='Read Me'!$A$20,'Read Me'!$B$20,F28='Read Me'!$A$21,'Read Me'!$B$21,F28='Read Me'!$A$22,'Read Me'!$B$22)</f>
        <v>#REF!</v>
      </c>
      <c r="H28" s="28" t="str">
        <f>IFERROR(__xludf.DUMMYFUNCTION("VLOOKUP($A28,IMPORTRANGE(""https://docs.google.com/spreadsheets/d/1xJXeo-_s5CtAsNkEkWY6zh5Jgc8uxaOe_V24M9xybh4/edit#gid=698294947"",""Master Coding Sheet !A1:L29""),5,false)"),"#REF!")</f>
        <v>#REF!</v>
      </c>
      <c r="I28" s="28" t="str">
        <f>IFs(H28='Read Me'!$A$7,'Read Me'!$B$7,H28='Read Me'!$A$8,'Read Me'!$B$8,H28='Read Me'!$A$9,'Read Me'!$B$9,H28='Read Me'!$A$10,'Read Me'!$B$10,H28='Read Me'!$A$11,'Read Me'!$B$11,H28='Read Me'!$A$12,'Read Me'!$B$12,H28='Read Me'!$A$13,'Read Me'!$B$13,H28='Read Me'!$A$14,'Read Me'!$B$14,H28='Read Me'!$A$15,'Read Me'!$B$15,H28='Read Me'!$A$16,'Read Me'!$B$16,H28='Read Me'!$A$17,'Read Me'!$B$17,H28='Read Me'!$A$18,'Read Me'!$B$18,H28='Read Me'!$A$19,'Read Me'!$B$19,H28='Read Me'!$A$20,'Read Me'!$B$20,H28='Read Me'!$A$21,'Read Me'!$B$21,H28='Read Me'!$A$22,'Read Me'!$B$22)</f>
        <v>#REF!</v>
      </c>
      <c r="J28" s="28" t="str">
        <f>IFERROR(__xludf.DUMMYFUNCTION("VLOOKUP($A28,IMPORTRANGE(""https://docs.google.com/spreadsheets/d/1xJXeo-_s5CtAsNkEkWY6zh5Jgc8uxaOe_V24M9xybh4/edit#gid=698294947"",""Master Coding Sheet !A1:L29""),6,false)"),"#REF!")</f>
        <v>#REF!</v>
      </c>
      <c r="K28" s="28" t="str">
        <f>IFs(J28='Read Me'!$A$7,'Read Me'!$B$7,J28='Read Me'!$A$8,'Read Me'!$B$8,J28='Read Me'!$A$9,'Read Me'!$B$9,J28='Read Me'!$A$10,'Read Me'!$B$10,J28='Read Me'!$A$11,'Read Me'!$B$11,J28='Read Me'!$A$12,'Read Me'!$B$12,J28='Read Me'!$A$13,'Read Me'!$B$13,J28='Read Me'!$A$14,'Read Me'!$B$14,J28='Read Me'!$A$15,'Read Me'!$B$15,J28='Read Me'!$A$16,'Read Me'!$B$16,J28='Read Me'!$A$17,'Read Me'!$B$17,J28='Read Me'!$A$18,'Read Me'!$B$18,J28='Read Me'!$A$19,'Read Me'!$B$19,J28='Read Me'!$A$20,'Read Me'!$B$20,J28='Read Me'!$A$21,'Read Me'!$B$21,J28='Read Me'!$A$22,'Read Me'!$B$22)</f>
        <v>#REF!</v>
      </c>
      <c r="L28" s="28" t="str">
        <f>IFERROR(__xludf.DUMMYFUNCTION("VLOOKUP($A28,IMPORTRANGE(""https://docs.google.com/spreadsheets/d/1xJXeo-_s5CtAsNkEkWY6zh5Jgc8uxaOe_V24M9xybh4/edit#gid=698294947"",""Master Coding Sheet !A1:L29""),7,false)"),"#REF!")</f>
        <v>#REF!</v>
      </c>
      <c r="M28" s="28" t="str">
        <f>IFs(L28='Read Me'!$A$7,'Read Me'!$B$7,L28='Read Me'!$A$8,'Read Me'!$B$8,L28='Read Me'!$A$9,'Read Me'!$B$9,L28='Read Me'!$A$10,'Read Me'!$B$10,L28='Read Me'!$A$11,'Read Me'!$B$11,L28='Read Me'!$A$12,'Read Me'!$B$12,L28='Read Me'!$A$13,'Read Me'!$B$13,L28='Read Me'!$A$14,'Read Me'!$B$14,L28='Read Me'!$A$15,'Read Me'!$B$15,L28='Read Me'!$A$16,'Read Me'!$B$16,L28='Read Me'!$A$17,'Read Me'!$B$17,L28='Read Me'!$A$18,'Read Me'!$B$18,L28='Read Me'!$A$19,'Read Me'!$B$19,L28='Read Me'!$A$20,'Read Me'!$B$20,L28='Read Me'!$A$21,'Read Me'!$B$21,L28='Read Me'!$A$22,'Read Me'!$B$22)</f>
        <v>#REF!</v>
      </c>
      <c r="N28" s="28" t="str">
        <f>IFERROR(__xludf.DUMMYFUNCTION("VLOOKUP($A28,IMPORTRANGE(""https://docs.google.com/spreadsheets/d/1xJXeo-_s5CtAsNkEkWY6zh5Jgc8uxaOe_V24M9xybh4/edit#gid=698294947"",""Master Coding Sheet !A1:L29""),8,false)"),"#REF!")</f>
        <v>#REF!</v>
      </c>
      <c r="O28" s="28" t="str">
        <f>IFs(N28='Read Me'!$A$7,'Read Me'!$B$7,N28='Read Me'!$A$8,'Read Me'!$B$8,N28='Read Me'!$A$9,'Read Me'!$B$9,N28='Read Me'!$A$10,'Read Me'!$B$10,N28='Read Me'!$A$11,'Read Me'!$B$11,N28='Read Me'!$A$12,'Read Me'!$B$12,N28='Read Me'!$A$13,'Read Me'!$B$13,N28='Read Me'!$A$14,'Read Me'!$B$14,N28='Read Me'!$A$15,'Read Me'!$B$15,N28='Read Me'!$A$16,'Read Me'!$B$16,N28='Read Me'!$A$17,'Read Me'!$B$17,N28='Read Me'!$A$18,'Read Me'!$B$18,N28='Read Me'!$A$19,'Read Me'!$B$19,N28='Read Me'!$A$20,'Read Me'!$B$20,N28='Read Me'!$A$21,'Read Me'!$B$21,N28='Read Me'!$A$22,'Read Me'!$B$22)</f>
        <v>#REF!</v>
      </c>
      <c r="P28" s="28" t="str">
        <f>IFERROR(__xludf.DUMMYFUNCTION("VLOOKUP($A28,IMPORTRANGE(""https://docs.google.com/spreadsheets/d/1xJXeo-_s5CtAsNkEkWY6zh5Jgc8uxaOe_V24M9xybh4/edit#gid=698294947"",""Master Coding Sheet !A1:L29""),9,false)"),"#REF!")</f>
        <v>#REF!</v>
      </c>
      <c r="Q28" s="28" t="str">
        <f>IFs(P28='Read Me'!$A$7,'Read Me'!$B$7,P28='Read Me'!$A$8,'Read Me'!$B$8,P28='Read Me'!$A$9,'Read Me'!$B$9,P28='Read Me'!$A$10,'Read Me'!$B$10,P28='Read Me'!$A$11,'Read Me'!$B$11,P28='Read Me'!$A$12,'Read Me'!$B$12,P28='Read Me'!$A$13,'Read Me'!$B$13,P28='Read Me'!$A$14,'Read Me'!$B$14,P28='Read Me'!$A$15,'Read Me'!$B$15,P28='Read Me'!$A$16,'Read Me'!$B$16,P28='Read Me'!$A$17,'Read Me'!$B$17,P28='Read Me'!$A$18,'Read Me'!$B$18,P28='Read Me'!$A$19,'Read Me'!$B$19,P28='Read Me'!$A$20,'Read Me'!$B$20,P28='Read Me'!$A$21,'Read Me'!$B$21,P28='Read Me'!$A$22,'Read Me'!$B$22,P28='Read Me'!$A$23,'Read Me'!$B$23)</f>
        <v>#REF!</v>
      </c>
      <c r="R28" s="28" t="str">
        <f>IFERROR(__xludf.DUMMYFUNCTION("VLOOKUP($A28,IMPORTRANGE(""https://docs.google.com/spreadsheets/d/1xJXeo-_s5CtAsNkEkWY6zh5Jgc8uxaOe_V24M9xybh4/edit#gid=698294947"",""Master Coding Sheet !A1:L29""),10,false)"),"#REF!")</f>
        <v>#REF!</v>
      </c>
      <c r="S28" s="28" t="str">
        <f>IFs(R28='Read Me'!$A$7,'Read Me'!$B$7,R28='Read Me'!$A$8,'Read Me'!$B$8,R28='Read Me'!$A$9,'Read Me'!$B$9,R28='Read Me'!$A$10,'Read Me'!$B$10,R28='Read Me'!$A$11,'Read Me'!$B$11,R28='Read Me'!$A$12,'Read Me'!$B$12,R28='Read Me'!$A$13,'Read Me'!$B$13,R28='Read Me'!$A$14,'Read Me'!$B$14,R28='Read Me'!$A$15,'Read Me'!$B$15,R28='Read Me'!$A$16,'Read Me'!$B$16,R28='Read Me'!$A$17,'Read Me'!$B$17,R28='Read Me'!$A$18,'Read Me'!$B$18,R28='Read Me'!$A$19,'Read Me'!$B$19,R28='Read Me'!$A$20,'Read Me'!$B$20,R28='Read Me'!$A$21,'Read Me'!$B$21,R28='Read Me'!$A$22,'Read Me'!$B$22)</f>
        <v>#REF!</v>
      </c>
      <c r="T28" s="28" t="str">
        <f>IFERROR(__xludf.DUMMYFUNCTION("VLOOKUP($A28,IMPORTRANGE(""https://docs.google.com/spreadsheets/d/1xJXeo-_s5CtAsNkEkWY6zh5Jgc8uxaOe_V24M9xybh4/edit#gid=698294947"",""Master Coding Sheet !A1:L29""),11,false)"),"#REF!")</f>
        <v>#REF!</v>
      </c>
      <c r="U28" s="28" t="str">
        <f>IFs(T28='Read Me'!$A$7,'Read Me'!$B$7,T28='Read Me'!$A$8,'Read Me'!$B$8,T28='Read Me'!$A$9,'Read Me'!$B$9,T28='Read Me'!$A$10,'Read Me'!$B$10,T28='Read Me'!$A$11,'Read Me'!$B$11,T28='Read Me'!$A$12,'Read Me'!$B$12,T28='Read Me'!$A$13,'Read Me'!$B$13,T28='Read Me'!$A$14,'Read Me'!$B$14,T28='Read Me'!$A$15,'Read Me'!$B$15,T28='Read Me'!$A$16,'Read Me'!$B$16,T28='Read Me'!$A$17,'Read Me'!$B$17,T28='Read Me'!$A$18,'Read Me'!$B$18,T28='Read Me'!$A$19,'Read Me'!$B$19,T28='Read Me'!$A$20,'Read Me'!$B$20,T28='Read Me'!$A$21,'Read Me'!$B$21,T28='Read Me'!$A$22,'Read Me'!$B$22,T28='Read Me'!$A$24,'Read Me'!$B$24)</f>
        <v>#REF!</v>
      </c>
      <c r="V28" s="28" t="str">
        <f>IFERROR(__xludf.DUMMYFUNCTION("VLOOKUP($A28,IMPORTRANGE(""https://docs.google.com/spreadsheets/d/1xJXeo-_s5CtAsNkEkWY6zh5Jgc8uxaOe_V24M9xybh4/edit#gid=698294947"",""Master Coding Sheet !A1:L29""),12,false)"),"#REF!")</f>
        <v>#REF!</v>
      </c>
      <c r="W28" s="28" t="str">
        <f>IFs(V28='Read Me'!$A$7,'Read Me'!$B$7,V28='Read Me'!$A$8,'Read Me'!$B$8,V28='Read Me'!$A$9,'Read Me'!$B$9,V28='Read Me'!$A$10,'Read Me'!$B$10,V28='Read Me'!$A$11,'Read Me'!$B$11,V28='Read Me'!$A$12,'Read Me'!$B$12,V28='Read Me'!$A$13,'Read Me'!$B$13,V28='Read Me'!$A$14,'Read Me'!$B$14,V28='Read Me'!$A$15,'Read Me'!$B$15,V28='Read Me'!$A$16,'Read Me'!$B$16,V28='Read Me'!$A$17,'Read Me'!$B$17,V28='Read Me'!$A$18,'Read Me'!$B$18,V28='Read Me'!$A$19,'Read Me'!$B$19,V28='Read Me'!$A$20,'Read Me'!$B$20,V28='Read Me'!$A$21,'Read Me'!$B$21,V28='Read Me'!$A$22,'Read Me'!$B$22,V28='Read Me'!$A$24,'Read Me'!$B$24)</f>
        <v>#REF!</v>
      </c>
    </row>
    <row r="29">
      <c r="A29" s="27" t="s">
        <v>126</v>
      </c>
      <c r="B29" s="28" t="str">
        <f>IFERROR(__xludf.DUMMYFUNCTION("VLOOKUP($A29,IMPORTRANGE(""https://docs.google.com/spreadsheets/d/1xJXeo-_s5CtAsNkEkWY6zh5Jgc8uxaOe_V24M9xybh4/edit#gid=698294947"",""Master Coding Sheet !A1:L29""),2,false)"),"#REF!")</f>
        <v>#REF!</v>
      </c>
      <c r="C29" s="28" t="str">
        <f>IFs(B29='Read Me'!$A$7,'Read Me'!$B$7,B29='Read Me'!$A$8,'Read Me'!$B$8,B29='Read Me'!$A$9,'Read Me'!$B$9,B29='Read Me'!$A$10,'Read Me'!$B$10,B29='Read Me'!$A$11,'Read Me'!$B$11,B29='Read Me'!$A$12,'Read Me'!$B$12,B29='Read Me'!$A$13,'Read Me'!$B$13,B29='Read Me'!$A$14,'Read Me'!$B$14,B29='Read Me'!$A$15,'Read Me'!$B$15,B29='Read Me'!$A$16,'Read Me'!$B$16,B29='Read Me'!$A$17,'Read Me'!$B$17,B29='Read Me'!$A$18,'Read Me'!$B$18,B29='Read Me'!$A$19,'Read Me'!$B$19,B29='Read Me'!$A$20,'Read Me'!$B$20,B29='Read Me'!$A$21,'Read Me'!$B$21,B29='Read Me'!$A$22,'Read Me'!$B$22)</f>
        <v>#REF!</v>
      </c>
      <c r="D29" s="28" t="str">
        <f>IFERROR(__xludf.DUMMYFUNCTION("VLOOKUP($A29,IMPORTRANGE(""https://docs.google.com/spreadsheets/d/1xJXeo-_s5CtAsNkEkWY6zh5Jgc8uxaOe_V24M9xybh4/edit#gid=698294947"",""Master Coding Sheet !A1:L29""),3,false)"),"#REF!")</f>
        <v>#REF!</v>
      </c>
      <c r="E29" s="28" t="str">
        <f>IFs(D29='Read Me'!$A$7,'Read Me'!$B$7,D29='Read Me'!$A$8,'Read Me'!$B$8,D29='Read Me'!$A$9,'Read Me'!$B$9,D29='Read Me'!$A$10,'Read Me'!$B$10,D29='Read Me'!$A$11,'Read Me'!$B$11,D29='Read Me'!$A$12,'Read Me'!$B$12,D29='Read Me'!$A$13,'Read Me'!$B$13,D29='Read Me'!$A$14,'Read Me'!$B$14,D29='Read Me'!$A$15,'Read Me'!$B$15,D29='Read Me'!$A$16,'Read Me'!$B$16,D29='Read Me'!$A$17,'Read Me'!$B$17,D29='Read Me'!$A$18,'Read Me'!$B$18,D29='Read Me'!$A$19,'Read Me'!$B$19,D29='Read Me'!$A$20,'Read Me'!$B$20,D29='Read Me'!$A$21,'Read Me'!$B$21,D29='Read Me'!$A$22,'Read Me'!$B$22)</f>
        <v>#REF!</v>
      </c>
      <c r="F29" s="28" t="str">
        <f>IFERROR(__xludf.DUMMYFUNCTION("VLOOKUP($A29,IMPORTRANGE(""https://docs.google.com/spreadsheets/d/1xJXeo-_s5CtAsNkEkWY6zh5Jgc8uxaOe_V24M9xybh4/edit#gid=698294947"",""Master Coding Sheet !A1:L29""),4,false)"),"#REF!")</f>
        <v>#REF!</v>
      </c>
      <c r="G29" s="28" t="str">
        <f>IFs(F29='Read Me'!$A$7,'Read Me'!$B$7,F29='Read Me'!$A$8,'Read Me'!$B$8,F29='Read Me'!$A$9,'Read Me'!$B$9,F29='Read Me'!$A$10,'Read Me'!$B$10,F29='Read Me'!$A$11,'Read Me'!$B$11,F29='Read Me'!$A$12,'Read Me'!$B$12,F29='Read Me'!$A$13,'Read Me'!$B$13,F29='Read Me'!$A$14,'Read Me'!$B$14,F29='Read Me'!$A$15,'Read Me'!$B$15,F29='Read Me'!$A$16,'Read Me'!$B$16,F29='Read Me'!$A$17,'Read Me'!$B$17,F29='Read Me'!$A$18,'Read Me'!$B$18,F29='Read Me'!$A$19,'Read Me'!$B$19,F29='Read Me'!$A$20,'Read Me'!$B$20,F29='Read Me'!$A$21,'Read Me'!$B$21,F29='Read Me'!$A$22,'Read Me'!$B$22)</f>
        <v>#REF!</v>
      </c>
      <c r="H29" s="28" t="str">
        <f>IFERROR(__xludf.DUMMYFUNCTION("VLOOKUP($A29,IMPORTRANGE(""https://docs.google.com/spreadsheets/d/1xJXeo-_s5CtAsNkEkWY6zh5Jgc8uxaOe_V24M9xybh4/edit#gid=698294947"",""Master Coding Sheet !A1:L29""),5,false)"),"#REF!")</f>
        <v>#REF!</v>
      </c>
      <c r="I29" s="28" t="str">
        <f>IFs(H29='Read Me'!$A$7,'Read Me'!$B$7,H29='Read Me'!$A$8,'Read Me'!$B$8,H29='Read Me'!$A$9,'Read Me'!$B$9,H29='Read Me'!$A$10,'Read Me'!$B$10,H29='Read Me'!$A$11,'Read Me'!$B$11,H29='Read Me'!$A$12,'Read Me'!$B$12,H29='Read Me'!$A$13,'Read Me'!$B$13,H29='Read Me'!$A$14,'Read Me'!$B$14,H29='Read Me'!$A$15,'Read Me'!$B$15,H29='Read Me'!$A$16,'Read Me'!$B$16,H29='Read Me'!$A$17,'Read Me'!$B$17,H29='Read Me'!$A$18,'Read Me'!$B$18,H29='Read Me'!$A$19,'Read Me'!$B$19,H29='Read Me'!$A$20,'Read Me'!$B$20,H29='Read Me'!$A$21,'Read Me'!$B$21,H29='Read Me'!$A$22,'Read Me'!$B$22)</f>
        <v>#REF!</v>
      </c>
      <c r="J29" s="28" t="str">
        <f>IFERROR(__xludf.DUMMYFUNCTION("VLOOKUP($A29,IMPORTRANGE(""https://docs.google.com/spreadsheets/d/1xJXeo-_s5CtAsNkEkWY6zh5Jgc8uxaOe_V24M9xybh4/edit#gid=698294947"",""Master Coding Sheet !A1:L29""),6,false)"),"#REF!")</f>
        <v>#REF!</v>
      </c>
      <c r="K29" s="28" t="str">
        <f>IFs(J29='Read Me'!$A$7,'Read Me'!$B$7,J29='Read Me'!$A$8,'Read Me'!$B$8,J29='Read Me'!$A$9,'Read Me'!$B$9,J29='Read Me'!$A$10,'Read Me'!$B$10,J29='Read Me'!$A$11,'Read Me'!$B$11,J29='Read Me'!$A$12,'Read Me'!$B$12,J29='Read Me'!$A$13,'Read Me'!$B$13,J29='Read Me'!$A$14,'Read Me'!$B$14,J29='Read Me'!$A$15,'Read Me'!$B$15,J29='Read Me'!$A$16,'Read Me'!$B$16,J29='Read Me'!$A$17,'Read Me'!$B$17,J29='Read Me'!$A$18,'Read Me'!$B$18,J29='Read Me'!$A$19,'Read Me'!$B$19,J29='Read Me'!$A$20,'Read Me'!$B$20,J29='Read Me'!$A$21,'Read Me'!$B$21,J29='Read Me'!$A$22,'Read Me'!$B$22)</f>
        <v>#REF!</v>
      </c>
      <c r="L29" s="28" t="str">
        <f>IFERROR(__xludf.DUMMYFUNCTION("VLOOKUP($A29,IMPORTRANGE(""https://docs.google.com/spreadsheets/d/1xJXeo-_s5CtAsNkEkWY6zh5Jgc8uxaOe_V24M9xybh4/edit#gid=698294947"",""Master Coding Sheet !A1:L29""),7,false)"),"#REF!")</f>
        <v>#REF!</v>
      </c>
      <c r="M29" s="28" t="str">
        <f>IFs(L29='Read Me'!$A$7,'Read Me'!$B$7,L29='Read Me'!$A$8,'Read Me'!$B$8,L29='Read Me'!$A$9,'Read Me'!$B$9,L29='Read Me'!$A$10,'Read Me'!$B$10,L29='Read Me'!$A$11,'Read Me'!$B$11,L29='Read Me'!$A$12,'Read Me'!$B$12,L29='Read Me'!$A$13,'Read Me'!$B$13,L29='Read Me'!$A$14,'Read Me'!$B$14,L29='Read Me'!$A$15,'Read Me'!$B$15,L29='Read Me'!$A$16,'Read Me'!$B$16,L29='Read Me'!$A$17,'Read Me'!$B$17,L29='Read Me'!$A$18,'Read Me'!$B$18,L29='Read Me'!$A$19,'Read Me'!$B$19,L29='Read Me'!$A$20,'Read Me'!$B$20,L29='Read Me'!$A$21,'Read Me'!$B$21,L29='Read Me'!$A$22,'Read Me'!$B$22)</f>
        <v>#REF!</v>
      </c>
      <c r="N29" s="28" t="str">
        <f>IFERROR(__xludf.DUMMYFUNCTION("VLOOKUP($A29,IMPORTRANGE(""https://docs.google.com/spreadsheets/d/1xJXeo-_s5CtAsNkEkWY6zh5Jgc8uxaOe_V24M9xybh4/edit#gid=698294947"",""Master Coding Sheet !A1:L29""),8,false)"),"#REF!")</f>
        <v>#REF!</v>
      </c>
      <c r="O29" s="28" t="str">
        <f>IFs(N29='Read Me'!$A$7,'Read Me'!$B$7,N29='Read Me'!$A$8,'Read Me'!$B$8,N29='Read Me'!$A$9,'Read Me'!$B$9,N29='Read Me'!$A$10,'Read Me'!$B$10,N29='Read Me'!$A$11,'Read Me'!$B$11,N29='Read Me'!$A$12,'Read Me'!$B$12,N29='Read Me'!$A$13,'Read Me'!$B$13,N29='Read Me'!$A$14,'Read Me'!$B$14,N29='Read Me'!$A$15,'Read Me'!$B$15,N29='Read Me'!$A$16,'Read Me'!$B$16,N29='Read Me'!$A$17,'Read Me'!$B$17,N29='Read Me'!$A$18,'Read Me'!$B$18,N29='Read Me'!$A$19,'Read Me'!$B$19,N29='Read Me'!$A$20,'Read Me'!$B$20,N29='Read Me'!$A$21,'Read Me'!$B$21,N29='Read Me'!$A$22,'Read Me'!$B$22)</f>
        <v>#REF!</v>
      </c>
      <c r="P29" s="28" t="str">
        <f>IFERROR(__xludf.DUMMYFUNCTION("VLOOKUP($A29,IMPORTRANGE(""https://docs.google.com/spreadsheets/d/1xJXeo-_s5CtAsNkEkWY6zh5Jgc8uxaOe_V24M9xybh4/edit#gid=698294947"",""Master Coding Sheet !A1:L29""),9,false)"),"#REF!")</f>
        <v>#REF!</v>
      </c>
      <c r="Q29" s="28" t="str">
        <f>IFs(P29='Read Me'!$A$7,'Read Me'!$B$7,P29='Read Me'!$A$8,'Read Me'!$B$8,P29='Read Me'!$A$9,'Read Me'!$B$9,P29='Read Me'!$A$10,'Read Me'!$B$10,P29='Read Me'!$A$11,'Read Me'!$B$11,P29='Read Me'!$A$12,'Read Me'!$B$12,P29='Read Me'!$A$13,'Read Me'!$B$13,P29='Read Me'!$A$14,'Read Me'!$B$14,P29='Read Me'!$A$15,'Read Me'!$B$15,P29='Read Me'!$A$16,'Read Me'!$B$16,P29='Read Me'!$A$17,'Read Me'!$B$17,P29='Read Me'!$A$18,'Read Me'!$B$18,P29='Read Me'!$A$19,'Read Me'!$B$19,P29='Read Me'!$A$20,'Read Me'!$B$20,P29='Read Me'!$A$21,'Read Me'!$B$21,P29='Read Me'!$A$22,'Read Me'!$B$22,P29='Read Me'!$A$23,'Read Me'!$B$23)</f>
        <v>#REF!</v>
      </c>
      <c r="R29" s="28" t="str">
        <f>IFERROR(__xludf.DUMMYFUNCTION("VLOOKUP($A29,IMPORTRANGE(""https://docs.google.com/spreadsheets/d/1xJXeo-_s5CtAsNkEkWY6zh5Jgc8uxaOe_V24M9xybh4/edit#gid=698294947"",""Master Coding Sheet !A1:L29""),10,false)"),"#REF!")</f>
        <v>#REF!</v>
      </c>
      <c r="S29" s="28" t="str">
        <f>IFs(R29='Read Me'!$A$7,'Read Me'!$B$7,R29='Read Me'!$A$8,'Read Me'!$B$8,R29='Read Me'!$A$9,'Read Me'!$B$9,R29='Read Me'!$A$10,'Read Me'!$B$10,R29='Read Me'!$A$11,'Read Me'!$B$11,R29='Read Me'!$A$12,'Read Me'!$B$12,R29='Read Me'!$A$13,'Read Me'!$B$13,R29='Read Me'!$A$14,'Read Me'!$B$14,R29='Read Me'!$A$15,'Read Me'!$B$15,R29='Read Me'!$A$16,'Read Me'!$B$16,R29='Read Me'!$A$17,'Read Me'!$B$17,R29='Read Me'!$A$18,'Read Me'!$B$18,R29='Read Me'!$A$19,'Read Me'!$B$19,R29='Read Me'!$A$20,'Read Me'!$B$20,R29='Read Me'!$A$21,'Read Me'!$B$21,R29='Read Me'!$A$22,'Read Me'!$B$22)</f>
        <v>#REF!</v>
      </c>
      <c r="T29" s="28" t="str">
        <f>IFERROR(__xludf.DUMMYFUNCTION("VLOOKUP($A29,IMPORTRANGE(""https://docs.google.com/spreadsheets/d/1xJXeo-_s5CtAsNkEkWY6zh5Jgc8uxaOe_V24M9xybh4/edit#gid=698294947"",""Master Coding Sheet !A1:L29""),11,false)"),"#REF!")</f>
        <v>#REF!</v>
      </c>
      <c r="U29" s="28" t="str">
        <f>IFs(T29='Read Me'!$A$7,'Read Me'!$B$7,T29='Read Me'!$A$8,'Read Me'!$B$8,T29='Read Me'!$A$9,'Read Me'!$B$9,T29='Read Me'!$A$10,'Read Me'!$B$10,T29='Read Me'!$A$11,'Read Me'!$B$11,T29='Read Me'!$A$12,'Read Me'!$B$12,T29='Read Me'!$A$13,'Read Me'!$B$13,T29='Read Me'!$A$14,'Read Me'!$B$14,T29='Read Me'!$A$15,'Read Me'!$B$15,T29='Read Me'!$A$16,'Read Me'!$B$16,T29='Read Me'!$A$17,'Read Me'!$B$17,T29='Read Me'!$A$18,'Read Me'!$B$18,T29='Read Me'!$A$19,'Read Me'!$B$19,T29='Read Me'!$A$20,'Read Me'!$B$20,T29='Read Me'!$A$21,'Read Me'!$B$21,T29='Read Me'!$A$22,'Read Me'!$B$22,T29='Read Me'!$A$24,'Read Me'!$B$24)</f>
        <v>#REF!</v>
      </c>
      <c r="V29" s="28" t="str">
        <f>IFERROR(__xludf.DUMMYFUNCTION("VLOOKUP($A29,IMPORTRANGE(""https://docs.google.com/spreadsheets/d/1xJXeo-_s5CtAsNkEkWY6zh5Jgc8uxaOe_V24M9xybh4/edit#gid=698294947"",""Master Coding Sheet !A1:L29""),12,false)"),"#REF!")</f>
        <v>#REF!</v>
      </c>
      <c r="W29" s="28" t="str">
        <f>IFs(V29='Read Me'!$A$7,'Read Me'!$B$7,V29='Read Me'!$A$8,'Read Me'!$B$8,V29='Read Me'!$A$9,'Read Me'!$B$9,V29='Read Me'!$A$10,'Read Me'!$B$10,V29='Read Me'!$A$11,'Read Me'!$B$11,V29='Read Me'!$A$12,'Read Me'!$B$12,V29='Read Me'!$A$13,'Read Me'!$B$13,V29='Read Me'!$A$14,'Read Me'!$B$14,V29='Read Me'!$A$15,'Read Me'!$B$15,V29='Read Me'!$A$16,'Read Me'!$B$16,V29='Read Me'!$A$17,'Read Me'!$B$17,V29='Read Me'!$A$18,'Read Me'!$B$18,V29='Read Me'!$A$19,'Read Me'!$B$19,V29='Read Me'!$A$20,'Read Me'!$B$20,V29='Read Me'!$A$21,'Read Me'!$B$21,V29='Read Me'!$A$22,'Read Me'!$B$22,V29='Read Me'!$A$24,'Read Me'!$B$24)</f>
        <v>#REF!</v>
      </c>
    </row>
    <row r="33">
      <c r="A33" s="10"/>
      <c r="B33" s="2"/>
      <c r="C33" s="2"/>
      <c r="D33" s="2"/>
      <c r="E33" s="2"/>
      <c r="F33" s="2"/>
      <c r="G33" s="2"/>
      <c r="H33" s="3"/>
    </row>
    <row r="34">
      <c r="A34" s="6"/>
      <c r="B34" s="6"/>
      <c r="C34" s="6"/>
      <c r="D34" s="6"/>
      <c r="E34" s="6"/>
      <c r="F34" s="6"/>
      <c r="G34" s="6"/>
      <c r="H34" s="6"/>
    </row>
    <row r="35">
      <c r="A35" s="6"/>
      <c r="B35" s="15"/>
      <c r="C35" s="6"/>
      <c r="D35" s="6"/>
      <c r="E35" s="6"/>
      <c r="F35" s="6"/>
      <c r="G35" s="6"/>
      <c r="H35" s="6"/>
    </row>
    <row r="36">
      <c r="A36" s="6"/>
      <c r="B36" s="14"/>
      <c r="C36" s="6"/>
      <c r="D36" s="6"/>
      <c r="E36" s="6"/>
      <c r="F36" s="6"/>
      <c r="G36" s="6"/>
      <c r="H36" s="6"/>
    </row>
    <row r="37">
      <c r="A37" s="6"/>
      <c r="B37" s="14"/>
      <c r="C37" s="6"/>
      <c r="D37" s="6"/>
      <c r="E37" s="6"/>
      <c r="F37" s="6"/>
      <c r="G37" s="6"/>
      <c r="H37" s="6"/>
    </row>
    <row r="38">
      <c r="A38" s="6"/>
      <c r="B38" s="14"/>
      <c r="C38" s="6"/>
      <c r="D38" s="6"/>
      <c r="E38" s="6"/>
      <c r="F38" s="6"/>
      <c r="G38" s="6"/>
      <c r="H38" s="6"/>
    </row>
    <row r="39">
      <c r="A39" s="6"/>
      <c r="B39" s="14"/>
      <c r="C39" s="6"/>
      <c r="D39" s="6"/>
      <c r="E39" s="6"/>
      <c r="F39" s="6"/>
      <c r="G39" s="6"/>
      <c r="H39" s="6"/>
    </row>
    <row r="40">
      <c r="A40" s="6"/>
      <c r="B40" s="14"/>
      <c r="C40" s="6"/>
      <c r="D40" s="30"/>
      <c r="E40" s="6"/>
      <c r="F40" s="6"/>
      <c r="G40" s="6"/>
      <c r="H40" s="6"/>
    </row>
    <row r="41">
      <c r="A41" s="6"/>
      <c r="B41" s="14"/>
      <c r="C41" s="6"/>
      <c r="D41" s="30"/>
      <c r="E41" s="6"/>
      <c r="F41" s="6"/>
      <c r="G41" s="6"/>
      <c r="H41" s="6"/>
    </row>
    <row r="42">
      <c r="A42" s="6"/>
      <c r="B42" s="14"/>
      <c r="C42" s="6"/>
      <c r="D42" s="30"/>
      <c r="E42" s="6"/>
      <c r="F42" s="6"/>
      <c r="G42" s="6"/>
      <c r="H42" s="6"/>
    </row>
    <row r="43">
      <c r="A43" s="6"/>
      <c r="B43" s="14"/>
      <c r="C43" s="6"/>
      <c r="D43" s="30"/>
      <c r="E43" s="6"/>
      <c r="F43" s="6"/>
      <c r="G43" s="6"/>
      <c r="H43" s="6"/>
    </row>
    <row r="44">
      <c r="A44" s="6"/>
      <c r="B44" s="14"/>
      <c r="C44" s="6"/>
      <c r="D44" s="30"/>
      <c r="E44" s="6"/>
      <c r="F44" s="6"/>
      <c r="G44" s="6"/>
      <c r="H44" s="6"/>
    </row>
    <row r="45">
      <c r="A45" s="6"/>
      <c r="B45" s="14"/>
      <c r="C45" s="6"/>
      <c r="D45" s="30"/>
      <c r="E45" s="6"/>
      <c r="F45" s="6"/>
      <c r="G45" s="6"/>
      <c r="H45" s="6"/>
    </row>
    <row r="46">
      <c r="A46" s="6"/>
      <c r="B46" s="14"/>
      <c r="C46" s="6"/>
      <c r="D46" s="30"/>
      <c r="E46" s="6"/>
      <c r="F46" s="6"/>
      <c r="G46" s="6"/>
      <c r="H46" s="6"/>
    </row>
    <row r="47">
      <c r="A47" s="6"/>
      <c r="B47" s="14"/>
      <c r="C47" s="6"/>
      <c r="D47" s="30"/>
      <c r="E47" s="6"/>
      <c r="F47" s="6"/>
      <c r="G47" s="6"/>
      <c r="H47" s="6"/>
    </row>
    <row r="48">
      <c r="A48" s="6"/>
      <c r="B48" s="14"/>
      <c r="C48" s="6"/>
      <c r="D48" s="30"/>
      <c r="E48" s="6"/>
      <c r="F48" s="6"/>
      <c r="G48" s="6"/>
      <c r="H48" s="6"/>
    </row>
    <row r="49">
      <c r="A49" s="6"/>
      <c r="B49" s="14"/>
      <c r="C49" s="6"/>
      <c r="D49" s="30"/>
      <c r="E49" s="6"/>
      <c r="F49" s="6"/>
      <c r="G49" s="6"/>
      <c r="H49" s="6"/>
    </row>
    <row r="50">
      <c r="A50" s="6"/>
      <c r="B50" s="14"/>
      <c r="C50" s="6"/>
      <c r="D50" s="6"/>
      <c r="E50" s="6"/>
      <c r="F50" s="6"/>
      <c r="G50" s="6"/>
      <c r="H50" s="6"/>
    </row>
    <row r="51">
      <c r="A51" s="6"/>
      <c r="B51" s="6"/>
      <c r="C51" s="6"/>
      <c r="D51" s="6"/>
      <c r="E51" s="6"/>
      <c r="F51" s="6"/>
      <c r="G51" s="6"/>
      <c r="H51" s="6"/>
    </row>
  </sheetData>
  <autoFilter ref="$V$1:$W$2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2" max="12" width="16.63"/>
    <col customWidth="1" min="13" max="13" width="14.0"/>
    <col customWidth="1" min="20" max="20" width="16.0"/>
    <col customWidth="1" min="21" max="21" width="14.25"/>
    <col customWidth="1" min="24" max="24" width="16.88"/>
    <col customWidth="1" min="25" max="25" width="13.63"/>
    <col customWidth="1" min="30" max="30" width="18.88"/>
    <col customWidth="1" min="31" max="31" width="13.63"/>
    <col customWidth="1" min="32" max="32" width="19.13"/>
    <col customWidth="1" min="33" max="33" width="18.25"/>
  </cols>
  <sheetData>
    <row r="1">
      <c r="A1" s="31" t="s">
        <v>75</v>
      </c>
      <c r="B1" s="31" t="s">
        <v>77</v>
      </c>
      <c r="C1" s="32" t="s">
        <v>127</v>
      </c>
      <c r="D1" s="31" t="s">
        <v>79</v>
      </c>
      <c r="E1" s="32" t="s">
        <v>128</v>
      </c>
      <c r="F1" s="31" t="s">
        <v>81</v>
      </c>
      <c r="G1" s="32" t="s">
        <v>129</v>
      </c>
      <c r="H1" s="31" t="s">
        <v>83</v>
      </c>
      <c r="I1" s="32" t="s">
        <v>130</v>
      </c>
      <c r="J1" s="31" t="s">
        <v>85</v>
      </c>
      <c r="K1" s="32" t="s">
        <v>131</v>
      </c>
      <c r="L1" s="32" t="s">
        <v>132</v>
      </c>
      <c r="M1" s="32" t="s">
        <v>133</v>
      </c>
      <c r="N1" s="31" t="s">
        <v>87</v>
      </c>
      <c r="O1" s="32" t="s">
        <v>134</v>
      </c>
      <c r="P1" s="31" t="s">
        <v>89</v>
      </c>
      <c r="Q1" s="32" t="s">
        <v>135</v>
      </c>
      <c r="R1" s="32" t="s">
        <v>91</v>
      </c>
      <c r="S1" s="32" t="s">
        <v>136</v>
      </c>
      <c r="T1" s="32" t="s">
        <v>137</v>
      </c>
      <c r="U1" s="32" t="s">
        <v>138</v>
      </c>
      <c r="V1" s="32" t="s">
        <v>93</v>
      </c>
      <c r="W1" s="32" t="s">
        <v>139</v>
      </c>
      <c r="X1" s="32" t="s">
        <v>140</v>
      </c>
      <c r="Y1" s="32" t="s">
        <v>141</v>
      </c>
      <c r="Z1" s="31" t="s">
        <v>95</v>
      </c>
      <c r="AA1" s="32" t="s">
        <v>142</v>
      </c>
      <c r="AB1" s="31" t="s">
        <v>97</v>
      </c>
      <c r="AC1" s="32" t="s">
        <v>143</v>
      </c>
      <c r="AD1" s="32" t="s">
        <v>144</v>
      </c>
      <c r="AE1" s="32" t="s">
        <v>145</v>
      </c>
      <c r="AF1" s="32" t="s">
        <v>146</v>
      </c>
      <c r="AG1" s="32" t="s">
        <v>147</v>
      </c>
      <c r="AI1" s="33"/>
      <c r="AJ1" s="34"/>
    </row>
    <row r="2">
      <c r="A2" s="33" t="s">
        <v>106</v>
      </c>
      <c r="B2" s="34" t="str">
        <f>VLOOKUP($A2,Scoring!$A$2:$W$29,3,false)</f>
        <v>#REF!</v>
      </c>
      <c r="C2" s="35" t="str">
        <f>IFERROR(__xludf.DUMMYFUNCTION("MATCH(B2,sort(UNIQUE($B$2:$B$24),1,true),0)"),"#REF!")</f>
        <v>#REF!</v>
      </c>
      <c r="D2" s="34" t="str">
        <f>VLOOKUP($A2,Scoring!$A$2:$W$29,5,false)</f>
        <v>#REF!</v>
      </c>
      <c r="E2" s="35" t="str">
        <f>IFERROR(__xludf.DUMMYFUNCTION("MATCH(D2,sort(UNIQUE($D$2:$D$24),1,true),0)"),"#REF!")</f>
        <v>#REF!</v>
      </c>
      <c r="F2" s="34" t="str">
        <f>VLOOKUP($A2,Scoring!$A$2:$W$29,7,false)</f>
        <v>#REF!</v>
      </c>
      <c r="G2" s="35" t="str">
        <f>IFERROR(__xludf.DUMMYFUNCTION("MATCH(F2,sort(UNIQUE($F$2:$F$24),1,true),0)"),"#REF!")</f>
        <v>#REF!</v>
      </c>
      <c r="H2" s="34" t="str">
        <f>VLOOKUP($A2,Scoring!$A$2:$W$29,9,false)</f>
        <v>#REF!</v>
      </c>
      <c r="I2" s="35" t="str">
        <f>IFERROR(__xludf.DUMMYFUNCTION("MATCH(H2,sort(UNIQUE($H$2:$H$24),1,true),0)"),"#REF!")</f>
        <v>#REF!</v>
      </c>
      <c r="J2" s="34" t="str">
        <f>VLOOKUP($A2,Scoring!$A$2:$W$29,11,false)</f>
        <v>#REF!</v>
      </c>
      <c r="K2" s="35" t="str">
        <f>IFERROR(__xludf.DUMMYFUNCTION("MATCH(J2,sort(UNIQUE($J$2:$J$24),1,true),0)"),"#REF!")</f>
        <v>#REF!</v>
      </c>
      <c r="L2" s="36" t="str">
        <f t="shared" ref="L2:L24" si="1">AVERAGE(C2,E2,G2,I2,K2)</f>
        <v>#REF!</v>
      </c>
      <c r="M2" s="37" t="str">
        <f t="shared" ref="M2:M24" si="2">RANK(L2,$L$2:$L$24)</f>
        <v>#REF!</v>
      </c>
      <c r="N2" s="34" t="str">
        <f>VLOOKUP($A2,Scoring!$A$2:$W$29,13,false)</f>
        <v>#REF!</v>
      </c>
      <c r="O2" s="35" t="str">
        <f>IFERROR(__xludf.DUMMYFUNCTION("MATCH(N2,sort(UNIQUE($N$2:$N$24),1,true),0)"),"#REF!")</f>
        <v>#REF!</v>
      </c>
      <c r="P2" s="34" t="str">
        <f>VLOOKUP($A2,Scoring!$A$2:$W$29,15,false)</f>
        <v>#REF!</v>
      </c>
      <c r="Q2" s="35" t="str">
        <f>IFERROR(__xludf.DUMMYFUNCTION("MATCH(P2,sort(UNIQUE($P$2:$P$24),1,true),0)"),"#REF!")</f>
        <v>#REF!</v>
      </c>
      <c r="R2" s="34" t="str">
        <f>VLOOKUP($A2,Scoring!$A$2:$W$29,17,false)</f>
        <v>#REF!</v>
      </c>
      <c r="S2" s="35" t="str">
        <f>IFERROR(__xludf.DUMMYFUNCTION("MATCH(R2,sort(UNIQUE($R$2:$R$24),1,true),0)"),"#REF!")</f>
        <v>#REF!</v>
      </c>
      <c r="T2" s="36" t="str">
        <f t="shared" ref="T2:T8" si="3">AVERAGE(O2,Q2)</f>
        <v>#REF!</v>
      </c>
      <c r="U2" s="37" t="str">
        <f t="shared" ref="U2:U24" si="4">RANK(T2,$T$2:$T$24)</f>
        <v>#REF!</v>
      </c>
      <c r="V2" s="34" t="str">
        <f>VLOOKUP($A2,Scoring!$A$2:$W$29,19,false)</f>
        <v>#REF!</v>
      </c>
      <c r="W2" s="35" t="str">
        <f>IFERROR(__xludf.DUMMYFUNCTION("MATCH(V2,sort(UNIQUE($V$2:$V$24),1,true),0)"),"#REF!")</f>
        <v>#REF!</v>
      </c>
      <c r="X2" s="36" t="str">
        <f t="shared" ref="X2:X24" si="5">W2</f>
        <v>#REF!</v>
      </c>
      <c r="Y2" s="37" t="str">
        <f t="shared" ref="Y2:Y24" si="6">RANK(X2,$X$2:$X$24)</f>
        <v>#REF!</v>
      </c>
      <c r="Z2" s="34" t="str">
        <f>VLOOKUP($A2,Scoring!$A$2:$W$29,21,false)</f>
        <v>#REF!</v>
      </c>
      <c r="AA2" s="35" t="str">
        <f>IFERROR(__xludf.DUMMYFUNCTION("MATCH(Z2,sort(UNIQUE($Z$2:$Z$24),1,true),0)"),"#REF!")</f>
        <v>#REF!</v>
      </c>
      <c r="AB2" s="34" t="str">
        <f>VLOOKUP($A2,Scoring!$A$2:$W$29,23,false)</f>
        <v>#REF!</v>
      </c>
      <c r="AC2" s="35" t="str">
        <f>IFERROR(__xludf.DUMMYFUNCTION("MATCH(AB2,sort(UNIQUE($AB$2:$AB$24),1,true),0)"),"#REF!")</f>
        <v>#REF!</v>
      </c>
      <c r="AD2" s="36" t="str">
        <f t="shared" ref="AD2:AD22" si="7">AVERAGE(AA2,AC2)</f>
        <v>#REF!</v>
      </c>
      <c r="AE2" s="37" t="str">
        <f t="shared" ref="AE2:AE22" si="8">RANK(AD2,$AD$2:$AD$24)</f>
        <v>#REF!</v>
      </c>
      <c r="AF2" s="38" t="str">
        <f t="shared" ref="AF2:AF22" si="9">AVERAGE(L2,T2,X2,AD2)</f>
        <v>#REF!</v>
      </c>
      <c r="AG2" s="39" t="str">
        <f t="shared" ref="AG2:AG24" si="10">RANK(AF2,$AF$2:$AF$24)</f>
        <v>#REF!</v>
      </c>
      <c r="AI2" s="33"/>
      <c r="AJ2" s="34"/>
    </row>
    <row r="3">
      <c r="A3" s="33" t="s">
        <v>118</v>
      </c>
      <c r="B3" s="34" t="str">
        <f>VLOOKUP($A3,Scoring!$A$2:$W$29,3,false)</f>
        <v>#REF!</v>
      </c>
      <c r="C3" s="35" t="str">
        <f>IFERROR(__xludf.DUMMYFUNCTION("MATCH(B3,sort(UNIQUE($B$2:$B$24),1,true),0)"),"#REF!")</f>
        <v>#REF!</v>
      </c>
      <c r="D3" s="34" t="str">
        <f>VLOOKUP($A3,Scoring!$A$2:$W$29,5,false)</f>
        <v>#REF!</v>
      </c>
      <c r="E3" s="35" t="str">
        <f>IFERROR(__xludf.DUMMYFUNCTION("MATCH(D3,sort(UNIQUE($D$2:$D$24),1,true),0)"),"#REF!")</f>
        <v>#REF!</v>
      </c>
      <c r="F3" s="34" t="str">
        <f>VLOOKUP($A3,Scoring!$A$2:$W$29,7,false)</f>
        <v>#REF!</v>
      </c>
      <c r="G3" s="35" t="str">
        <f>IFERROR(__xludf.DUMMYFUNCTION("MATCH(F3,sort(UNIQUE($F$2:$F$24),1,true),0)"),"#REF!")</f>
        <v>#REF!</v>
      </c>
      <c r="H3" s="34" t="str">
        <f>VLOOKUP($A3,Scoring!$A$2:$W$29,9,false)</f>
        <v>#REF!</v>
      </c>
      <c r="I3" s="35" t="str">
        <f>IFERROR(__xludf.DUMMYFUNCTION("MATCH(H3,sort(UNIQUE($H$2:$H$24),1,true),0)"),"#REF!")</f>
        <v>#REF!</v>
      </c>
      <c r="J3" s="34" t="str">
        <f>VLOOKUP($A3,Scoring!$A$2:$W$29,11,false)</f>
        <v>#REF!</v>
      </c>
      <c r="K3" s="35" t="str">
        <f>IFERROR(__xludf.DUMMYFUNCTION("MATCH(J3,sort(UNIQUE($J$2:$J$24),1,true),0)"),"#REF!")</f>
        <v>#REF!</v>
      </c>
      <c r="L3" s="36" t="str">
        <f t="shared" si="1"/>
        <v>#REF!</v>
      </c>
      <c r="M3" s="37" t="str">
        <f t="shared" si="2"/>
        <v>#REF!</v>
      </c>
      <c r="N3" s="34" t="str">
        <f>VLOOKUP($A3,Scoring!$A$2:$W$29,13,false)</f>
        <v>#REF!</v>
      </c>
      <c r="O3" s="35" t="str">
        <f>IFERROR(__xludf.DUMMYFUNCTION("MATCH(N3,sort(UNIQUE($N$2:$N$24),1,true),0)"),"#REF!")</f>
        <v>#REF!</v>
      </c>
      <c r="P3" s="34" t="str">
        <f>VLOOKUP($A3,Scoring!$A$2:$W$29,15,false)</f>
        <v>#REF!</v>
      </c>
      <c r="Q3" s="35" t="str">
        <f>IFERROR(__xludf.DUMMYFUNCTION("MATCH(P3,sort(UNIQUE($P$2:$P$24),1,true),0)"),"#REF!")</f>
        <v>#REF!</v>
      </c>
      <c r="R3" s="34" t="str">
        <f>VLOOKUP($A3,Scoring!$A$2:$W$29,17,false)</f>
        <v>#REF!</v>
      </c>
      <c r="S3" s="35" t="str">
        <f>IFERROR(__xludf.DUMMYFUNCTION("MATCH(R3,sort(UNIQUE($R$2:$R$24),1,true),0)"),"#REF!")</f>
        <v>#REF!</v>
      </c>
      <c r="T3" s="36" t="str">
        <f t="shared" si="3"/>
        <v>#REF!</v>
      </c>
      <c r="U3" s="37" t="str">
        <f t="shared" si="4"/>
        <v>#REF!</v>
      </c>
      <c r="V3" s="34" t="str">
        <f>VLOOKUP($A3,Scoring!$A$2:$W$29,19,false)</f>
        <v>#REF!</v>
      </c>
      <c r="W3" s="35" t="str">
        <f>IFERROR(__xludf.DUMMYFUNCTION("MATCH(V3,sort(UNIQUE($V$2:$V$24),1,true),0)"),"#REF!")</f>
        <v>#REF!</v>
      </c>
      <c r="X3" s="36" t="str">
        <f t="shared" si="5"/>
        <v>#REF!</v>
      </c>
      <c r="Y3" s="37" t="str">
        <f t="shared" si="6"/>
        <v>#REF!</v>
      </c>
      <c r="Z3" s="34" t="str">
        <f>VLOOKUP($A3,Scoring!$A$2:$W$29,21,false)</f>
        <v>#REF!</v>
      </c>
      <c r="AA3" s="35" t="str">
        <f>IFERROR(__xludf.DUMMYFUNCTION("MATCH(Z3,sort(UNIQUE($Z$2:$Z$24),1,true),0)"),"#REF!")</f>
        <v>#REF!</v>
      </c>
      <c r="AB3" s="34" t="str">
        <f>VLOOKUP($A3,Scoring!$A$2:$W$29,23,false)</f>
        <v>#REF!</v>
      </c>
      <c r="AC3" s="35" t="str">
        <f>IFERROR(__xludf.DUMMYFUNCTION("MATCH(AB3,sort(UNIQUE($AB$2:$AB$24),1,true),0)"),"#REF!")</f>
        <v>#REF!</v>
      </c>
      <c r="AD3" s="36" t="str">
        <f t="shared" si="7"/>
        <v>#REF!</v>
      </c>
      <c r="AE3" s="37" t="str">
        <f t="shared" si="8"/>
        <v>#REF!</v>
      </c>
      <c r="AF3" s="38" t="str">
        <f t="shared" si="9"/>
        <v>#REF!</v>
      </c>
      <c r="AG3" s="39" t="str">
        <f t="shared" si="10"/>
        <v>#REF!</v>
      </c>
      <c r="AI3" s="33"/>
      <c r="AJ3" s="34"/>
    </row>
    <row r="4">
      <c r="A4" s="33" t="s">
        <v>125</v>
      </c>
      <c r="B4" s="34" t="str">
        <f>VLOOKUP($A4,Scoring!$A$2:$W$29,3,false)</f>
        <v>#REF!</v>
      </c>
      <c r="C4" s="35" t="str">
        <f>IFERROR(__xludf.DUMMYFUNCTION("MATCH(B4,sort(UNIQUE($B$2:$B$24),1,true),0)"),"#REF!")</f>
        <v>#REF!</v>
      </c>
      <c r="D4" s="34" t="str">
        <f>VLOOKUP($A4,Scoring!$A$2:$W$29,5,false)</f>
        <v>#REF!</v>
      </c>
      <c r="E4" s="35" t="str">
        <f>IFERROR(__xludf.DUMMYFUNCTION("MATCH(D4,sort(UNIQUE($D$2:$D$24),1,true),0)"),"#REF!")</f>
        <v>#REF!</v>
      </c>
      <c r="F4" s="34" t="str">
        <f>VLOOKUP($A4,Scoring!$A$2:$W$29,7,false)</f>
        <v>#REF!</v>
      </c>
      <c r="G4" s="35" t="str">
        <f>IFERROR(__xludf.DUMMYFUNCTION("MATCH(F4,sort(UNIQUE($F$2:$F$24),1,true),0)"),"#REF!")</f>
        <v>#REF!</v>
      </c>
      <c r="H4" s="34" t="str">
        <f>VLOOKUP($A4,Scoring!$A$2:$W$29,9,false)</f>
        <v>#REF!</v>
      </c>
      <c r="I4" s="35" t="str">
        <f>IFERROR(__xludf.DUMMYFUNCTION("MATCH(H4,sort(UNIQUE($H$2:$H$24),1,true),0)"),"#REF!")</f>
        <v>#REF!</v>
      </c>
      <c r="J4" s="34" t="str">
        <f>VLOOKUP($A4,Scoring!$A$2:$W$29,11,false)</f>
        <v>#REF!</v>
      </c>
      <c r="K4" s="35" t="str">
        <f>IFERROR(__xludf.DUMMYFUNCTION("MATCH(J4,sort(UNIQUE($J$2:$J$24),1,true),0)"),"#REF!")</f>
        <v>#REF!</v>
      </c>
      <c r="L4" s="36" t="str">
        <f t="shared" si="1"/>
        <v>#REF!</v>
      </c>
      <c r="M4" s="37" t="str">
        <f t="shared" si="2"/>
        <v>#REF!</v>
      </c>
      <c r="N4" s="34" t="str">
        <f>VLOOKUP($A4,Scoring!$A$2:$W$29,13,false)</f>
        <v>#REF!</v>
      </c>
      <c r="O4" s="35" t="str">
        <f>IFERROR(__xludf.DUMMYFUNCTION("MATCH(N4,sort(UNIQUE($N$2:$N$24),1,true),0)"),"#REF!")</f>
        <v>#REF!</v>
      </c>
      <c r="P4" s="34" t="str">
        <f>VLOOKUP($A4,Scoring!$A$2:$W$29,15,false)</f>
        <v>#REF!</v>
      </c>
      <c r="Q4" s="35" t="str">
        <f>IFERROR(__xludf.DUMMYFUNCTION("MATCH(P4,sort(UNIQUE($P$2:$P$24),1,true),0)"),"#REF!")</f>
        <v>#REF!</v>
      </c>
      <c r="R4" s="34" t="str">
        <f>VLOOKUP($A4,Scoring!$A$2:$W$29,17,false)</f>
        <v>#REF!</v>
      </c>
      <c r="S4" s="35" t="str">
        <f>IFERROR(__xludf.DUMMYFUNCTION("MATCH(R4,sort(UNIQUE($R$2:$R$24),1,true),0)"),"#REF!")</f>
        <v>#REF!</v>
      </c>
      <c r="T4" s="36" t="str">
        <f t="shared" si="3"/>
        <v>#REF!</v>
      </c>
      <c r="U4" s="37" t="str">
        <f t="shared" si="4"/>
        <v>#REF!</v>
      </c>
      <c r="V4" s="34" t="str">
        <f>VLOOKUP($A4,Scoring!$A$2:$W$29,19,false)</f>
        <v>#REF!</v>
      </c>
      <c r="W4" s="35" t="str">
        <f>IFERROR(__xludf.DUMMYFUNCTION("MATCH(V4,sort(UNIQUE($V$2:$V$24),1,true),0)"),"#REF!")</f>
        <v>#REF!</v>
      </c>
      <c r="X4" s="36" t="str">
        <f t="shared" si="5"/>
        <v>#REF!</v>
      </c>
      <c r="Y4" s="37" t="str">
        <f t="shared" si="6"/>
        <v>#REF!</v>
      </c>
      <c r="Z4" s="34" t="str">
        <f>VLOOKUP($A4,Scoring!$A$2:$W$29,21,false)</f>
        <v>#REF!</v>
      </c>
      <c r="AA4" s="35" t="str">
        <f>IFERROR(__xludf.DUMMYFUNCTION("MATCH(Z4,sort(UNIQUE($Z$2:$Z$24),1,true),0)"),"#REF!")</f>
        <v>#REF!</v>
      </c>
      <c r="AB4" s="34" t="str">
        <f>VLOOKUP($A4,Scoring!$A$2:$W$29,23,false)</f>
        <v>#REF!</v>
      </c>
      <c r="AC4" s="35" t="str">
        <f>IFERROR(__xludf.DUMMYFUNCTION("MATCH(AB4,sort(UNIQUE($AB$2:$AB$24),1,true),0)"),"#REF!")</f>
        <v>#REF!</v>
      </c>
      <c r="AD4" s="36" t="str">
        <f t="shared" si="7"/>
        <v>#REF!</v>
      </c>
      <c r="AE4" s="37" t="str">
        <f t="shared" si="8"/>
        <v>#REF!</v>
      </c>
      <c r="AF4" s="38" t="str">
        <f t="shared" si="9"/>
        <v>#REF!</v>
      </c>
      <c r="AG4" s="39" t="str">
        <f t="shared" si="10"/>
        <v>#REF!</v>
      </c>
      <c r="AI4" s="33"/>
      <c r="AJ4" s="34"/>
    </row>
    <row r="5">
      <c r="A5" s="33" t="s">
        <v>103</v>
      </c>
      <c r="B5" s="34" t="str">
        <f>VLOOKUP($A5,Scoring!$A$2:$W$29,3,false)</f>
        <v>#REF!</v>
      </c>
      <c r="C5" s="35" t="str">
        <f>IFERROR(__xludf.DUMMYFUNCTION("MATCH(B5,sort(UNIQUE($B$2:$B$24),1,true),0)"),"#REF!")</f>
        <v>#REF!</v>
      </c>
      <c r="D5" s="34" t="str">
        <f>VLOOKUP($A5,Scoring!$A$2:$W$29,5,false)</f>
        <v>#REF!</v>
      </c>
      <c r="E5" s="35" t="str">
        <f>IFERROR(__xludf.DUMMYFUNCTION("MATCH(D5,sort(UNIQUE($D$2:$D$24),1,true),0)"),"#REF!")</f>
        <v>#REF!</v>
      </c>
      <c r="F5" s="34" t="str">
        <f>VLOOKUP($A5,Scoring!$A$2:$W$29,7,false)</f>
        <v>#REF!</v>
      </c>
      <c r="G5" s="35" t="str">
        <f>IFERROR(__xludf.DUMMYFUNCTION("MATCH(F5,sort(UNIQUE($F$2:$F$24),1,true),0)"),"#REF!")</f>
        <v>#REF!</v>
      </c>
      <c r="H5" s="34" t="str">
        <f>VLOOKUP($A5,Scoring!$A$2:$W$29,9,false)</f>
        <v>#REF!</v>
      </c>
      <c r="I5" s="35" t="str">
        <f>IFERROR(__xludf.DUMMYFUNCTION("MATCH(H5,sort(UNIQUE($H$2:$H$24),1,true),0)"),"#REF!")</f>
        <v>#REF!</v>
      </c>
      <c r="J5" s="34" t="str">
        <f>VLOOKUP($A5,Scoring!$A$2:$W$29,11,false)</f>
        <v>#REF!</v>
      </c>
      <c r="K5" s="35" t="str">
        <f>IFERROR(__xludf.DUMMYFUNCTION("MATCH(J5,sort(UNIQUE($J$2:$J$24),1,true),0)"),"#REF!")</f>
        <v>#REF!</v>
      </c>
      <c r="L5" s="36" t="str">
        <f t="shared" si="1"/>
        <v>#REF!</v>
      </c>
      <c r="M5" s="37" t="str">
        <f t="shared" si="2"/>
        <v>#REF!</v>
      </c>
      <c r="N5" s="34" t="str">
        <f>VLOOKUP($A5,Scoring!$A$2:$W$29,13,false)</f>
        <v>#REF!</v>
      </c>
      <c r="O5" s="35" t="str">
        <f>IFERROR(__xludf.DUMMYFUNCTION("MATCH(N5,sort(UNIQUE($N$2:$N$24),1,true),0)"),"#REF!")</f>
        <v>#REF!</v>
      </c>
      <c r="P5" s="34" t="str">
        <f>VLOOKUP($A5,Scoring!$A$2:$W$29,15,false)</f>
        <v>#REF!</v>
      </c>
      <c r="Q5" s="35" t="str">
        <f>IFERROR(__xludf.DUMMYFUNCTION("MATCH(P5,sort(UNIQUE($P$2:$P$24),1,true),0)"),"#REF!")</f>
        <v>#REF!</v>
      </c>
      <c r="R5" s="34" t="str">
        <f>VLOOKUP($A5,Scoring!$A$2:$W$29,17,false)</f>
        <v>#REF!</v>
      </c>
      <c r="S5" s="35" t="str">
        <f>IFERROR(__xludf.DUMMYFUNCTION("MATCH(R5,sort(UNIQUE($R$2:$R$24),1,true),0)"),"#REF!")</f>
        <v>#REF!</v>
      </c>
      <c r="T5" s="36" t="str">
        <f t="shared" si="3"/>
        <v>#REF!</v>
      </c>
      <c r="U5" s="37" t="str">
        <f t="shared" si="4"/>
        <v>#REF!</v>
      </c>
      <c r="V5" s="34" t="str">
        <f>VLOOKUP($A5,Scoring!$A$2:$W$29,19,false)</f>
        <v>#REF!</v>
      </c>
      <c r="W5" s="35" t="str">
        <f>IFERROR(__xludf.DUMMYFUNCTION("MATCH(V5,sort(UNIQUE($V$2:$V$24),1,true),0)"),"#REF!")</f>
        <v>#REF!</v>
      </c>
      <c r="X5" s="36" t="str">
        <f t="shared" si="5"/>
        <v>#REF!</v>
      </c>
      <c r="Y5" s="37" t="str">
        <f t="shared" si="6"/>
        <v>#REF!</v>
      </c>
      <c r="Z5" s="34" t="str">
        <f>VLOOKUP($A5,Scoring!$A$2:$W$29,21,false)</f>
        <v>#REF!</v>
      </c>
      <c r="AA5" s="35" t="str">
        <f>IFERROR(__xludf.DUMMYFUNCTION("MATCH(Z5,sort(UNIQUE($Z$2:$Z$24),1,true),0)"),"#REF!")</f>
        <v>#REF!</v>
      </c>
      <c r="AB5" s="34" t="str">
        <f>VLOOKUP($A5,Scoring!$A$2:$W$29,23,false)</f>
        <v>#REF!</v>
      </c>
      <c r="AC5" s="35" t="str">
        <f>IFERROR(__xludf.DUMMYFUNCTION("MATCH(AB5,sort(UNIQUE($AB$2:$AB$24),1,true),0)"),"#REF!")</f>
        <v>#REF!</v>
      </c>
      <c r="AD5" s="36" t="str">
        <f t="shared" si="7"/>
        <v>#REF!</v>
      </c>
      <c r="AE5" s="37" t="str">
        <f t="shared" si="8"/>
        <v>#REF!</v>
      </c>
      <c r="AF5" s="38" t="str">
        <f t="shared" si="9"/>
        <v>#REF!</v>
      </c>
      <c r="AG5" s="39" t="str">
        <f t="shared" si="10"/>
        <v>#REF!</v>
      </c>
      <c r="AI5" s="33"/>
      <c r="AJ5" s="34"/>
    </row>
    <row r="6">
      <c r="A6" s="33" t="s">
        <v>126</v>
      </c>
      <c r="B6" s="34" t="str">
        <f>VLOOKUP($A6,Scoring!$A$2:$W$29,3,false)</f>
        <v>#REF!</v>
      </c>
      <c r="C6" s="35" t="str">
        <f>IFERROR(__xludf.DUMMYFUNCTION("MATCH(B6,sort(UNIQUE($B$2:$B$24),1,true),0)"),"#REF!")</f>
        <v>#REF!</v>
      </c>
      <c r="D6" s="34" t="str">
        <f>VLOOKUP($A6,Scoring!$A$2:$W$29,5,false)</f>
        <v>#REF!</v>
      </c>
      <c r="E6" s="35" t="str">
        <f>IFERROR(__xludf.DUMMYFUNCTION("MATCH(D6,sort(UNIQUE($D$2:$D$24),1,true),0)"),"#REF!")</f>
        <v>#REF!</v>
      </c>
      <c r="F6" s="34" t="str">
        <f>VLOOKUP($A6,Scoring!$A$2:$W$29,7,false)</f>
        <v>#REF!</v>
      </c>
      <c r="G6" s="35" t="str">
        <f>IFERROR(__xludf.DUMMYFUNCTION("MATCH(F6,sort(UNIQUE($F$2:$F$24),1,true),0)"),"#REF!")</f>
        <v>#REF!</v>
      </c>
      <c r="H6" s="34" t="str">
        <f>VLOOKUP($A6,Scoring!$A$2:$W$29,9,false)</f>
        <v>#REF!</v>
      </c>
      <c r="I6" s="35" t="str">
        <f>IFERROR(__xludf.DUMMYFUNCTION("MATCH(H6,sort(UNIQUE($H$2:$H$24),1,true),0)"),"#REF!")</f>
        <v>#REF!</v>
      </c>
      <c r="J6" s="34" t="str">
        <f>VLOOKUP($A6,Scoring!$A$2:$W$29,11,false)</f>
        <v>#REF!</v>
      </c>
      <c r="K6" s="35" t="str">
        <f>IFERROR(__xludf.DUMMYFUNCTION("MATCH(J6,sort(UNIQUE($J$2:$J$24),1,true),0)"),"#REF!")</f>
        <v>#REF!</v>
      </c>
      <c r="L6" s="36" t="str">
        <f t="shared" si="1"/>
        <v>#REF!</v>
      </c>
      <c r="M6" s="37" t="str">
        <f t="shared" si="2"/>
        <v>#REF!</v>
      </c>
      <c r="N6" s="34" t="str">
        <f>VLOOKUP($A6,Scoring!$A$2:$W$29,13,false)</f>
        <v>#REF!</v>
      </c>
      <c r="O6" s="35" t="str">
        <f>IFERROR(__xludf.DUMMYFUNCTION("MATCH(N6,sort(UNIQUE($N$2:$N$24),1,true),0)"),"#REF!")</f>
        <v>#REF!</v>
      </c>
      <c r="P6" s="34" t="str">
        <f>VLOOKUP($A6,Scoring!$A$2:$W$29,15,false)</f>
        <v>#REF!</v>
      </c>
      <c r="Q6" s="35" t="str">
        <f>IFERROR(__xludf.DUMMYFUNCTION("MATCH(P6,sort(UNIQUE($P$2:$P$24),1,true),0)"),"#REF!")</f>
        <v>#REF!</v>
      </c>
      <c r="R6" s="34" t="str">
        <f>VLOOKUP($A6,Scoring!$A$2:$W$29,17,false)</f>
        <v>#REF!</v>
      </c>
      <c r="S6" s="35" t="str">
        <f>IFERROR(__xludf.DUMMYFUNCTION("MATCH(R6,sort(UNIQUE($R$2:$R$24),1,true),0)"),"#REF!")</f>
        <v>#REF!</v>
      </c>
      <c r="T6" s="36" t="str">
        <f t="shared" si="3"/>
        <v>#REF!</v>
      </c>
      <c r="U6" s="37" t="str">
        <f t="shared" si="4"/>
        <v>#REF!</v>
      </c>
      <c r="V6" s="34" t="str">
        <f>VLOOKUP($A6,Scoring!$A$2:$W$29,19,false)</f>
        <v>#REF!</v>
      </c>
      <c r="W6" s="35" t="str">
        <f>IFERROR(__xludf.DUMMYFUNCTION("MATCH(V6,sort(UNIQUE($V$2:$V$24),1,true),0)"),"#REF!")</f>
        <v>#REF!</v>
      </c>
      <c r="X6" s="36" t="str">
        <f t="shared" si="5"/>
        <v>#REF!</v>
      </c>
      <c r="Y6" s="37" t="str">
        <f t="shared" si="6"/>
        <v>#REF!</v>
      </c>
      <c r="Z6" s="34" t="str">
        <f>VLOOKUP($A6,Scoring!$A$2:$W$29,21,false)</f>
        <v>#REF!</v>
      </c>
      <c r="AA6" s="35" t="str">
        <f>IFERROR(__xludf.DUMMYFUNCTION("MATCH(Z6,sort(UNIQUE($Z$2:$Z$24),1,true),0)"),"#REF!")</f>
        <v>#REF!</v>
      </c>
      <c r="AB6" s="34" t="str">
        <f>VLOOKUP($A6,Scoring!$A$2:$W$29,23,false)</f>
        <v>#REF!</v>
      </c>
      <c r="AC6" s="35" t="str">
        <f>IFERROR(__xludf.DUMMYFUNCTION("MATCH(AB6,sort(UNIQUE($AB$2:$AB$24),1,true),0)"),"#REF!")</f>
        <v>#REF!</v>
      </c>
      <c r="AD6" s="36" t="str">
        <f t="shared" si="7"/>
        <v>#REF!</v>
      </c>
      <c r="AE6" s="37" t="str">
        <f t="shared" si="8"/>
        <v>#REF!</v>
      </c>
      <c r="AF6" s="38" t="str">
        <f t="shared" si="9"/>
        <v>#REF!</v>
      </c>
      <c r="AG6" s="39" t="str">
        <f t="shared" si="10"/>
        <v>#REF!</v>
      </c>
      <c r="AI6" s="33"/>
      <c r="AJ6" s="34"/>
    </row>
    <row r="7">
      <c r="A7" s="33" t="s">
        <v>117</v>
      </c>
      <c r="B7" s="34" t="str">
        <f>VLOOKUP($A7,Scoring!$A$2:$W$29,3,false)</f>
        <v>#REF!</v>
      </c>
      <c r="C7" s="35" t="str">
        <f>IFERROR(__xludf.DUMMYFUNCTION("MATCH(B7,sort(UNIQUE($B$2:$B$24),1,true),0)"),"#REF!")</f>
        <v>#REF!</v>
      </c>
      <c r="D7" s="34" t="str">
        <f>VLOOKUP($A7,Scoring!$A$2:$W$29,5,false)</f>
        <v>#REF!</v>
      </c>
      <c r="E7" s="35" t="str">
        <f>IFERROR(__xludf.DUMMYFUNCTION("MATCH(D7,sort(UNIQUE($D$2:$D$24),1,true),0)"),"#REF!")</f>
        <v>#REF!</v>
      </c>
      <c r="F7" s="34" t="str">
        <f>VLOOKUP($A7,Scoring!$A$2:$W$29,7,false)</f>
        <v>#REF!</v>
      </c>
      <c r="G7" s="35" t="str">
        <f>IFERROR(__xludf.DUMMYFUNCTION("MATCH(F7,sort(UNIQUE($F$2:$F$24),1,true),0)"),"#REF!")</f>
        <v>#REF!</v>
      </c>
      <c r="H7" s="34" t="str">
        <f>VLOOKUP($A7,Scoring!$A$2:$W$29,9,false)</f>
        <v>#REF!</v>
      </c>
      <c r="I7" s="35" t="str">
        <f>IFERROR(__xludf.DUMMYFUNCTION("MATCH(H7,sort(UNIQUE($H$2:$H$24),1,true),0)"),"#REF!")</f>
        <v>#REF!</v>
      </c>
      <c r="J7" s="34" t="str">
        <f>VLOOKUP($A7,Scoring!$A$2:$W$29,11,false)</f>
        <v>#REF!</v>
      </c>
      <c r="K7" s="35" t="str">
        <f>IFERROR(__xludf.DUMMYFUNCTION("MATCH(J7,sort(UNIQUE($J$2:$J$24),1,true),0)"),"#REF!")</f>
        <v>#REF!</v>
      </c>
      <c r="L7" s="36" t="str">
        <f t="shared" si="1"/>
        <v>#REF!</v>
      </c>
      <c r="M7" s="37" t="str">
        <f t="shared" si="2"/>
        <v>#REF!</v>
      </c>
      <c r="N7" s="34" t="str">
        <f>VLOOKUP($A7,Scoring!$A$2:$W$29,13,false)</f>
        <v>#REF!</v>
      </c>
      <c r="O7" s="35" t="str">
        <f>IFERROR(__xludf.DUMMYFUNCTION("MATCH(N7,sort(UNIQUE($N$2:$N$24),1,true),0)"),"#REF!")</f>
        <v>#REF!</v>
      </c>
      <c r="P7" s="34" t="str">
        <f>VLOOKUP($A7,Scoring!$A$2:$W$29,15,false)</f>
        <v>#REF!</v>
      </c>
      <c r="Q7" s="35" t="str">
        <f>IFERROR(__xludf.DUMMYFUNCTION("MATCH(P7,sort(UNIQUE($P$2:$P$24),1,true),0)"),"#REF!")</f>
        <v>#REF!</v>
      </c>
      <c r="R7" s="34" t="str">
        <f>VLOOKUP($A7,Scoring!$A$2:$W$29,17,false)</f>
        <v>#REF!</v>
      </c>
      <c r="S7" s="35" t="str">
        <f>IFERROR(__xludf.DUMMYFUNCTION("MATCH(R7,sort(UNIQUE($R$2:$R$24),1,true),0)"),"#REF!")</f>
        <v>#REF!</v>
      </c>
      <c r="T7" s="36" t="str">
        <f t="shared" si="3"/>
        <v>#REF!</v>
      </c>
      <c r="U7" s="37" t="str">
        <f t="shared" si="4"/>
        <v>#REF!</v>
      </c>
      <c r="V7" s="34" t="str">
        <f>VLOOKUP($A7,Scoring!$A$2:$W$29,19,false)</f>
        <v>#REF!</v>
      </c>
      <c r="W7" s="35" t="str">
        <f>IFERROR(__xludf.DUMMYFUNCTION("MATCH(V7,sort(UNIQUE($V$2:$V$24),1,true),0)"),"#REF!")</f>
        <v>#REF!</v>
      </c>
      <c r="X7" s="36" t="str">
        <f t="shared" si="5"/>
        <v>#REF!</v>
      </c>
      <c r="Y7" s="37" t="str">
        <f t="shared" si="6"/>
        <v>#REF!</v>
      </c>
      <c r="Z7" s="34" t="str">
        <f>VLOOKUP($A7,Scoring!$A$2:$W$29,21,false)</f>
        <v>#REF!</v>
      </c>
      <c r="AA7" s="35" t="str">
        <f>IFERROR(__xludf.DUMMYFUNCTION("MATCH(Z7,sort(UNIQUE($Z$2:$Z$24),1,true),0)"),"#REF!")</f>
        <v>#REF!</v>
      </c>
      <c r="AB7" s="34" t="str">
        <f>VLOOKUP($A7,Scoring!$A$2:$W$29,23,false)</f>
        <v>#REF!</v>
      </c>
      <c r="AC7" s="35" t="str">
        <f>IFERROR(__xludf.DUMMYFUNCTION("MATCH(AB7,sort(UNIQUE($AB$2:$AB$24),1,true),0)"),"#REF!")</f>
        <v>#REF!</v>
      </c>
      <c r="AD7" s="36" t="str">
        <f t="shared" si="7"/>
        <v>#REF!</v>
      </c>
      <c r="AE7" s="37" t="str">
        <f t="shared" si="8"/>
        <v>#REF!</v>
      </c>
      <c r="AF7" s="38" t="str">
        <f t="shared" si="9"/>
        <v>#REF!</v>
      </c>
      <c r="AG7" s="39" t="str">
        <f t="shared" si="10"/>
        <v>#REF!</v>
      </c>
      <c r="AI7" s="33"/>
      <c r="AJ7" s="34"/>
    </row>
    <row r="8">
      <c r="A8" s="33" t="s">
        <v>124</v>
      </c>
      <c r="B8" s="34" t="str">
        <f>VLOOKUP($A8,Scoring!$A$2:$W$29,3,false)</f>
        <v>#REF!</v>
      </c>
      <c r="C8" s="35" t="str">
        <f>IFERROR(__xludf.DUMMYFUNCTION("MATCH(B8,sort(UNIQUE($B$2:$B$24),1,true),0)"),"#REF!")</f>
        <v>#REF!</v>
      </c>
      <c r="D8" s="34" t="str">
        <f>VLOOKUP($A8,Scoring!$A$2:$W$29,5,false)</f>
        <v>#REF!</v>
      </c>
      <c r="E8" s="35" t="str">
        <f>IFERROR(__xludf.DUMMYFUNCTION("MATCH(D8,sort(UNIQUE($D$2:$D$24),1,true),0)"),"#REF!")</f>
        <v>#REF!</v>
      </c>
      <c r="F8" s="34" t="str">
        <f>VLOOKUP($A8,Scoring!$A$2:$W$29,7,false)</f>
        <v>#REF!</v>
      </c>
      <c r="G8" s="35" t="str">
        <f>IFERROR(__xludf.DUMMYFUNCTION("MATCH(F8,sort(UNIQUE($F$2:$F$24),1,true),0)"),"#REF!")</f>
        <v>#REF!</v>
      </c>
      <c r="H8" s="34" t="str">
        <f>VLOOKUP($A8,Scoring!$A$2:$W$29,9,false)</f>
        <v>#REF!</v>
      </c>
      <c r="I8" s="35" t="str">
        <f>IFERROR(__xludf.DUMMYFUNCTION("MATCH(H8,sort(UNIQUE($H$2:$H$24),1,true),0)"),"#REF!")</f>
        <v>#REF!</v>
      </c>
      <c r="J8" s="34" t="str">
        <f>VLOOKUP($A8,Scoring!$A$2:$W$29,11,false)</f>
        <v>#REF!</v>
      </c>
      <c r="K8" s="35" t="str">
        <f>IFERROR(__xludf.DUMMYFUNCTION("MATCH(J8,sort(UNIQUE($J$2:$J$24),1,true),0)"),"#REF!")</f>
        <v>#REF!</v>
      </c>
      <c r="L8" s="36" t="str">
        <f t="shared" si="1"/>
        <v>#REF!</v>
      </c>
      <c r="M8" s="37" t="str">
        <f t="shared" si="2"/>
        <v>#REF!</v>
      </c>
      <c r="N8" s="34" t="str">
        <f>VLOOKUP($A8,Scoring!$A$2:$W$29,13,false)</f>
        <v>#REF!</v>
      </c>
      <c r="O8" s="35" t="str">
        <f>IFERROR(__xludf.DUMMYFUNCTION("MATCH(N8,sort(UNIQUE($N$2:$N$24),1,true),0)"),"#REF!")</f>
        <v>#REF!</v>
      </c>
      <c r="P8" s="34" t="str">
        <f>VLOOKUP($A8,Scoring!$A$2:$W$29,15,false)</f>
        <v>#REF!</v>
      </c>
      <c r="Q8" s="35" t="str">
        <f>IFERROR(__xludf.DUMMYFUNCTION("MATCH(P8,sort(UNIQUE($P$2:$P$24),1,true),0)"),"#REF!")</f>
        <v>#REF!</v>
      </c>
      <c r="R8" s="34" t="str">
        <f>VLOOKUP($A8,Scoring!$A$2:$W$29,17,false)</f>
        <v>#REF!</v>
      </c>
      <c r="S8" s="35" t="str">
        <f>IFERROR(__xludf.DUMMYFUNCTION("MATCH(R8,sort(UNIQUE($R$2:$R$24),1,true),0)"),"#REF!")</f>
        <v>#REF!</v>
      </c>
      <c r="T8" s="36" t="str">
        <f t="shared" si="3"/>
        <v>#REF!</v>
      </c>
      <c r="U8" s="37" t="str">
        <f t="shared" si="4"/>
        <v>#REF!</v>
      </c>
      <c r="V8" s="34" t="str">
        <f>VLOOKUP($A8,Scoring!$A$2:$W$29,19,false)</f>
        <v>#REF!</v>
      </c>
      <c r="W8" s="35" t="str">
        <f>IFERROR(__xludf.DUMMYFUNCTION("MATCH(V8,sort(UNIQUE($V$2:$V$24),1,true),0)"),"#REF!")</f>
        <v>#REF!</v>
      </c>
      <c r="X8" s="36" t="str">
        <f t="shared" si="5"/>
        <v>#REF!</v>
      </c>
      <c r="Y8" s="37" t="str">
        <f t="shared" si="6"/>
        <v>#REF!</v>
      </c>
      <c r="Z8" s="34" t="str">
        <f>VLOOKUP($A8,Scoring!$A$2:$W$29,21,false)</f>
        <v>#REF!</v>
      </c>
      <c r="AA8" s="35" t="str">
        <f>IFERROR(__xludf.DUMMYFUNCTION("MATCH(Z8,sort(UNIQUE($Z$2:$Z$24),1,true),0)"),"#REF!")</f>
        <v>#REF!</v>
      </c>
      <c r="AB8" s="34" t="str">
        <f>VLOOKUP($A8,Scoring!$A$2:$W$29,23,false)</f>
        <v>#REF!</v>
      </c>
      <c r="AC8" s="35" t="str">
        <f>IFERROR(__xludf.DUMMYFUNCTION("MATCH(AB8,sort(UNIQUE($AB$2:$AB$24),1,true),0)"),"#REF!")</f>
        <v>#REF!</v>
      </c>
      <c r="AD8" s="36" t="str">
        <f t="shared" si="7"/>
        <v>#REF!</v>
      </c>
      <c r="AE8" s="37" t="str">
        <f t="shared" si="8"/>
        <v>#REF!</v>
      </c>
      <c r="AF8" s="38" t="str">
        <f t="shared" si="9"/>
        <v>#REF!</v>
      </c>
      <c r="AG8" s="39" t="str">
        <f t="shared" si="10"/>
        <v>#REF!</v>
      </c>
      <c r="AI8" s="33"/>
      <c r="AJ8" s="34"/>
    </row>
    <row r="9">
      <c r="A9" s="33" t="s">
        <v>101</v>
      </c>
      <c r="B9" s="34" t="str">
        <f>VLOOKUP($A9,Scoring!$A$2:$W$29,3,false)</f>
        <v>#REF!</v>
      </c>
      <c r="C9" s="35" t="str">
        <f>IFERROR(__xludf.DUMMYFUNCTION("MATCH(B9,sort(UNIQUE($B$2:$B$24),1,true),0)"),"#REF!")</f>
        <v>#REF!</v>
      </c>
      <c r="D9" s="34" t="str">
        <f>VLOOKUP($A9,Scoring!$A$2:$W$29,5,false)</f>
        <v>#REF!</v>
      </c>
      <c r="E9" s="35" t="str">
        <f>IFERROR(__xludf.DUMMYFUNCTION("MATCH(D9,sort(UNIQUE($D$2:$D$24),1,true),0)"),"#REF!")</f>
        <v>#REF!</v>
      </c>
      <c r="F9" s="34" t="str">
        <f>VLOOKUP($A9,Scoring!$A$2:$W$29,7,false)</f>
        <v>#REF!</v>
      </c>
      <c r="G9" s="35" t="str">
        <f>IFERROR(__xludf.DUMMYFUNCTION("MATCH(F9,sort(UNIQUE($F$2:$F$24),1,true),0)"),"#REF!")</f>
        <v>#REF!</v>
      </c>
      <c r="H9" s="34" t="str">
        <f>VLOOKUP($A9,Scoring!$A$2:$W$29,9,false)</f>
        <v>#REF!</v>
      </c>
      <c r="I9" s="35" t="str">
        <f>IFERROR(__xludf.DUMMYFUNCTION("MATCH(H9,sort(UNIQUE($H$2:$H$24),1,true),0)"),"#REF!")</f>
        <v>#REF!</v>
      </c>
      <c r="J9" s="34" t="str">
        <f>VLOOKUP($A9,Scoring!$A$2:$W$29,11,false)</f>
        <v>#REF!</v>
      </c>
      <c r="K9" s="35" t="str">
        <f>IFERROR(__xludf.DUMMYFUNCTION("MATCH(J9,sort(UNIQUE($J$2:$J$24),1,true),0)"),"#REF!")</f>
        <v>#REF!</v>
      </c>
      <c r="L9" s="36" t="str">
        <f t="shared" si="1"/>
        <v>#REF!</v>
      </c>
      <c r="M9" s="37" t="str">
        <f t="shared" si="2"/>
        <v>#REF!</v>
      </c>
      <c r="N9" s="34" t="str">
        <f>VLOOKUP($A9,Scoring!$A$2:$W$29,13,false)</f>
        <v>#REF!</v>
      </c>
      <c r="O9" s="35" t="str">
        <f>IFERROR(__xludf.DUMMYFUNCTION("MATCH(N9,sort(UNIQUE($N$2:$N$24),1,true),0)"),"#REF!")</f>
        <v>#REF!</v>
      </c>
      <c r="P9" s="34" t="str">
        <f>VLOOKUP($A9,Scoring!$A$2:$W$29,15,false)</f>
        <v>#REF!</v>
      </c>
      <c r="Q9" s="35" t="str">
        <f>IFERROR(__xludf.DUMMYFUNCTION("MATCH(P9,sort(UNIQUE($P$2:$P$24),1,true),0)"),"#REF!")</f>
        <v>#REF!</v>
      </c>
      <c r="R9" s="34" t="str">
        <f>VLOOKUP($A9,Scoring!$A$2:$W$29,17,false)</f>
        <v>#REF!</v>
      </c>
      <c r="S9" s="35" t="str">
        <f>IFERROR(__xludf.DUMMYFUNCTION("MATCH(R9,sort(UNIQUE($R$2:$R$24),1,true),0)"),"#REF!")</f>
        <v>#REF!</v>
      </c>
      <c r="T9" s="36" t="str">
        <f t="shared" ref="T9:T10" si="11">AVERAGE(O9,Q9,S9)</f>
        <v>#REF!</v>
      </c>
      <c r="U9" s="37" t="str">
        <f t="shared" si="4"/>
        <v>#REF!</v>
      </c>
      <c r="V9" s="34" t="str">
        <f>VLOOKUP($A9,Scoring!$A$2:$W$29,19,false)</f>
        <v>#REF!</v>
      </c>
      <c r="W9" s="35" t="str">
        <f>IFERROR(__xludf.DUMMYFUNCTION("MATCH(V9,sort(UNIQUE($V$2:$V$24),1,true),0)"),"#REF!")</f>
        <v>#REF!</v>
      </c>
      <c r="X9" s="36" t="str">
        <f t="shared" si="5"/>
        <v>#REF!</v>
      </c>
      <c r="Y9" s="37" t="str">
        <f t="shared" si="6"/>
        <v>#REF!</v>
      </c>
      <c r="Z9" s="34" t="str">
        <f>VLOOKUP($A9,Scoring!$A$2:$W$29,21,false)</f>
        <v>#REF!</v>
      </c>
      <c r="AA9" s="35" t="str">
        <f>IFERROR(__xludf.DUMMYFUNCTION("MATCH(Z9,sort(UNIQUE($Z$2:$Z$24),1,true),0)"),"#REF!")</f>
        <v>#REF!</v>
      </c>
      <c r="AB9" s="34" t="str">
        <f>VLOOKUP($A9,Scoring!$A$2:$W$29,23,false)</f>
        <v>#REF!</v>
      </c>
      <c r="AC9" s="35" t="str">
        <f>IFERROR(__xludf.DUMMYFUNCTION("MATCH(AB9,sort(UNIQUE($AB$2:$AB$24),1,true),0)"),"#REF!")</f>
        <v>#REF!</v>
      </c>
      <c r="AD9" s="36" t="str">
        <f t="shared" si="7"/>
        <v>#REF!</v>
      </c>
      <c r="AE9" s="37" t="str">
        <f t="shared" si="8"/>
        <v>#REF!</v>
      </c>
      <c r="AF9" s="38" t="str">
        <f t="shared" si="9"/>
        <v>#REF!</v>
      </c>
      <c r="AG9" s="39" t="str">
        <f t="shared" si="10"/>
        <v>#REF!</v>
      </c>
      <c r="AI9" s="33"/>
      <c r="AJ9" s="34"/>
    </row>
    <row r="10">
      <c r="A10" s="33" t="s">
        <v>114</v>
      </c>
      <c r="B10" s="34" t="str">
        <f>VLOOKUP($A10,Scoring!$A$2:$W$29,3,false)</f>
        <v>#REF!</v>
      </c>
      <c r="C10" s="35" t="str">
        <f>IFERROR(__xludf.DUMMYFUNCTION("MATCH(B10,sort(UNIQUE($B$2:$B$24),1,true),0)"),"#REF!")</f>
        <v>#REF!</v>
      </c>
      <c r="D10" s="34" t="str">
        <f>VLOOKUP($A10,Scoring!$A$2:$W$29,5,false)</f>
        <v>#REF!</v>
      </c>
      <c r="E10" s="35" t="str">
        <f>IFERROR(__xludf.DUMMYFUNCTION("MATCH(D10,sort(UNIQUE($D$2:$D$24),1,true),0)"),"#REF!")</f>
        <v>#REF!</v>
      </c>
      <c r="F10" s="34" t="str">
        <f>VLOOKUP($A10,Scoring!$A$2:$W$29,7,false)</f>
        <v>#REF!</v>
      </c>
      <c r="G10" s="35" t="str">
        <f>IFERROR(__xludf.DUMMYFUNCTION("MATCH(F10,sort(UNIQUE($F$2:$F$24),1,true),0)"),"#REF!")</f>
        <v>#REF!</v>
      </c>
      <c r="H10" s="34" t="str">
        <f>VLOOKUP($A10,Scoring!$A$2:$W$29,9,false)</f>
        <v>#REF!</v>
      </c>
      <c r="I10" s="35" t="str">
        <f>IFERROR(__xludf.DUMMYFUNCTION("MATCH(H10,sort(UNIQUE($H$2:$H$24),1,true),0)"),"#REF!")</f>
        <v>#REF!</v>
      </c>
      <c r="J10" s="34" t="str">
        <f>VLOOKUP($A10,Scoring!$A$2:$W$29,11,false)</f>
        <v>#REF!</v>
      </c>
      <c r="K10" s="35" t="str">
        <f>IFERROR(__xludf.DUMMYFUNCTION("MATCH(J10,sort(UNIQUE($J$2:$J$24),1,true),0)"),"#REF!")</f>
        <v>#REF!</v>
      </c>
      <c r="L10" s="36" t="str">
        <f t="shared" si="1"/>
        <v>#REF!</v>
      </c>
      <c r="M10" s="37" t="str">
        <f t="shared" si="2"/>
        <v>#REF!</v>
      </c>
      <c r="N10" s="34" t="str">
        <f>VLOOKUP($A10,Scoring!$A$2:$W$29,13,false)</f>
        <v>#REF!</v>
      </c>
      <c r="O10" s="35" t="str">
        <f>IFERROR(__xludf.DUMMYFUNCTION("MATCH(N10,sort(UNIQUE($N$2:$N$24),1,true),0)"),"#REF!")</f>
        <v>#REF!</v>
      </c>
      <c r="P10" s="34" t="str">
        <f>VLOOKUP($A10,Scoring!$A$2:$W$29,15,false)</f>
        <v>#REF!</v>
      </c>
      <c r="Q10" s="35" t="str">
        <f>IFERROR(__xludf.DUMMYFUNCTION("MATCH(P10,sort(UNIQUE($P$2:$P$24),1,true),0)"),"#REF!")</f>
        <v>#REF!</v>
      </c>
      <c r="R10" s="34" t="str">
        <f>VLOOKUP($A10,Scoring!$A$2:$W$29,17,false)</f>
        <v>#REF!</v>
      </c>
      <c r="S10" s="35" t="str">
        <f>IFERROR(__xludf.DUMMYFUNCTION("MATCH(R10,sort(UNIQUE($R$2:$R$24),1,true),0)"),"#REF!")</f>
        <v>#REF!</v>
      </c>
      <c r="T10" s="36" t="str">
        <f t="shared" si="11"/>
        <v>#REF!</v>
      </c>
      <c r="U10" s="37" t="str">
        <f t="shared" si="4"/>
        <v>#REF!</v>
      </c>
      <c r="V10" s="34" t="str">
        <f>VLOOKUP($A10,Scoring!$A$2:$W$29,19,false)</f>
        <v>#REF!</v>
      </c>
      <c r="W10" s="35" t="str">
        <f>IFERROR(__xludf.DUMMYFUNCTION("MATCH(V10,sort(UNIQUE($V$2:$V$24),1,true),0)"),"#REF!")</f>
        <v>#REF!</v>
      </c>
      <c r="X10" s="36" t="str">
        <f t="shared" si="5"/>
        <v>#REF!</v>
      </c>
      <c r="Y10" s="37" t="str">
        <f t="shared" si="6"/>
        <v>#REF!</v>
      </c>
      <c r="Z10" s="34" t="str">
        <f>VLOOKUP($A10,Scoring!$A$2:$W$29,21,false)</f>
        <v>#REF!</v>
      </c>
      <c r="AA10" s="35" t="str">
        <f>IFERROR(__xludf.DUMMYFUNCTION("MATCH(Z10,sort(UNIQUE($Z$2:$Z$24),1,true),0)"),"#REF!")</f>
        <v>#REF!</v>
      </c>
      <c r="AB10" s="34" t="str">
        <f>VLOOKUP($A10,Scoring!$A$2:$W$29,23,false)</f>
        <v>#REF!</v>
      </c>
      <c r="AC10" s="35" t="str">
        <f>IFERROR(__xludf.DUMMYFUNCTION("MATCH(AB10,sort(UNIQUE($AB$2:$AB$24),1,true),0)"),"#REF!")</f>
        <v>#REF!</v>
      </c>
      <c r="AD10" s="36" t="str">
        <f t="shared" si="7"/>
        <v>#REF!</v>
      </c>
      <c r="AE10" s="37" t="str">
        <f t="shared" si="8"/>
        <v>#REF!</v>
      </c>
      <c r="AF10" s="38" t="str">
        <f t="shared" si="9"/>
        <v>#REF!</v>
      </c>
      <c r="AG10" s="39" t="str">
        <f t="shared" si="10"/>
        <v>#REF!</v>
      </c>
      <c r="AI10" s="33"/>
      <c r="AJ10" s="34"/>
    </row>
    <row r="11">
      <c r="A11" s="33" t="s">
        <v>111</v>
      </c>
      <c r="B11" s="34" t="str">
        <f>VLOOKUP($A11,Scoring!$A$2:$W$29,3,false)</f>
        <v>#REF!</v>
      </c>
      <c r="C11" s="35" t="str">
        <f>IFERROR(__xludf.DUMMYFUNCTION("MATCH(B11,sort(UNIQUE($B$2:$B$24),1,true),0)"),"#REF!")</f>
        <v>#REF!</v>
      </c>
      <c r="D11" s="34" t="str">
        <f>VLOOKUP($A11,Scoring!$A$2:$W$29,5,false)</f>
        <v>#REF!</v>
      </c>
      <c r="E11" s="35" t="str">
        <f>IFERROR(__xludf.DUMMYFUNCTION("MATCH(D11,sort(UNIQUE($D$2:$D$24),1,true),0)"),"#REF!")</f>
        <v>#REF!</v>
      </c>
      <c r="F11" s="34" t="str">
        <f>VLOOKUP($A11,Scoring!$A$2:$W$29,7,false)</f>
        <v>#REF!</v>
      </c>
      <c r="G11" s="35" t="str">
        <f>IFERROR(__xludf.DUMMYFUNCTION("MATCH(F11,sort(UNIQUE($F$2:$F$24),1,true),0)"),"#REF!")</f>
        <v>#REF!</v>
      </c>
      <c r="H11" s="34" t="str">
        <f>VLOOKUP($A11,Scoring!$A$2:$W$29,9,false)</f>
        <v>#REF!</v>
      </c>
      <c r="I11" s="35" t="str">
        <f>IFERROR(__xludf.DUMMYFUNCTION("MATCH(H11,sort(UNIQUE($H$2:$H$24),1,true),0)"),"#REF!")</f>
        <v>#REF!</v>
      </c>
      <c r="J11" s="34" t="str">
        <f>VLOOKUP($A11,Scoring!$A$2:$W$29,11,false)</f>
        <v>#REF!</v>
      </c>
      <c r="K11" s="35" t="str">
        <f>IFERROR(__xludf.DUMMYFUNCTION("MATCH(J11,sort(UNIQUE($J$2:$J$24),1,true),0)"),"#REF!")</f>
        <v>#REF!</v>
      </c>
      <c r="L11" s="36" t="str">
        <f t="shared" si="1"/>
        <v>#REF!</v>
      </c>
      <c r="M11" s="37" t="str">
        <f t="shared" si="2"/>
        <v>#REF!</v>
      </c>
      <c r="N11" s="34" t="str">
        <f>VLOOKUP($A11,Scoring!$A$2:$W$29,13,false)</f>
        <v>#REF!</v>
      </c>
      <c r="O11" s="35" t="str">
        <f>IFERROR(__xludf.DUMMYFUNCTION("MATCH(N11,sort(UNIQUE($N$2:$N$24),1,true),0)"),"#REF!")</f>
        <v>#REF!</v>
      </c>
      <c r="P11" s="34" t="str">
        <f>VLOOKUP($A11,Scoring!$A$2:$W$29,15,false)</f>
        <v>#REF!</v>
      </c>
      <c r="Q11" s="35" t="str">
        <f>IFERROR(__xludf.DUMMYFUNCTION("MATCH(P11,sort(UNIQUE($P$2:$P$24),1,true),0)"),"#REF!")</f>
        <v>#REF!</v>
      </c>
      <c r="R11" s="34" t="str">
        <f>VLOOKUP($A11,Scoring!$A$2:$W$29,17,false)</f>
        <v>#REF!</v>
      </c>
      <c r="S11" s="35" t="str">
        <f>IFERROR(__xludf.DUMMYFUNCTION("MATCH(R11,sort(UNIQUE($R$2:$R$24),1,true),0)"),"#REF!")</f>
        <v>#REF!</v>
      </c>
      <c r="T11" s="36" t="str">
        <f>AVERAGE(O11,Q11)</f>
        <v>#REF!</v>
      </c>
      <c r="U11" s="37" t="str">
        <f t="shared" si="4"/>
        <v>#REF!</v>
      </c>
      <c r="V11" s="34" t="str">
        <f>VLOOKUP($A11,Scoring!$A$2:$W$29,19,false)</f>
        <v>#REF!</v>
      </c>
      <c r="W11" s="35" t="str">
        <f>IFERROR(__xludf.DUMMYFUNCTION("MATCH(V11,sort(UNIQUE($V$2:$V$24),1,true),0)"),"#REF!")</f>
        <v>#REF!</v>
      </c>
      <c r="X11" s="36" t="str">
        <f t="shared" si="5"/>
        <v>#REF!</v>
      </c>
      <c r="Y11" s="37" t="str">
        <f t="shared" si="6"/>
        <v>#REF!</v>
      </c>
      <c r="Z11" s="34" t="str">
        <f>VLOOKUP($A11,Scoring!$A$2:$W$29,21,false)</f>
        <v>#REF!</v>
      </c>
      <c r="AA11" s="35" t="str">
        <f>IFERROR(__xludf.DUMMYFUNCTION("MATCH(Z11,sort(UNIQUE($Z$2:$Z$24),1,true),0)"),"#REF!")</f>
        <v>#REF!</v>
      </c>
      <c r="AB11" s="34" t="str">
        <f>VLOOKUP($A11,Scoring!$A$2:$W$29,23,false)</f>
        <v>#REF!</v>
      </c>
      <c r="AC11" s="35" t="str">
        <f>IFERROR(__xludf.DUMMYFUNCTION("MATCH(AB11,sort(UNIQUE($AB$2:$AB$24),1,true),0)"),"#REF!")</f>
        <v>#REF!</v>
      </c>
      <c r="AD11" s="36" t="str">
        <f t="shared" si="7"/>
        <v>#REF!</v>
      </c>
      <c r="AE11" s="37" t="str">
        <f t="shared" si="8"/>
        <v>#REF!</v>
      </c>
      <c r="AF11" s="38" t="str">
        <f t="shared" si="9"/>
        <v>#REF!</v>
      </c>
      <c r="AG11" s="39" t="str">
        <f t="shared" si="10"/>
        <v>#REF!</v>
      </c>
      <c r="AI11" s="33"/>
      <c r="AJ11" s="34"/>
    </row>
    <row r="12">
      <c r="A12" s="33" t="s">
        <v>123</v>
      </c>
      <c r="B12" s="34" t="str">
        <f>VLOOKUP($A12,Scoring!$A$2:$W$29,3,false)</f>
        <v>#REF!</v>
      </c>
      <c r="C12" s="35" t="str">
        <f>IFERROR(__xludf.DUMMYFUNCTION("MATCH(B12,sort(UNIQUE($B$2:$B$24),1,true),0)"),"#REF!")</f>
        <v>#REF!</v>
      </c>
      <c r="D12" s="34" t="str">
        <f>VLOOKUP($A12,Scoring!$A$2:$W$29,5,false)</f>
        <v>#REF!</v>
      </c>
      <c r="E12" s="35" t="str">
        <f>IFERROR(__xludf.DUMMYFUNCTION("MATCH(D12,sort(UNIQUE($D$2:$D$24),1,true),0)"),"#REF!")</f>
        <v>#REF!</v>
      </c>
      <c r="F12" s="34" t="str">
        <f>VLOOKUP($A12,Scoring!$A$2:$W$29,7,false)</f>
        <v>#REF!</v>
      </c>
      <c r="G12" s="35" t="str">
        <f>IFERROR(__xludf.DUMMYFUNCTION("MATCH(F12,sort(UNIQUE($F$2:$F$24),1,true),0)"),"#REF!")</f>
        <v>#REF!</v>
      </c>
      <c r="H12" s="34" t="str">
        <f>VLOOKUP($A12,Scoring!$A$2:$W$29,9,false)</f>
        <v>#REF!</v>
      </c>
      <c r="I12" s="35" t="str">
        <f>IFERROR(__xludf.DUMMYFUNCTION("MATCH(H12,sort(UNIQUE($H$2:$H$24),1,true),0)"),"#REF!")</f>
        <v>#REF!</v>
      </c>
      <c r="J12" s="34" t="str">
        <f>VLOOKUP($A12,Scoring!$A$2:$W$29,11,false)</f>
        <v>#REF!</v>
      </c>
      <c r="K12" s="35" t="str">
        <f>IFERROR(__xludf.DUMMYFUNCTION("MATCH(J12,sort(UNIQUE($J$2:$J$24),1,true),0)"),"#REF!")</f>
        <v>#REF!</v>
      </c>
      <c r="L12" s="36" t="str">
        <f t="shared" si="1"/>
        <v>#REF!</v>
      </c>
      <c r="M12" s="37" t="str">
        <f t="shared" si="2"/>
        <v>#REF!</v>
      </c>
      <c r="N12" s="34" t="str">
        <f>VLOOKUP($A12,Scoring!$A$2:$W$29,13,false)</f>
        <v>#REF!</v>
      </c>
      <c r="O12" s="35" t="str">
        <f>IFERROR(__xludf.DUMMYFUNCTION("MATCH(N12,sort(UNIQUE($N$2:$N$24),1,true),0)"),"#REF!")</f>
        <v>#REF!</v>
      </c>
      <c r="P12" s="34" t="str">
        <f>VLOOKUP($A12,Scoring!$A$2:$W$29,15,false)</f>
        <v>#REF!</v>
      </c>
      <c r="Q12" s="35" t="str">
        <f>IFERROR(__xludf.DUMMYFUNCTION("MATCH(P12,sort(UNIQUE($P$2:$P$24),1,true),0)"),"#REF!")</f>
        <v>#REF!</v>
      </c>
      <c r="R12" s="34" t="str">
        <f>VLOOKUP($A12,Scoring!$A$2:$W$29,17,false)</f>
        <v>#REF!</v>
      </c>
      <c r="S12" s="35" t="str">
        <f>IFERROR(__xludf.DUMMYFUNCTION("MATCH(R12,sort(UNIQUE($R$2:$R$24),1,true),0)"),"#REF!")</f>
        <v>#REF!</v>
      </c>
      <c r="T12" s="36" t="str">
        <f>AVERAGE(O12,Q12,S12)</f>
        <v>#REF!</v>
      </c>
      <c r="U12" s="37" t="str">
        <f t="shared" si="4"/>
        <v>#REF!</v>
      </c>
      <c r="V12" s="34" t="str">
        <f>VLOOKUP($A12,Scoring!$A$2:$W$29,19,false)</f>
        <v>#REF!</v>
      </c>
      <c r="W12" s="35" t="str">
        <f>IFERROR(__xludf.DUMMYFUNCTION("MATCH(V12,sort(UNIQUE($V$2:$V$24),1,true),0)"),"#REF!")</f>
        <v>#REF!</v>
      </c>
      <c r="X12" s="36" t="str">
        <f t="shared" si="5"/>
        <v>#REF!</v>
      </c>
      <c r="Y12" s="37" t="str">
        <f t="shared" si="6"/>
        <v>#REF!</v>
      </c>
      <c r="Z12" s="34" t="str">
        <f>VLOOKUP($A12,Scoring!$A$2:$W$29,21,false)</f>
        <v>#REF!</v>
      </c>
      <c r="AA12" s="35" t="str">
        <f>IFERROR(__xludf.DUMMYFUNCTION("MATCH(Z12,sort(UNIQUE($Z$2:$Z$24),1,true),0)"),"#REF!")</f>
        <v>#REF!</v>
      </c>
      <c r="AB12" s="34" t="str">
        <f>VLOOKUP($A12,Scoring!$A$2:$W$29,23,false)</f>
        <v>#REF!</v>
      </c>
      <c r="AC12" s="35" t="str">
        <f>IFERROR(__xludf.DUMMYFUNCTION("MATCH(AB12,sort(UNIQUE($AB$2:$AB$24),1,true),0)"),"#REF!")</f>
        <v>#REF!</v>
      </c>
      <c r="AD12" s="36" t="str">
        <f t="shared" si="7"/>
        <v>#REF!</v>
      </c>
      <c r="AE12" s="37" t="str">
        <f t="shared" si="8"/>
        <v>#REF!</v>
      </c>
      <c r="AF12" s="38" t="str">
        <f t="shared" si="9"/>
        <v>#REF!</v>
      </c>
      <c r="AG12" s="39" t="str">
        <f t="shared" si="10"/>
        <v>#REF!</v>
      </c>
      <c r="AI12" s="33"/>
      <c r="AJ12" s="34"/>
    </row>
    <row r="13">
      <c r="A13" s="33" t="s">
        <v>108</v>
      </c>
      <c r="B13" s="34" t="str">
        <f>VLOOKUP($A13,Scoring!$A$2:$W$29,3,false)</f>
        <v>#REF!</v>
      </c>
      <c r="C13" s="35" t="str">
        <f>IFERROR(__xludf.DUMMYFUNCTION("MATCH(B13,sort(UNIQUE($B$2:$B$24),1,true),0)"),"#REF!")</f>
        <v>#REF!</v>
      </c>
      <c r="D13" s="34" t="str">
        <f>VLOOKUP($A13,Scoring!$A$2:$W$29,5,false)</f>
        <v>#REF!</v>
      </c>
      <c r="E13" s="35" t="str">
        <f>IFERROR(__xludf.DUMMYFUNCTION("MATCH(D13,sort(UNIQUE($D$2:$D$24),1,true),0)"),"#REF!")</f>
        <v>#REF!</v>
      </c>
      <c r="F13" s="34" t="str">
        <f>VLOOKUP($A13,Scoring!$A$2:$W$29,7,false)</f>
        <v>#REF!</v>
      </c>
      <c r="G13" s="35" t="str">
        <f>IFERROR(__xludf.DUMMYFUNCTION("MATCH(F13,sort(UNIQUE($F$2:$F$24),1,true),0)"),"#REF!")</f>
        <v>#REF!</v>
      </c>
      <c r="H13" s="34" t="str">
        <f>VLOOKUP($A13,Scoring!$A$2:$W$29,9,false)</f>
        <v>#REF!</v>
      </c>
      <c r="I13" s="35" t="str">
        <f>IFERROR(__xludf.DUMMYFUNCTION("MATCH(H13,sort(UNIQUE($H$2:$H$24),1,true),0)"),"#REF!")</f>
        <v>#REF!</v>
      </c>
      <c r="J13" s="34" t="str">
        <f>VLOOKUP($A13,Scoring!$A$2:$W$29,11,false)</f>
        <v>#REF!</v>
      </c>
      <c r="K13" s="35" t="str">
        <f>IFERROR(__xludf.DUMMYFUNCTION("MATCH(J13,sort(UNIQUE($J$2:$J$24),1,true),0)"),"#REF!")</f>
        <v>#REF!</v>
      </c>
      <c r="L13" s="36" t="str">
        <f t="shared" si="1"/>
        <v>#REF!</v>
      </c>
      <c r="M13" s="37" t="str">
        <f t="shared" si="2"/>
        <v>#REF!</v>
      </c>
      <c r="N13" s="34" t="str">
        <f>VLOOKUP($A13,Scoring!$A$2:$W$29,13,false)</f>
        <v>#REF!</v>
      </c>
      <c r="O13" s="35" t="str">
        <f>IFERROR(__xludf.DUMMYFUNCTION("MATCH(N13,sort(UNIQUE($N$2:$N$24),1,true),0)"),"#REF!")</f>
        <v>#REF!</v>
      </c>
      <c r="P13" s="34" t="str">
        <f>VLOOKUP($A13,Scoring!$A$2:$W$29,15,false)</f>
        <v>#REF!</v>
      </c>
      <c r="Q13" s="35" t="str">
        <f>IFERROR(__xludf.DUMMYFUNCTION("MATCH(P13,sort(UNIQUE($P$2:$P$24),1,true),0)"),"#REF!")</f>
        <v>#REF!</v>
      </c>
      <c r="R13" s="34" t="str">
        <f>VLOOKUP($A13,Scoring!$A$2:$W$29,17,false)</f>
        <v>#REF!</v>
      </c>
      <c r="S13" s="35" t="str">
        <f>IFERROR(__xludf.DUMMYFUNCTION("MATCH(R13,sort(UNIQUE($R$2:$R$24),1,true),0)"),"#REF!")</f>
        <v>#REF!</v>
      </c>
      <c r="T13" s="36" t="str">
        <f t="shared" ref="T13:T14" si="12">AVERAGE(O13,Q13)</f>
        <v>#REF!</v>
      </c>
      <c r="U13" s="37" t="str">
        <f t="shared" si="4"/>
        <v>#REF!</v>
      </c>
      <c r="V13" s="34" t="str">
        <f>VLOOKUP($A13,Scoring!$A$2:$W$29,19,false)</f>
        <v>#REF!</v>
      </c>
      <c r="W13" s="35" t="str">
        <f>IFERROR(__xludf.DUMMYFUNCTION("MATCH(V13,sort(UNIQUE($V$2:$V$24),1,true),0)"),"#REF!")</f>
        <v>#REF!</v>
      </c>
      <c r="X13" s="36" t="str">
        <f t="shared" si="5"/>
        <v>#REF!</v>
      </c>
      <c r="Y13" s="37" t="str">
        <f t="shared" si="6"/>
        <v>#REF!</v>
      </c>
      <c r="Z13" s="34" t="str">
        <f>VLOOKUP($A13,Scoring!$A$2:$W$29,21,false)</f>
        <v>#REF!</v>
      </c>
      <c r="AA13" s="35" t="str">
        <f>IFERROR(__xludf.DUMMYFUNCTION("MATCH(Z13,sort(UNIQUE($Z$2:$Z$24),1,true),0)"),"#REF!")</f>
        <v>#REF!</v>
      </c>
      <c r="AB13" s="34" t="str">
        <f>VLOOKUP($A13,Scoring!$A$2:$W$29,23,false)</f>
        <v>#REF!</v>
      </c>
      <c r="AC13" s="35" t="str">
        <f>IFERROR(__xludf.DUMMYFUNCTION("MATCH(AB13,sort(UNIQUE($AB$2:$AB$24),1,true),0)"),"#REF!")</f>
        <v>#REF!</v>
      </c>
      <c r="AD13" s="36" t="str">
        <f t="shared" si="7"/>
        <v>#REF!</v>
      </c>
      <c r="AE13" s="37" t="str">
        <f t="shared" si="8"/>
        <v>#REF!</v>
      </c>
      <c r="AF13" s="38" t="str">
        <f t="shared" si="9"/>
        <v>#REF!</v>
      </c>
      <c r="AG13" s="39" t="str">
        <f t="shared" si="10"/>
        <v>#REF!</v>
      </c>
      <c r="AI13" s="33"/>
      <c r="AJ13" s="34"/>
    </row>
    <row r="14">
      <c r="A14" s="33" t="s">
        <v>112</v>
      </c>
      <c r="B14" s="34" t="str">
        <f>VLOOKUP($A14,Scoring!$A$2:$W$29,3,false)</f>
        <v>#REF!</v>
      </c>
      <c r="C14" s="35" t="str">
        <f>IFERROR(__xludf.DUMMYFUNCTION("MATCH(B14,sort(UNIQUE($B$2:$B$24),1,true),0)"),"#REF!")</f>
        <v>#REF!</v>
      </c>
      <c r="D14" s="34" t="str">
        <f>VLOOKUP($A14,Scoring!$A$2:$W$29,5,false)</f>
        <v>#REF!</v>
      </c>
      <c r="E14" s="35" t="str">
        <f>IFERROR(__xludf.DUMMYFUNCTION("MATCH(D14,sort(UNIQUE($D$2:$D$24),1,true),0)"),"#REF!")</f>
        <v>#REF!</v>
      </c>
      <c r="F14" s="34" t="str">
        <f>VLOOKUP($A14,Scoring!$A$2:$W$29,7,false)</f>
        <v>#REF!</v>
      </c>
      <c r="G14" s="35" t="str">
        <f>IFERROR(__xludf.DUMMYFUNCTION("MATCH(F14,sort(UNIQUE($F$2:$F$24),1,true),0)"),"#REF!")</f>
        <v>#REF!</v>
      </c>
      <c r="H14" s="34" t="str">
        <f>VLOOKUP($A14,Scoring!$A$2:$W$29,9,false)</f>
        <v>#REF!</v>
      </c>
      <c r="I14" s="35" t="str">
        <f>IFERROR(__xludf.DUMMYFUNCTION("MATCH(H14,sort(UNIQUE($H$2:$H$24),1,true),0)"),"#REF!")</f>
        <v>#REF!</v>
      </c>
      <c r="J14" s="34" t="str">
        <f>VLOOKUP($A14,Scoring!$A$2:$W$29,11,false)</f>
        <v>#REF!</v>
      </c>
      <c r="K14" s="35" t="str">
        <f>IFERROR(__xludf.DUMMYFUNCTION("MATCH(J14,sort(UNIQUE($J$2:$J$24),1,true),0)"),"#REF!")</f>
        <v>#REF!</v>
      </c>
      <c r="L14" s="36" t="str">
        <f t="shared" si="1"/>
        <v>#REF!</v>
      </c>
      <c r="M14" s="37" t="str">
        <f t="shared" si="2"/>
        <v>#REF!</v>
      </c>
      <c r="N14" s="34" t="str">
        <f>VLOOKUP($A14,Scoring!$A$2:$W$29,13,false)</f>
        <v>#REF!</v>
      </c>
      <c r="O14" s="35" t="str">
        <f>IFERROR(__xludf.DUMMYFUNCTION("MATCH(N14,sort(UNIQUE($N$2:$N$24),1,true),0)"),"#REF!")</f>
        <v>#REF!</v>
      </c>
      <c r="P14" s="34" t="str">
        <f>VLOOKUP($A14,Scoring!$A$2:$W$29,15,false)</f>
        <v>#REF!</v>
      </c>
      <c r="Q14" s="35" t="str">
        <f>IFERROR(__xludf.DUMMYFUNCTION("MATCH(P14,sort(UNIQUE($P$2:$P$24),1,true),0)"),"#REF!")</f>
        <v>#REF!</v>
      </c>
      <c r="R14" s="34" t="str">
        <f>VLOOKUP($A14,Scoring!$A$2:$W$29,17,false)</f>
        <v>#REF!</v>
      </c>
      <c r="S14" s="35" t="str">
        <f>IFERROR(__xludf.DUMMYFUNCTION("MATCH(R14,sort(UNIQUE($R$2:$R$24),1,true),0)"),"#REF!")</f>
        <v>#REF!</v>
      </c>
      <c r="T14" s="36" t="str">
        <f t="shared" si="12"/>
        <v>#REF!</v>
      </c>
      <c r="U14" s="37" t="str">
        <f t="shared" si="4"/>
        <v>#REF!</v>
      </c>
      <c r="V14" s="34" t="str">
        <f>VLOOKUP($A14,Scoring!$A$2:$W$29,19,false)</f>
        <v>#REF!</v>
      </c>
      <c r="W14" s="35" t="str">
        <f>IFERROR(__xludf.DUMMYFUNCTION("MATCH(V14,sort(UNIQUE($V$2:$V$24),1,true),0)"),"#REF!")</f>
        <v>#REF!</v>
      </c>
      <c r="X14" s="36" t="str">
        <f t="shared" si="5"/>
        <v>#REF!</v>
      </c>
      <c r="Y14" s="37" t="str">
        <f t="shared" si="6"/>
        <v>#REF!</v>
      </c>
      <c r="Z14" s="34" t="str">
        <f>VLOOKUP($A14,Scoring!$A$2:$W$29,21,false)</f>
        <v>#REF!</v>
      </c>
      <c r="AA14" s="35" t="str">
        <f>IFERROR(__xludf.DUMMYFUNCTION("MATCH(Z14,sort(UNIQUE($Z$2:$Z$24),1,true),0)"),"#REF!")</f>
        <v>#REF!</v>
      </c>
      <c r="AB14" s="34" t="str">
        <f>VLOOKUP($A14,Scoring!$A$2:$W$29,23,false)</f>
        <v>#REF!</v>
      </c>
      <c r="AC14" s="35" t="str">
        <f>IFERROR(__xludf.DUMMYFUNCTION("MATCH(AB14,sort(UNIQUE($AB$2:$AB$24),1,true),0)"),"#REF!")</f>
        <v>#REF!</v>
      </c>
      <c r="AD14" s="36" t="str">
        <f t="shared" si="7"/>
        <v>#REF!</v>
      </c>
      <c r="AE14" s="37" t="str">
        <f t="shared" si="8"/>
        <v>#REF!</v>
      </c>
      <c r="AF14" s="38" t="str">
        <f t="shared" si="9"/>
        <v>#REF!</v>
      </c>
      <c r="AG14" s="39" t="str">
        <f t="shared" si="10"/>
        <v>#REF!</v>
      </c>
      <c r="AI14" s="33"/>
      <c r="AJ14" s="34"/>
    </row>
    <row r="15">
      <c r="A15" s="33" t="s">
        <v>109</v>
      </c>
      <c r="B15" s="34" t="str">
        <f>VLOOKUP($A15,Scoring!$A$2:$W$29,3,false)</f>
        <v>#REF!</v>
      </c>
      <c r="C15" s="35" t="str">
        <f>IFERROR(__xludf.DUMMYFUNCTION("MATCH(B15,sort(UNIQUE($B$2:$B$24),1,true),0)"),"#REF!")</f>
        <v>#REF!</v>
      </c>
      <c r="D15" s="34" t="str">
        <f>VLOOKUP($A15,Scoring!$A$2:$W$29,5,false)</f>
        <v>#REF!</v>
      </c>
      <c r="E15" s="35" t="str">
        <f>IFERROR(__xludf.DUMMYFUNCTION("MATCH(D15,sort(UNIQUE($D$2:$D$24),1,true),0)"),"#REF!")</f>
        <v>#REF!</v>
      </c>
      <c r="F15" s="34" t="str">
        <f>VLOOKUP($A15,Scoring!$A$2:$W$29,7,false)</f>
        <v>#REF!</v>
      </c>
      <c r="G15" s="35" t="str">
        <f>IFERROR(__xludf.DUMMYFUNCTION("MATCH(F15,sort(UNIQUE($F$2:$F$24),1,true),0)"),"#REF!")</f>
        <v>#REF!</v>
      </c>
      <c r="H15" s="34" t="str">
        <f>VLOOKUP($A15,Scoring!$A$2:$W$29,9,false)</f>
        <v>#REF!</v>
      </c>
      <c r="I15" s="35" t="str">
        <f>IFERROR(__xludf.DUMMYFUNCTION("MATCH(H15,sort(UNIQUE($H$2:$H$24),1,true),0)"),"#REF!")</f>
        <v>#REF!</v>
      </c>
      <c r="J15" s="34" t="str">
        <f>VLOOKUP($A15,Scoring!$A$2:$W$29,11,false)</f>
        <v>#REF!</v>
      </c>
      <c r="K15" s="35" t="str">
        <f>IFERROR(__xludf.DUMMYFUNCTION("MATCH(J15,sort(UNIQUE($J$2:$J$24),1,true),0)"),"#REF!")</f>
        <v>#REF!</v>
      </c>
      <c r="L15" s="36" t="str">
        <f t="shared" si="1"/>
        <v>#REF!</v>
      </c>
      <c r="M15" s="37" t="str">
        <f t="shared" si="2"/>
        <v>#REF!</v>
      </c>
      <c r="N15" s="34" t="str">
        <f>VLOOKUP($A15,Scoring!$A$2:$W$29,13,false)</f>
        <v>#REF!</v>
      </c>
      <c r="O15" s="35" t="str">
        <f>IFERROR(__xludf.DUMMYFUNCTION("MATCH(N15,sort(UNIQUE($N$2:$N$24),1,true),0)"),"#REF!")</f>
        <v>#REF!</v>
      </c>
      <c r="P15" s="34" t="str">
        <f>VLOOKUP($A15,Scoring!$A$2:$W$29,15,false)</f>
        <v>#REF!</v>
      </c>
      <c r="Q15" s="35" t="str">
        <f>IFERROR(__xludf.DUMMYFUNCTION("MATCH(P15,sort(UNIQUE($P$2:$P$24),1,true),0)"),"#REF!")</f>
        <v>#REF!</v>
      </c>
      <c r="R15" s="34" t="str">
        <f>VLOOKUP($A15,Scoring!$A$2:$W$29,17,false)</f>
        <v>#REF!</v>
      </c>
      <c r="S15" s="35" t="str">
        <f>IFERROR(__xludf.DUMMYFUNCTION("MATCH(R15,sort(UNIQUE($R$2:$R$24),1,true),0)"),"#REF!")</f>
        <v>#REF!</v>
      </c>
      <c r="T15" s="36" t="str">
        <f>AVERAGE(O15,Q15,S15)</f>
        <v>#REF!</v>
      </c>
      <c r="U15" s="37" t="str">
        <f t="shared" si="4"/>
        <v>#REF!</v>
      </c>
      <c r="V15" s="34" t="str">
        <f>VLOOKUP($A15,Scoring!$A$2:$W$29,19,false)</f>
        <v>#REF!</v>
      </c>
      <c r="W15" s="35" t="str">
        <f>IFERROR(__xludf.DUMMYFUNCTION("MATCH(V15,sort(UNIQUE($V$2:$V$24),1,true),0)"),"#REF!")</f>
        <v>#REF!</v>
      </c>
      <c r="X15" s="36" t="str">
        <f t="shared" si="5"/>
        <v>#REF!</v>
      </c>
      <c r="Y15" s="37" t="str">
        <f t="shared" si="6"/>
        <v>#REF!</v>
      </c>
      <c r="Z15" s="34" t="str">
        <f>VLOOKUP($A15,Scoring!$A$2:$W$29,21,false)</f>
        <v>#REF!</v>
      </c>
      <c r="AA15" s="35" t="str">
        <f>IFERROR(__xludf.DUMMYFUNCTION("MATCH(Z15,sort(UNIQUE($Z$2:$Z$24),1,true),0)"),"#REF!")</f>
        <v>#REF!</v>
      </c>
      <c r="AB15" s="34" t="str">
        <f>VLOOKUP($A15,Scoring!$A$2:$W$29,23,false)</f>
        <v>#REF!</v>
      </c>
      <c r="AC15" s="35" t="str">
        <f>IFERROR(__xludf.DUMMYFUNCTION("MATCH(AB15,sort(UNIQUE($AB$2:$AB$24),1,true),0)"),"#REF!")</f>
        <v>#REF!</v>
      </c>
      <c r="AD15" s="36" t="str">
        <f t="shared" si="7"/>
        <v>#REF!</v>
      </c>
      <c r="AE15" s="37" t="str">
        <f t="shared" si="8"/>
        <v>#REF!</v>
      </c>
      <c r="AF15" s="38" t="str">
        <f t="shared" si="9"/>
        <v>#REF!</v>
      </c>
      <c r="AG15" s="39" t="str">
        <f t="shared" si="10"/>
        <v>#REF!</v>
      </c>
      <c r="AI15" s="33"/>
      <c r="AJ15" s="34"/>
    </row>
    <row r="16">
      <c r="A16" s="33" t="s">
        <v>98</v>
      </c>
      <c r="B16" s="34" t="str">
        <f>VLOOKUP($A16,Scoring!$A$2:$W$29,3,false)</f>
        <v>#REF!</v>
      </c>
      <c r="C16" s="35" t="str">
        <f>IFERROR(__xludf.DUMMYFUNCTION("MATCH(B16,sort(UNIQUE($B$2:$B$24),1,true),0)"),"#REF!")</f>
        <v>#REF!</v>
      </c>
      <c r="D16" s="34" t="str">
        <f>VLOOKUP($A16,Scoring!$A$2:$W$29,5,false)</f>
        <v>#REF!</v>
      </c>
      <c r="E16" s="35" t="str">
        <f>IFERROR(__xludf.DUMMYFUNCTION("MATCH(D16,sort(UNIQUE($D$2:$D$24),1,true),0)"),"#REF!")</f>
        <v>#REF!</v>
      </c>
      <c r="F16" s="34" t="str">
        <f>VLOOKUP($A16,Scoring!$A$2:$W$29,7,false)</f>
        <v>#REF!</v>
      </c>
      <c r="G16" s="35" t="str">
        <f>IFERROR(__xludf.DUMMYFUNCTION("MATCH(F16,sort(UNIQUE($F$2:$F$24),1,true),0)"),"#REF!")</f>
        <v>#REF!</v>
      </c>
      <c r="H16" s="34" t="str">
        <f>VLOOKUP($A16,Scoring!$A$2:$W$29,9,false)</f>
        <v>#REF!</v>
      </c>
      <c r="I16" s="35" t="str">
        <f>IFERROR(__xludf.DUMMYFUNCTION("MATCH(H16,sort(UNIQUE($H$2:$H$24),1,true),0)"),"#REF!")</f>
        <v>#REF!</v>
      </c>
      <c r="J16" s="34" t="str">
        <f>VLOOKUP($A16,Scoring!$A$2:$W$29,11,false)</f>
        <v>#REF!</v>
      </c>
      <c r="K16" s="35" t="str">
        <f>IFERROR(__xludf.DUMMYFUNCTION("MATCH(J16,sort(UNIQUE($J$2:$J$24),1,true),0)"),"#REF!")</f>
        <v>#REF!</v>
      </c>
      <c r="L16" s="36" t="str">
        <f t="shared" si="1"/>
        <v>#REF!</v>
      </c>
      <c r="M16" s="37" t="str">
        <f t="shared" si="2"/>
        <v>#REF!</v>
      </c>
      <c r="N16" s="34" t="str">
        <f>VLOOKUP($A16,Scoring!$A$2:$W$29,13,false)</f>
        <v>#REF!</v>
      </c>
      <c r="O16" s="35" t="str">
        <f>IFERROR(__xludf.DUMMYFUNCTION("MATCH(N16,sort(UNIQUE($N$2:$N$24),1,true),0)"),"#REF!")</f>
        <v>#REF!</v>
      </c>
      <c r="P16" s="34" t="str">
        <f>VLOOKUP($A16,Scoring!$A$2:$W$29,15,false)</f>
        <v>#REF!</v>
      </c>
      <c r="Q16" s="35" t="str">
        <f>IFERROR(__xludf.DUMMYFUNCTION("MATCH(P16,sort(UNIQUE($P$2:$P$24),1,true),0)"),"#REF!")</f>
        <v>#REF!</v>
      </c>
      <c r="R16" s="34" t="str">
        <f>VLOOKUP($A16,Scoring!$A$2:$W$29,17,false)</f>
        <v>#REF!</v>
      </c>
      <c r="S16" s="35" t="str">
        <f>IFERROR(__xludf.DUMMYFUNCTION("MATCH(R16,sort(UNIQUE($R$2:$R$24),1,true),0)"),"#REF!")</f>
        <v>#REF!</v>
      </c>
      <c r="T16" s="36" t="str">
        <f t="shared" ref="T16:T18" si="13">AVERAGE(O16,Q16)</f>
        <v>#REF!</v>
      </c>
      <c r="U16" s="37" t="str">
        <f t="shared" si="4"/>
        <v>#REF!</v>
      </c>
      <c r="V16" s="34" t="str">
        <f>VLOOKUP($A16,Scoring!$A$2:$W$29,19,false)</f>
        <v>#REF!</v>
      </c>
      <c r="W16" s="35" t="str">
        <f>IFERROR(__xludf.DUMMYFUNCTION("MATCH(V16,sort(UNIQUE($V$2:$V$24),1,true),0)"),"#REF!")</f>
        <v>#REF!</v>
      </c>
      <c r="X16" s="36" t="str">
        <f t="shared" si="5"/>
        <v>#REF!</v>
      </c>
      <c r="Y16" s="37" t="str">
        <f t="shared" si="6"/>
        <v>#REF!</v>
      </c>
      <c r="Z16" s="34" t="str">
        <f>VLOOKUP($A16,Scoring!$A$2:$W$29,21,false)</f>
        <v>#REF!</v>
      </c>
      <c r="AA16" s="35" t="str">
        <f>IFERROR(__xludf.DUMMYFUNCTION("MATCH(Z16,sort(UNIQUE($Z$2:$Z$24),1,true),0)"),"#REF!")</f>
        <v>#REF!</v>
      </c>
      <c r="AB16" s="34" t="str">
        <f>VLOOKUP($A16,Scoring!$A$2:$W$29,23,false)</f>
        <v>#REF!</v>
      </c>
      <c r="AC16" s="35" t="str">
        <f>IFERROR(__xludf.DUMMYFUNCTION("MATCH(AB16,sort(UNIQUE($AB$2:$AB$24),1,true),0)"),"#REF!")</f>
        <v>#REF!</v>
      </c>
      <c r="AD16" s="36" t="str">
        <f t="shared" si="7"/>
        <v>#REF!</v>
      </c>
      <c r="AE16" s="37" t="str">
        <f t="shared" si="8"/>
        <v>#REF!</v>
      </c>
      <c r="AF16" s="38" t="str">
        <f t="shared" si="9"/>
        <v>#REF!</v>
      </c>
      <c r="AG16" s="39" t="str">
        <f t="shared" si="10"/>
        <v>#REF!</v>
      </c>
      <c r="AI16" s="33"/>
      <c r="AJ16" s="34"/>
    </row>
    <row r="17">
      <c r="A17" s="33" t="s">
        <v>122</v>
      </c>
      <c r="B17" s="34" t="str">
        <f>VLOOKUP($A17,Scoring!$A$2:$W$29,3,false)</f>
        <v>#REF!</v>
      </c>
      <c r="C17" s="35" t="str">
        <f>IFERROR(__xludf.DUMMYFUNCTION("MATCH(B17,sort(UNIQUE($B$2:$B$24),1,true),0)"),"#REF!")</f>
        <v>#REF!</v>
      </c>
      <c r="D17" s="34" t="str">
        <f>VLOOKUP($A17,Scoring!$A$2:$W$29,5,false)</f>
        <v>#REF!</v>
      </c>
      <c r="E17" s="35" t="str">
        <f>IFERROR(__xludf.DUMMYFUNCTION("MATCH(D17,sort(UNIQUE($D$2:$D$24),1,true),0)"),"#REF!")</f>
        <v>#REF!</v>
      </c>
      <c r="F17" s="34" t="str">
        <f>VLOOKUP($A17,Scoring!$A$2:$W$29,7,false)</f>
        <v>#REF!</v>
      </c>
      <c r="G17" s="35" t="str">
        <f>IFERROR(__xludf.DUMMYFUNCTION("MATCH(F17,sort(UNIQUE($F$2:$F$24),1,true),0)"),"#REF!")</f>
        <v>#REF!</v>
      </c>
      <c r="H17" s="34" t="str">
        <f>VLOOKUP($A17,Scoring!$A$2:$W$29,9,false)</f>
        <v>#REF!</v>
      </c>
      <c r="I17" s="35" t="str">
        <f>IFERROR(__xludf.DUMMYFUNCTION("MATCH(H17,sort(UNIQUE($H$2:$H$24),1,true),0)"),"#REF!")</f>
        <v>#REF!</v>
      </c>
      <c r="J17" s="34" t="str">
        <f>VLOOKUP($A17,Scoring!$A$2:$W$29,11,false)</f>
        <v>#REF!</v>
      </c>
      <c r="K17" s="35" t="str">
        <f>IFERROR(__xludf.DUMMYFUNCTION("MATCH(J17,sort(UNIQUE($J$2:$J$24),1,true),0)"),"#REF!")</f>
        <v>#REF!</v>
      </c>
      <c r="L17" s="36" t="str">
        <f t="shared" si="1"/>
        <v>#REF!</v>
      </c>
      <c r="M17" s="37" t="str">
        <f t="shared" si="2"/>
        <v>#REF!</v>
      </c>
      <c r="N17" s="34" t="str">
        <f>VLOOKUP($A17,Scoring!$A$2:$W$29,13,false)</f>
        <v>#REF!</v>
      </c>
      <c r="O17" s="35" t="str">
        <f>IFERROR(__xludf.DUMMYFUNCTION("MATCH(N17,sort(UNIQUE($N$2:$N$24),1,true),0)"),"#REF!")</f>
        <v>#REF!</v>
      </c>
      <c r="P17" s="34" t="str">
        <f>VLOOKUP($A17,Scoring!$A$2:$W$29,15,false)</f>
        <v>#REF!</v>
      </c>
      <c r="Q17" s="35" t="str">
        <f>IFERROR(__xludf.DUMMYFUNCTION("MATCH(P17,sort(UNIQUE($P$2:$P$24),1,true),0)"),"#REF!")</f>
        <v>#REF!</v>
      </c>
      <c r="R17" s="34" t="str">
        <f>VLOOKUP($A17,Scoring!$A$2:$W$29,17,false)</f>
        <v>#REF!</v>
      </c>
      <c r="S17" s="35" t="str">
        <f>IFERROR(__xludf.DUMMYFUNCTION("MATCH(R17,sort(UNIQUE($R$2:$R$24),1,true),0)"),"#REF!")</f>
        <v>#REF!</v>
      </c>
      <c r="T17" s="36" t="str">
        <f t="shared" si="13"/>
        <v>#REF!</v>
      </c>
      <c r="U17" s="37" t="str">
        <f t="shared" si="4"/>
        <v>#REF!</v>
      </c>
      <c r="V17" s="34" t="str">
        <f>VLOOKUP($A17,Scoring!$A$2:$W$29,19,false)</f>
        <v>#REF!</v>
      </c>
      <c r="W17" s="35" t="str">
        <f>IFERROR(__xludf.DUMMYFUNCTION("MATCH(V17,sort(UNIQUE($V$2:$V$24),1,true),0)"),"#REF!")</f>
        <v>#REF!</v>
      </c>
      <c r="X17" s="36" t="str">
        <f t="shared" si="5"/>
        <v>#REF!</v>
      </c>
      <c r="Y17" s="37" t="str">
        <f t="shared" si="6"/>
        <v>#REF!</v>
      </c>
      <c r="Z17" s="34" t="str">
        <f>VLOOKUP($A17,Scoring!$A$2:$W$29,21,false)</f>
        <v>#REF!</v>
      </c>
      <c r="AA17" s="35" t="str">
        <f>IFERROR(__xludf.DUMMYFUNCTION("MATCH(Z17,sort(UNIQUE($Z$2:$Z$24),1,true),0)"),"#REF!")</f>
        <v>#REF!</v>
      </c>
      <c r="AB17" s="34" t="str">
        <f>VLOOKUP($A17,Scoring!$A$2:$W$29,23,false)</f>
        <v>#REF!</v>
      </c>
      <c r="AC17" s="35" t="str">
        <f>IFERROR(__xludf.DUMMYFUNCTION("MATCH(AB17,sort(UNIQUE($AB$2:$AB$24),1,true),0)"),"#REF!")</f>
        <v>#REF!</v>
      </c>
      <c r="AD17" s="36" t="str">
        <f t="shared" si="7"/>
        <v>#REF!</v>
      </c>
      <c r="AE17" s="37" t="str">
        <f t="shared" si="8"/>
        <v>#REF!</v>
      </c>
      <c r="AF17" s="38" t="str">
        <f t="shared" si="9"/>
        <v>#REF!</v>
      </c>
      <c r="AG17" s="39" t="str">
        <f t="shared" si="10"/>
        <v>#REF!</v>
      </c>
      <c r="AI17" s="33"/>
      <c r="AJ17" s="34"/>
    </row>
    <row r="18">
      <c r="A18" s="33" t="s">
        <v>119</v>
      </c>
      <c r="B18" s="34" t="str">
        <f>VLOOKUP($A18,Scoring!$A$2:$W$29,3,false)</f>
        <v>#REF!</v>
      </c>
      <c r="C18" s="35" t="str">
        <f>IFERROR(__xludf.DUMMYFUNCTION("MATCH(B18,sort(UNIQUE($B$2:$B$24),1,true),0)"),"#REF!")</f>
        <v>#REF!</v>
      </c>
      <c r="D18" s="34" t="str">
        <f>VLOOKUP($A18,Scoring!$A$2:$W$29,5,false)</f>
        <v>#REF!</v>
      </c>
      <c r="E18" s="35" t="str">
        <f>IFERROR(__xludf.DUMMYFUNCTION("MATCH(D18,sort(UNIQUE($D$2:$D$24),1,true),0)"),"#REF!")</f>
        <v>#REF!</v>
      </c>
      <c r="F18" s="34" t="str">
        <f>VLOOKUP($A18,Scoring!$A$2:$W$29,7,false)</f>
        <v>#REF!</v>
      </c>
      <c r="G18" s="35" t="str">
        <f>IFERROR(__xludf.DUMMYFUNCTION("MATCH(F18,sort(UNIQUE($F$2:$F$24),1,true),0)"),"#REF!")</f>
        <v>#REF!</v>
      </c>
      <c r="H18" s="34" t="str">
        <f>VLOOKUP($A18,Scoring!$A$2:$W$29,9,false)</f>
        <v>#REF!</v>
      </c>
      <c r="I18" s="35" t="str">
        <f>IFERROR(__xludf.DUMMYFUNCTION("MATCH(H18,sort(UNIQUE($H$2:$H$24),1,true),0)"),"#REF!")</f>
        <v>#REF!</v>
      </c>
      <c r="J18" s="34" t="str">
        <f>VLOOKUP($A18,Scoring!$A$2:$W$29,11,false)</f>
        <v>#REF!</v>
      </c>
      <c r="K18" s="35" t="str">
        <f>IFERROR(__xludf.DUMMYFUNCTION("MATCH(J18,sort(UNIQUE($J$2:$J$24),1,true),0)"),"#REF!")</f>
        <v>#REF!</v>
      </c>
      <c r="L18" s="36" t="str">
        <f t="shared" si="1"/>
        <v>#REF!</v>
      </c>
      <c r="M18" s="37" t="str">
        <f t="shared" si="2"/>
        <v>#REF!</v>
      </c>
      <c r="N18" s="34" t="str">
        <f>VLOOKUP($A18,Scoring!$A$2:$W$29,13,false)</f>
        <v>#REF!</v>
      </c>
      <c r="O18" s="35" t="str">
        <f>IFERROR(__xludf.DUMMYFUNCTION("MATCH(N18,sort(UNIQUE($N$2:$N$24),1,true),0)"),"#REF!")</f>
        <v>#REF!</v>
      </c>
      <c r="P18" s="34" t="str">
        <f>VLOOKUP($A18,Scoring!$A$2:$W$29,15,false)</f>
        <v>#REF!</v>
      </c>
      <c r="Q18" s="35" t="str">
        <f>IFERROR(__xludf.DUMMYFUNCTION("MATCH(P18,sort(UNIQUE($P$2:$P$24),1,true),0)"),"#REF!")</f>
        <v>#REF!</v>
      </c>
      <c r="R18" s="34" t="str">
        <f>VLOOKUP($A18,Scoring!$A$2:$W$29,17,false)</f>
        <v>#REF!</v>
      </c>
      <c r="S18" s="35" t="str">
        <f>IFERROR(__xludf.DUMMYFUNCTION("MATCH(R18,sort(UNIQUE($R$2:$R$24),1,true),0)"),"#REF!")</f>
        <v>#REF!</v>
      </c>
      <c r="T18" s="36" t="str">
        <f t="shared" si="13"/>
        <v>#REF!</v>
      </c>
      <c r="U18" s="37" t="str">
        <f t="shared" si="4"/>
        <v>#REF!</v>
      </c>
      <c r="V18" s="34" t="str">
        <f>VLOOKUP($A18,Scoring!$A$2:$W$29,19,false)</f>
        <v>#REF!</v>
      </c>
      <c r="W18" s="35" t="str">
        <f>IFERROR(__xludf.DUMMYFUNCTION("MATCH(V18,sort(UNIQUE($V$2:$V$24),1,true),0)"),"#REF!")</f>
        <v>#REF!</v>
      </c>
      <c r="X18" s="36" t="str">
        <f t="shared" si="5"/>
        <v>#REF!</v>
      </c>
      <c r="Y18" s="37" t="str">
        <f t="shared" si="6"/>
        <v>#REF!</v>
      </c>
      <c r="Z18" s="34" t="str">
        <f>VLOOKUP($A18,Scoring!$A$2:$W$29,21,false)</f>
        <v>#REF!</v>
      </c>
      <c r="AA18" s="35" t="str">
        <f>IFERROR(__xludf.DUMMYFUNCTION("MATCH(Z18,sort(UNIQUE($Z$2:$Z$24),1,true),0)"),"#REF!")</f>
        <v>#REF!</v>
      </c>
      <c r="AB18" s="34" t="str">
        <f>VLOOKUP($A18,Scoring!$A$2:$W$29,23,false)</f>
        <v>#REF!</v>
      </c>
      <c r="AC18" s="35" t="str">
        <f>IFERROR(__xludf.DUMMYFUNCTION("MATCH(AB18,sort(UNIQUE($AB$2:$AB$24),1,true),0)"),"#REF!")</f>
        <v>#REF!</v>
      </c>
      <c r="AD18" s="36" t="str">
        <f t="shared" si="7"/>
        <v>#REF!</v>
      </c>
      <c r="AE18" s="37" t="str">
        <f t="shared" si="8"/>
        <v>#REF!</v>
      </c>
      <c r="AF18" s="38" t="str">
        <f t="shared" si="9"/>
        <v>#REF!</v>
      </c>
      <c r="AG18" s="39" t="str">
        <f t="shared" si="10"/>
        <v>#REF!</v>
      </c>
      <c r="AI18" s="33"/>
      <c r="AJ18" s="34"/>
    </row>
    <row r="19">
      <c r="A19" s="33" t="s">
        <v>121</v>
      </c>
      <c r="B19" s="34" t="str">
        <f>VLOOKUP($A19,Scoring!$A$2:$W$29,3,false)</f>
        <v>#REF!</v>
      </c>
      <c r="C19" s="35" t="str">
        <f>IFERROR(__xludf.DUMMYFUNCTION("MATCH(B19,sort(UNIQUE($B$2:$B$24),1,true),0)"),"#REF!")</f>
        <v>#REF!</v>
      </c>
      <c r="D19" s="34" t="str">
        <f>VLOOKUP($A19,Scoring!$A$2:$W$29,5,false)</f>
        <v>#REF!</v>
      </c>
      <c r="E19" s="35" t="str">
        <f>IFERROR(__xludf.DUMMYFUNCTION("MATCH(D19,sort(UNIQUE($D$2:$D$24),1,true),0)"),"#REF!")</f>
        <v>#REF!</v>
      </c>
      <c r="F19" s="34" t="str">
        <f>VLOOKUP($A19,Scoring!$A$2:$W$29,7,false)</f>
        <v>#REF!</v>
      </c>
      <c r="G19" s="35" t="str">
        <f>IFERROR(__xludf.DUMMYFUNCTION("MATCH(F19,sort(UNIQUE($F$2:$F$24),1,true),0)"),"#REF!")</f>
        <v>#REF!</v>
      </c>
      <c r="H19" s="34" t="str">
        <f>VLOOKUP($A19,Scoring!$A$2:$W$29,9,false)</f>
        <v>#REF!</v>
      </c>
      <c r="I19" s="35" t="str">
        <f>IFERROR(__xludf.DUMMYFUNCTION("MATCH(H19,sort(UNIQUE($H$2:$H$24),1,true),0)"),"#REF!")</f>
        <v>#REF!</v>
      </c>
      <c r="J19" s="34" t="str">
        <f>VLOOKUP($A19,Scoring!$A$2:$W$29,11,false)</f>
        <v>#REF!</v>
      </c>
      <c r="K19" s="35" t="str">
        <f>IFERROR(__xludf.DUMMYFUNCTION("MATCH(J19,sort(UNIQUE($J$2:$J$24),1,true),0)"),"#REF!")</f>
        <v>#REF!</v>
      </c>
      <c r="L19" s="36" t="str">
        <f t="shared" si="1"/>
        <v>#REF!</v>
      </c>
      <c r="M19" s="37" t="str">
        <f t="shared" si="2"/>
        <v>#REF!</v>
      </c>
      <c r="N19" s="34" t="str">
        <f>VLOOKUP($A19,Scoring!$A$2:$W$29,13,false)</f>
        <v>#REF!</v>
      </c>
      <c r="O19" s="35" t="str">
        <f>IFERROR(__xludf.DUMMYFUNCTION("MATCH(N19,sort(UNIQUE($N$2:$N$24),1,true),0)"),"#REF!")</f>
        <v>#REF!</v>
      </c>
      <c r="P19" s="34" t="str">
        <f>VLOOKUP($A19,Scoring!$A$2:$W$29,15,false)</f>
        <v>#REF!</v>
      </c>
      <c r="Q19" s="35" t="str">
        <f>IFERROR(__xludf.DUMMYFUNCTION("MATCH(P19,sort(UNIQUE($P$2:$P$24),1,true),0)"),"#REF!")</f>
        <v>#REF!</v>
      </c>
      <c r="R19" s="34" t="str">
        <f>VLOOKUP($A19,Scoring!$A$2:$W$29,17,false)</f>
        <v>#REF!</v>
      </c>
      <c r="S19" s="35" t="str">
        <f>IFERROR(__xludf.DUMMYFUNCTION("MATCH(R19,sort(UNIQUE($R$2:$R$24),1,true),0)"),"#REF!")</f>
        <v>#REF!</v>
      </c>
      <c r="T19" s="36" t="str">
        <f>AVERAGE(O19,Q19,S19)</f>
        <v>#REF!</v>
      </c>
      <c r="U19" s="37" t="str">
        <f t="shared" si="4"/>
        <v>#REF!</v>
      </c>
      <c r="V19" s="34" t="str">
        <f>VLOOKUP($A19,Scoring!$A$2:$W$29,19,false)</f>
        <v>#REF!</v>
      </c>
      <c r="W19" s="35" t="str">
        <f>IFERROR(__xludf.DUMMYFUNCTION("MATCH(V19,sort(UNIQUE($V$2:$V$24),1,true),0)"),"#REF!")</f>
        <v>#REF!</v>
      </c>
      <c r="X19" s="36" t="str">
        <f t="shared" si="5"/>
        <v>#REF!</v>
      </c>
      <c r="Y19" s="37" t="str">
        <f t="shared" si="6"/>
        <v>#REF!</v>
      </c>
      <c r="Z19" s="34" t="str">
        <f>VLOOKUP($A19,Scoring!$A$2:$W$29,21,false)</f>
        <v>#REF!</v>
      </c>
      <c r="AA19" s="35" t="str">
        <f>IFERROR(__xludf.DUMMYFUNCTION("MATCH(Z19,sort(UNIQUE($Z$2:$Z$24),1,true),0)"),"#REF!")</f>
        <v>#REF!</v>
      </c>
      <c r="AB19" s="34" t="str">
        <f>VLOOKUP($A19,Scoring!$A$2:$W$29,23,false)</f>
        <v>#REF!</v>
      </c>
      <c r="AC19" s="35" t="str">
        <f>IFERROR(__xludf.DUMMYFUNCTION("MATCH(AB19,sort(UNIQUE($AB$2:$AB$24),1,true),0)"),"#REF!")</f>
        <v>#REF!</v>
      </c>
      <c r="AD19" s="36" t="str">
        <f t="shared" si="7"/>
        <v>#REF!</v>
      </c>
      <c r="AE19" s="37" t="str">
        <f t="shared" si="8"/>
        <v>#REF!</v>
      </c>
      <c r="AF19" s="38" t="str">
        <f t="shared" si="9"/>
        <v>#REF!</v>
      </c>
      <c r="AG19" s="39" t="str">
        <f t="shared" si="10"/>
        <v>#REF!</v>
      </c>
      <c r="AI19" s="33"/>
      <c r="AJ19" s="34"/>
    </row>
    <row r="20">
      <c r="A20" s="33" t="s">
        <v>110</v>
      </c>
      <c r="B20" s="34" t="str">
        <f>VLOOKUP($A20,Scoring!$A$2:$W$29,3,false)</f>
        <v>#REF!</v>
      </c>
      <c r="C20" s="35" t="str">
        <f>IFERROR(__xludf.DUMMYFUNCTION("MATCH(B20,sort(UNIQUE($B$2:$B$24),1,true),0)"),"#REF!")</f>
        <v>#REF!</v>
      </c>
      <c r="D20" s="34" t="str">
        <f>VLOOKUP($A20,Scoring!$A$2:$W$29,5,false)</f>
        <v>#REF!</v>
      </c>
      <c r="E20" s="35" t="str">
        <f>IFERROR(__xludf.DUMMYFUNCTION("MATCH(D20,sort(UNIQUE($D$2:$D$24),1,true),0)"),"#REF!")</f>
        <v>#REF!</v>
      </c>
      <c r="F20" s="34" t="str">
        <f>VLOOKUP($A20,Scoring!$A$2:$W$29,7,false)</f>
        <v>#REF!</v>
      </c>
      <c r="G20" s="35" t="str">
        <f>IFERROR(__xludf.DUMMYFUNCTION("MATCH(F20,sort(UNIQUE($F$2:$F$24),1,true),0)"),"#REF!")</f>
        <v>#REF!</v>
      </c>
      <c r="H20" s="34" t="str">
        <f>VLOOKUP($A20,Scoring!$A$2:$W$29,9,false)</f>
        <v>#REF!</v>
      </c>
      <c r="I20" s="35" t="str">
        <f>IFERROR(__xludf.DUMMYFUNCTION("MATCH(H20,sort(UNIQUE($H$2:$H$24),1,true),0)"),"#REF!")</f>
        <v>#REF!</v>
      </c>
      <c r="J20" s="34" t="str">
        <f>VLOOKUP($A20,Scoring!$A$2:$W$29,11,false)</f>
        <v>#REF!</v>
      </c>
      <c r="K20" s="35" t="str">
        <f>IFERROR(__xludf.DUMMYFUNCTION("MATCH(J20,sort(UNIQUE($J$2:$J$24),1,true),0)"),"#REF!")</f>
        <v>#REF!</v>
      </c>
      <c r="L20" s="36" t="str">
        <f t="shared" si="1"/>
        <v>#REF!</v>
      </c>
      <c r="M20" s="37" t="str">
        <f t="shared" si="2"/>
        <v>#REF!</v>
      </c>
      <c r="N20" s="34" t="str">
        <f>VLOOKUP($A20,Scoring!$A$2:$W$29,13,false)</f>
        <v>#REF!</v>
      </c>
      <c r="O20" s="35" t="str">
        <f>IFERROR(__xludf.DUMMYFUNCTION("MATCH(N20,sort(UNIQUE($N$2:$N$24),1,true),0)"),"#REF!")</f>
        <v>#REF!</v>
      </c>
      <c r="P20" s="34" t="str">
        <f>VLOOKUP($A20,Scoring!$A$2:$W$29,15,false)</f>
        <v>#REF!</v>
      </c>
      <c r="Q20" s="35" t="str">
        <f>IFERROR(__xludf.DUMMYFUNCTION("MATCH(P20,sort(UNIQUE($P$2:$P$24),1,true),0)"),"#REF!")</f>
        <v>#REF!</v>
      </c>
      <c r="R20" s="34" t="str">
        <f>VLOOKUP($A20,Scoring!$A$2:$W$29,17,false)</f>
        <v>#REF!</v>
      </c>
      <c r="S20" s="35" t="str">
        <f>IFERROR(__xludf.DUMMYFUNCTION("MATCH(R20,sort(UNIQUE($R$2:$R$24),1,true),0)"),"#REF!")</f>
        <v>#REF!</v>
      </c>
      <c r="T20" s="36" t="str">
        <f t="shared" ref="T20:T24" si="14">AVERAGE(O20,Q20)</f>
        <v>#REF!</v>
      </c>
      <c r="U20" s="37" t="str">
        <f t="shared" si="4"/>
        <v>#REF!</v>
      </c>
      <c r="V20" s="34" t="str">
        <f>VLOOKUP($A20,Scoring!$A$2:$W$29,19,false)</f>
        <v>#REF!</v>
      </c>
      <c r="W20" s="35" t="str">
        <f>IFERROR(__xludf.DUMMYFUNCTION("MATCH(V20,sort(UNIQUE($V$2:$V$24),1,true),0)"),"#REF!")</f>
        <v>#REF!</v>
      </c>
      <c r="X20" s="36" t="str">
        <f t="shared" si="5"/>
        <v>#REF!</v>
      </c>
      <c r="Y20" s="37" t="str">
        <f t="shared" si="6"/>
        <v>#REF!</v>
      </c>
      <c r="Z20" s="34" t="str">
        <f>VLOOKUP($A20,Scoring!$A$2:$W$29,21,false)</f>
        <v>#REF!</v>
      </c>
      <c r="AA20" s="35" t="str">
        <f>IFERROR(__xludf.DUMMYFUNCTION("MATCH(Z20,sort(UNIQUE($Z$2:$Z$24),1,true),0)"),"#REF!")</f>
        <v>#REF!</v>
      </c>
      <c r="AB20" s="34" t="str">
        <f>VLOOKUP($A20,Scoring!$A$2:$W$29,23,false)</f>
        <v>#REF!</v>
      </c>
      <c r="AC20" s="35" t="str">
        <f>IFERROR(__xludf.DUMMYFUNCTION("MATCH(AB20,sort(UNIQUE($AB$2:$AB$24),1,true),0)"),"#REF!")</f>
        <v>#REF!</v>
      </c>
      <c r="AD20" s="36" t="str">
        <f t="shared" si="7"/>
        <v>#REF!</v>
      </c>
      <c r="AE20" s="37" t="str">
        <f t="shared" si="8"/>
        <v>#REF!</v>
      </c>
      <c r="AF20" s="38" t="str">
        <f t="shared" si="9"/>
        <v>#REF!</v>
      </c>
      <c r="AG20" s="39" t="str">
        <f t="shared" si="10"/>
        <v>#REF!</v>
      </c>
      <c r="AI20" s="33"/>
      <c r="AJ20" s="34"/>
    </row>
    <row r="21">
      <c r="A21" s="33" t="s">
        <v>104</v>
      </c>
      <c r="B21" s="34" t="str">
        <f>VLOOKUP($A21,Scoring!$A$2:$W$29,3,false)</f>
        <v>#REF!</v>
      </c>
      <c r="C21" s="35" t="str">
        <f>IFERROR(__xludf.DUMMYFUNCTION("MATCH(B21,sort(UNIQUE($B$2:$B$24),1,true),0)"),"#REF!")</f>
        <v>#REF!</v>
      </c>
      <c r="D21" s="34" t="str">
        <f>VLOOKUP($A21,Scoring!$A$2:$W$29,5,false)</f>
        <v>#REF!</v>
      </c>
      <c r="E21" s="35" t="str">
        <f>IFERROR(__xludf.DUMMYFUNCTION("MATCH(D21,sort(UNIQUE($D$2:$D$24),1,true),0)"),"#REF!")</f>
        <v>#REF!</v>
      </c>
      <c r="F21" s="34" t="str">
        <f>VLOOKUP($A21,Scoring!$A$2:$W$29,7,false)</f>
        <v>#REF!</v>
      </c>
      <c r="G21" s="35" t="str">
        <f>IFERROR(__xludf.DUMMYFUNCTION("MATCH(F21,sort(UNIQUE($F$2:$F$24),1,true),0)"),"#REF!")</f>
        <v>#REF!</v>
      </c>
      <c r="H21" s="34" t="str">
        <f>VLOOKUP($A21,Scoring!$A$2:$W$29,9,false)</f>
        <v>#REF!</v>
      </c>
      <c r="I21" s="35" t="str">
        <f>IFERROR(__xludf.DUMMYFUNCTION("MATCH(H21,sort(UNIQUE($H$2:$H$24),1,true),0)"),"#REF!")</f>
        <v>#REF!</v>
      </c>
      <c r="J21" s="34" t="str">
        <f>VLOOKUP($A21,Scoring!$A$2:$W$29,11,false)</f>
        <v>#REF!</v>
      </c>
      <c r="K21" s="35" t="str">
        <f>IFERROR(__xludf.DUMMYFUNCTION("MATCH(J21,sort(UNIQUE($J$2:$J$24),1,true),0)"),"#REF!")</f>
        <v>#REF!</v>
      </c>
      <c r="L21" s="36" t="str">
        <f t="shared" si="1"/>
        <v>#REF!</v>
      </c>
      <c r="M21" s="37" t="str">
        <f t="shared" si="2"/>
        <v>#REF!</v>
      </c>
      <c r="N21" s="34" t="str">
        <f>VLOOKUP($A21,Scoring!$A$2:$W$29,13,false)</f>
        <v>#REF!</v>
      </c>
      <c r="O21" s="35" t="str">
        <f>IFERROR(__xludf.DUMMYFUNCTION("MATCH(N21,sort(UNIQUE($N$2:$N$24),1,true),0)"),"#REF!")</f>
        <v>#REF!</v>
      </c>
      <c r="P21" s="34" t="str">
        <f>VLOOKUP($A21,Scoring!$A$2:$W$29,15,false)</f>
        <v>#REF!</v>
      </c>
      <c r="Q21" s="35" t="str">
        <f>IFERROR(__xludf.DUMMYFUNCTION("MATCH(P21,sort(UNIQUE($P$2:$P$24),1,true),0)"),"#REF!")</f>
        <v>#REF!</v>
      </c>
      <c r="R21" s="34" t="str">
        <f>VLOOKUP($A21,Scoring!$A$2:$W$29,17,false)</f>
        <v>#REF!</v>
      </c>
      <c r="S21" s="35" t="str">
        <f>IFERROR(__xludf.DUMMYFUNCTION("MATCH(R21,sort(UNIQUE($R$2:$R$24),1,true),0)"),"#REF!")</f>
        <v>#REF!</v>
      </c>
      <c r="T21" s="36" t="str">
        <f t="shared" si="14"/>
        <v>#REF!</v>
      </c>
      <c r="U21" s="37" t="str">
        <f t="shared" si="4"/>
        <v>#REF!</v>
      </c>
      <c r="V21" s="34" t="str">
        <f>VLOOKUP($A21,Scoring!$A$2:$W$29,19,false)</f>
        <v>#REF!</v>
      </c>
      <c r="W21" s="35" t="str">
        <f>IFERROR(__xludf.DUMMYFUNCTION("MATCH(V21,sort(UNIQUE($V$2:$V$24),1,true),0)"),"#REF!")</f>
        <v>#REF!</v>
      </c>
      <c r="X21" s="36" t="str">
        <f t="shared" si="5"/>
        <v>#REF!</v>
      </c>
      <c r="Y21" s="37" t="str">
        <f t="shared" si="6"/>
        <v>#REF!</v>
      </c>
      <c r="Z21" s="34" t="str">
        <f>VLOOKUP($A21,Scoring!$A$2:$W$29,21,false)</f>
        <v>#REF!</v>
      </c>
      <c r="AA21" s="35" t="str">
        <f>IFERROR(__xludf.DUMMYFUNCTION("MATCH(Z21,sort(UNIQUE($Z$2:$Z$24),1,true),0)"),"#REF!")</f>
        <v>#REF!</v>
      </c>
      <c r="AB21" s="34" t="str">
        <f>VLOOKUP($A21,Scoring!$A$2:$W$29,23,false)</f>
        <v>#REF!</v>
      </c>
      <c r="AC21" s="35" t="str">
        <f>IFERROR(__xludf.DUMMYFUNCTION("MATCH(AB21,sort(UNIQUE($AB$2:$AB$24),1,true),0)"),"#REF!")</f>
        <v>#REF!</v>
      </c>
      <c r="AD21" s="36" t="str">
        <f t="shared" si="7"/>
        <v>#REF!</v>
      </c>
      <c r="AE21" s="37" t="str">
        <f t="shared" si="8"/>
        <v>#REF!</v>
      </c>
      <c r="AF21" s="38" t="str">
        <f t="shared" si="9"/>
        <v>#REF!</v>
      </c>
      <c r="AG21" s="39" t="str">
        <f t="shared" si="10"/>
        <v>#REF!</v>
      </c>
      <c r="AI21" s="33"/>
      <c r="AJ21" s="34"/>
    </row>
    <row r="22">
      <c r="A22" s="33" t="s">
        <v>107</v>
      </c>
      <c r="B22" s="34" t="str">
        <f>VLOOKUP($A22,Scoring!$A$2:$W$29,3,false)</f>
        <v>#REF!</v>
      </c>
      <c r="C22" s="35" t="str">
        <f>IFERROR(__xludf.DUMMYFUNCTION("MATCH(B22,sort(UNIQUE($B$2:$B$24),1,true),0)"),"#REF!")</f>
        <v>#REF!</v>
      </c>
      <c r="D22" s="34" t="str">
        <f>VLOOKUP($A22,Scoring!$A$2:$W$29,5,false)</f>
        <v>#REF!</v>
      </c>
      <c r="E22" s="35" t="str">
        <f>IFERROR(__xludf.DUMMYFUNCTION("MATCH(D22,sort(UNIQUE($D$2:$D$24),1,true),0)"),"#REF!")</f>
        <v>#REF!</v>
      </c>
      <c r="F22" s="34" t="str">
        <f>VLOOKUP($A22,Scoring!$A$2:$W$29,7,false)</f>
        <v>#REF!</v>
      </c>
      <c r="G22" s="35" t="str">
        <f>IFERROR(__xludf.DUMMYFUNCTION("MATCH(F22,sort(UNIQUE($F$2:$F$24),1,true),0)"),"#REF!")</f>
        <v>#REF!</v>
      </c>
      <c r="H22" s="34" t="str">
        <f>VLOOKUP($A22,Scoring!$A$2:$W$29,9,false)</f>
        <v>#REF!</v>
      </c>
      <c r="I22" s="35" t="str">
        <f>IFERROR(__xludf.DUMMYFUNCTION("MATCH(H22,sort(UNIQUE($H$2:$H$24),1,true),0)"),"#REF!")</f>
        <v>#REF!</v>
      </c>
      <c r="J22" s="34" t="str">
        <f>VLOOKUP($A22,Scoring!$A$2:$W$29,11,false)</f>
        <v>#REF!</v>
      </c>
      <c r="K22" s="35" t="str">
        <f>IFERROR(__xludf.DUMMYFUNCTION("MATCH(J22,sort(UNIQUE($J$2:$J$24),1,true),0)"),"#REF!")</f>
        <v>#REF!</v>
      </c>
      <c r="L22" s="36" t="str">
        <f t="shared" si="1"/>
        <v>#REF!</v>
      </c>
      <c r="M22" s="37" t="str">
        <f t="shared" si="2"/>
        <v>#REF!</v>
      </c>
      <c r="N22" s="34" t="str">
        <f>VLOOKUP($A22,Scoring!$A$2:$W$29,13,false)</f>
        <v>#REF!</v>
      </c>
      <c r="O22" s="35" t="str">
        <f>IFERROR(__xludf.DUMMYFUNCTION("MATCH(N22,sort(UNIQUE($N$2:$N$24),1,true),0)"),"#REF!")</f>
        <v>#REF!</v>
      </c>
      <c r="P22" s="34" t="str">
        <f>VLOOKUP($A22,Scoring!$A$2:$W$29,15,false)</f>
        <v>#REF!</v>
      </c>
      <c r="Q22" s="35" t="str">
        <f>IFERROR(__xludf.DUMMYFUNCTION("MATCH(P22,sort(UNIQUE($P$2:$P$24),1,true),0)"),"#REF!")</f>
        <v>#REF!</v>
      </c>
      <c r="R22" s="34" t="str">
        <f>VLOOKUP($A22,Scoring!$A$2:$W$29,17,false)</f>
        <v>#REF!</v>
      </c>
      <c r="S22" s="35" t="str">
        <f>IFERROR(__xludf.DUMMYFUNCTION("MATCH(R22,sort(UNIQUE($R$2:$R$24),1,true),0)"),"#REF!")</f>
        <v>#REF!</v>
      </c>
      <c r="T22" s="36" t="str">
        <f t="shared" si="14"/>
        <v>#REF!</v>
      </c>
      <c r="U22" s="37" t="str">
        <f t="shared" si="4"/>
        <v>#REF!</v>
      </c>
      <c r="V22" s="34" t="str">
        <f>VLOOKUP($A22,Scoring!$A$2:$W$29,19,false)</f>
        <v>#REF!</v>
      </c>
      <c r="W22" s="35" t="str">
        <f>IFERROR(__xludf.DUMMYFUNCTION("MATCH(V22,sort(UNIQUE($V$2:$V$24),1,true),0)"),"#REF!")</f>
        <v>#REF!</v>
      </c>
      <c r="X22" s="36" t="str">
        <f t="shared" si="5"/>
        <v>#REF!</v>
      </c>
      <c r="Y22" s="37" t="str">
        <f t="shared" si="6"/>
        <v>#REF!</v>
      </c>
      <c r="Z22" s="34" t="str">
        <f>VLOOKUP($A22,Scoring!$A$2:$W$29,21,false)</f>
        <v>#REF!</v>
      </c>
      <c r="AA22" s="35" t="str">
        <f>IFERROR(__xludf.DUMMYFUNCTION("MATCH(Z22,sort(UNIQUE($Z$2:$Z$24),1,true),0)"),"#REF!")</f>
        <v>#REF!</v>
      </c>
      <c r="AB22" s="34" t="str">
        <f>VLOOKUP($A22,Scoring!$A$2:$W$29,23,false)</f>
        <v>#REF!</v>
      </c>
      <c r="AC22" s="35" t="str">
        <f>IFERROR(__xludf.DUMMYFUNCTION("MATCH(AB22,sort(UNIQUE($AB$2:$AB$24),1,true),0)"),"#REF!")</f>
        <v>#REF!</v>
      </c>
      <c r="AD22" s="36" t="str">
        <f t="shared" si="7"/>
        <v>#REF!</v>
      </c>
      <c r="AE22" s="37" t="str">
        <f t="shared" si="8"/>
        <v>#REF!</v>
      </c>
      <c r="AF22" s="38" t="str">
        <f t="shared" si="9"/>
        <v>#REF!</v>
      </c>
      <c r="AG22" s="39" t="str">
        <f t="shared" si="10"/>
        <v>#REF!</v>
      </c>
      <c r="AI22" s="33"/>
      <c r="AJ22" s="34"/>
    </row>
    <row r="23">
      <c r="A23" s="33" t="s">
        <v>102</v>
      </c>
      <c r="B23" s="34" t="str">
        <f>VLOOKUP($A23,Scoring!$A$2:$W$29,3,false)</f>
        <v>#REF!</v>
      </c>
      <c r="C23" s="35" t="str">
        <f>IFERROR(__xludf.DUMMYFUNCTION("MATCH(B23,sort(UNIQUE($B$2:$B$24),1,true),0)"),"#REF!")</f>
        <v>#REF!</v>
      </c>
      <c r="D23" s="34" t="str">
        <f>VLOOKUP($A23,Scoring!$A$2:$W$29,5,false)</f>
        <v>#REF!</v>
      </c>
      <c r="E23" s="35" t="str">
        <f>IFERROR(__xludf.DUMMYFUNCTION("MATCH(D23,sort(UNIQUE($D$2:$D$24),1,true),0)"),"#REF!")</f>
        <v>#REF!</v>
      </c>
      <c r="F23" s="34" t="str">
        <f>VLOOKUP($A23,Scoring!$A$2:$W$29,7,false)</f>
        <v>#REF!</v>
      </c>
      <c r="G23" s="35" t="str">
        <f>IFERROR(__xludf.DUMMYFUNCTION("MATCH(F23,sort(UNIQUE($F$2:$F$24),1,true),0)"),"#REF!")</f>
        <v>#REF!</v>
      </c>
      <c r="H23" s="34" t="str">
        <f>VLOOKUP($A23,Scoring!$A$2:$W$29,9,false)</f>
        <v>#REF!</v>
      </c>
      <c r="I23" s="35" t="str">
        <f>IFERROR(__xludf.DUMMYFUNCTION("MATCH(H23,sort(UNIQUE($H$2:$H$24),1,true),0)"),"#REF!")</f>
        <v>#REF!</v>
      </c>
      <c r="J23" s="34" t="str">
        <f>VLOOKUP($A23,Scoring!$A$2:$W$29,11,false)</f>
        <v>#REF!</v>
      </c>
      <c r="K23" s="35" t="str">
        <f>IFERROR(__xludf.DUMMYFUNCTION("MATCH(J23,sort(UNIQUE($J$2:$J$24),1,true),0)"),"#REF!")</f>
        <v>#REF!</v>
      </c>
      <c r="L23" s="36" t="str">
        <f t="shared" si="1"/>
        <v>#REF!</v>
      </c>
      <c r="M23" s="37" t="str">
        <f t="shared" si="2"/>
        <v>#REF!</v>
      </c>
      <c r="N23" s="34" t="str">
        <f>VLOOKUP($A23,Scoring!$A$2:$W$29,13,false)</f>
        <v>#REF!</v>
      </c>
      <c r="O23" s="35" t="str">
        <f>IFERROR(__xludf.DUMMYFUNCTION("MATCH(N23,sort(UNIQUE($N$2:$N$24),1,true),0)"),"#REF!")</f>
        <v>#REF!</v>
      </c>
      <c r="P23" s="34" t="str">
        <f>VLOOKUP($A23,Scoring!$A$2:$W$29,15,false)</f>
        <v>#REF!</v>
      </c>
      <c r="Q23" s="35" t="str">
        <f>IFERROR(__xludf.DUMMYFUNCTION("MATCH(P23,sort(UNIQUE($P$2:$P$24),1,true),0)"),"#REF!")</f>
        <v>#REF!</v>
      </c>
      <c r="R23" s="34" t="str">
        <f>VLOOKUP($A23,Scoring!$A$2:$W$29,17,false)</f>
        <v>#REF!</v>
      </c>
      <c r="S23" s="35" t="str">
        <f>IFERROR(__xludf.DUMMYFUNCTION("MATCH(R23,sort(UNIQUE($R$2:$R$24),1,true),0)"),"#REF!")</f>
        <v>#REF!</v>
      </c>
      <c r="T23" s="36" t="str">
        <f t="shared" si="14"/>
        <v>#REF!</v>
      </c>
      <c r="U23" s="37" t="str">
        <f t="shared" si="4"/>
        <v>#REF!</v>
      </c>
      <c r="V23" s="34" t="str">
        <f>VLOOKUP($A23,Scoring!$A$2:$W$29,19,false)</f>
        <v>#REF!</v>
      </c>
      <c r="W23" s="35" t="str">
        <f>IFERROR(__xludf.DUMMYFUNCTION("MATCH(V23,sort(UNIQUE($V$2:$V$24),1,true),0)"),"#REF!")</f>
        <v>#REF!</v>
      </c>
      <c r="X23" s="36" t="str">
        <f t="shared" si="5"/>
        <v>#REF!</v>
      </c>
      <c r="Y23" s="37" t="str">
        <f t="shared" si="6"/>
        <v>#REF!</v>
      </c>
      <c r="Z23" s="34" t="str">
        <f>VLOOKUP($A23,Scoring!$A$2:$W$29,21,false)</f>
        <v>#REF!</v>
      </c>
      <c r="AA23" s="35"/>
      <c r="AB23" s="34" t="str">
        <f>VLOOKUP($A23,Scoring!$A$2:$W$29,23,false)</f>
        <v>#REF!</v>
      </c>
      <c r="AC23" s="35"/>
      <c r="AD23" s="36"/>
      <c r="AE23" s="37"/>
      <c r="AF23" s="38" t="str">
        <f>AVERAGE(L23,T23,X23)</f>
        <v>#REF!</v>
      </c>
      <c r="AG23" s="39" t="str">
        <f t="shared" si="10"/>
        <v>#REF!</v>
      </c>
      <c r="AI23" s="33"/>
      <c r="AJ23" s="34"/>
    </row>
    <row r="24">
      <c r="A24" s="33" t="s">
        <v>105</v>
      </c>
      <c r="B24" s="34" t="str">
        <f>VLOOKUP($A24,Scoring!$A$2:$W$29,3,false)</f>
        <v>#REF!</v>
      </c>
      <c r="C24" s="35" t="str">
        <f>IFERROR(__xludf.DUMMYFUNCTION("MATCH(B24,sort(UNIQUE($B$2:$B$24),1,true),0)"),"#REF!")</f>
        <v>#REF!</v>
      </c>
      <c r="D24" s="34" t="str">
        <f>VLOOKUP($A24,Scoring!$A$2:$W$29,5,false)</f>
        <v>#REF!</v>
      </c>
      <c r="E24" s="35" t="str">
        <f>IFERROR(__xludf.DUMMYFUNCTION("MATCH(D24,sort(UNIQUE($D$2:$D$24),1,true),0)"),"#REF!")</f>
        <v>#REF!</v>
      </c>
      <c r="F24" s="34" t="str">
        <f>VLOOKUP($A24,Scoring!$A$2:$W$29,7,false)</f>
        <v>#REF!</v>
      </c>
      <c r="G24" s="35" t="str">
        <f>IFERROR(__xludf.DUMMYFUNCTION("MATCH(F24,sort(UNIQUE($F$2:$F$24),1,true),0)"),"#REF!")</f>
        <v>#REF!</v>
      </c>
      <c r="H24" s="34" t="str">
        <f>VLOOKUP($A24,Scoring!$A$2:$W$29,9,false)</f>
        <v>#REF!</v>
      </c>
      <c r="I24" s="35" t="str">
        <f>IFERROR(__xludf.DUMMYFUNCTION("MATCH(H24,sort(UNIQUE($H$2:$H$24),1,true),0)"),"#REF!")</f>
        <v>#REF!</v>
      </c>
      <c r="J24" s="34" t="str">
        <f>VLOOKUP($A24,Scoring!$A$2:$W$29,11,false)</f>
        <v>#REF!</v>
      </c>
      <c r="K24" s="35" t="str">
        <f>IFERROR(__xludf.DUMMYFUNCTION("MATCH(J24,sort(UNIQUE($J$2:$J$24),1,true),0)"),"#REF!")</f>
        <v>#REF!</v>
      </c>
      <c r="L24" s="36" t="str">
        <f t="shared" si="1"/>
        <v>#REF!</v>
      </c>
      <c r="M24" s="37" t="str">
        <f t="shared" si="2"/>
        <v>#REF!</v>
      </c>
      <c r="N24" s="34" t="str">
        <f>VLOOKUP($A24,Scoring!$A$2:$W$29,13,false)</f>
        <v>#REF!</v>
      </c>
      <c r="O24" s="35" t="str">
        <f>IFERROR(__xludf.DUMMYFUNCTION("MATCH(N24,sort(UNIQUE($N$2:$N$24),1,true),0)"),"#REF!")</f>
        <v>#REF!</v>
      </c>
      <c r="P24" s="34" t="str">
        <f>VLOOKUP($A24,Scoring!$A$2:$W$29,15,false)</f>
        <v>#REF!</v>
      </c>
      <c r="Q24" s="35" t="str">
        <f>IFERROR(__xludf.DUMMYFUNCTION("MATCH(P24,sort(UNIQUE($P$2:$P$24),1,true),0)"),"#REF!")</f>
        <v>#REF!</v>
      </c>
      <c r="R24" s="34" t="str">
        <f>VLOOKUP($A24,Scoring!$A$2:$W$29,17,false)</f>
        <v>#REF!</v>
      </c>
      <c r="S24" s="35" t="str">
        <f>IFERROR(__xludf.DUMMYFUNCTION("MATCH(R24,sort(UNIQUE($R$2:$R$24),1,true),0)"),"#REF!")</f>
        <v>#REF!</v>
      </c>
      <c r="T24" s="36" t="str">
        <f t="shared" si="14"/>
        <v>#REF!</v>
      </c>
      <c r="U24" s="37" t="str">
        <f t="shared" si="4"/>
        <v>#REF!</v>
      </c>
      <c r="V24" s="34" t="str">
        <f>VLOOKUP($A24,Scoring!$A$2:$W$29,19,false)</f>
        <v>#REF!</v>
      </c>
      <c r="W24" s="35" t="str">
        <f>IFERROR(__xludf.DUMMYFUNCTION("MATCH(V24,sort(UNIQUE($V$2:$V$24),1,true),0)"),"#REF!")</f>
        <v>#REF!</v>
      </c>
      <c r="X24" s="36" t="str">
        <f t="shared" si="5"/>
        <v>#REF!</v>
      </c>
      <c r="Y24" s="37" t="str">
        <f t="shared" si="6"/>
        <v>#REF!</v>
      </c>
      <c r="Z24" s="34" t="str">
        <f>VLOOKUP($A24,Scoring!$A$2:$W$29,21,false)</f>
        <v>#REF!</v>
      </c>
      <c r="AA24" s="35"/>
      <c r="AB24" s="34" t="str">
        <f>VLOOKUP($A24,Scoring!$A$2:$W$29,23,false)</f>
        <v>#REF!</v>
      </c>
      <c r="AC24" s="35"/>
      <c r="AD24" s="36"/>
      <c r="AE24" s="37"/>
      <c r="AF24" s="38" t="str">
        <f>AVERAGE(L24,T24,X24,AD24)</f>
        <v>#REF!</v>
      </c>
      <c r="AG24" s="39" t="str">
        <f t="shared" si="10"/>
        <v>#REF!</v>
      </c>
      <c r="AI24" s="18"/>
      <c r="AJ24" s="34"/>
    </row>
    <row r="25">
      <c r="AI25" s="18"/>
      <c r="AJ25" s="34"/>
    </row>
    <row r="26">
      <c r="AI26" s="18"/>
      <c r="AJ26" s="34"/>
    </row>
    <row r="27">
      <c r="AI27" s="18"/>
      <c r="AJ27" s="34"/>
    </row>
    <row r="28">
      <c r="AI28" s="18"/>
      <c r="AJ28" s="34"/>
    </row>
    <row r="29">
      <c r="AI29" s="18"/>
      <c r="AJ29" s="34"/>
    </row>
    <row r="30">
      <c r="AI30" s="18"/>
      <c r="AJ30" s="34"/>
    </row>
    <row r="31">
      <c r="AI31" s="18"/>
      <c r="AJ31" s="34"/>
    </row>
    <row r="32">
      <c r="AI32" s="18"/>
      <c r="AJ32" s="34"/>
    </row>
    <row r="33">
      <c r="AI33" s="18"/>
      <c r="AJ33" s="34"/>
    </row>
    <row r="34">
      <c r="AJ34" s="40"/>
    </row>
    <row r="35">
      <c r="AJ35" s="40"/>
    </row>
    <row r="36">
      <c r="AJ36" s="40"/>
    </row>
    <row r="37">
      <c r="AJ37" s="40"/>
    </row>
    <row r="38">
      <c r="AJ38" s="40"/>
    </row>
    <row r="39">
      <c r="AJ39" s="40"/>
    </row>
    <row r="40">
      <c r="AJ40" s="40"/>
    </row>
    <row r="41">
      <c r="AJ41" s="40"/>
    </row>
    <row r="42">
      <c r="AJ42" s="40"/>
    </row>
  </sheetData>
  <autoFilter ref="$A$1:$AG$24">
    <sortState ref="A1:AG24">
      <sortCondition ref="AD1:AD24"/>
      <sortCondition ref="T1:T24"/>
      <sortCondition ref="AE1:AE24"/>
      <sortCondition ref="Y1:Y24"/>
      <sortCondition ref="U1:U24"/>
      <sortCondition ref="M1:M24"/>
      <sortCondition ref="C1:C24"/>
      <sortCondition ref="AG1:AG24"/>
      <sortCondition ref="F1:F24"/>
      <sortCondition ref="X1:X24"/>
      <sortCondition ref="L1:L24"/>
      <sortCondition ref="AB1:AB24"/>
      <sortCondition ref="Z1:Z24"/>
      <sortCondition ref="V1:V24"/>
      <sortCondition ref="R1:R24"/>
      <sortCondition ref="P1:P24"/>
      <sortCondition ref="N1:N24"/>
      <sortCondition ref="J1:J24"/>
      <sortCondition ref="H1:H24"/>
      <sortCondition ref="D1:D24"/>
      <sortCondition ref="AC1:AC24"/>
      <sortCondition ref="B1:B2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6.88"/>
  </cols>
  <sheetData>
    <row r="1">
      <c r="A1" s="41" t="str">
        <f>IFERROR(__xludf.DUMMYFUNCTION("QUERY(Aggregation!A1:A24)"),"State")</f>
        <v>State</v>
      </c>
      <c r="B1" s="42" t="s">
        <v>148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>
      <c r="A2" s="18" t="str">
        <f>IFERROR(__xludf.DUMMYFUNCTION("""COMPUTED_VALUE"""),"Haryana")</f>
        <v>Haryana</v>
      </c>
      <c r="B2" s="34" t="str">
        <f>VLOOKUP(A2, Aggregation!A:AG,33, false)</f>
        <v>#REF!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>
      <c r="A3" s="18" t="str">
        <f>IFERROR(__xludf.DUMMYFUNCTION("""COMPUTED_VALUE"""),"Punjab")</f>
        <v>Punjab</v>
      </c>
      <c r="B3" s="34" t="str">
        <f>VLOOKUP(A3, Aggregation!A:AG,33, false)</f>
        <v>#REF!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>
      <c r="A4" s="18" t="str">
        <f>IFERROR(__xludf.DUMMYFUNCTION("""COMPUTED_VALUE"""),"Uttarakhand")</f>
        <v>Uttarakhand</v>
      </c>
      <c r="B4" s="34" t="str">
        <f>VLOOKUP(A4, Aggregation!A:AG,33, false)</f>
        <v>#REF!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>
      <c r="A5" s="18" t="str">
        <f>IFERROR(__xludf.DUMMYFUNCTION("""COMPUTED_VALUE"""),"Chhattisgarh")</f>
        <v>Chhattisgarh</v>
      </c>
      <c r="B5" s="34" t="str">
        <f>VLOOKUP(A5, Aggregation!A:AG,33, false)</f>
        <v>#REF!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>
      <c r="A6" s="18" t="str">
        <f>IFERROR(__xludf.DUMMYFUNCTION("""COMPUTED_VALUE"""),"West Bengal")</f>
        <v>West Bengal</v>
      </c>
      <c r="B6" s="34" t="str">
        <f>VLOOKUP(A6, Aggregation!A:AG,33, false)</f>
        <v>#REF!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>
      <c r="A7" s="18" t="str">
        <f>IFERROR(__xludf.DUMMYFUNCTION("""COMPUTED_VALUE"""),"Odisha")</f>
        <v>Odisha</v>
      </c>
      <c r="B7" s="34" t="str">
        <f>VLOOKUP(A7, Aggregation!A:AG,33, false)</f>
        <v>#REF!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>
      <c r="A8" s="18" t="str">
        <f>IFERROR(__xludf.DUMMYFUNCTION("""COMPUTED_VALUE"""),"Uttar Pradesh")</f>
        <v>Uttar Pradesh</v>
      </c>
      <c r="B8" s="34" t="str">
        <f>VLOOKUP(A8, Aggregation!A:AG,33, false)</f>
        <v>#REF!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>
      <c r="A9" s="18" t="str">
        <f>IFERROR(__xludf.DUMMYFUNCTION("""COMPUTED_VALUE"""),"Assam")</f>
        <v>Assam</v>
      </c>
      <c r="B9" s="34" t="str">
        <f>VLOOKUP(A9, Aggregation!A:AG,33, false)</f>
        <v>#REF!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>
      <c r="A10" s="18" t="str">
        <f>IFERROR(__xludf.DUMMYFUNCTION("""COMPUTED_VALUE"""),"Meghalaya")</f>
        <v>Meghalaya</v>
      </c>
      <c r="B10" s="34" t="str">
        <f>VLOOKUP(A10, Aggregation!A:AG,33, false)</f>
        <v>#REF!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>
      <c r="A11" s="18" t="str">
        <f>IFERROR(__xludf.DUMMYFUNCTION("""COMPUTED_VALUE"""),"Madhya Pradesh")</f>
        <v>Madhya Pradesh</v>
      </c>
      <c r="B11" s="34" t="str">
        <f>VLOOKUP(A11, Aggregation!A:AG,33, false)</f>
        <v>#REF!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>
      <c r="A12" s="18" t="str">
        <f>IFERROR(__xludf.DUMMYFUNCTION("""COMPUTED_VALUE"""),"Tripura")</f>
        <v>Tripura</v>
      </c>
      <c r="B12" s="34" t="str">
        <f>VLOOKUP(A12, Aggregation!A:AG,33, false)</f>
        <v>#REF!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>
      <c r="A13" s="18" t="str">
        <f>IFERROR(__xludf.DUMMYFUNCTION("""COMPUTED_VALUE"""),"Jharkhand")</f>
        <v>Jharkhand</v>
      </c>
      <c r="B13" s="34" t="str">
        <f>VLOOKUP(A13, Aggregation!A:AG,33, false)</f>
        <v>#REF!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>
      <c r="A14" s="18" t="str">
        <f>IFERROR(__xludf.DUMMYFUNCTION("""COMPUTED_VALUE"""),"Maharashtra")</f>
        <v>Maharashtra</v>
      </c>
      <c r="B14" s="34" t="str">
        <f>VLOOKUP(A14, Aggregation!A:AG,33, false)</f>
        <v>#REF!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>
      <c r="A15" s="18" t="str">
        <f>IFERROR(__xludf.DUMMYFUNCTION("""COMPUTED_VALUE"""),"Karnataka")</f>
        <v>Karnataka</v>
      </c>
      <c r="B15" s="34" t="str">
        <f>VLOOKUP(A15, Aggregation!A:AG,33, false)</f>
        <v>#REF!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>
      <c r="A16" s="18" t="str">
        <f>IFERROR(__xludf.DUMMYFUNCTION("""COMPUTED_VALUE"""),"Andhra Pradesh")</f>
        <v>Andhra Pradesh</v>
      </c>
      <c r="B16" s="34" t="str">
        <f>VLOOKUP(A16, Aggregation!A:AG,33, false)</f>
        <v>#REF!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>
      <c r="A17" s="18" t="str">
        <f>IFERROR(__xludf.DUMMYFUNCTION("""COMPUTED_VALUE"""),"Telangana")</f>
        <v>Telangana</v>
      </c>
      <c r="B17" s="34" t="str">
        <f>VLOOKUP(A17, Aggregation!A:AG,33, false)</f>
        <v>#REF!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>
      <c r="A18" s="18" t="str">
        <f>IFERROR(__xludf.DUMMYFUNCTION("""COMPUTED_VALUE"""),"Rajasthan")</f>
        <v>Rajasthan</v>
      </c>
      <c r="B18" s="34" t="str">
        <f>VLOOKUP(A18, Aggregation!A:AG,33, false)</f>
        <v>#REF!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>
      <c r="A19" s="18" t="str">
        <f>IFERROR(__xludf.DUMMYFUNCTION("""COMPUTED_VALUE"""),"Tamil Nadu")</f>
        <v>Tamil Nadu</v>
      </c>
      <c r="B19" s="34" t="str">
        <f>VLOOKUP(A19, Aggregation!A:AG,33, false)</f>
        <v>#REF!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>
      <c r="A20" s="18" t="str">
        <f>IFERROR(__xludf.DUMMYFUNCTION("""COMPUTED_VALUE"""),"Kerala")</f>
        <v>Kerala</v>
      </c>
      <c r="B20" s="34" t="str">
        <f>VLOOKUP(A20, Aggregation!A:AG,33, false)</f>
        <v>#REF!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>
      <c r="A21" s="18" t="str">
        <f>IFERROR(__xludf.DUMMYFUNCTION("""COMPUTED_VALUE"""),"Goa")</f>
        <v>Goa</v>
      </c>
      <c r="B21" s="34" t="str">
        <f>VLOOKUP(A21, Aggregation!A:AG,33, false)</f>
        <v>#REF!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>
      <c r="A22" s="18" t="str">
        <f>IFERROR(__xludf.DUMMYFUNCTION("""COMPUTED_VALUE"""),"Himachal Pradesh")</f>
        <v>Himachal Pradesh</v>
      </c>
      <c r="B22" s="34" t="str">
        <f>VLOOKUP(A22, Aggregation!A:AG,33, false)</f>
        <v>#REF!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>
      <c r="A23" s="18" t="str">
        <f>IFERROR(__xludf.DUMMYFUNCTION("""COMPUTED_VALUE"""),"Bihar ")</f>
        <v>Bihar </v>
      </c>
      <c r="B23" s="34" t="str">
        <f>VLOOKUP(A23, Aggregation!A:AG,33, false)</f>
        <v>#REF!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>
      <c r="A24" s="18" t="str">
        <f>IFERROR(__xludf.DUMMYFUNCTION("""COMPUTED_VALUE"""),"Gujarat")</f>
        <v>Gujarat</v>
      </c>
      <c r="B24" s="34" t="str">
        <f>VLOOKUP(A24, Aggregation!A:AG,33, false)</f>
        <v>#REF!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>
      <c r="A25" s="18"/>
      <c r="B25" s="34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>
      <c r="A26" s="18"/>
      <c r="B26" s="34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>
      <c r="A27" s="18"/>
      <c r="B27" s="34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>
      <c r="A28" s="18"/>
      <c r="B28" s="34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>
      <c r="A29" s="18"/>
      <c r="B29" s="34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>
      <c r="A30" s="18"/>
      <c r="B30" s="34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>
      <c r="A31" s="18"/>
      <c r="B31" s="34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>
      <c r="A32" s="18"/>
      <c r="B32" s="34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>
      <c r="A33" s="18"/>
      <c r="B33" s="34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>
      <c r="A34" s="18"/>
      <c r="B34" s="3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>
      <c r="A35" s="18"/>
      <c r="B35" s="3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>
      <c r="A36" s="18"/>
      <c r="B36" s="3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>
      <c r="A37" s="18"/>
      <c r="B37" s="3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>
      <c r="A38" s="18"/>
      <c r="B38" s="3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>
      <c r="A39" s="18"/>
      <c r="B39" s="3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>
      <c r="A40" s="18"/>
      <c r="B40" s="3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>
      <c r="A41" s="18"/>
      <c r="B41" s="3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>
      <c r="A42" s="18"/>
      <c r="B42" s="3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>
      <c r="A43" s="18"/>
      <c r="B43" s="3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>
      <c r="A44" s="18"/>
      <c r="B44" s="3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>
      <c r="A45" s="18"/>
      <c r="B45" s="3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>
      <c r="A46" s="18"/>
      <c r="B46" s="3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>
      <c r="A47" s="18"/>
      <c r="B47" s="3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>
      <c r="A48" s="18"/>
      <c r="B48" s="3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>
      <c r="A49" s="18"/>
      <c r="B49" s="3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>
      <c r="A50" s="18"/>
      <c r="B50" s="3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>
      <c r="A51" s="18"/>
      <c r="B51" s="3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>
      <c r="A52" s="18"/>
      <c r="B52" s="3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>
      <c r="A53" s="18"/>
      <c r="B53" s="3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>
      <c r="A54" s="18"/>
      <c r="B54" s="3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>
      <c r="A55" s="18"/>
      <c r="B55" s="3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>
      <c r="A56" s="18"/>
      <c r="B56" s="3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>
      <c r="A57" s="18"/>
      <c r="B57" s="3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>
      <c r="A58" s="18"/>
      <c r="B58" s="3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>
      <c r="A59" s="18"/>
      <c r="B59" s="34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>
      <c r="A60" s="18"/>
      <c r="B60" s="34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>
      <c r="A61" s="18"/>
      <c r="B61" s="34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>
      <c r="A62" s="18"/>
      <c r="B62" s="34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>
      <c r="A63" s="18"/>
      <c r="B63" s="34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>
      <c r="A64" s="18"/>
      <c r="B64" s="34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>
      <c r="A65" s="18"/>
      <c r="B65" s="34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>
      <c r="A66" s="18"/>
      <c r="B66" s="34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>
      <c r="A67" s="18"/>
      <c r="B67" s="34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>
      <c r="A68" s="18"/>
      <c r="B68" s="34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>
      <c r="A69" s="18"/>
      <c r="B69" s="34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>
      <c r="A70" s="18"/>
      <c r="B70" s="34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>
      <c r="A71" s="18"/>
      <c r="B71" s="34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>
      <c r="A72" s="18"/>
      <c r="B72" s="34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>
      <c r="A73" s="18"/>
      <c r="B73" s="34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>
      <c r="A74" s="18"/>
      <c r="B74" s="34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>
      <c r="A75" s="18"/>
      <c r="B75" s="34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>
      <c r="A76" s="18"/>
      <c r="B76" s="3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>
      <c r="A77" s="18"/>
      <c r="B77" s="3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>
      <c r="A78" s="18"/>
      <c r="B78" s="3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>
      <c r="A79" s="18"/>
      <c r="B79" s="3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>
      <c r="A80" s="18"/>
      <c r="B80" s="3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>
      <c r="A81" s="18"/>
      <c r="B81" s="34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>
      <c r="A82" s="18"/>
      <c r="B82" s="34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>
      <c r="A83" s="18"/>
      <c r="B83" s="34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>
      <c r="A84" s="18"/>
      <c r="B84" s="34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>
      <c r="A85" s="18"/>
      <c r="B85" s="34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>
      <c r="A86" s="18"/>
      <c r="B86" s="34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>
      <c r="A87" s="18"/>
      <c r="B87" s="34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>
      <c r="A88" s="18"/>
      <c r="B88" s="34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>
      <c r="A89" s="18"/>
      <c r="B89" s="34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>
      <c r="A90" s="18"/>
      <c r="B90" s="34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>
      <c r="A91" s="18"/>
      <c r="B91" s="34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>
      <c r="A92" s="18"/>
      <c r="B92" s="34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>
      <c r="A93" s="18"/>
      <c r="B93" s="34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>
      <c r="A94" s="18"/>
      <c r="B94" s="34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>
      <c r="A95" s="18"/>
      <c r="B95" s="34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>
      <c r="A96" s="18"/>
      <c r="B96" s="34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>
      <c r="A97" s="18"/>
      <c r="B97" s="34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>
      <c r="A98" s="18"/>
      <c r="B98" s="34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>
      <c r="A99" s="18"/>
      <c r="B99" s="34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>
      <c r="A100" s="18"/>
      <c r="B100" s="34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>
      <c r="A101" s="18"/>
      <c r="B101" s="34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>
      <c r="A102" s="18"/>
      <c r="B102" s="34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>
      <c r="A103" s="18"/>
      <c r="B103" s="34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>
      <c r="A104" s="18"/>
      <c r="B104" s="34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>
      <c r="A105" s="18"/>
      <c r="B105" s="34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>
      <c r="A106" s="18"/>
      <c r="B106" s="34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>
      <c r="A107" s="18"/>
      <c r="B107" s="34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>
      <c r="A108" s="18"/>
      <c r="B108" s="34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>
      <c r="A109" s="18"/>
      <c r="B109" s="34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>
      <c r="A110" s="18"/>
      <c r="B110" s="34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>
      <c r="A111" s="18"/>
      <c r="B111" s="34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>
      <c r="A112" s="18"/>
      <c r="B112" s="34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>
      <c r="A113" s="18"/>
      <c r="B113" s="34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>
      <c r="A114" s="18"/>
      <c r="B114" s="34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>
      <c r="A115" s="18"/>
      <c r="B115" s="34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>
      <c r="A116" s="18"/>
      <c r="B116" s="34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>
      <c r="A117" s="18"/>
      <c r="B117" s="34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>
      <c r="A118" s="18"/>
      <c r="B118" s="34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>
      <c r="A119" s="18"/>
      <c r="B119" s="34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>
      <c r="A120" s="18"/>
      <c r="B120" s="34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>
      <c r="A121" s="18"/>
      <c r="B121" s="34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>
      <c r="A122" s="18"/>
      <c r="B122" s="34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>
      <c r="A123" s="18"/>
      <c r="B123" s="34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>
      <c r="A124" s="18"/>
      <c r="B124" s="34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>
      <c r="A125" s="18"/>
      <c r="B125" s="34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>
      <c r="A126" s="18"/>
      <c r="B126" s="34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>
      <c r="A127" s="18"/>
      <c r="B127" s="34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>
      <c r="A128" s="18"/>
      <c r="B128" s="34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>
      <c r="A129" s="18"/>
      <c r="B129" s="34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>
      <c r="A130" s="18"/>
      <c r="B130" s="34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>
      <c r="A131" s="18"/>
      <c r="B131" s="34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>
      <c r="A132" s="18"/>
      <c r="B132" s="34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>
      <c r="A133" s="18"/>
      <c r="B133" s="34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>
      <c r="A134" s="18"/>
      <c r="B134" s="34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>
      <c r="A135" s="18"/>
      <c r="B135" s="34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>
      <c r="A136" s="18"/>
      <c r="B136" s="34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>
      <c r="A137" s="18"/>
      <c r="B137" s="34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>
      <c r="A138" s="18"/>
      <c r="B138" s="34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>
      <c r="A139" s="18"/>
      <c r="B139" s="34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>
      <c r="A140" s="18"/>
      <c r="B140" s="34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>
      <c r="A141" s="18"/>
      <c r="B141" s="34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>
      <c r="A142" s="18"/>
      <c r="B142" s="34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>
      <c r="A143" s="18"/>
      <c r="B143" s="34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>
      <c r="A144" s="18"/>
      <c r="B144" s="34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>
      <c r="A145" s="18"/>
      <c r="B145" s="34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>
      <c r="A146" s="18"/>
      <c r="B146" s="34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>
      <c r="A147" s="18"/>
      <c r="B147" s="34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>
      <c r="A148" s="18"/>
      <c r="B148" s="34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>
      <c r="A149" s="18"/>
      <c r="B149" s="34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>
      <c r="A150" s="18"/>
      <c r="B150" s="34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>
      <c r="A151" s="18"/>
      <c r="B151" s="34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>
      <c r="A152" s="18"/>
      <c r="B152" s="34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>
      <c r="A153" s="18"/>
      <c r="B153" s="34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>
      <c r="A154" s="18"/>
      <c r="B154" s="34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>
      <c r="A155" s="18"/>
      <c r="B155" s="34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>
      <c r="A156" s="18"/>
      <c r="B156" s="34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>
      <c r="A157" s="18"/>
      <c r="B157" s="34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>
      <c r="A158" s="18"/>
      <c r="B158" s="34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>
      <c r="A159" s="18"/>
      <c r="B159" s="34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>
      <c r="A160" s="18"/>
      <c r="B160" s="34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>
      <c r="A161" s="18"/>
      <c r="B161" s="34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>
      <c r="A162" s="18"/>
      <c r="B162" s="34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>
      <c r="A163" s="18"/>
      <c r="B163" s="34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>
      <c r="A164" s="18"/>
      <c r="B164" s="34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>
      <c r="A165" s="18"/>
      <c r="B165" s="34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>
      <c r="A166" s="18"/>
      <c r="B166" s="34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>
      <c r="A167" s="18"/>
      <c r="B167" s="34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>
      <c r="A168" s="18"/>
      <c r="B168" s="34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>
      <c r="A169" s="18"/>
      <c r="B169" s="34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>
      <c r="A170" s="18"/>
      <c r="B170" s="34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>
      <c r="A171" s="18"/>
      <c r="B171" s="34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>
      <c r="A172" s="18"/>
      <c r="B172" s="34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>
      <c r="A173" s="18"/>
      <c r="B173" s="34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>
      <c r="A174" s="18"/>
      <c r="B174" s="34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>
      <c r="A175" s="18"/>
      <c r="B175" s="34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>
      <c r="A176" s="18"/>
      <c r="B176" s="34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>
      <c r="A177" s="18"/>
      <c r="B177" s="34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>
      <c r="A178" s="18"/>
      <c r="B178" s="34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>
      <c r="A179" s="18"/>
      <c r="B179" s="34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>
      <c r="A180" s="18"/>
      <c r="B180" s="34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>
      <c r="A181" s="18"/>
      <c r="B181" s="34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>
      <c r="A182" s="18"/>
      <c r="B182" s="34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>
      <c r="A183" s="18"/>
      <c r="B183" s="34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>
      <c r="A184" s="18"/>
      <c r="B184" s="34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>
      <c r="A185" s="18"/>
      <c r="B185" s="34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>
      <c r="A186" s="18"/>
      <c r="B186" s="34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>
      <c r="A187" s="18"/>
      <c r="B187" s="34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>
      <c r="A188" s="18"/>
      <c r="B188" s="34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>
      <c r="A189" s="18"/>
      <c r="B189" s="34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>
      <c r="A190" s="18"/>
      <c r="B190" s="34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>
      <c r="A191" s="18"/>
      <c r="B191" s="34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>
      <c r="A192" s="18"/>
      <c r="B192" s="34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>
      <c r="A193" s="18"/>
      <c r="B193" s="34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>
      <c r="A194" s="18"/>
      <c r="B194" s="34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>
      <c r="A195" s="18"/>
      <c r="B195" s="34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>
      <c r="A196" s="18"/>
      <c r="B196" s="34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>
      <c r="A197" s="18"/>
      <c r="B197" s="34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>
      <c r="A198" s="18"/>
      <c r="B198" s="34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>
      <c r="A199" s="18"/>
      <c r="B199" s="34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>
      <c r="A200" s="18"/>
      <c r="B200" s="34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>
      <c r="A201" s="18"/>
      <c r="B201" s="34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>
      <c r="A202" s="18"/>
      <c r="B202" s="34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>
      <c r="A203" s="18"/>
      <c r="B203" s="34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>
      <c r="A204" s="18"/>
      <c r="B204" s="34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>
      <c r="A205" s="18"/>
      <c r="B205" s="34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>
      <c r="A206" s="18"/>
      <c r="B206" s="34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>
      <c r="A207" s="18"/>
      <c r="B207" s="34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>
      <c r="A208" s="18"/>
      <c r="B208" s="34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>
      <c r="A209" s="18"/>
      <c r="B209" s="34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>
      <c r="A210" s="18"/>
      <c r="B210" s="34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>
      <c r="A211" s="18"/>
      <c r="B211" s="34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>
      <c r="A212" s="18"/>
      <c r="B212" s="34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>
      <c r="A213" s="18"/>
      <c r="B213" s="34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>
      <c r="A214" s="18"/>
      <c r="B214" s="34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>
      <c r="A215" s="18"/>
      <c r="B215" s="34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>
      <c r="A216" s="18"/>
      <c r="B216" s="34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>
      <c r="A217" s="18"/>
      <c r="B217" s="34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>
      <c r="A218" s="18"/>
      <c r="B218" s="34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>
      <c r="A219" s="18"/>
      <c r="B219" s="34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>
      <c r="A220" s="18"/>
      <c r="B220" s="34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>
      <c r="A221" s="18"/>
      <c r="B221" s="34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</row>
    <row r="222">
      <c r="A222" s="18"/>
      <c r="B222" s="34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</row>
    <row r="223">
      <c r="A223" s="18"/>
      <c r="B223" s="34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</row>
    <row r="224">
      <c r="A224" s="18"/>
      <c r="B224" s="34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</row>
    <row r="225">
      <c r="A225" s="18"/>
      <c r="B225" s="34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</row>
    <row r="226">
      <c r="A226" s="18"/>
      <c r="B226" s="34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</row>
    <row r="227">
      <c r="A227" s="18"/>
      <c r="B227" s="34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</row>
    <row r="228">
      <c r="A228" s="18"/>
      <c r="B228" s="34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</row>
    <row r="229">
      <c r="A229" s="18"/>
      <c r="B229" s="34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</row>
    <row r="230">
      <c r="A230" s="18"/>
      <c r="B230" s="34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</row>
    <row r="231">
      <c r="A231" s="18"/>
      <c r="B231" s="34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</row>
    <row r="232">
      <c r="A232" s="18"/>
      <c r="B232" s="34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</row>
    <row r="233">
      <c r="A233" s="18"/>
      <c r="B233" s="34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</row>
    <row r="234">
      <c r="A234" s="18"/>
      <c r="B234" s="34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35">
      <c r="A235" s="18"/>
      <c r="B235" s="34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</row>
    <row r="236">
      <c r="A236" s="18"/>
      <c r="B236" s="34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</row>
    <row r="237">
      <c r="A237" s="18"/>
      <c r="B237" s="34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</row>
    <row r="238">
      <c r="A238" s="18"/>
      <c r="B238" s="34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</row>
    <row r="239">
      <c r="A239" s="18"/>
      <c r="B239" s="34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0">
      <c r="A240" s="18"/>
      <c r="B240" s="34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</row>
    <row r="241">
      <c r="A241" s="18"/>
      <c r="B241" s="34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>
      <c r="A242" s="18"/>
      <c r="B242" s="34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</row>
    <row r="243">
      <c r="A243" s="18"/>
      <c r="B243" s="34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</row>
    <row r="244">
      <c r="A244" s="18"/>
      <c r="B244" s="34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</row>
    <row r="245">
      <c r="A245" s="18"/>
      <c r="B245" s="34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</row>
    <row r="246">
      <c r="A246" s="18"/>
      <c r="B246" s="34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</row>
    <row r="247">
      <c r="A247" s="18"/>
      <c r="B247" s="34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</row>
    <row r="248">
      <c r="A248" s="18"/>
      <c r="B248" s="34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</row>
    <row r="249">
      <c r="A249" s="18"/>
      <c r="B249" s="34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</row>
    <row r="250">
      <c r="A250" s="18"/>
      <c r="B250" s="34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</row>
    <row r="251">
      <c r="A251" s="18"/>
      <c r="B251" s="34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</row>
    <row r="252">
      <c r="A252" s="18"/>
      <c r="B252" s="34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</row>
    <row r="253">
      <c r="A253" s="18"/>
      <c r="B253" s="34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</row>
    <row r="254">
      <c r="A254" s="18"/>
      <c r="B254" s="34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</row>
    <row r="255">
      <c r="A255" s="18"/>
      <c r="B255" s="34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</row>
    <row r="256">
      <c r="A256" s="18"/>
      <c r="B256" s="34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</row>
    <row r="257">
      <c r="A257" s="18"/>
      <c r="B257" s="34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</row>
    <row r="258">
      <c r="A258" s="18"/>
      <c r="B258" s="34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</row>
    <row r="259">
      <c r="A259" s="18"/>
      <c r="B259" s="34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</row>
    <row r="260">
      <c r="A260" s="18"/>
      <c r="B260" s="34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</row>
    <row r="261">
      <c r="A261" s="18"/>
      <c r="B261" s="34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</row>
    <row r="262">
      <c r="A262" s="18"/>
      <c r="B262" s="34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</row>
    <row r="263">
      <c r="A263" s="18"/>
      <c r="B263" s="34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</row>
    <row r="264">
      <c r="A264" s="18"/>
      <c r="B264" s="34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</row>
    <row r="265">
      <c r="A265" s="18"/>
      <c r="B265" s="34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</row>
    <row r="266">
      <c r="A266" s="18"/>
      <c r="B266" s="34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</row>
    <row r="267">
      <c r="A267" s="18"/>
      <c r="B267" s="34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268">
      <c r="A268" s="18"/>
      <c r="B268" s="34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</row>
    <row r="269">
      <c r="A269" s="18"/>
      <c r="B269" s="34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</row>
    <row r="270">
      <c r="A270" s="18"/>
      <c r="B270" s="34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</row>
    <row r="271">
      <c r="A271" s="18"/>
      <c r="B271" s="34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</row>
    <row r="272">
      <c r="A272" s="18"/>
      <c r="B272" s="34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</row>
    <row r="273">
      <c r="A273" s="18"/>
      <c r="B273" s="34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</row>
    <row r="274">
      <c r="A274" s="18"/>
      <c r="B274" s="34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</row>
    <row r="275">
      <c r="A275" s="18"/>
      <c r="B275" s="34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</row>
    <row r="276">
      <c r="A276" s="18"/>
      <c r="B276" s="34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</row>
    <row r="277">
      <c r="A277" s="18"/>
      <c r="B277" s="34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</row>
    <row r="278">
      <c r="A278" s="18"/>
      <c r="B278" s="34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</row>
    <row r="279">
      <c r="A279" s="18"/>
      <c r="B279" s="34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</row>
    <row r="280">
      <c r="A280" s="18"/>
      <c r="B280" s="34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</row>
    <row r="281">
      <c r="A281" s="18"/>
      <c r="B281" s="34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</row>
    <row r="282">
      <c r="A282" s="18"/>
      <c r="B282" s="34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</row>
    <row r="283">
      <c r="A283" s="18"/>
      <c r="B283" s="34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</row>
    <row r="284">
      <c r="A284" s="18"/>
      <c r="B284" s="34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</row>
    <row r="285">
      <c r="A285" s="18"/>
      <c r="B285" s="34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</row>
    <row r="286">
      <c r="A286" s="18"/>
      <c r="B286" s="34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</row>
    <row r="287">
      <c r="A287" s="18"/>
      <c r="B287" s="34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</row>
    <row r="288">
      <c r="A288" s="18"/>
      <c r="B288" s="34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</row>
    <row r="289">
      <c r="A289" s="18"/>
      <c r="B289" s="34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</row>
    <row r="290">
      <c r="A290" s="18"/>
      <c r="B290" s="34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</row>
    <row r="291">
      <c r="A291" s="18"/>
      <c r="B291" s="34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</row>
    <row r="292">
      <c r="A292" s="18"/>
      <c r="B292" s="34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</row>
    <row r="293">
      <c r="A293" s="18"/>
      <c r="B293" s="34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</row>
    <row r="294">
      <c r="A294" s="18"/>
      <c r="B294" s="34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</row>
    <row r="295">
      <c r="A295" s="18"/>
      <c r="B295" s="34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</row>
    <row r="296">
      <c r="A296" s="18"/>
      <c r="B296" s="34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</row>
    <row r="297">
      <c r="A297" s="18"/>
      <c r="B297" s="34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</row>
    <row r="298">
      <c r="A298" s="18"/>
      <c r="B298" s="34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</row>
    <row r="299">
      <c r="A299" s="18"/>
      <c r="B299" s="34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</row>
    <row r="300">
      <c r="A300" s="18"/>
      <c r="B300" s="34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01">
      <c r="A301" s="18"/>
      <c r="B301" s="34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</row>
    <row r="302">
      <c r="A302" s="18"/>
      <c r="B302" s="34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</row>
    <row r="303">
      <c r="A303" s="18"/>
      <c r="B303" s="34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</row>
    <row r="304">
      <c r="A304" s="18"/>
      <c r="B304" s="34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</row>
    <row r="305">
      <c r="A305" s="18"/>
      <c r="B305" s="34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</row>
    <row r="306">
      <c r="A306" s="18"/>
      <c r="B306" s="34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</row>
    <row r="307">
      <c r="A307" s="18"/>
      <c r="B307" s="34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</row>
    <row r="308">
      <c r="A308" s="18"/>
      <c r="B308" s="34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</row>
    <row r="309">
      <c r="A309" s="18"/>
      <c r="B309" s="34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</row>
    <row r="310">
      <c r="A310" s="18"/>
      <c r="B310" s="34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</row>
    <row r="311">
      <c r="A311" s="18"/>
      <c r="B311" s="34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</row>
    <row r="312">
      <c r="A312" s="18"/>
      <c r="B312" s="34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</row>
    <row r="313">
      <c r="A313" s="18"/>
      <c r="B313" s="34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</row>
    <row r="314">
      <c r="A314" s="18"/>
      <c r="B314" s="34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</row>
    <row r="315">
      <c r="A315" s="18"/>
      <c r="B315" s="34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</row>
    <row r="316">
      <c r="A316" s="18"/>
      <c r="B316" s="34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</row>
    <row r="317">
      <c r="A317" s="18"/>
      <c r="B317" s="34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</row>
    <row r="318">
      <c r="A318" s="18"/>
      <c r="B318" s="34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</row>
    <row r="319">
      <c r="A319" s="18"/>
      <c r="B319" s="34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</row>
    <row r="320">
      <c r="A320" s="18"/>
      <c r="B320" s="34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</row>
    <row r="321">
      <c r="A321" s="18"/>
      <c r="B321" s="34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</row>
    <row r="322">
      <c r="A322" s="18"/>
      <c r="B322" s="34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</row>
    <row r="323">
      <c r="A323" s="18"/>
      <c r="B323" s="34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</row>
    <row r="324">
      <c r="A324" s="18"/>
      <c r="B324" s="34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</row>
    <row r="325">
      <c r="A325" s="18"/>
      <c r="B325" s="34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</row>
    <row r="326">
      <c r="A326" s="18"/>
      <c r="B326" s="34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</row>
    <row r="327">
      <c r="A327" s="18"/>
      <c r="B327" s="34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</row>
    <row r="328">
      <c r="A328" s="18"/>
      <c r="B328" s="34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</row>
    <row r="329">
      <c r="A329" s="18"/>
      <c r="B329" s="34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</row>
    <row r="330">
      <c r="A330" s="18"/>
      <c r="B330" s="34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</row>
    <row r="331">
      <c r="A331" s="18"/>
      <c r="B331" s="34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</row>
    <row r="332">
      <c r="A332" s="18"/>
      <c r="B332" s="34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</row>
    <row r="333">
      <c r="A333" s="18"/>
      <c r="B333" s="34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34">
      <c r="A334" s="18"/>
      <c r="B334" s="34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</row>
    <row r="335">
      <c r="A335" s="18"/>
      <c r="B335" s="34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</row>
    <row r="336">
      <c r="A336" s="18"/>
      <c r="B336" s="34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</row>
    <row r="337">
      <c r="A337" s="18"/>
      <c r="B337" s="34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</row>
    <row r="338">
      <c r="A338" s="18"/>
      <c r="B338" s="34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</row>
    <row r="339">
      <c r="A339" s="18"/>
      <c r="B339" s="34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</row>
    <row r="340">
      <c r="A340" s="18"/>
      <c r="B340" s="34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</row>
    <row r="341">
      <c r="A341" s="18"/>
      <c r="B341" s="34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</row>
    <row r="342">
      <c r="A342" s="18"/>
      <c r="B342" s="34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</row>
    <row r="343">
      <c r="A343" s="18"/>
      <c r="B343" s="34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</row>
    <row r="344">
      <c r="A344" s="18"/>
      <c r="B344" s="34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</row>
    <row r="345">
      <c r="A345" s="18"/>
      <c r="B345" s="34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</row>
    <row r="346">
      <c r="A346" s="18"/>
      <c r="B346" s="34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</row>
    <row r="347">
      <c r="A347" s="18"/>
      <c r="B347" s="34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</row>
    <row r="348">
      <c r="A348" s="18"/>
      <c r="B348" s="34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</row>
    <row r="349">
      <c r="A349" s="18"/>
      <c r="B349" s="34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</row>
    <row r="350">
      <c r="A350" s="18"/>
      <c r="B350" s="34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</row>
    <row r="351">
      <c r="A351" s="18"/>
      <c r="B351" s="34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</row>
    <row r="352">
      <c r="A352" s="18"/>
      <c r="B352" s="34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</row>
    <row r="353">
      <c r="A353" s="18"/>
      <c r="B353" s="34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</row>
    <row r="354">
      <c r="A354" s="18"/>
      <c r="B354" s="34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</row>
    <row r="355">
      <c r="A355" s="18"/>
      <c r="B355" s="34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</row>
    <row r="356">
      <c r="A356" s="18"/>
      <c r="B356" s="34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</row>
    <row r="357">
      <c r="A357" s="18"/>
      <c r="B357" s="34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</row>
    <row r="358">
      <c r="A358" s="18"/>
      <c r="B358" s="34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</row>
    <row r="359">
      <c r="A359" s="18"/>
      <c r="B359" s="34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</row>
    <row r="360">
      <c r="A360" s="18"/>
      <c r="B360" s="34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</row>
    <row r="361">
      <c r="A361" s="18"/>
      <c r="B361" s="34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</row>
    <row r="362">
      <c r="A362" s="18"/>
      <c r="B362" s="34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</row>
    <row r="363">
      <c r="A363" s="18"/>
      <c r="B363" s="34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</row>
    <row r="364">
      <c r="A364" s="18"/>
      <c r="B364" s="34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</row>
    <row r="365">
      <c r="A365" s="18"/>
      <c r="B365" s="34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</row>
    <row r="366">
      <c r="A366" s="18"/>
      <c r="B366" s="34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67">
      <c r="A367" s="18"/>
      <c r="B367" s="34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</row>
    <row r="368">
      <c r="A368" s="18"/>
      <c r="B368" s="34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</row>
    <row r="369">
      <c r="A369" s="18"/>
      <c r="B369" s="34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</row>
    <row r="370">
      <c r="A370" s="18"/>
      <c r="B370" s="34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</row>
    <row r="371">
      <c r="A371" s="18"/>
      <c r="B371" s="34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</row>
    <row r="372">
      <c r="A372" s="18"/>
      <c r="B372" s="34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</row>
    <row r="373">
      <c r="A373" s="18"/>
      <c r="B373" s="34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</row>
    <row r="374">
      <c r="A374" s="18"/>
      <c r="B374" s="34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</row>
    <row r="375">
      <c r="A375" s="18"/>
      <c r="B375" s="34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</row>
    <row r="376">
      <c r="A376" s="18"/>
      <c r="B376" s="34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</row>
    <row r="377">
      <c r="A377" s="18"/>
      <c r="B377" s="34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</row>
    <row r="378">
      <c r="A378" s="18"/>
      <c r="B378" s="34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</row>
    <row r="379">
      <c r="A379" s="18"/>
      <c r="B379" s="34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</row>
    <row r="380">
      <c r="A380" s="18"/>
      <c r="B380" s="34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</row>
    <row r="381">
      <c r="A381" s="18"/>
      <c r="B381" s="34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</row>
    <row r="382">
      <c r="A382" s="18"/>
      <c r="B382" s="34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</row>
    <row r="383">
      <c r="A383" s="18"/>
      <c r="B383" s="34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</row>
    <row r="384">
      <c r="A384" s="18"/>
      <c r="B384" s="34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</row>
    <row r="385">
      <c r="A385" s="18"/>
      <c r="B385" s="34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</row>
    <row r="386">
      <c r="A386" s="18"/>
      <c r="B386" s="34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</row>
    <row r="387">
      <c r="A387" s="18"/>
      <c r="B387" s="34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</row>
    <row r="388">
      <c r="A388" s="18"/>
      <c r="B388" s="34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</row>
    <row r="389">
      <c r="A389" s="18"/>
      <c r="B389" s="34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</row>
    <row r="390">
      <c r="A390" s="18"/>
      <c r="B390" s="34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</row>
    <row r="391">
      <c r="A391" s="18"/>
      <c r="B391" s="34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</row>
    <row r="392">
      <c r="A392" s="18"/>
      <c r="B392" s="34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</row>
    <row r="393">
      <c r="A393" s="18"/>
      <c r="B393" s="34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</row>
    <row r="394">
      <c r="A394" s="18"/>
      <c r="B394" s="34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</row>
    <row r="395">
      <c r="A395" s="18"/>
      <c r="B395" s="34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</row>
    <row r="396">
      <c r="A396" s="18"/>
      <c r="B396" s="34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</row>
    <row r="397">
      <c r="A397" s="18"/>
      <c r="B397" s="34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</row>
    <row r="398">
      <c r="A398" s="18"/>
      <c r="B398" s="34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</row>
    <row r="399">
      <c r="A399" s="18"/>
      <c r="B399" s="34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00">
      <c r="A400" s="18"/>
      <c r="B400" s="34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</row>
    <row r="401">
      <c r="A401" s="18"/>
      <c r="B401" s="34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</row>
    <row r="402">
      <c r="A402" s="18"/>
      <c r="B402" s="34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</row>
    <row r="403">
      <c r="A403" s="18"/>
      <c r="B403" s="34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</row>
    <row r="404">
      <c r="A404" s="18"/>
      <c r="B404" s="34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</row>
    <row r="405">
      <c r="A405" s="18"/>
      <c r="B405" s="34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</row>
    <row r="406">
      <c r="A406" s="18"/>
      <c r="B406" s="34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</row>
    <row r="407">
      <c r="A407" s="18"/>
      <c r="B407" s="34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</row>
    <row r="408">
      <c r="A408" s="18"/>
      <c r="B408" s="34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</row>
    <row r="409">
      <c r="A409" s="18"/>
      <c r="B409" s="34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</row>
    <row r="410">
      <c r="A410" s="18"/>
      <c r="B410" s="34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</row>
    <row r="411">
      <c r="A411" s="18"/>
      <c r="B411" s="34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</row>
    <row r="412">
      <c r="A412" s="18"/>
      <c r="B412" s="34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</row>
    <row r="413">
      <c r="A413" s="18"/>
      <c r="B413" s="34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</row>
    <row r="414">
      <c r="A414" s="18"/>
      <c r="B414" s="34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</row>
    <row r="415">
      <c r="A415" s="18"/>
      <c r="B415" s="34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</row>
    <row r="416">
      <c r="A416" s="18"/>
      <c r="B416" s="34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</row>
    <row r="417">
      <c r="A417" s="18"/>
      <c r="B417" s="34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</row>
    <row r="418">
      <c r="A418" s="18"/>
      <c r="B418" s="34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</row>
    <row r="419">
      <c r="A419" s="18"/>
      <c r="B419" s="34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</row>
    <row r="420">
      <c r="A420" s="18"/>
      <c r="B420" s="34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</row>
    <row r="421">
      <c r="A421" s="18"/>
      <c r="B421" s="34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</row>
    <row r="422">
      <c r="A422" s="18"/>
      <c r="B422" s="34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</row>
    <row r="423">
      <c r="A423" s="18"/>
      <c r="B423" s="34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</row>
    <row r="424">
      <c r="A424" s="18"/>
      <c r="B424" s="34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</row>
    <row r="425">
      <c r="A425" s="18"/>
      <c r="B425" s="34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</row>
    <row r="426">
      <c r="A426" s="18"/>
      <c r="B426" s="34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</row>
    <row r="427">
      <c r="A427" s="18"/>
      <c r="B427" s="34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</row>
    <row r="428">
      <c r="A428" s="18"/>
      <c r="B428" s="34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</row>
    <row r="429">
      <c r="A429" s="18"/>
      <c r="B429" s="34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</row>
    <row r="430">
      <c r="A430" s="18"/>
      <c r="B430" s="34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</row>
    <row r="431">
      <c r="A431" s="18"/>
      <c r="B431" s="34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</row>
    <row r="432">
      <c r="A432" s="18"/>
      <c r="B432" s="34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</row>
    <row r="433">
      <c r="A433" s="18"/>
      <c r="B433" s="34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</row>
    <row r="434">
      <c r="A434" s="18"/>
      <c r="B434" s="34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</row>
    <row r="435">
      <c r="A435" s="18"/>
      <c r="B435" s="34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</row>
    <row r="436">
      <c r="A436" s="18"/>
      <c r="B436" s="34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</row>
    <row r="437">
      <c r="A437" s="18"/>
      <c r="B437" s="34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>
      <c r="A438" s="18"/>
      <c r="B438" s="34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</row>
    <row r="439">
      <c r="A439" s="18"/>
      <c r="B439" s="34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</row>
    <row r="440">
      <c r="A440" s="18"/>
      <c r="B440" s="34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</row>
    <row r="441">
      <c r="A441" s="18"/>
      <c r="B441" s="34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</row>
    <row r="442">
      <c r="A442" s="18"/>
      <c r="B442" s="34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</row>
    <row r="443">
      <c r="A443" s="18"/>
      <c r="B443" s="34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</row>
    <row r="444">
      <c r="A444" s="18"/>
      <c r="B444" s="34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</row>
    <row r="445">
      <c r="A445" s="18"/>
      <c r="B445" s="34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</row>
    <row r="446">
      <c r="A446" s="18"/>
      <c r="B446" s="34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</row>
    <row r="447">
      <c r="A447" s="18"/>
      <c r="B447" s="34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</row>
    <row r="448">
      <c r="A448" s="18"/>
      <c r="B448" s="34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</row>
    <row r="449">
      <c r="A449" s="18"/>
      <c r="B449" s="34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</row>
    <row r="450">
      <c r="A450" s="18"/>
      <c r="B450" s="34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</row>
    <row r="451">
      <c r="A451" s="18"/>
      <c r="B451" s="34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</row>
    <row r="452">
      <c r="A452" s="18"/>
      <c r="B452" s="34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</row>
    <row r="453">
      <c r="A453" s="18"/>
      <c r="B453" s="34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</row>
    <row r="454">
      <c r="A454" s="18"/>
      <c r="B454" s="34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</row>
    <row r="455">
      <c r="A455" s="18"/>
      <c r="B455" s="34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</row>
    <row r="456">
      <c r="A456" s="18"/>
      <c r="B456" s="34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</row>
    <row r="457">
      <c r="A457" s="18"/>
      <c r="B457" s="34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</row>
    <row r="458">
      <c r="A458" s="18"/>
      <c r="B458" s="34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</row>
    <row r="459">
      <c r="A459" s="18"/>
      <c r="B459" s="34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</row>
    <row r="460">
      <c r="A460" s="18"/>
      <c r="B460" s="34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</row>
    <row r="461">
      <c r="A461" s="18"/>
      <c r="B461" s="34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</row>
    <row r="462">
      <c r="A462" s="18"/>
      <c r="B462" s="34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</row>
    <row r="463">
      <c r="A463" s="18"/>
      <c r="B463" s="34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</row>
    <row r="464">
      <c r="A464" s="18"/>
      <c r="B464" s="34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</row>
    <row r="465">
      <c r="A465" s="18"/>
      <c r="B465" s="34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</row>
    <row r="466">
      <c r="A466" s="18"/>
      <c r="B466" s="34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</row>
    <row r="467">
      <c r="A467" s="18"/>
      <c r="B467" s="34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</row>
    <row r="468">
      <c r="A468" s="18"/>
      <c r="B468" s="34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</row>
    <row r="469">
      <c r="A469" s="18"/>
      <c r="B469" s="34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</row>
    <row r="470">
      <c r="A470" s="18"/>
      <c r="B470" s="34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>
      <c r="A471" s="18"/>
      <c r="B471" s="34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</row>
    <row r="472">
      <c r="A472" s="18"/>
      <c r="B472" s="34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</row>
    <row r="473">
      <c r="A473" s="18"/>
      <c r="B473" s="34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</row>
    <row r="474">
      <c r="A474" s="18"/>
      <c r="B474" s="34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</row>
    <row r="475">
      <c r="A475" s="18"/>
      <c r="B475" s="34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</row>
    <row r="476">
      <c r="A476" s="18"/>
      <c r="B476" s="34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</row>
    <row r="477">
      <c r="A477" s="18"/>
      <c r="B477" s="34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</row>
    <row r="478">
      <c r="A478" s="18"/>
      <c r="B478" s="34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</row>
    <row r="479">
      <c r="A479" s="18"/>
      <c r="B479" s="34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</row>
    <row r="480">
      <c r="A480" s="18"/>
      <c r="B480" s="34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</row>
    <row r="481">
      <c r="A481" s="18"/>
      <c r="B481" s="34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</row>
    <row r="482">
      <c r="A482" s="18"/>
      <c r="B482" s="34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</row>
    <row r="483">
      <c r="A483" s="18"/>
      <c r="B483" s="34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</row>
    <row r="484">
      <c r="A484" s="18"/>
      <c r="B484" s="34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</row>
    <row r="485">
      <c r="A485" s="18"/>
      <c r="B485" s="34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</row>
    <row r="486">
      <c r="A486" s="18"/>
      <c r="B486" s="34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</row>
    <row r="487">
      <c r="A487" s="18"/>
      <c r="B487" s="34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</row>
    <row r="488">
      <c r="A488" s="18"/>
      <c r="B488" s="34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</row>
    <row r="489">
      <c r="A489" s="18"/>
      <c r="B489" s="34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</row>
    <row r="490">
      <c r="A490" s="18"/>
      <c r="B490" s="34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</row>
    <row r="491">
      <c r="A491" s="18"/>
      <c r="B491" s="34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</row>
    <row r="492">
      <c r="A492" s="18"/>
      <c r="B492" s="34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</row>
    <row r="493">
      <c r="A493" s="18"/>
      <c r="B493" s="34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</row>
    <row r="494">
      <c r="A494" s="18"/>
      <c r="B494" s="34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</row>
    <row r="495">
      <c r="A495" s="18"/>
      <c r="B495" s="34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</row>
    <row r="496">
      <c r="A496" s="18"/>
      <c r="B496" s="34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</row>
    <row r="497">
      <c r="A497" s="18"/>
      <c r="B497" s="34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</row>
    <row r="498">
      <c r="A498" s="18"/>
      <c r="B498" s="34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</row>
    <row r="499">
      <c r="A499" s="18"/>
      <c r="B499" s="34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</row>
    <row r="500">
      <c r="A500" s="18"/>
      <c r="B500" s="34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</row>
    <row r="501">
      <c r="A501" s="18"/>
      <c r="B501" s="34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</row>
    <row r="502">
      <c r="A502" s="18"/>
      <c r="B502" s="34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</row>
    <row r="503">
      <c r="A503" s="18"/>
      <c r="B503" s="34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>
      <c r="A504" s="18"/>
      <c r="B504" s="34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</row>
    <row r="505">
      <c r="A505" s="18"/>
      <c r="B505" s="34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</row>
    <row r="506">
      <c r="A506" s="18"/>
      <c r="B506" s="34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</row>
    <row r="507">
      <c r="A507" s="18"/>
      <c r="B507" s="34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</row>
    <row r="508">
      <c r="A508" s="18"/>
      <c r="B508" s="34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</row>
    <row r="509">
      <c r="A509" s="18"/>
      <c r="B509" s="34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</row>
    <row r="510">
      <c r="A510" s="18"/>
      <c r="B510" s="34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</row>
    <row r="511">
      <c r="A511" s="18"/>
      <c r="B511" s="34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</row>
    <row r="512">
      <c r="A512" s="18"/>
      <c r="B512" s="34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</row>
    <row r="513">
      <c r="A513" s="18"/>
      <c r="B513" s="34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</row>
    <row r="514">
      <c r="A514" s="18"/>
      <c r="B514" s="34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</row>
    <row r="515">
      <c r="A515" s="18"/>
      <c r="B515" s="34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</row>
    <row r="516">
      <c r="A516" s="18"/>
      <c r="B516" s="34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</row>
    <row r="517">
      <c r="A517" s="18"/>
      <c r="B517" s="34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</row>
    <row r="518">
      <c r="A518" s="18"/>
      <c r="B518" s="34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</row>
    <row r="519">
      <c r="A519" s="18"/>
      <c r="B519" s="34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</row>
    <row r="520">
      <c r="A520" s="18"/>
      <c r="B520" s="34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</row>
    <row r="521">
      <c r="A521" s="18"/>
      <c r="B521" s="34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</row>
    <row r="522">
      <c r="A522" s="18"/>
      <c r="B522" s="34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</row>
    <row r="523">
      <c r="A523" s="18"/>
      <c r="B523" s="34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</row>
    <row r="524">
      <c r="A524" s="18"/>
      <c r="B524" s="34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</row>
    <row r="525">
      <c r="A525" s="18"/>
      <c r="B525" s="34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</row>
    <row r="526">
      <c r="A526" s="18"/>
      <c r="B526" s="34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</row>
    <row r="527">
      <c r="A527" s="18"/>
      <c r="B527" s="34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</row>
    <row r="528">
      <c r="A528" s="18"/>
      <c r="B528" s="34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</row>
    <row r="529">
      <c r="A529" s="18"/>
      <c r="B529" s="34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</row>
    <row r="530">
      <c r="A530" s="18"/>
      <c r="B530" s="34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</row>
    <row r="531">
      <c r="A531" s="18"/>
      <c r="B531" s="34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</row>
    <row r="532">
      <c r="A532" s="18"/>
      <c r="B532" s="34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</row>
    <row r="533">
      <c r="A533" s="18"/>
      <c r="B533" s="34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</row>
    <row r="534">
      <c r="A534" s="18"/>
      <c r="B534" s="34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</row>
    <row r="535">
      <c r="A535" s="18"/>
      <c r="B535" s="34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</row>
    <row r="536">
      <c r="A536" s="18"/>
      <c r="B536" s="34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>
      <c r="A537" s="18"/>
      <c r="B537" s="34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</row>
    <row r="538">
      <c r="A538" s="18"/>
      <c r="B538" s="34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</row>
    <row r="539">
      <c r="A539" s="18"/>
      <c r="B539" s="34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</row>
    <row r="540">
      <c r="A540" s="18"/>
      <c r="B540" s="34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</row>
    <row r="541">
      <c r="A541" s="18"/>
      <c r="B541" s="34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</row>
    <row r="542">
      <c r="A542" s="18"/>
      <c r="B542" s="34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</row>
    <row r="543">
      <c r="A543" s="18"/>
      <c r="B543" s="34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</row>
    <row r="544">
      <c r="A544" s="18"/>
      <c r="B544" s="34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</row>
    <row r="545">
      <c r="A545" s="18"/>
      <c r="B545" s="34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</row>
    <row r="546">
      <c r="A546" s="18"/>
      <c r="B546" s="34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</row>
    <row r="547">
      <c r="A547" s="18"/>
      <c r="B547" s="34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</row>
    <row r="548">
      <c r="A548" s="18"/>
      <c r="B548" s="34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</row>
    <row r="549">
      <c r="A549" s="18"/>
      <c r="B549" s="34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</row>
    <row r="550">
      <c r="A550" s="18"/>
      <c r="B550" s="34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</row>
    <row r="551">
      <c r="A551" s="18"/>
      <c r="B551" s="34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</row>
    <row r="552">
      <c r="A552" s="18"/>
      <c r="B552" s="34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</row>
    <row r="553">
      <c r="A553" s="18"/>
      <c r="B553" s="34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</row>
    <row r="554">
      <c r="A554" s="18"/>
      <c r="B554" s="34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</row>
    <row r="555">
      <c r="A555" s="18"/>
      <c r="B555" s="34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</row>
    <row r="556">
      <c r="A556" s="18"/>
      <c r="B556" s="34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</row>
    <row r="557">
      <c r="A557" s="18"/>
      <c r="B557" s="34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</row>
    <row r="558">
      <c r="A558" s="18"/>
      <c r="B558" s="34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</row>
    <row r="559">
      <c r="A559" s="18"/>
      <c r="B559" s="34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</row>
    <row r="560">
      <c r="A560" s="18"/>
      <c r="B560" s="34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</row>
    <row r="561">
      <c r="A561" s="18"/>
      <c r="B561" s="34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</row>
    <row r="562">
      <c r="A562" s="18"/>
      <c r="B562" s="34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</row>
    <row r="563">
      <c r="A563" s="18"/>
      <c r="B563" s="34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</row>
    <row r="564">
      <c r="A564" s="18"/>
      <c r="B564" s="34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</row>
    <row r="565">
      <c r="A565" s="18"/>
      <c r="B565" s="34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</row>
    <row r="566">
      <c r="A566" s="18"/>
      <c r="B566" s="34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</row>
    <row r="567">
      <c r="A567" s="18"/>
      <c r="B567" s="34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</row>
    <row r="568">
      <c r="A568" s="18"/>
      <c r="B568" s="34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</row>
    <row r="569">
      <c r="A569" s="18"/>
      <c r="B569" s="34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>
      <c r="A570" s="18"/>
      <c r="B570" s="34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</row>
    <row r="571">
      <c r="A571" s="18"/>
      <c r="B571" s="34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</row>
    <row r="572">
      <c r="A572" s="18"/>
      <c r="B572" s="34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</row>
    <row r="573">
      <c r="A573" s="18"/>
      <c r="B573" s="34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</row>
    <row r="574">
      <c r="A574" s="18"/>
      <c r="B574" s="34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</row>
    <row r="575">
      <c r="A575" s="18"/>
      <c r="B575" s="34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</row>
    <row r="576">
      <c r="A576" s="18"/>
      <c r="B576" s="34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</row>
    <row r="577">
      <c r="A577" s="18"/>
      <c r="B577" s="34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</row>
    <row r="578">
      <c r="A578" s="18"/>
      <c r="B578" s="34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</row>
    <row r="579">
      <c r="A579" s="18"/>
      <c r="B579" s="34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</row>
    <row r="580">
      <c r="A580" s="18"/>
      <c r="B580" s="34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</row>
    <row r="581">
      <c r="A581" s="18"/>
      <c r="B581" s="34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</row>
    <row r="582">
      <c r="A582" s="18"/>
      <c r="B582" s="34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</row>
    <row r="583">
      <c r="A583" s="18"/>
      <c r="B583" s="34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</row>
    <row r="584">
      <c r="A584" s="18"/>
      <c r="B584" s="34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  <row r="585">
      <c r="A585" s="18"/>
      <c r="B585" s="34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</row>
    <row r="586">
      <c r="A586" s="18"/>
      <c r="B586" s="34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</row>
    <row r="587">
      <c r="A587" s="18"/>
      <c r="B587" s="34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</row>
    <row r="588">
      <c r="A588" s="18"/>
      <c r="B588" s="34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</row>
    <row r="589">
      <c r="A589" s="18"/>
      <c r="B589" s="34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</row>
    <row r="590">
      <c r="A590" s="18"/>
      <c r="B590" s="34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</row>
    <row r="591">
      <c r="A591" s="18"/>
      <c r="B591" s="34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</row>
    <row r="592">
      <c r="A592" s="18"/>
      <c r="B592" s="34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</row>
    <row r="593">
      <c r="A593" s="18"/>
      <c r="B593" s="34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</row>
    <row r="594">
      <c r="A594" s="18"/>
      <c r="B594" s="34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</row>
    <row r="595">
      <c r="A595" s="18"/>
      <c r="B595" s="34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</row>
    <row r="596">
      <c r="A596" s="18"/>
      <c r="B596" s="34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</row>
    <row r="597">
      <c r="A597" s="18"/>
      <c r="B597" s="34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</row>
    <row r="598">
      <c r="A598" s="18"/>
      <c r="B598" s="34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</row>
    <row r="599">
      <c r="A599" s="18"/>
      <c r="B599" s="34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</row>
    <row r="600">
      <c r="A600" s="18"/>
      <c r="B600" s="34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</row>
    <row r="601">
      <c r="A601" s="18"/>
      <c r="B601" s="34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</row>
    <row r="602">
      <c r="A602" s="18"/>
      <c r="B602" s="34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>
      <c r="A603" s="18"/>
      <c r="B603" s="34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</row>
    <row r="604">
      <c r="A604" s="18"/>
      <c r="B604" s="34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</row>
    <row r="605">
      <c r="A605" s="18"/>
      <c r="B605" s="34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</row>
    <row r="606">
      <c r="A606" s="18"/>
      <c r="B606" s="34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</row>
    <row r="607">
      <c r="A607" s="18"/>
      <c r="B607" s="34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</row>
    <row r="608">
      <c r="A608" s="18"/>
      <c r="B608" s="34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</row>
    <row r="609">
      <c r="A609" s="18"/>
      <c r="B609" s="34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</row>
    <row r="610">
      <c r="A610" s="18"/>
      <c r="B610" s="34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</row>
    <row r="611">
      <c r="A611" s="18"/>
      <c r="B611" s="34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</row>
    <row r="612">
      <c r="A612" s="18"/>
      <c r="B612" s="34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</row>
    <row r="613">
      <c r="A613" s="18"/>
      <c r="B613" s="34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</row>
    <row r="614">
      <c r="A614" s="18"/>
      <c r="B614" s="34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</row>
    <row r="615">
      <c r="A615" s="18"/>
      <c r="B615" s="34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</row>
    <row r="616">
      <c r="A616" s="18"/>
      <c r="B616" s="34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</row>
    <row r="617">
      <c r="A617" s="18"/>
      <c r="B617" s="34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</row>
    <row r="618">
      <c r="A618" s="18"/>
      <c r="B618" s="34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</row>
    <row r="619">
      <c r="A619" s="18"/>
      <c r="B619" s="34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</row>
    <row r="620">
      <c r="A620" s="18"/>
      <c r="B620" s="34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</row>
    <row r="621">
      <c r="A621" s="18"/>
      <c r="B621" s="34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</row>
    <row r="622">
      <c r="A622" s="18"/>
      <c r="B622" s="34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</row>
    <row r="623">
      <c r="A623" s="18"/>
      <c r="B623" s="34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</row>
    <row r="624">
      <c r="A624" s="18"/>
      <c r="B624" s="34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</row>
    <row r="625">
      <c r="A625" s="18"/>
      <c r="B625" s="34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</row>
    <row r="626">
      <c r="A626" s="18"/>
      <c r="B626" s="34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</row>
    <row r="627">
      <c r="A627" s="18"/>
      <c r="B627" s="34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</row>
    <row r="628">
      <c r="A628" s="18"/>
      <c r="B628" s="34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</row>
    <row r="629">
      <c r="A629" s="18"/>
      <c r="B629" s="34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</row>
    <row r="630">
      <c r="A630" s="18"/>
      <c r="B630" s="34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</row>
    <row r="631">
      <c r="A631" s="18"/>
      <c r="B631" s="34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</row>
    <row r="632">
      <c r="A632" s="18"/>
      <c r="B632" s="34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</row>
    <row r="633">
      <c r="A633" s="18"/>
      <c r="B633" s="34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</row>
    <row r="634">
      <c r="A634" s="18"/>
      <c r="B634" s="34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</row>
    <row r="635">
      <c r="A635" s="18"/>
      <c r="B635" s="34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>
      <c r="A636" s="18"/>
      <c r="B636" s="34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</row>
    <row r="637">
      <c r="A637" s="18"/>
      <c r="B637" s="34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</row>
    <row r="638">
      <c r="A638" s="18"/>
      <c r="B638" s="34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</row>
    <row r="639">
      <c r="A639" s="18"/>
      <c r="B639" s="34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</row>
    <row r="640">
      <c r="A640" s="18"/>
      <c r="B640" s="34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</row>
    <row r="641">
      <c r="A641" s="18"/>
      <c r="B641" s="34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</row>
    <row r="642">
      <c r="A642" s="18"/>
      <c r="B642" s="34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</row>
    <row r="643">
      <c r="A643" s="18"/>
      <c r="B643" s="34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</row>
    <row r="644">
      <c r="A644" s="18"/>
      <c r="B644" s="34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</row>
    <row r="645">
      <c r="A645" s="18"/>
      <c r="B645" s="34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</row>
    <row r="646">
      <c r="A646" s="18"/>
      <c r="B646" s="34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</row>
    <row r="647">
      <c r="A647" s="18"/>
      <c r="B647" s="34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</row>
    <row r="648">
      <c r="A648" s="18"/>
      <c r="B648" s="34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</row>
    <row r="649">
      <c r="A649" s="18"/>
      <c r="B649" s="34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</row>
    <row r="650">
      <c r="A650" s="18"/>
      <c r="B650" s="34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</row>
    <row r="651">
      <c r="A651" s="18"/>
      <c r="B651" s="34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</row>
    <row r="652">
      <c r="A652" s="18"/>
      <c r="B652" s="34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</row>
    <row r="653">
      <c r="A653" s="18"/>
      <c r="B653" s="34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</row>
    <row r="654">
      <c r="A654" s="18"/>
      <c r="B654" s="34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</row>
    <row r="655">
      <c r="A655" s="18"/>
      <c r="B655" s="34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</row>
    <row r="656">
      <c r="A656" s="18"/>
      <c r="B656" s="34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</row>
    <row r="657">
      <c r="A657" s="18"/>
      <c r="B657" s="34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</row>
    <row r="658">
      <c r="A658" s="18"/>
      <c r="B658" s="34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</row>
    <row r="659">
      <c r="A659" s="18"/>
      <c r="B659" s="34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</row>
    <row r="660">
      <c r="A660" s="18"/>
      <c r="B660" s="34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</row>
    <row r="661">
      <c r="A661" s="18"/>
      <c r="B661" s="34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</row>
    <row r="662">
      <c r="A662" s="18"/>
      <c r="B662" s="34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</row>
    <row r="663">
      <c r="A663" s="18"/>
      <c r="B663" s="34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</row>
    <row r="664">
      <c r="A664" s="18"/>
      <c r="B664" s="34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</row>
    <row r="665">
      <c r="A665" s="18"/>
      <c r="B665" s="34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</row>
    <row r="666">
      <c r="A666" s="18"/>
      <c r="B666" s="34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</row>
    <row r="667">
      <c r="A667" s="18"/>
      <c r="B667" s="34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</row>
    <row r="668">
      <c r="A668" s="18"/>
      <c r="B668" s="34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>
      <c r="A669" s="18"/>
      <c r="B669" s="34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</row>
    <row r="670">
      <c r="A670" s="18"/>
      <c r="B670" s="34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</row>
    <row r="671">
      <c r="A671" s="18"/>
      <c r="B671" s="34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</row>
    <row r="672">
      <c r="A672" s="18"/>
      <c r="B672" s="34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</row>
    <row r="673">
      <c r="A673" s="18"/>
      <c r="B673" s="34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</row>
    <row r="674">
      <c r="A674" s="18"/>
      <c r="B674" s="34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</row>
    <row r="675">
      <c r="A675" s="18"/>
      <c r="B675" s="34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</row>
    <row r="676">
      <c r="A676" s="18"/>
      <c r="B676" s="34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</row>
    <row r="677">
      <c r="A677" s="18"/>
      <c r="B677" s="34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</row>
    <row r="678">
      <c r="A678" s="18"/>
      <c r="B678" s="34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</row>
    <row r="679">
      <c r="A679" s="18"/>
      <c r="B679" s="34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</row>
    <row r="680">
      <c r="A680" s="18"/>
      <c r="B680" s="34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</row>
    <row r="681">
      <c r="A681" s="18"/>
      <c r="B681" s="34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</row>
    <row r="682">
      <c r="A682" s="18"/>
      <c r="B682" s="34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</row>
    <row r="683">
      <c r="A683" s="18"/>
      <c r="B683" s="34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</row>
    <row r="684">
      <c r="A684" s="18"/>
      <c r="B684" s="34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</row>
    <row r="685">
      <c r="A685" s="18"/>
      <c r="B685" s="34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</row>
    <row r="686">
      <c r="A686" s="18"/>
      <c r="B686" s="34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</row>
    <row r="687">
      <c r="A687" s="18"/>
      <c r="B687" s="34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</row>
    <row r="688">
      <c r="A688" s="18"/>
      <c r="B688" s="34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</row>
    <row r="689">
      <c r="A689" s="18"/>
      <c r="B689" s="34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</row>
    <row r="690">
      <c r="A690" s="18"/>
      <c r="B690" s="34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</row>
    <row r="691">
      <c r="A691" s="18"/>
      <c r="B691" s="34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</row>
    <row r="692">
      <c r="A692" s="18"/>
      <c r="B692" s="34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</row>
    <row r="693">
      <c r="A693" s="18"/>
      <c r="B693" s="34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</row>
    <row r="694">
      <c r="A694" s="18"/>
      <c r="B694" s="34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</row>
    <row r="695">
      <c r="A695" s="18"/>
      <c r="B695" s="34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</row>
    <row r="696">
      <c r="A696" s="18"/>
      <c r="B696" s="34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</row>
    <row r="697">
      <c r="A697" s="18"/>
      <c r="B697" s="34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</row>
    <row r="698">
      <c r="A698" s="18"/>
      <c r="B698" s="34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</row>
    <row r="699">
      <c r="A699" s="18"/>
      <c r="B699" s="34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</row>
    <row r="700">
      <c r="A700" s="18"/>
      <c r="B700" s="34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</row>
    <row r="701">
      <c r="A701" s="18"/>
      <c r="B701" s="34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>
      <c r="A702" s="18"/>
      <c r="B702" s="34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</row>
    <row r="703">
      <c r="A703" s="18"/>
      <c r="B703" s="34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</row>
    <row r="704">
      <c r="A704" s="18"/>
      <c r="B704" s="34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</row>
    <row r="705">
      <c r="A705" s="18"/>
      <c r="B705" s="34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</row>
    <row r="706">
      <c r="A706" s="18"/>
      <c r="B706" s="34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</row>
    <row r="707">
      <c r="A707" s="18"/>
      <c r="B707" s="34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</row>
    <row r="708">
      <c r="A708" s="18"/>
      <c r="B708" s="34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</row>
    <row r="709">
      <c r="A709" s="18"/>
      <c r="B709" s="34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</row>
    <row r="710">
      <c r="A710" s="18"/>
      <c r="B710" s="34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</row>
    <row r="711">
      <c r="A711" s="18"/>
      <c r="B711" s="34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</row>
    <row r="712">
      <c r="A712" s="18"/>
      <c r="B712" s="34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</row>
    <row r="713">
      <c r="A713" s="18"/>
      <c r="B713" s="34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</row>
    <row r="714">
      <c r="A714" s="18"/>
      <c r="B714" s="34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</row>
    <row r="715">
      <c r="A715" s="18"/>
      <c r="B715" s="34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</row>
    <row r="716">
      <c r="A716" s="18"/>
      <c r="B716" s="34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</row>
    <row r="717">
      <c r="A717" s="18"/>
      <c r="B717" s="34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</row>
    <row r="718">
      <c r="A718" s="18"/>
      <c r="B718" s="34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</row>
    <row r="719">
      <c r="A719" s="18"/>
      <c r="B719" s="34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</row>
    <row r="720">
      <c r="A720" s="18"/>
      <c r="B720" s="34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</row>
    <row r="721">
      <c r="A721" s="18"/>
      <c r="B721" s="34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</row>
    <row r="722">
      <c r="A722" s="18"/>
      <c r="B722" s="34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</row>
    <row r="723">
      <c r="A723" s="18"/>
      <c r="B723" s="34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</row>
    <row r="724">
      <c r="A724" s="18"/>
      <c r="B724" s="34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</row>
    <row r="725">
      <c r="A725" s="18"/>
      <c r="B725" s="34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</row>
    <row r="726">
      <c r="A726" s="18"/>
      <c r="B726" s="34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</row>
    <row r="727">
      <c r="A727" s="18"/>
      <c r="B727" s="34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</row>
    <row r="728">
      <c r="A728" s="18"/>
      <c r="B728" s="34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</row>
    <row r="729">
      <c r="A729" s="18"/>
      <c r="B729" s="34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</row>
    <row r="730">
      <c r="A730" s="18"/>
      <c r="B730" s="34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</row>
    <row r="731">
      <c r="A731" s="18"/>
      <c r="B731" s="34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</row>
    <row r="732">
      <c r="A732" s="18"/>
      <c r="B732" s="34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</row>
    <row r="733">
      <c r="A733" s="18"/>
      <c r="B733" s="34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</row>
    <row r="734">
      <c r="A734" s="18"/>
      <c r="B734" s="34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>
      <c r="A735" s="18"/>
      <c r="B735" s="34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</row>
    <row r="736">
      <c r="A736" s="18"/>
      <c r="B736" s="34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</row>
    <row r="737">
      <c r="A737" s="18"/>
      <c r="B737" s="34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</row>
    <row r="738">
      <c r="A738" s="18"/>
      <c r="B738" s="34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</row>
    <row r="739">
      <c r="A739" s="18"/>
      <c r="B739" s="34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</row>
    <row r="740">
      <c r="A740" s="18"/>
      <c r="B740" s="34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</row>
    <row r="741">
      <c r="A741" s="18"/>
      <c r="B741" s="34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</row>
    <row r="742">
      <c r="A742" s="18"/>
      <c r="B742" s="34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</row>
    <row r="743">
      <c r="A743" s="18"/>
      <c r="B743" s="34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</row>
    <row r="744">
      <c r="A744" s="18"/>
      <c r="B744" s="34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</row>
    <row r="745">
      <c r="A745" s="18"/>
      <c r="B745" s="34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</row>
    <row r="746">
      <c r="A746" s="18"/>
      <c r="B746" s="34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</row>
    <row r="747">
      <c r="A747" s="18"/>
      <c r="B747" s="34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</row>
    <row r="748">
      <c r="A748" s="18"/>
      <c r="B748" s="34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</row>
    <row r="749">
      <c r="A749" s="18"/>
      <c r="B749" s="34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</row>
    <row r="750">
      <c r="A750" s="18"/>
      <c r="B750" s="34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</row>
    <row r="751">
      <c r="A751" s="18"/>
      <c r="B751" s="34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</row>
    <row r="752">
      <c r="A752" s="18"/>
      <c r="B752" s="34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</row>
    <row r="753">
      <c r="A753" s="18"/>
      <c r="B753" s="34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</row>
    <row r="754">
      <c r="A754" s="18"/>
      <c r="B754" s="34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</row>
    <row r="755">
      <c r="A755" s="18"/>
      <c r="B755" s="34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</row>
    <row r="756">
      <c r="A756" s="18"/>
      <c r="B756" s="34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</row>
    <row r="757">
      <c r="A757" s="18"/>
      <c r="B757" s="34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</row>
    <row r="758">
      <c r="A758" s="18"/>
      <c r="B758" s="34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</row>
    <row r="759">
      <c r="A759" s="18"/>
      <c r="B759" s="34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</row>
    <row r="760">
      <c r="A760" s="18"/>
      <c r="B760" s="34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</row>
    <row r="761">
      <c r="A761" s="18"/>
      <c r="B761" s="34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</row>
    <row r="762">
      <c r="A762" s="18"/>
      <c r="B762" s="34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</row>
    <row r="763">
      <c r="A763" s="18"/>
      <c r="B763" s="34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</row>
    <row r="764">
      <c r="A764" s="18"/>
      <c r="B764" s="34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</row>
    <row r="765">
      <c r="A765" s="18"/>
      <c r="B765" s="34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</row>
    <row r="766">
      <c r="A766" s="18"/>
      <c r="B766" s="34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</row>
    <row r="767">
      <c r="A767" s="18"/>
      <c r="B767" s="34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>
      <c r="A768" s="18"/>
      <c r="B768" s="34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</row>
    <row r="769">
      <c r="A769" s="18"/>
      <c r="B769" s="34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</row>
    <row r="770">
      <c r="A770" s="18"/>
      <c r="B770" s="34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</row>
    <row r="771">
      <c r="A771" s="18"/>
      <c r="B771" s="34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</row>
    <row r="772">
      <c r="A772" s="18"/>
      <c r="B772" s="34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</row>
    <row r="773">
      <c r="A773" s="18"/>
      <c r="B773" s="34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</row>
    <row r="774">
      <c r="A774" s="18"/>
      <c r="B774" s="34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</row>
    <row r="775">
      <c r="A775" s="18"/>
      <c r="B775" s="34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</row>
    <row r="776">
      <c r="A776" s="18"/>
      <c r="B776" s="34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</row>
    <row r="777">
      <c r="A777" s="18"/>
      <c r="B777" s="34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</row>
    <row r="778">
      <c r="A778" s="18"/>
      <c r="B778" s="34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</row>
    <row r="779">
      <c r="A779" s="18"/>
      <c r="B779" s="34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</row>
    <row r="780">
      <c r="A780" s="18"/>
      <c r="B780" s="34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</row>
    <row r="781">
      <c r="A781" s="18"/>
      <c r="B781" s="34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</row>
    <row r="782">
      <c r="A782" s="18"/>
      <c r="B782" s="34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</row>
    <row r="783">
      <c r="A783" s="18"/>
      <c r="B783" s="34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</row>
    <row r="784">
      <c r="A784" s="18"/>
      <c r="B784" s="34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</row>
    <row r="785">
      <c r="A785" s="18"/>
      <c r="B785" s="34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</row>
    <row r="786">
      <c r="A786" s="18"/>
      <c r="B786" s="34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</row>
    <row r="787">
      <c r="A787" s="18"/>
      <c r="B787" s="34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</row>
    <row r="788">
      <c r="A788" s="18"/>
      <c r="B788" s="34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</row>
    <row r="789">
      <c r="A789" s="18"/>
      <c r="B789" s="34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</row>
    <row r="790">
      <c r="A790" s="18"/>
      <c r="B790" s="34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</row>
    <row r="791">
      <c r="A791" s="18"/>
      <c r="B791" s="34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</row>
    <row r="792">
      <c r="A792" s="18"/>
      <c r="B792" s="34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</row>
    <row r="793">
      <c r="A793" s="18"/>
      <c r="B793" s="34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</row>
    <row r="794">
      <c r="A794" s="18"/>
      <c r="B794" s="34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</row>
    <row r="795">
      <c r="A795" s="18"/>
      <c r="B795" s="34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</row>
    <row r="796">
      <c r="A796" s="18"/>
      <c r="B796" s="34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</row>
    <row r="797">
      <c r="A797" s="18"/>
      <c r="B797" s="34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</row>
    <row r="798">
      <c r="A798" s="18"/>
      <c r="B798" s="34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</row>
    <row r="799">
      <c r="A799" s="18"/>
      <c r="B799" s="34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</row>
    <row r="800">
      <c r="A800" s="18"/>
      <c r="B800" s="34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>
      <c r="A801" s="18"/>
      <c r="B801" s="34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</row>
    <row r="802">
      <c r="A802" s="18"/>
      <c r="B802" s="34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</row>
    <row r="803">
      <c r="A803" s="18"/>
      <c r="B803" s="34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</row>
    <row r="804">
      <c r="A804" s="18"/>
      <c r="B804" s="34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</row>
    <row r="805">
      <c r="A805" s="18"/>
      <c r="B805" s="34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</row>
    <row r="806">
      <c r="A806" s="18"/>
      <c r="B806" s="34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</row>
    <row r="807">
      <c r="A807" s="18"/>
      <c r="B807" s="34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</row>
    <row r="808">
      <c r="A808" s="18"/>
      <c r="B808" s="34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</row>
    <row r="809">
      <c r="A809" s="18"/>
      <c r="B809" s="34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</row>
    <row r="810">
      <c r="A810" s="18"/>
      <c r="B810" s="34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</row>
    <row r="811">
      <c r="A811" s="18"/>
      <c r="B811" s="34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</row>
    <row r="812">
      <c r="A812" s="18"/>
      <c r="B812" s="34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</row>
    <row r="813">
      <c r="A813" s="18"/>
      <c r="B813" s="34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</row>
    <row r="814">
      <c r="A814" s="18"/>
      <c r="B814" s="34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</row>
    <row r="815">
      <c r="A815" s="18"/>
      <c r="B815" s="34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</row>
    <row r="816">
      <c r="A816" s="18"/>
      <c r="B816" s="34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</row>
    <row r="817">
      <c r="A817" s="18"/>
      <c r="B817" s="34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</row>
    <row r="818">
      <c r="A818" s="18"/>
      <c r="B818" s="34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</row>
    <row r="819">
      <c r="A819" s="18"/>
      <c r="B819" s="34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</row>
    <row r="820">
      <c r="A820" s="18"/>
      <c r="B820" s="34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</row>
    <row r="821">
      <c r="A821" s="18"/>
      <c r="B821" s="34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</row>
    <row r="822">
      <c r="A822" s="18"/>
      <c r="B822" s="34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</row>
    <row r="823">
      <c r="A823" s="18"/>
      <c r="B823" s="34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</row>
    <row r="824">
      <c r="A824" s="18"/>
      <c r="B824" s="34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</row>
    <row r="825">
      <c r="A825" s="18"/>
      <c r="B825" s="34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</row>
    <row r="826">
      <c r="A826" s="18"/>
      <c r="B826" s="34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</row>
    <row r="827">
      <c r="A827" s="18"/>
      <c r="B827" s="34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</row>
    <row r="828">
      <c r="A828" s="18"/>
      <c r="B828" s="34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</row>
    <row r="829">
      <c r="A829" s="18"/>
      <c r="B829" s="34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</row>
    <row r="830">
      <c r="A830" s="18"/>
      <c r="B830" s="34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</row>
    <row r="831">
      <c r="A831" s="18"/>
      <c r="B831" s="34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</row>
    <row r="832">
      <c r="A832" s="18"/>
      <c r="B832" s="34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</row>
    <row r="833">
      <c r="A833" s="18"/>
      <c r="B833" s="34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>
      <c r="A834" s="18"/>
      <c r="B834" s="34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</row>
    <row r="835">
      <c r="A835" s="18"/>
      <c r="B835" s="34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</row>
    <row r="836">
      <c r="A836" s="18"/>
      <c r="B836" s="34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</row>
    <row r="837">
      <c r="A837" s="18"/>
      <c r="B837" s="34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</row>
    <row r="838">
      <c r="A838" s="18"/>
      <c r="B838" s="34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</row>
    <row r="839">
      <c r="A839" s="18"/>
      <c r="B839" s="34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</row>
    <row r="840">
      <c r="A840" s="18"/>
      <c r="B840" s="34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</row>
    <row r="841">
      <c r="A841" s="18"/>
      <c r="B841" s="34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</row>
    <row r="842">
      <c r="A842" s="18"/>
      <c r="B842" s="34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</row>
    <row r="843">
      <c r="A843" s="18"/>
      <c r="B843" s="34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</row>
    <row r="844">
      <c r="A844" s="18"/>
      <c r="B844" s="34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</row>
    <row r="845">
      <c r="A845" s="18"/>
      <c r="B845" s="34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</row>
    <row r="846">
      <c r="A846" s="18"/>
      <c r="B846" s="34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</row>
    <row r="847">
      <c r="A847" s="18"/>
      <c r="B847" s="34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</row>
    <row r="848">
      <c r="A848" s="18"/>
      <c r="B848" s="34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</row>
    <row r="849">
      <c r="A849" s="18"/>
      <c r="B849" s="34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</row>
    <row r="850">
      <c r="A850" s="18"/>
      <c r="B850" s="34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</row>
    <row r="851">
      <c r="A851" s="18"/>
      <c r="B851" s="34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</row>
    <row r="852">
      <c r="A852" s="18"/>
      <c r="B852" s="34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</row>
    <row r="853">
      <c r="A853" s="18"/>
      <c r="B853" s="34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</row>
    <row r="854">
      <c r="A854" s="18"/>
      <c r="B854" s="34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</row>
    <row r="855">
      <c r="A855" s="18"/>
      <c r="B855" s="34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</row>
    <row r="856">
      <c r="A856" s="18"/>
      <c r="B856" s="34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</row>
    <row r="857">
      <c r="A857" s="18"/>
      <c r="B857" s="34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</row>
    <row r="858">
      <c r="A858" s="18"/>
      <c r="B858" s="34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</row>
    <row r="859">
      <c r="A859" s="18"/>
      <c r="B859" s="34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</row>
    <row r="860">
      <c r="A860" s="18"/>
      <c r="B860" s="34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</row>
    <row r="861">
      <c r="A861" s="18"/>
      <c r="B861" s="34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</row>
    <row r="862">
      <c r="A862" s="18"/>
      <c r="B862" s="34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</row>
    <row r="863">
      <c r="A863" s="18"/>
      <c r="B863" s="34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</row>
    <row r="864">
      <c r="A864" s="18"/>
      <c r="B864" s="34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</row>
    <row r="865">
      <c r="A865" s="18"/>
      <c r="B865" s="34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</row>
    <row r="866">
      <c r="A866" s="18"/>
      <c r="B866" s="34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</row>
    <row r="867">
      <c r="A867" s="18"/>
      <c r="B867" s="34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</row>
    <row r="868">
      <c r="A868" s="18"/>
      <c r="B868" s="34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</row>
    <row r="869">
      <c r="A869" s="18"/>
      <c r="B869" s="34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</row>
    <row r="870">
      <c r="A870" s="18"/>
      <c r="B870" s="34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</row>
    <row r="871">
      <c r="A871" s="18"/>
      <c r="B871" s="34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</row>
    <row r="872">
      <c r="A872" s="18"/>
      <c r="B872" s="34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</row>
    <row r="873">
      <c r="A873" s="18"/>
      <c r="B873" s="34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</row>
    <row r="874">
      <c r="A874" s="18"/>
      <c r="B874" s="34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</row>
    <row r="875">
      <c r="A875" s="18"/>
      <c r="B875" s="34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</row>
    <row r="876">
      <c r="A876" s="18"/>
      <c r="B876" s="34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</row>
    <row r="877">
      <c r="A877" s="18"/>
      <c r="B877" s="34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</row>
    <row r="878">
      <c r="A878" s="18"/>
      <c r="B878" s="34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</row>
    <row r="879">
      <c r="A879" s="18"/>
      <c r="B879" s="34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</row>
    <row r="880">
      <c r="A880" s="18"/>
      <c r="B880" s="34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</row>
    <row r="881">
      <c r="A881" s="18"/>
      <c r="B881" s="34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</row>
    <row r="882">
      <c r="A882" s="18"/>
      <c r="B882" s="34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</row>
    <row r="883">
      <c r="A883" s="18"/>
      <c r="B883" s="34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</row>
    <row r="884">
      <c r="A884" s="18"/>
      <c r="B884" s="34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</row>
    <row r="885">
      <c r="A885" s="18"/>
      <c r="B885" s="34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</row>
    <row r="886">
      <c r="A886" s="18"/>
      <c r="B886" s="34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</row>
    <row r="887">
      <c r="A887" s="18"/>
      <c r="B887" s="34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</row>
    <row r="888">
      <c r="A888" s="18"/>
      <c r="B888" s="34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</row>
    <row r="889">
      <c r="A889" s="18"/>
      <c r="B889" s="34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</row>
    <row r="890">
      <c r="A890" s="18"/>
      <c r="B890" s="34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</row>
    <row r="891">
      <c r="A891" s="18"/>
      <c r="B891" s="34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</row>
    <row r="892">
      <c r="A892" s="18"/>
      <c r="B892" s="34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</row>
    <row r="893">
      <c r="A893" s="18"/>
      <c r="B893" s="34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</row>
    <row r="894">
      <c r="A894" s="18"/>
      <c r="B894" s="34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</row>
    <row r="895">
      <c r="A895" s="18"/>
      <c r="B895" s="34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</row>
    <row r="896">
      <c r="A896" s="18"/>
      <c r="B896" s="34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</row>
    <row r="897">
      <c r="A897" s="18"/>
      <c r="B897" s="34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</row>
    <row r="898">
      <c r="A898" s="18"/>
      <c r="B898" s="34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</row>
    <row r="899">
      <c r="A899" s="18"/>
      <c r="B899" s="34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</row>
    <row r="900">
      <c r="A900" s="18"/>
      <c r="B900" s="34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</row>
    <row r="901">
      <c r="A901" s="18"/>
      <c r="B901" s="34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</row>
    <row r="902">
      <c r="A902" s="18"/>
      <c r="B902" s="34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</row>
    <row r="903">
      <c r="A903" s="18"/>
      <c r="B903" s="34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</row>
    <row r="904">
      <c r="A904" s="18"/>
      <c r="B904" s="34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</row>
    <row r="905">
      <c r="A905" s="18"/>
      <c r="B905" s="34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</row>
    <row r="906">
      <c r="A906" s="18"/>
      <c r="B906" s="34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</row>
    <row r="907">
      <c r="A907" s="18"/>
      <c r="B907" s="34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</row>
    <row r="908">
      <c r="A908" s="18"/>
      <c r="B908" s="34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</row>
    <row r="909">
      <c r="A909" s="18"/>
      <c r="B909" s="34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</row>
    <row r="910">
      <c r="A910" s="18"/>
      <c r="B910" s="34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</row>
    <row r="911">
      <c r="A911" s="18"/>
      <c r="B911" s="34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</row>
    <row r="912">
      <c r="A912" s="18"/>
      <c r="B912" s="34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</row>
    <row r="913">
      <c r="A913" s="18"/>
      <c r="B913" s="34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</row>
    <row r="914">
      <c r="A914" s="18"/>
      <c r="B914" s="34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</row>
    <row r="915">
      <c r="A915" s="18"/>
      <c r="B915" s="34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</row>
    <row r="916">
      <c r="A916" s="18"/>
      <c r="B916" s="34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</row>
    <row r="917">
      <c r="A917" s="18"/>
      <c r="B917" s="34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</row>
    <row r="918">
      <c r="A918" s="18"/>
      <c r="B918" s="34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</row>
    <row r="919">
      <c r="A919" s="18"/>
      <c r="B919" s="34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</row>
    <row r="920">
      <c r="A920" s="18"/>
      <c r="B920" s="34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</row>
    <row r="921">
      <c r="A921" s="18"/>
      <c r="B921" s="34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</row>
    <row r="922">
      <c r="A922" s="18"/>
      <c r="B922" s="34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</row>
    <row r="923">
      <c r="A923" s="18"/>
      <c r="B923" s="34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</row>
    <row r="924">
      <c r="A924" s="18"/>
      <c r="B924" s="34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</row>
    <row r="925">
      <c r="A925" s="18"/>
      <c r="B925" s="34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</row>
    <row r="926">
      <c r="A926" s="18"/>
      <c r="B926" s="34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</row>
    <row r="927">
      <c r="A927" s="18"/>
      <c r="B927" s="34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</row>
    <row r="928">
      <c r="A928" s="18"/>
      <c r="B928" s="34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</row>
    <row r="929">
      <c r="A929" s="18"/>
      <c r="B929" s="34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</row>
    <row r="930">
      <c r="A930" s="18"/>
      <c r="B930" s="34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</row>
    <row r="931">
      <c r="A931" s="18"/>
      <c r="B931" s="34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</row>
    <row r="932">
      <c r="A932" s="18"/>
      <c r="B932" s="34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</row>
    <row r="933">
      <c r="A933" s="18"/>
      <c r="B933" s="34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</row>
    <row r="934">
      <c r="A934" s="18"/>
      <c r="B934" s="34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</row>
    <row r="935">
      <c r="A935" s="18"/>
      <c r="B935" s="34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</row>
    <row r="936">
      <c r="A936" s="18"/>
      <c r="B936" s="34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</row>
    <row r="937">
      <c r="A937" s="18"/>
      <c r="B937" s="34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</row>
    <row r="938">
      <c r="A938" s="18"/>
      <c r="B938" s="34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</row>
    <row r="939">
      <c r="A939" s="18"/>
      <c r="B939" s="34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</row>
    <row r="940">
      <c r="A940" s="18"/>
      <c r="B940" s="34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</row>
    <row r="941">
      <c r="A941" s="18"/>
      <c r="B941" s="34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</row>
    <row r="942">
      <c r="A942" s="18"/>
      <c r="B942" s="34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</row>
    <row r="943">
      <c r="A943" s="18"/>
      <c r="B943" s="34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</row>
    <row r="944">
      <c r="A944" s="18"/>
      <c r="B944" s="34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</row>
    <row r="945">
      <c r="A945" s="18"/>
      <c r="B945" s="34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</row>
    <row r="946">
      <c r="A946" s="18"/>
      <c r="B946" s="34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</row>
    <row r="947">
      <c r="A947" s="18"/>
      <c r="B947" s="34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</row>
    <row r="948">
      <c r="A948" s="18"/>
      <c r="B948" s="34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</row>
    <row r="949">
      <c r="A949" s="18"/>
      <c r="B949" s="34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</row>
    <row r="950">
      <c r="A950" s="18"/>
      <c r="B950" s="34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</row>
    <row r="951">
      <c r="A951" s="18"/>
      <c r="B951" s="34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</row>
    <row r="952">
      <c r="A952" s="18"/>
      <c r="B952" s="34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</row>
    <row r="953">
      <c r="A953" s="18"/>
      <c r="B953" s="34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</row>
    <row r="954">
      <c r="A954" s="18"/>
      <c r="B954" s="34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</row>
    <row r="955">
      <c r="A955" s="18"/>
      <c r="B955" s="34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</row>
    <row r="956">
      <c r="A956" s="18"/>
      <c r="B956" s="34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</row>
    <row r="957">
      <c r="A957" s="18"/>
      <c r="B957" s="34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</row>
    <row r="958">
      <c r="A958" s="18"/>
      <c r="B958" s="34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</row>
    <row r="959">
      <c r="A959" s="18"/>
      <c r="B959" s="34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</row>
    <row r="960">
      <c r="A960" s="18"/>
      <c r="B960" s="34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</row>
    <row r="961">
      <c r="A961" s="18"/>
      <c r="B961" s="34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</row>
    <row r="962">
      <c r="A962" s="18"/>
      <c r="B962" s="34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</row>
    <row r="963">
      <c r="A963" s="18"/>
      <c r="B963" s="34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</row>
    <row r="964">
      <c r="A964" s="18"/>
      <c r="B964" s="34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</row>
    <row r="965">
      <c r="A965" s="18"/>
      <c r="B965" s="34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</row>
    <row r="966">
      <c r="A966" s="18"/>
      <c r="B966" s="34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</row>
    <row r="967">
      <c r="A967" s="18"/>
      <c r="B967" s="34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</row>
    <row r="968">
      <c r="A968" s="18"/>
      <c r="B968" s="34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</row>
    <row r="969">
      <c r="A969" s="18"/>
      <c r="B969" s="34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</row>
    <row r="970">
      <c r="A970" s="18"/>
      <c r="B970" s="34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</row>
    <row r="971">
      <c r="A971" s="18"/>
      <c r="B971" s="34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</row>
    <row r="972">
      <c r="A972" s="18"/>
      <c r="B972" s="34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</row>
    <row r="973">
      <c r="A973" s="18"/>
      <c r="B973" s="34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</row>
    <row r="974">
      <c r="A974" s="18"/>
      <c r="B974" s="34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</row>
    <row r="975">
      <c r="A975" s="18"/>
      <c r="B975" s="34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</row>
    <row r="976">
      <c r="A976" s="18"/>
      <c r="B976" s="34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</row>
    <row r="977">
      <c r="A977" s="18"/>
      <c r="B977" s="34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</row>
    <row r="978">
      <c r="A978" s="18"/>
      <c r="B978" s="34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</row>
    <row r="979">
      <c r="A979" s="18"/>
      <c r="B979" s="34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</row>
    <row r="980">
      <c r="A980" s="18"/>
      <c r="B980" s="34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</row>
    <row r="981">
      <c r="A981" s="18"/>
      <c r="B981" s="34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</row>
    <row r="982">
      <c r="A982" s="18"/>
      <c r="B982" s="34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</row>
    <row r="983">
      <c r="A983" s="18"/>
      <c r="B983" s="34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</row>
    <row r="984">
      <c r="A984" s="18"/>
      <c r="B984" s="34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</row>
    <row r="985">
      <c r="A985" s="18"/>
      <c r="B985" s="34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</row>
    <row r="986">
      <c r="A986" s="18"/>
      <c r="B986" s="34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</row>
    <row r="987">
      <c r="A987" s="18"/>
      <c r="B987" s="34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</row>
    <row r="988">
      <c r="A988" s="18"/>
      <c r="B988" s="34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</row>
    <row r="989">
      <c r="A989" s="18"/>
      <c r="B989" s="34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</row>
    <row r="990">
      <c r="A990" s="18"/>
      <c r="B990" s="34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</row>
    <row r="991">
      <c r="A991" s="18"/>
      <c r="B991" s="34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</row>
    <row r="992">
      <c r="A992" s="18"/>
      <c r="B992" s="34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</row>
    <row r="993">
      <c r="A993" s="18"/>
      <c r="B993" s="34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</row>
    <row r="994">
      <c r="A994" s="18"/>
      <c r="B994" s="34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</row>
    <row r="995">
      <c r="A995" s="18"/>
      <c r="B995" s="34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</row>
    <row r="996">
      <c r="A996" s="18"/>
      <c r="B996" s="34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</row>
    <row r="997">
      <c r="A997" s="18"/>
      <c r="B997" s="34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</row>
    <row r="998">
      <c r="A998" s="18"/>
      <c r="B998" s="34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</row>
    <row r="999">
      <c r="A999" s="18"/>
      <c r="B999" s="34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</row>
    <row r="1000">
      <c r="A1000" s="18"/>
      <c r="B1000" s="34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</row>
  </sheetData>
  <autoFilter ref="$A$1:$B$24">
    <sortState ref="A1:B24">
      <sortCondition ref="B1:B24"/>
    </sortState>
  </autoFilter>
  <drawing r:id="rId1"/>
</worksheet>
</file>