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apl2013.csv"/>
    <sheet r:id="rId2" sheetId="2" name="Sheet1"/>
  </sheets>
  <calcPr fullCalcOnLoad="1"/>
</workbook>
</file>

<file path=xl/sharedStrings.xml><?xml version="1.0" encoding="utf-8"?>
<sst xmlns="http://schemas.openxmlformats.org/spreadsheetml/2006/main" count="27" uniqueCount="25">
  <si>
    <t>Date</t>
  </si>
  <si>
    <t>Open</t>
  </si>
  <si>
    <t>High</t>
  </si>
  <si>
    <t>Low</t>
  </si>
  <si>
    <t>Close</t>
  </si>
  <si>
    <t>Volume</t>
  </si>
  <si>
    <t>Adj Close</t>
  </si>
  <si>
    <t>AAPL Adj Close</t>
  </si>
  <si>
    <t>AAPL Cum. Ret.</t>
  </si>
  <si>
    <t>APPL Value</t>
  </si>
  <si>
    <t>GILD Adj Close</t>
  </si>
  <si>
    <t>GILD Cum. Ret.</t>
  </si>
  <si>
    <t>GILD Value</t>
  </si>
  <si>
    <t>SPY Adj Close</t>
  </si>
  <si>
    <t>SPY Cum. Ret.</t>
  </si>
  <si>
    <t>SPY Value</t>
  </si>
  <si>
    <t>Port. Value</t>
  </si>
  <si>
    <t>Cum. Port. Ret.</t>
  </si>
  <si>
    <t>Ra - Rb</t>
  </si>
  <si>
    <t>Portfolio Value</t>
  </si>
  <si>
    <t>APPL</t>
  </si>
  <si>
    <t>GILD</t>
  </si>
  <si>
    <t>Stdev</t>
  </si>
  <si>
    <t>Sharpe</t>
  </si>
  <si>
    <t>Cum. Ret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</si>
</sst>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008000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sz val="12"/>
      <color rgb="FF008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1" applyBorder="1" fontId="2" applyFont="1" fillId="0" applyAlignment="1">
      <alignment horizontal="left"/>
    </xf>
    <xf xfId="0" numFmtId="4" applyNumberFormat="1" borderId="1" applyBorder="1" fontId="5" applyFont="1" fillId="0" applyAlignment="1">
      <alignment horizontal="right"/>
    </xf>
    <xf xfId="0" numFmtId="7" applyNumberFormat="1" borderId="1" applyBorder="1" fontId="5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7" applyNumberFormat="1" borderId="1" applyBorder="1" fontId="7" applyFont="1" fillId="0" applyAlignment="1">
      <alignment horizontal="right"/>
    </xf>
    <xf xfId="0" numFmtId="4" applyNumberFormat="1" borderId="1" applyBorder="1" fontId="7" applyFont="1" fillId="0" applyAlignment="1">
      <alignment horizontal="right"/>
    </xf>
    <xf xfId="0" numFmtId="7" applyNumberFormat="1" borderId="1" applyBorder="1" fontId="1" applyFont="1" fillId="0" applyAlignment="1">
      <alignment horizontal="right"/>
    </xf>
    <xf xfId="0" numFmtId="7" applyNumberFormat="1" borderId="1" applyBorder="1" fontId="6" applyFont="1" fillId="0" applyAlignment="1">
      <alignment horizontal="right"/>
    </xf>
    <xf xfId="0" numFmtId="3" applyNumberFormat="1" borderId="1" applyBorder="1" fontId="6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7" applyFont="1" fillId="0" applyAlignment="1">
      <alignment horizontal="left"/>
    </xf>
    <xf xfId="0" numFmtId="164" applyNumberFormat="1" borderId="1" applyBorder="1" fontId="7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58"/>
  <sheetViews>
    <sheetView workbookViewId="0" tabSelected="1"/>
  </sheetViews>
  <sheetFormatPr defaultRowHeight="15" x14ac:dyDescent="0.25"/>
  <cols>
    <col min="1" max="1" style="4" width="14.147857142857141" customWidth="1" bestFit="1"/>
    <col min="2" max="2" style="5" width="14.147857142857141" customWidth="1" bestFit="1"/>
    <col min="3" max="3" style="25" width="16.719285714285714" customWidth="1" bestFit="1"/>
    <col min="4" max="4" style="26" width="15.005" customWidth="1" bestFit="1"/>
    <col min="5" max="5" style="5" width="12.862142857142858" customWidth="1" bestFit="1"/>
    <col min="6" max="6" style="25" width="15.005" customWidth="1" bestFit="1"/>
    <col min="7" max="7" style="26" width="15.005" customWidth="1" bestFit="1"/>
    <col min="8" max="8" style="5" width="12.005" customWidth="1" bestFit="1"/>
    <col min="9" max="9" style="26" width="13.290714285714287" customWidth="1" bestFit="1"/>
    <col min="10" max="10" style="26" width="14.290714285714287" customWidth="1" bestFit="1"/>
    <col min="11" max="11" style="25" width="10.862142857142858" customWidth="1" bestFit="1"/>
    <col min="12" max="12" style="26" width="18.005" customWidth="1" bestFit="1"/>
    <col min="13" max="13" style="26" width="10.862142857142858" customWidth="1" bestFit="1"/>
    <col min="14" max="14" style="27" width="14.147857142857141" customWidth="1" bestFit="1"/>
    <col min="15" max="15" style="28" width="16.005" customWidth="1" bestFit="1"/>
    <col min="16" max="16" style="5" width="7.719285714285714" customWidth="1" bestFit="1"/>
    <col min="17" max="17" style="5" width="7.147857142857143" customWidth="1" bestFit="1"/>
  </cols>
  <sheetData>
    <row x14ac:dyDescent="0.25" r="1" customHeight="1" ht="20.25">
      <c r="A1" s="7" t="s">
        <v>0</v>
      </c>
      <c r="B1" s="8" t="s">
        <v>7</v>
      </c>
      <c r="C1" s="9" t="s">
        <v>8</v>
      </c>
      <c r="D1" s="9" t="s">
        <v>9</v>
      </c>
      <c r="E1" s="8" t="s">
        <v>10</v>
      </c>
      <c r="F1" s="9" t="s">
        <v>11</v>
      </c>
      <c r="G1" s="9" t="s">
        <v>12</v>
      </c>
      <c r="H1" s="8" t="s">
        <v>13</v>
      </c>
      <c r="I1" s="9" t="s">
        <v>14</v>
      </c>
      <c r="J1" s="9" t="s">
        <v>15</v>
      </c>
      <c r="K1" s="10" t="s">
        <v>16</v>
      </c>
      <c r="L1" s="10" t="s">
        <v>17</v>
      </c>
      <c r="M1" s="10" t="s">
        <v>18</v>
      </c>
      <c r="N1" s="11"/>
      <c r="O1" s="12" t="s">
        <v>19</v>
      </c>
      <c r="P1" s="8" t="s">
        <v>20</v>
      </c>
      <c r="Q1" s="8" t="s">
        <v>21</v>
      </c>
    </row>
    <row x14ac:dyDescent="0.25" r="2" customHeight="1" ht="20.25">
      <c r="A2" s="1">
        <v>41276</v>
      </c>
      <c r="B2" s="2">
        <v>75.26</v>
      </c>
      <c r="C2" s="13">
        <f>B2/B$2</f>
      </c>
      <c r="D2" s="14">
        <f>P$2*$O$2*C2</f>
      </c>
      <c r="E2" s="2">
        <v>37.53</v>
      </c>
      <c r="F2" s="13">
        <f>E2/E$2</f>
      </c>
      <c r="G2" s="14">
        <f>Q$2*$O$2*F2</f>
      </c>
      <c r="H2" s="15">
        <v>141.2</v>
      </c>
      <c r="I2" s="13">
        <f>H2/H$2</f>
      </c>
      <c r="J2" s="14">
        <f>I2*O$5</f>
      </c>
      <c r="K2" s="16">
        <f>D2+G2</f>
      </c>
      <c r="L2" s="17">
        <f>K2/K$2</f>
      </c>
      <c r="M2" s="17">
        <f>L2-I2</f>
      </c>
      <c r="N2" s="11"/>
      <c r="O2" s="18">
        <v>1</v>
      </c>
      <c r="P2" s="2">
        <v>0.6</v>
      </c>
      <c r="Q2" s="2">
        <v>0.4</v>
      </c>
    </row>
    <row x14ac:dyDescent="0.25" r="3" customHeight="1" ht="20.25">
      <c r="A3" s="1">
        <v>41277</v>
      </c>
      <c r="B3" s="2">
        <v>74.31</v>
      </c>
      <c r="C3" s="13">
        <f>B3/B$2</f>
      </c>
      <c r="D3" s="14">
        <f>P$2*O$2*C3</f>
      </c>
      <c r="E3" s="2">
        <v>37.47</v>
      </c>
      <c r="F3" s="13">
        <f>E3/E$2</f>
      </c>
      <c r="G3" s="14">
        <f>Q$2*$O$2*F3</f>
      </c>
      <c r="H3" s="15">
        <v>140.88</v>
      </c>
      <c r="I3" s="13">
        <f>H3/H$2</f>
      </c>
      <c r="J3" s="14">
        <f>I3*O$5</f>
      </c>
      <c r="K3" s="16">
        <f>D3+G3</f>
      </c>
      <c r="L3" s="17">
        <f>K3/K$2</f>
      </c>
      <c r="M3" s="17">
        <f>L3-I3</f>
      </c>
      <c r="N3" s="11"/>
      <c r="O3" s="18"/>
      <c r="P3" s="2"/>
      <c r="Q3" s="2"/>
    </row>
    <row x14ac:dyDescent="0.25" r="4" customHeight="1" ht="20.25">
      <c r="A4" s="1">
        <v>41278</v>
      </c>
      <c r="B4" s="2">
        <v>72.24</v>
      </c>
      <c r="C4" s="13">
        <f>B4/B$2</f>
      </c>
      <c r="D4" s="14">
        <f>P$2*O$2*B4/B$2</f>
      </c>
      <c r="E4" s="2">
        <v>37.86</v>
      </c>
      <c r="F4" s="13">
        <f>E4/E$2</f>
      </c>
      <c r="G4" s="14">
        <f>Q$2*$O$2*F4</f>
      </c>
      <c r="H4" s="15">
        <v>141.5</v>
      </c>
      <c r="I4" s="13">
        <f>H4/H$2</f>
      </c>
      <c r="J4" s="14">
        <f>I4*O$5</f>
      </c>
      <c r="K4" s="16">
        <f>D4+G4</f>
      </c>
      <c r="L4" s="17">
        <f>K4/K$2</f>
      </c>
      <c r="M4" s="17">
        <f>L4-I4</f>
      </c>
      <c r="N4" s="11"/>
      <c r="O4" s="12" t="s">
        <v>15</v>
      </c>
      <c r="P4" s="2"/>
      <c r="Q4" s="2"/>
    </row>
    <row x14ac:dyDescent="0.25" r="5" customHeight="1" ht="20.25">
      <c r="A5" s="1">
        <v>41281</v>
      </c>
      <c r="B5" s="2">
        <v>71.81</v>
      </c>
      <c r="C5" s="13">
        <f>B5/B$2</f>
      </c>
      <c r="D5" s="14">
        <f>P$2*O$2*B5/B$2</f>
      </c>
      <c r="E5" s="2">
        <v>38.44</v>
      </c>
      <c r="F5" s="13">
        <f>E5/E$2</f>
      </c>
      <c r="G5" s="14">
        <f>Q$2*$O$2*F5</f>
      </c>
      <c r="H5" s="15">
        <v>141.11</v>
      </c>
      <c r="I5" s="13">
        <f>H5/H$2</f>
      </c>
      <c r="J5" s="14">
        <f>I5*O$5</f>
      </c>
      <c r="K5" s="16">
        <f>D5+G5</f>
      </c>
      <c r="L5" s="17">
        <f>K5/K$2</f>
      </c>
      <c r="M5" s="17">
        <f>L5-I5</f>
      </c>
      <c r="N5" s="11"/>
      <c r="O5" s="19">
        <v>1</v>
      </c>
      <c r="P5" s="2"/>
      <c r="Q5" s="2"/>
    </row>
    <row x14ac:dyDescent="0.25" r="6" customHeight="1" ht="20.25">
      <c r="A6" s="1">
        <v>41282</v>
      </c>
      <c r="B6" s="2">
        <v>72.01</v>
      </c>
      <c r="C6" s="13">
        <f>B6/B$2</f>
      </c>
      <c r="D6" s="14">
        <f>P$2*O$2*B6/B$2</f>
      </c>
      <c r="E6" s="2">
        <v>38.7</v>
      </c>
      <c r="F6" s="13">
        <f>E6/E$2</f>
      </c>
      <c r="G6" s="14">
        <f>Q$2*$O$2*F6</f>
      </c>
      <c r="H6" s="15">
        <v>140.71</v>
      </c>
      <c r="I6" s="13">
        <f>H6/H$2</f>
      </c>
      <c r="J6" s="14">
        <f>I6*O$5</f>
      </c>
      <c r="K6" s="16">
        <f>D6+G6</f>
      </c>
      <c r="L6" s="17">
        <f>K6/K$2</f>
      </c>
      <c r="M6" s="17">
        <f>L6-I6</f>
      </c>
      <c r="N6" s="11"/>
      <c r="O6" s="18"/>
      <c r="P6" s="2"/>
      <c r="Q6" s="2"/>
    </row>
    <row x14ac:dyDescent="0.25" r="7" customHeight="1" ht="20.25">
      <c r="A7" s="1">
        <v>41283</v>
      </c>
      <c r="B7" s="2">
        <v>70.88</v>
      </c>
      <c r="C7" s="13">
        <f>B7/B$2</f>
      </c>
      <c r="D7" s="14">
        <f>P$2*O$2*B7/B$2</f>
      </c>
      <c r="E7" s="2">
        <v>38.94</v>
      </c>
      <c r="F7" s="13">
        <f>E7/E$2</f>
      </c>
      <c r="G7" s="14">
        <f>Q$2*$O$2*F7</f>
      </c>
      <c r="H7" s="15">
        <v>141.06</v>
      </c>
      <c r="I7" s="13">
        <f>H7/H$2</f>
      </c>
      <c r="J7" s="14">
        <f>I7*O$5</f>
      </c>
      <c r="K7" s="16">
        <f>D7+G7</f>
      </c>
      <c r="L7" s="17">
        <f>K7/K$2</f>
      </c>
      <c r="M7" s="17">
        <f>L7-I7</f>
      </c>
      <c r="N7" s="11"/>
      <c r="O7" s="18"/>
      <c r="P7" s="2"/>
      <c r="Q7" s="2"/>
    </row>
    <row x14ac:dyDescent="0.25" r="8" customHeight="1" ht="20.25">
      <c r="A8" s="1">
        <v>41284</v>
      </c>
      <c r="B8" s="2">
        <v>71.76</v>
      </c>
      <c r="C8" s="13">
        <f>B8/B$2</f>
      </c>
      <c r="D8" s="14">
        <f>P$2*O$2*B8/B$2</f>
      </c>
      <c r="E8" s="2">
        <v>38.97</v>
      </c>
      <c r="F8" s="13">
        <f>E8/E$2</f>
      </c>
      <c r="G8" s="14">
        <f>Q$2*$O$2*F8</f>
      </c>
      <c r="H8" s="15">
        <v>142.19</v>
      </c>
      <c r="I8" s="13">
        <f>H8/H$2</f>
      </c>
      <c r="J8" s="14">
        <f>I8*O$5</f>
      </c>
      <c r="K8" s="16">
        <f>D8+G8</f>
      </c>
      <c r="L8" s="17">
        <f>K8/K$2</f>
      </c>
      <c r="M8" s="17">
        <f>L8-I8</f>
      </c>
      <c r="N8" s="11"/>
      <c r="O8" s="18"/>
      <c r="P8" s="2"/>
      <c r="Q8" s="2"/>
    </row>
    <row x14ac:dyDescent="0.25" r="9" customHeight="1" ht="20.25">
      <c r="A9" s="1">
        <v>41285</v>
      </c>
      <c r="B9" s="2">
        <v>71.32</v>
      </c>
      <c r="C9" s="13">
        <f>B9/B$2</f>
      </c>
      <c r="D9" s="14">
        <f>P$2*O$2*B9/B$2</f>
      </c>
      <c r="E9" s="2">
        <v>39.04</v>
      </c>
      <c r="F9" s="13">
        <f>E9/E$2</f>
      </c>
      <c r="G9" s="14">
        <f>Q$2*$O$2*F9</f>
      </c>
      <c r="H9" s="15">
        <v>142.18</v>
      </c>
      <c r="I9" s="13">
        <f>H9/H$2</f>
      </c>
      <c r="J9" s="14">
        <f>I9*O$5</f>
      </c>
      <c r="K9" s="16">
        <f>D9+G9</f>
      </c>
      <c r="L9" s="17">
        <f>K9/K$2</f>
      </c>
      <c r="M9" s="17">
        <f>L9-I9</f>
      </c>
      <c r="N9" s="11"/>
      <c r="O9" s="18"/>
      <c r="P9" s="2"/>
      <c r="Q9" s="2"/>
    </row>
    <row x14ac:dyDescent="0.25" r="10" customHeight="1" ht="20.25">
      <c r="A10" s="1">
        <v>41288</v>
      </c>
      <c r="B10" s="2">
        <v>68.78</v>
      </c>
      <c r="C10" s="13">
        <f>B10/B$2</f>
      </c>
      <c r="D10" s="14">
        <f>P$2*O$2*B10/B$2</f>
      </c>
      <c r="E10" s="2">
        <v>38.88</v>
      </c>
      <c r="F10" s="13">
        <f>E10/E$2</f>
      </c>
      <c r="G10" s="14">
        <f>Q$2*$O$2*F10</f>
      </c>
      <c r="H10" s="15">
        <v>142.08</v>
      </c>
      <c r="I10" s="13">
        <f>H10/H$2</f>
      </c>
      <c r="J10" s="14">
        <f>I10*O$5</f>
      </c>
      <c r="K10" s="16">
        <f>D10+G10</f>
      </c>
      <c r="L10" s="17">
        <f>K10/K$2</f>
      </c>
      <c r="M10" s="17">
        <f>L10-I10</f>
      </c>
      <c r="N10" s="11"/>
      <c r="O10" s="18"/>
      <c r="P10" s="2"/>
      <c r="Q10" s="2"/>
    </row>
    <row x14ac:dyDescent="0.25" r="11" customHeight="1" ht="20.25">
      <c r="A11" s="1">
        <v>41289</v>
      </c>
      <c r="B11" s="2">
        <v>66.61</v>
      </c>
      <c r="C11" s="13">
        <f>B11/B$2</f>
      </c>
      <c r="D11" s="14">
        <f>P$2*O$2*B11/B$2</f>
      </c>
      <c r="E11" s="2">
        <v>38.68</v>
      </c>
      <c r="F11" s="13">
        <f>E11/E$2</f>
      </c>
      <c r="G11" s="14">
        <f>Q$2*$O$2*F11</f>
      </c>
      <c r="H11" s="15">
        <v>142.18</v>
      </c>
      <c r="I11" s="13">
        <f>H11/H$2</f>
      </c>
      <c r="J11" s="14">
        <f>I11*O$5</f>
      </c>
      <c r="K11" s="16">
        <f>D11+G11</f>
      </c>
      <c r="L11" s="17">
        <f>K11/K$2</f>
      </c>
      <c r="M11" s="17">
        <f>L11-I11</f>
      </c>
      <c r="N11" s="11"/>
      <c r="O11" s="18"/>
      <c r="P11" s="2"/>
      <c r="Q11" s="2"/>
    </row>
    <row x14ac:dyDescent="0.25" r="12" customHeight="1" ht="20.25">
      <c r="A12" s="1">
        <v>41290</v>
      </c>
      <c r="B12" s="2">
        <v>69.37</v>
      </c>
      <c r="C12" s="13">
        <f>B12/B$2</f>
      </c>
      <c r="D12" s="14">
        <f>P$2*O$2*B12/B$2</f>
      </c>
      <c r="E12" s="2">
        <v>38.58</v>
      </c>
      <c r="F12" s="13">
        <f>E12/E$2</f>
      </c>
      <c r="G12" s="14">
        <f>Q$2*$O$2*F12</f>
      </c>
      <c r="H12" s="15">
        <v>142.16</v>
      </c>
      <c r="I12" s="13">
        <f>H12/H$2</f>
      </c>
      <c r="J12" s="14">
        <f>I12*O$5</f>
      </c>
      <c r="K12" s="16">
        <f>D12+G12</f>
      </c>
      <c r="L12" s="17">
        <f>K12/K$2</f>
      </c>
      <c r="M12" s="17">
        <f>L12-I12</f>
      </c>
      <c r="N12" s="11"/>
      <c r="O12" s="18"/>
      <c r="P12" s="2"/>
      <c r="Q12" s="2"/>
    </row>
    <row x14ac:dyDescent="0.25" r="13" customHeight="1" ht="20.25">
      <c r="A13" s="1">
        <v>41291</v>
      </c>
      <c r="B13" s="2">
        <v>68.91</v>
      </c>
      <c r="C13" s="13">
        <f>B13/B$2</f>
      </c>
      <c r="D13" s="14">
        <f>P$2*O$2*B13/B$2</f>
      </c>
      <c r="E13" s="2">
        <v>38.76</v>
      </c>
      <c r="F13" s="13">
        <f>E13/E$2</f>
      </c>
      <c r="G13" s="14">
        <f>Q$2*$O$2*F13</f>
      </c>
      <c r="H13" s="15">
        <v>143.08</v>
      </c>
      <c r="I13" s="13">
        <f>H13/H$2</f>
      </c>
      <c r="J13" s="14">
        <f>I13*O$5</f>
      </c>
      <c r="K13" s="16">
        <f>D13+G13</f>
      </c>
      <c r="L13" s="17">
        <f>K13/K$2</f>
      </c>
      <c r="M13" s="17">
        <f>L13-I13</f>
      </c>
      <c r="N13" s="11"/>
      <c r="O13" s="18"/>
      <c r="P13" s="2"/>
      <c r="Q13" s="2"/>
    </row>
    <row x14ac:dyDescent="0.25" r="14" customHeight="1" ht="20.25">
      <c r="A14" s="1">
        <v>41292</v>
      </c>
      <c r="B14" s="2">
        <v>68.54</v>
      </c>
      <c r="C14" s="13">
        <f>B14/B$2</f>
      </c>
      <c r="D14" s="14">
        <f>P$2*O$2*B14/B$2</f>
      </c>
      <c r="E14" s="2">
        <v>39.14</v>
      </c>
      <c r="F14" s="13">
        <f>E14/E$2</f>
      </c>
      <c r="G14" s="14">
        <f>Q$2*$O$2*F14</f>
      </c>
      <c r="H14" s="15">
        <v>143.39</v>
      </c>
      <c r="I14" s="13">
        <f>H14/H$2</f>
      </c>
      <c r="J14" s="14">
        <f>I14*O$5</f>
      </c>
      <c r="K14" s="16">
        <f>D14+G14</f>
      </c>
      <c r="L14" s="17">
        <f>K14/K$2</f>
      </c>
      <c r="M14" s="17">
        <f>L14-I14</f>
      </c>
      <c r="N14" s="11"/>
      <c r="O14" s="18"/>
      <c r="P14" s="2"/>
      <c r="Q14" s="2"/>
    </row>
    <row x14ac:dyDescent="0.25" r="15" customHeight="1" ht="20.25">
      <c r="A15" s="1">
        <v>41296</v>
      </c>
      <c r="B15" s="2">
        <v>69.19</v>
      </c>
      <c r="C15" s="13">
        <f>B15/B$2</f>
      </c>
      <c r="D15" s="14">
        <f>P$2*O$2*B15/B$2</f>
      </c>
      <c r="E15" s="2">
        <v>38.96</v>
      </c>
      <c r="F15" s="13">
        <f>E15/E$2</f>
      </c>
      <c r="G15" s="14">
        <f>Q$2*$O$2*F15</f>
      </c>
      <c r="H15" s="15">
        <v>144.17</v>
      </c>
      <c r="I15" s="13">
        <f>H15/H$2</f>
      </c>
      <c r="J15" s="14">
        <f>I15*O$5</f>
      </c>
      <c r="K15" s="16">
        <f>D15+G15</f>
      </c>
      <c r="L15" s="17">
        <f>K15/K$2</f>
      </c>
      <c r="M15" s="17">
        <f>L15-I15</f>
      </c>
      <c r="N15" s="11"/>
      <c r="O15" s="18"/>
      <c r="P15" s="2"/>
      <c r="Q15" s="2"/>
    </row>
    <row x14ac:dyDescent="0.25" r="16" customHeight="1" ht="20.25">
      <c r="A16" s="1">
        <v>41297</v>
      </c>
      <c r="B16" s="2">
        <v>70.46</v>
      </c>
      <c r="C16" s="13">
        <f>B16/B$2</f>
      </c>
      <c r="D16" s="14">
        <f>P$2*O$2*B16/B$2</f>
      </c>
      <c r="E16" s="2">
        <v>38.42</v>
      </c>
      <c r="F16" s="13">
        <f>E16/E$2</f>
      </c>
      <c r="G16" s="14">
        <f>Q$2*$O$2*F16</f>
      </c>
      <c r="H16" s="15">
        <v>144.4</v>
      </c>
      <c r="I16" s="13">
        <f>H16/H$2</f>
      </c>
      <c r="J16" s="14">
        <f>I16*O$5</f>
      </c>
      <c r="K16" s="16">
        <f>D16+G16</f>
      </c>
      <c r="L16" s="17">
        <f>K16/K$2</f>
      </c>
      <c r="M16" s="17">
        <f>L16-I16</f>
      </c>
      <c r="N16" s="11"/>
      <c r="O16" s="18"/>
      <c r="P16" s="2"/>
      <c r="Q16" s="2"/>
    </row>
    <row x14ac:dyDescent="0.25" r="17" customHeight="1" ht="20.25">
      <c r="A17" s="1">
        <v>41298</v>
      </c>
      <c r="B17" s="2">
        <v>61.75</v>
      </c>
      <c r="C17" s="13">
        <f>B17/B$2</f>
      </c>
      <c r="D17" s="14">
        <f>P$2*O$2*B17/B$2</f>
      </c>
      <c r="E17" s="2">
        <v>39.2</v>
      </c>
      <c r="F17" s="13">
        <f>E17/E$2</f>
      </c>
      <c r="G17" s="14">
        <f>Q$2*$O$2*F17</f>
      </c>
      <c r="H17" s="15">
        <v>144.44</v>
      </c>
      <c r="I17" s="13">
        <f>H17/H$2</f>
      </c>
      <c r="J17" s="14">
        <f>I17*O$5</f>
      </c>
      <c r="K17" s="16">
        <f>D17+G17</f>
      </c>
      <c r="L17" s="17">
        <f>K17/K$2</f>
      </c>
      <c r="M17" s="17">
        <f>L17-I17</f>
      </c>
      <c r="N17" s="11"/>
      <c r="O17" s="18"/>
      <c r="P17" s="2"/>
      <c r="Q17" s="2"/>
    </row>
    <row x14ac:dyDescent="0.25" r="18" customHeight="1" ht="20.25">
      <c r="A18" s="1">
        <v>41299</v>
      </c>
      <c r="B18" s="2">
        <v>60.3</v>
      </c>
      <c r="C18" s="13">
        <f>B18/B$2</f>
      </c>
      <c r="D18" s="14">
        <f>P$2*O$2*B18/B$2</f>
      </c>
      <c r="E18" s="2">
        <v>39.68</v>
      </c>
      <c r="F18" s="13">
        <f>E18/E$2</f>
      </c>
      <c r="G18" s="14">
        <f>Q$2*$O$2*F18</f>
      </c>
      <c r="H18" s="15">
        <v>145.25</v>
      </c>
      <c r="I18" s="13">
        <f>H18/H$2</f>
      </c>
      <c r="J18" s="14">
        <f>I18*O$5</f>
      </c>
      <c r="K18" s="16">
        <f>D18+G18</f>
      </c>
      <c r="L18" s="17">
        <f>K18/K$2</f>
      </c>
      <c r="M18" s="17">
        <f>L18-I18</f>
      </c>
      <c r="N18" s="11"/>
      <c r="O18" s="18"/>
      <c r="P18" s="2"/>
      <c r="Q18" s="2"/>
    </row>
    <row x14ac:dyDescent="0.25" r="19" customHeight="1" ht="20.25">
      <c r="A19" s="1">
        <v>41302</v>
      </c>
      <c r="B19" s="2">
        <v>61.66</v>
      </c>
      <c r="C19" s="13">
        <f>B19/B$2</f>
      </c>
      <c r="D19" s="14">
        <f>P$2*O$2*B19/B$2</f>
      </c>
      <c r="E19" s="2">
        <v>39.44</v>
      </c>
      <c r="F19" s="13">
        <f>E19/E$2</f>
      </c>
      <c r="G19" s="14">
        <f>Q$2*$O$2*F19</f>
      </c>
      <c r="H19" s="15">
        <v>145.08</v>
      </c>
      <c r="I19" s="13">
        <f>H19/H$2</f>
      </c>
      <c r="J19" s="14">
        <f>I19*O$5</f>
      </c>
      <c r="K19" s="16">
        <f>D19+G19</f>
      </c>
      <c r="L19" s="17">
        <f>K19/K$2</f>
      </c>
      <c r="M19" s="17">
        <f>L19-I19</f>
      </c>
      <c r="N19" s="11"/>
      <c r="O19" s="18"/>
      <c r="P19" s="2"/>
      <c r="Q19" s="2"/>
    </row>
    <row x14ac:dyDescent="0.25" r="20" customHeight="1" ht="20.25">
      <c r="A20" s="1">
        <v>41303</v>
      </c>
      <c r="B20" s="2">
        <v>62.82</v>
      </c>
      <c r="C20" s="13">
        <f>B20/B$2</f>
      </c>
      <c r="D20" s="14">
        <f>P$2*O$2*B20/B$2</f>
      </c>
      <c r="E20" s="2">
        <v>39.9</v>
      </c>
      <c r="F20" s="13">
        <f>E20/E$2</f>
      </c>
      <c r="G20" s="14">
        <f>Q$2*$O$2*F20</f>
      </c>
      <c r="H20" s="15">
        <v>145.65</v>
      </c>
      <c r="I20" s="13">
        <f>H20/H$2</f>
      </c>
      <c r="J20" s="14">
        <f>I20*O$5</f>
      </c>
      <c r="K20" s="16">
        <f>D20+G20</f>
      </c>
      <c r="L20" s="17">
        <f>K20/K$2</f>
      </c>
      <c r="M20" s="17">
        <f>L20-I20</f>
      </c>
      <c r="N20" s="11"/>
      <c r="O20" s="18"/>
      <c r="P20" s="2"/>
      <c r="Q20" s="2"/>
    </row>
    <row x14ac:dyDescent="0.25" r="21" customHeight="1" ht="20.25">
      <c r="A21" s="1">
        <v>41304</v>
      </c>
      <c r="B21" s="2">
        <v>62.62</v>
      </c>
      <c r="C21" s="13">
        <f>B21/B$2</f>
      </c>
      <c r="D21" s="14">
        <f>P$2*O$2*B21/B$2</f>
      </c>
      <c r="E21" s="2">
        <v>39.85</v>
      </c>
      <c r="F21" s="13">
        <f>E21/E$2</f>
      </c>
      <c r="G21" s="14">
        <f>Q$2*$O$2*F21</f>
      </c>
      <c r="H21" s="15">
        <v>145.08</v>
      </c>
      <c r="I21" s="13">
        <f>H21/H$2</f>
      </c>
      <c r="J21" s="14">
        <f>I21*O$5</f>
      </c>
      <c r="K21" s="16">
        <f>D21+G21</f>
      </c>
      <c r="L21" s="17">
        <f>K21/K$2</f>
      </c>
      <c r="M21" s="17">
        <f>L21-I21</f>
      </c>
      <c r="N21" s="11"/>
      <c r="O21" s="18"/>
      <c r="P21" s="2"/>
      <c r="Q21" s="2"/>
    </row>
    <row x14ac:dyDescent="0.25" r="22" customHeight="1" ht="20.25">
      <c r="A22" s="1">
        <v>41305</v>
      </c>
      <c r="B22" s="2">
        <v>62.44</v>
      </c>
      <c r="C22" s="13">
        <f>B22/B$2</f>
      </c>
      <c r="D22" s="14">
        <f>P$2*O$2*B22/B$2</f>
      </c>
      <c r="E22" s="2">
        <v>39.45</v>
      </c>
      <c r="F22" s="13">
        <f>E22/E$2</f>
      </c>
      <c r="G22" s="14">
        <f>Q$2*$O$2*F22</f>
      </c>
      <c r="H22" s="15">
        <v>144.72</v>
      </c>
      <c r="I22" s="13">
        <f>H22/H$2</f>
      </c>
      <c r="J22" s="14">
        <f>I22*O$5</f>
      </c>
      <c r="K22" s="16">
        <f>D22+G22</f>
      </c>
      <c r="L22" s="17">
        <f>K22/K$2</f>
      </c>
      <c r="M22" s="17">
        <f>L22-I22</f>
      </c>
      <c r="N22" s="11"/>
      <c r="O22" s="18"/>
      <c r="P22" s="2"/>
      <c r="Q22" s="2"/>
    </row>
    <row x14ac:dyDescent="0.25" r="23" customHeight="1" ht="20.25">
      <c r="A23" s="1">
        <v>41306</v>
      </c>
      <c r="B23" s="2">
        <v>62.18</v>
      </c>
      <c r="C23" s="13">
        <f>B23/B$2</f>
      </c>
      <c r="D23" s="14">
        <f>P$2*O$2*B23/B$2</f>
      </c>
      <c r="E23" s="2">
        <v>40.56</v>
      </c>
      <c r="F23" s="13">
        <f>E23/E$2</f>
      </c>
      <c r="G23" s="14">
        <f>Q$2*$O$2*F23</f>
      </c>
      <c r="H23" s="15">
        <v>146.21</v>
      </c>
      <c r="I23" s="13">
        <f>H23/H$2</f>
      </c>
      <c r="J23" s="14">
        <f>I23*O$5</f>
      </c>
      <c r="K23" s="16">
        <f>D23+G23</f>
      </c>
      <c r="L23" s="17">
        <f>K23/K$2</f>
      </c>
      <c r="M23" s="17">
        <f>L23-I23</f>
      </c>
      <c r="N23" s="11"/>
      <c r="O23" s="18"/>
      <c r="P23" s="2"/>
      <c r="Q23" s="2"/>
    </row>
    <row x14ac:dyDescent="0.25" r="24" customHeight="1" ht="20.25">
      <c r="A24" s="1">
        <v>41309</v>
      </c>
      <c r="B24" s="2">
        <v>60.63</v>
      </c>
      <c r="C24" s="13">
        <f>B24/B$2</f>
      </c>
      <c r="D24" s="14">
        <f>P$2*O$2*B24/B$2</f>
      </c>
      <c r="E24" s="2">
        <v>39.59</v>
      </c>
      <c r="F24" s="13">
        <f>E24/E$2</f>
      </c>
      <c r="G24" s="14">
        <f>Q$2*$O$2*F24</f>
      </c>
      <c r="H24" s="15">
        <v>144.56</v>
      </c>
      <c r="I24" s="13">
        <f>H24/H$2</f>
      </c>
      <c r="J24" s="14">
        <f>I24*O$5</f>
      </c>
      <c r="K24" s="16">
        <f>D24+G24</f>
      </c>
      <c r="L24" s="17">
        <f>K24/K$2</f>
      </c>
      <c r="M24" s="17">
        <f>L24-I24</f>
      </c>
      <c r="N24" s="11"/>
      <c r="O24" s="18"/>
      <c r="P24" s="2"/>
      <c r="Q24" s="2"/>
    </row>
    <row x14ac:dyDescent="0.25" r="25" customHeight="1" ht="20.25">
      <c r="A25" s="1">
        <v>41310</v>
      </c>
      <c r="B25" s="2">
        <v>62.76</v>
      </c>
      <c r="C25" s="13">
        <f>B25/B$2</f>
      </c>
      <c r="D25" s="14">
        <f>P$2*O$2*B25/B$2</f>
      </c>
      <c r="E25" s="2">
        <v>40.54</v>
      </c>
      <c r="F25" s="13">
        <f>E25/E$2</f>
      </c>
      <c r="G25" s="14">
        <f>Q$2*$O$2*F25</f>
      </c>
      <c r="H25" s="15">
        <v>146.02</v>
      </c>
      <c r="I25" s="13">
        <f>H25/H$2</f>
      </c>
      <c r="J25" s="14">
        <f>I25*O$5</f>
      </c>
      <c r="K25" s="16">
        <f>D25+G25</f>
      </c>
      <c r="L25" s="17">
        <f>K25/K$2</f>
      </c>
      <c r="M25" s="17">
        <f>L25-I25</f>
      </c>
      <c r="N25" s="11"/>
      <c r="O25" s="18"/>
      <c r="P25" s="2"/>
      <c r="Q25" s="2"/>
    </row>
    <row x14ac:dyDescent="0.25" r="26" customHeight="1" ht="20.25">
      <c r="A26" s="1">
        <v>41311</v>
      </c>
      <c r="B26" s="2">
        <v>62.69</v>
      </c>
      <c r="C26" s="13">
        <f>B26/B$2</f>
      </c>
      <c r="D26" s="14">
        <f>P$2*O$2*B26/B$2</f>
      </c>
      <c r="E26" s="2">
        <v>39.91</v>
      </c>
      <c r="F26" s="13">
        <f>E26/E$2</f>
      </c>
      <c r="G26" s="14">
        <f>Q$2*$O$2*F26</f>
      </c>
      <c r="H26" s="15">
        <v>146.13</v>
      </c>
      <c r="I26" s="13">
        <f>H26/H$2</f>
      </c>
      <c r="J26" s="14">
        <f>I26*O$5</f>
      </c>
      <c r="K26" s="16">
        <f>D26+G26</f>
      </c>
      <c r="L26" s="17">
        <f>K26/K$2</f>
      </c>
      <c r="M26" s="17">
        <f>L26-I26</f>
      </c>
      <c r="N26" s="11"/>
      <c r="O26" s="18"/>
      <c r="P26" s="2"/>
      <c r="Q26" s="2"/>
    </row>
    <row x14ac:dyDescent="0.25" r="27" customHeight="1" ht="20.25">
      <c r="A27" s="1">
        <v>41312</v>
      </c>
      <c r="B27" s="2">
        <v>64.56</v>
      </c>
      <c r="C27" s="13">
        <f>B27/B$2</f>
      </c>
      <c r="D27" s="14">
        <f>P$2*O$2*B27/B$2</f>
      </c>
      <c r="E27" s="2">
        <v>40.36</v>
      </c>
      <c r="F27" s="13">
        <f>E27/E$2</f>
      </c>
      <c r="G27" s="14">
        <f>Q$2*$O$2*F27</f>
      </c>
      <c r="H27" s="15">
        <v>145.94</v>
      </c>
      <c r="I27" s="13">
        <f>H27/H$2</f>
      </c>
      <c r="J27" s="14">
        <f>I27*O$5</f>
      </c>
      <c r="K27" s="16">
        <f>D27+G27</f>
      </c>
      <c r="L27" s="17">
        <f>K27/K$2</f>
      </c>
      <c r="M27" s="17">
        <f>L27-I27</f>
      </c>
      <c r="N27" s="11"/>
      <c r="O27" s="18"/>
      <c r="P27" s="2"/>
      <c r="Q27" s="2"/>
    </row>
    <row x14ac:dyDescent="0.25" r="28" customHeight="1" ht="20.25">
      <c r="A28" s="1">
        <v>41313</v>
      </c>
      <c r="B28" s="2">
        <v>65.49</v>
      </c>
      <c r="C28" s="13">
        <f>B28/B$2</f>
      </c>
      <c r="D28" s="14">
        <f>P$2*O$2*B28/B$2</f>
      </c>
      <c r="E28" s="2">
        <v>40.9</v>
      </c>
      <c r="F28" s="13">
        <f>E28/E$2</f>
      </c>
      <c r="G28" s="14">
        <f>Q$2*$O$2*F28</f>
      </c>
      <c r="H28" s="15">
        <v>146.75</v>
      </c>
      <c r="I28" s="13">
        <f>H28/H$2</f>
      </c>
      <c r="J28" s="14">
        <f>I28*O$5</f>
      </c>
      <c r="K28" s="16">
        <f>D28+G28</f>
      </c>
      <c r="L28" s="17">
        <f>K28/K$2</f>
      </c>
      <c r="M28" s="17">
        <f>L28-I28</f>
      </c>
      <c r="N28" s="11"/>
      <c r="O28" s="18"/>
      <c r="P28" s="2"/>
      <c r="Q28" s="2"/>
    </row>
    <row x14ac:dyDescent="0.25" r="29" customHeight="1" ht="20.25">
      <c r="A29" s="1">
        <v>41316</v>
      </c>
      <c r="B29" s="2">
        <v>66.17</v>
      </c>
      <c r="C29" s="13">
        <f>B29/B$2</f>
      </c>
      <c r="D29" s="14">
        <f>P$2*O$2*B29/B$2</f>
      </c>
      <c r="E29" s="2">
        <v>40.4</v>
      </c>
      <c r="F29" s="13">
        <f>E29/E$2</f>
      </c>
      <c r="G29" s="14">
        <f>Q$2*$O$2*F29</f>
      </c>
      <c r="H29" s="15">
        <v>146.72</v>
      </c>
      <c r="I29" s="13">
        <f>H29/H$2</f>
      </c>
      <c r="J29" s="14">
        <f>I29*O$5</f>
      </c>
      <c r="K29" s="16">
        <f>D29+G29</f>
      </c>
      <c r="L29" s="17">
        <f>K29/K$2</f>
      </c>
      <c r="M29" s="17">
        <f>L29-I29</f>
      </c>
      <c r="N29" s="11"/>
      <c r="O29" s="18"/>
      <c r="P29" s="2"/>
      <c r="Q29" s="2"/>
    </row>
    <row x14ac:dyDescent="0.25" r="30" customHeight="1" ht="20.25">
      <c r="A30" s="1">
        <v>41317</v>
      </c>
      <c r="B30" s="2">
        <v>64.51</v>
      </c>
      <c r="C30" s="13">
        <f>B30/B$2</f>
      </c>
      <c r="D30" s="14">
        <f>P$2*O$2*B30/B$2</f>
      </c>
      <c r="E30" s="2">
        <v>40.83</v>
      </c>
      <c r="F30" s="13">
        <f>E30/E$2</f>
      </c>
      <c r="G30" s="14">
        <f>Q$2*$O$2*F30</f>
      </c>
      <c r="H30" s="15">
        <v>146.96</v>
      </c>
      <c r="I30" s="13">
        <f>H30/H$2</f>
      </c>
      <c r="J30" s="14">
        <f>I30*O$5</f>
      </c>
      <c r="K30" s="16">
        <f>D30+G30</f>
      </c>
      <c r="L30" s="17">
        <f>K30/K$2</f>
      </c>
      <c r="M30" s="17">
        <f>L30-I30</f>
      </c>
      <c r="N30" s="11"/>
      <c r="O30" s="18"/>
      <c r="P30" s="2"/>
      <c r="Q30" s="2"/>
    </row>
    <row x14ac:dyDescent="0.25" r="31" customHeight="1" ht="20.25">
      <c r="A31" s="1">
        <v>41318</v>
      </c>
      <c r="B31" s="2">
        <v>64.39</v>
      </c>
      <c r="C31" s="13">
        <f>B31/B$2</f>
      </c>
      <c r="D31" s="14">
        <f>P$2*O$2*B31/B$2</f>
      </c>
      <c r="E31" s="2">
        <v>41.4</v>
      </c>
      <c r="F31" s="13">
        <f>E31/E$2</f>
      </c>
      <c r="G31" s="14">
        <f>Q$2*$O$2*F31</f>
      </c>
      <c r="H31" s="15">
        <v>147.09</v>
      </c>
      <c r="I31" s="13">
        <f>H31/H$2</f>
      </c>
      <c r="J31" s="14">
        <f>I31*O$5</f>
      </c>
      <c r="K31" s="16">
        <f>D31+G31</f>
      </c>
      <c r="L31" s="17">
        <f>K31/K$2</f>
      </c>
      <c r="M31" s="17">
        <f>L31-I31</f>
      </c>
      <c r="N31" s="11"/>
      <c r="O31" s="18"/>
      <c r="P31" s="2"/>
      <c r="Q31" s="2"/>
    </row>
    <row x14ac:dyDescent="0.25" r="32" customHeight="1" ht="19.5">
      <c r="A32" s="1">
        <v>41319</v>
      </c>
      <c r="B32" s="2">
        <v>64.33</v>
      </c>
      <c r="C32" s="13">
        <f>B32/B$2</f>
      </c>
      <c r="D32" s="14">
        <f>P$2*O$2*B32/B$2</f>
      </c>
      <c r="E32" s="2">
        <v>41.6</v>
      </c>
      <c r="F32" s="13">
        <f>E32/E$2</f>
      </c>
      <c r="G32" s="14">
        <f>Q$2*$O$2*F32</f>
      </c>
      <c r="H32" s="15">
        <v>147.22</v>
      </c>
      <c r="I32" s="13">
        <f>H32/H$2</f>
      </c>
      <c r="J32" s="14">
        <f>I32*O$5</f>
      </c>
      <c r="K32" s="16">
        <f>D32+G32</f>
      </c>
      <c r="L32" s="17">
        <f>K32/K$2</f>
      </c>
      <c r="M32" s="17">
        <f>L32-I32</f>
      </c>
      <c r="N32" s="11"/>
      <c r="O32" s="18"/>
      <c r="P32" s="2"/>
      <c r="Q32" s="2"/>
    </row>
    <row x14ac:dyDescent="0.25" r="33" customHeight="1" ht="19.5">
      <c r="A33" s="1">
        <v>41320</v>
      </c>
      <c r="B33" s="2">
        <v>63.44</v>
      </c>
      <c r="C33" s="13">
        <f>B33/B$2</f>
      </c>
      <c r="D33" s="14">
        <f>P$2*O$2*B33/B$2</f>
      </c>
      <c r="E33" s="2">
        <v>41.6</v>
      </c>
      <c r="F33" s="13">
        <f>E33/E$2</f>
      </c>
      <c r="G33" s="14">
        <f>Q$2*$O$2*F33</f>
      </c>
      <c r="H33" s="15">
        <v>147.05</v>
      </c>
      <c r="I33" s="13">
        <f>H33/H$2</f>
      </c>
      <c r="J33" s="14">
        <f>I33*O$5</f>
      </c>
      <c r="K33" s="16">
        <f>D33+G33</f>
      </c>
      <c r="L33" s="17">
        <f>K33/K$2</f>
      </c>
      <c r="M33" s="17">
        <f>L33-I33</f>
      </c>
      <c r="N33" s="11"/>
      <c r="O33" s="18"/>
      <c r="P33" s="2"/>
      <c r="Q33" s="2"/>
    </row>
    <row x14ac:dyDescent="0.25" r="34" customHeight="1" ht="19.5">
      <c r="A34" s="1">
        <v>41324</v>
      </c>
      <c r="B34" s="2">
        <v>63.42</v>
      </c>
      <c r="C34" s="13">
        <f>B34/B$2</f>
      </c>
      <c r="D34" s="14">
        <f>P$2*O$2*B34/B$2</f>
      </c>
      <c r="E34" s="2">
        <v>42.28</v>
      </c>
      <c r="F34" s="13">
        <f>E34/E$2</f>
      </c>
      <c r="G34" s="14">
        <f>Q$2*$O$2*F34</f>
      </c>
      <c r="H34" s="15">
        <v>148.15</v>
      </c>
      <c r="I34" s="13">
        <f>H34/H$2</f>
      </c>
      <c r="J34" s="14">
        <f>I34*O$5</f>
      </c>
      <c r="K34" s="16">
        <f>D34+G34</f>
      </c>
      <c r="L34" s="17">
        <f>K34/K$2</f>
      </c>
      <c r="M34" s="17">
        <f>L34-I34</f>
      </c>
      <c r="N34" s="11"/>
      <c r="O34" s="18"/>
      <c r="P34" s="2"/>
      <c r="Q34" s="2"/>
    </row>
    <row x14ac:dyDescent="0.25" r="35" customHeight="1" ht="19.5">
      <c r="A35" s="1">
        <v>41325</v>
      </c>
      <c r="B35" s="2">
        <v>61.89</v>
      </c>
      <c r="C35" s="13">
        <f>B35/B$2</f>
      </c>
      <c r="D35" s="14">
        <f>P$2*O$2*B35/B$2</f>
      </c>
      <c r="E35" s="2">
        <v>41.88</v>
      </c>
      <c r="F35" s="13">
        <f>E35/E$2</f>
      </c>
      <c r="G35" s="14">
        <f>Q$2*$O$2*F35</f>
      </c>
      <c r="H35" s="15">
        <v>146.3</v>
      </c>
      <c r="I35" s="13">
        <f>H35/H$2</f>
      </c>
      <c r="J35" s="14">
        <f>I35*O$5</f>
      </c>
      <c r="K35" s="16">
        <f>D35+G35</f>
      </c>
      <c r="L35" s="17">
        <f>K35/K$2</f>
      </c>
      <c r="M35" s="17">
        <f>L35-I35</f>
      </c>
      <c r="N35" s="11"/>
      <c r="O35" s="18"/>
      <c r="P35" s="2"/>
      <c r="Q35" s="2"/>
    </row>
    <row x14ac:dyDescent="0.25" r="36" customHeight="1" ht="19.5">
      <c r="A36" s="1">
        <v>41326</v>
      </c>
      <c r="B36" s="2">
        <v>61.5</v>
      </c>
      <c r="C36" s="13">
        <f>B36/B$2</f>
      </c>
      <c r="D36" s="14">
        <f>P$2*O$2*B36/B$2</f>
      </c>
      <c r="E36" s="2">
        <v>41.54</v>
      </c>
      <c r="F36" s="13">
        <f>E36/E$2</f>
      </c>
      <c r="G36" s="14">
        <f>Q$2*$O$2*F36</f>
      </c>
      <c r="H36" s="15">
        <v>145.41</v>
      </c>
      <c r="I36" s="13">
        <f>H36/H$2</f>
      </c>
      <c r="J36" s="14">
        <f>I36*O$5</f>
      </c>
      <c r="K36" s="16">
        <f>D36+G36</f>
      </c>
      <c r="L36" s="17">
        <f>K36/K$2</f>
      </c>
      <c r="M36" s="17">
        <f>L36-I36</f>
      </c>
      <c r="N36" s="11"/>
      <c r="O36" s="18"/>
      <c r="P36" s="2"/>
      <c r="Q36" s="2"/>
    </row>
    <row x14ac:dyDescent="0.25" r="37" customHeight="1" ht="19.5">
      <c r="A37" s="1">
        <v>41327</v>
      </c>
      <c r="B37" s="2">
        <v>62.16</v>
      </c>
      <c r="C37" s="13">
        <f>B37/B$2</f>
      </c>
      <c r="D37" s="14">
        <f>P$2*O$2*B37/B$2</f>
      </c>
      <c r="E37" s="2">
        <v>42.45</v>
      </c>
      <c r="F37" s="13">
        <f>E37/E$2</f>
      </c>
      <c r="G37" s="14">
        <f>Q$2*$O$2*F37</f>
      </c>
      <c r="H37" s="15">
        <v>146.84</v>
      </c>
      <c r="I37" s="13">
        <f>H37/H$2</f>
      </c>
      <c r="J37" s="14">
        <f>I37*O$5</f>
      </c>
      <c r="K37" s="16">
        <f>D37+G37</f>
      </c>
      <c r="L37" s="17">
        <f>K37/K$2</f>
      </c>
      <c r="M37" s="17">
        <f>L37-I37</f>
      </c>
      <c r="N37" s="11"/>
      <c r="O37" s="18"/>
      <c r="P37" s="2"/>
      <c r="Q37" s="2"/>
    </row>
    <row x14ac:dyDescent="0.25" r="38" customHeight="1" ht="19.5">
      <c r="A38" s="1">
        <v>41330</v>
      </c>
      <c r="B38" s="2">
        <v>61.05</v>
      </c>
      <c r="C38" s="13">
        <f>B38/B$2</f>
      </c>
      <c r="D38" s="14">
        <f>P$2*O$2*B38/B$2</f>
      </c>
      <c r="E38" s="2">
        <v>42.09</v>
      </c>
      <c r="F38" s="13">
        <f>E38/E$2</f>
      </c>
      <c r="G38" s="14">
        <f>Q$2*$O$2*F38</f>
      </c>
      <c r="H38" s="15">
        <v>144.04</v>
      </c>
      <c r="I38" s="13">
        <f>H38/H$2</f>
      </c>
      <c r="J38" s="14">
        <f>I38*O$5</f>
      </c>
      <c r="K38" s="16">
        <f>D38+G38</f>
      </c>
      <c r="L38" s="17">
        <f>K38/K$2</f>
      </c>
      <c r="M38" s="17">
        <f>L38-I38</f>
      </c>
      <c r="N38" s="11"/>
      <c r="O38" s="18"/>
      <c r="P38" s="2"/>
      <c r="Q38" s="2"/>
    </row>
    <row x14ac:dyDescent="0.25" r="39" customHeight="1" ht="19.5">
      <c r="A39" s="1">
        <v>41331</v>
      </c>
      <c r="B39" s="2">
        <v>61.9</v>
      </c>
      <c r="C39" s="13">
        <f>B39/B$2</f>
      </c>
      <c r="D39" s="14">
        <f>P$2*O$2*B39/B$2</f>
      </c>
      <c r="E39" s="2">
        <v>42.25</v>
      </c>
      <c r="F39" s="13">
        <f>E39/E$2</f>
      </c>
      <c r="G39" s="14">
        <f>Q$2*$O$2*F39</f>
      </c>
      <c r="H39" s="15">
        <v>145.03</v>
      </c>
      <c r="I39" s="13">
        <f>H39/H$2</f>
      </c>
      <c r="J39" s="14">
        <f>I39*O$5</f>
      </c>
      <c r="K39" s="16">
        <f>D39+G39</f>
      </c>
      <c r="L39" s="17">
        <f>K39/K$2</f>
      </c>
      <c r="M39" s="17">
        <f>L39-I39</f>
      </c>
      <c r="N39" s="11"/>
      <c r="O39" s="18"/>
      <c r="P39" s="2"/>
      <c r="Q39" s="2"/>
    </row>
    <row x14ac:dyDescent="0.25" r="40" customHeight="1" ht="19.5">
      <c r="A40" s="1">
        <v>41332</v>
      </c>
      <c r="B40" s="2">
        <v>61.3</v>
      </c>
      <c r="C40" s="13">
        <f>B40/B$2</f>
      </c>
      <c r="D40" s="14">
        <f>P$2*O$2*B40/B$2</f>
      </c>
      <c r="E40" s="2">
        <v>42.89</v>
      </c>
      <c r="F40" s="13">
        <f>E40/E$2</f>
      </c>
      <c r="G40" s="14">
        <f>Q$2*$O$2*F40</f>
      </c>
      <c r="H40" s="15">
        <v>146.86</v>
      </c>
      <c r="I40" s="13">
        <f>H40/H$2</f>
      </c>
      <c r="J40" s="14">
        <f>I40*O$5</f>
      </c>
      <c r="K40" s="16">
        <f>D40+G40</f>
      </c>
      <c r="L40" s="17">
        <f>K40/K$2</f>
      </c>
      <c r="M40" s="17">
        <f>L40-I40</f>
      </c>
      <c r="N40" s="11"/>
      <c r="O40" s="18"/>
      <c r="P40" s="2"/>
      <c r="Q40" s="2"/>
    </row>
    <row x14ac:dyDescent="0.25" r="41" customHeight="1" ht="19.5">
      <c r="A41" s="1">
        <v>41333</v>
      </c>
      <c r="B41" s="2">
        <v>60.86</v>
      </c>
      <c r="C41" s="13">
        <f>B41/B$2</f>
      </c>
      <c r="D41" s="14">
        <f>P$2*O$2*B41/B$2</f>
      </c>
      <c r="E41" s="2">
        <v>42.72</v>
      </c>
      <c r="F41" s="13">
        <f>E41/E$2</f>
      </c>
      <c r="G41" s="14">
        <f>Q$2*$O$2*F41</f>
      </c>
      <c r="H41" s="15">
        <v>146.57</v>
      </c>
      <c r="I41" s="13">
        <f>H41/H$2</f>
      </c>
      <c r="J41" s="14">
        <f>I41*O$5</f>
      </c>
      <c r="K41" s="16">
        <f>D41+G41</f>
      </c>
      <c r="L41" s="17">
        <f>K41/K$2</f>
      </c>
      <c r="M41" s="17">
        <f>L41-I41</f>
      </c>
      <c r="N41" s="11"/>
      <c r="O41" s="18"/>
      <c r="P41" s="2"/>
      <c r="Q41" s="2"/>
    </row>
    <row x14ac:dyDescent="0.25" r="42" customHeight="1" ht="19.5">
      <c r="A42" s="1">
        <v>41334</v>
      </c>
      <c r="B42" s="2">
        <v>59.35</v>
      </c>
      <c r="C42" s="13">
        <f>B42/B$2</f>
      </c>
      <c r="D42" s="14">
        <f>P$2*O$2*B42/B$2</f>
      </c>
      <c r="E42" s="2">
        <v>43.45</v>
      </c>
      <c r="F42" s="13">
        <f>E42/E$2</f>
      </c>
      <c r="G42" s="14">
        <f>Q$2*$O$2*F42</f>
      </c>
      <c r="H42" s="15">
        <v>147.05</v>
      </c>
      <c r="I42" s="13">
        <f>H42/H$2</f>
      </c>
      <c r="J42" s="14">
        <f>I42*O$5</f>
      </c>
      <c r="K42" s="16">
        <f>D42+G42</f>
      </c>
      <c r="L42" s="17">
        <f>K42/K$2</f>
      </c>
      <c r="M42" s="17">
        <f>L42-I42</f>
      </c>
      <c r="N42" s="11"/>
      <c r="O42" s="18"/>
      <c r="P42" s="2"/>
      <c r="Q42" s="2"/>
    </row>
    <row x14ac:dyDescent="0.25" r="43" customHeight="1" ht="19.5">
      <c r="A43" s="1">
        <v>41337</v>
      </c>
      <c r="B43" s="2">
        <v>57.91</v>
      </c>
      <c r="C43" s="13">
        <f>B43/B$2</f>
      </c>
      <c r="D43" s="14">
        <f>P$2*O$2*B43/B$2</f>
      </c>
      <c r="E43" s="2">
        <v>43.87</v>
      </c>
      <c r="F43" s="13">
        <f>E43/E$2</f>
      </c>
      <c r="G43" s="14">
        <f>Q$2*$O$2*F43</f>
      </c>
      <c r="H43" s="15">
        <v>147.83</v>
      </c>
      <c r="I43" s="13">
        <f>H43/H$2</f>
      </c>
      <c r="J43" s="14">
        <f>I43*O$5</f>
      </c>
      <c r="K43" s="16">
        <f>D43+G43</f>
      </c>
      <c r="L43" s="17">
        <f>K43/K$2</f>
      </c>
      <c r="M43" s="17">
        <f>L43-I43</f>
      </c>
      <c r="N43" s="11"/>
      <c r="O43" s="18"/>
      <c r="P43" s="2"/>
      <c r="Q43" s="2"/>
    </row>
    <row x14ac:dyDescent="0.25" r="44" customHeight="1" ht="19.5">
      <c r="A44" s="1">
        <v>41338</v>
      </c>
      <c r="B44" s="2">
        <v>59.44</v>
      </c>
      <c r="C44" s="13">
        <f>B44/B$2</f>
      </c>
      <c r="D44" s="14">
        <f>P$2*O$2*B44/B$2</f>
      </c>
      <c r="E44" s="2">
        <v>45.02</v>
      </c>
      <c r="F44" s="13">
        <f>E44/E$2</f>
      </c>
      <c r="G44" s="14">
        <f>Q$2*$O$2*F44</f>
      </c>
      <c r="H44" s="15">
        <v>149.16</v>
      </c>
      <c r="I44" s="13">
        <f>H44/H$2</f>
      </c>
      <c r="J44" s="14">
        <f>I44*O$5</f>
      </c>
      <c r="K44" s="16">
        <f>D44+G44</f>
      </c>
      <c r="L44" s="17">
        <f>K44/K$2</f>
      </c>
      <c r="M44" s="17">
        <f>L44-I44</f>
      </c>
      <c r="N44" s="11"/>
      <c r="O44" s="18"/>
      <c r="P44" s="2"/>
      <c r="Q44" s="2"/>
    </row>
    <row x14ac:dyDescent="0.25" r="45" customHeight="1" ht="19.5">
      <c r="A45" s="1">
        <v>41339</v>
      </c>
      <c r="B45" s="2">
        <v>58.69</v>
      </c>
      <c r="C45" s="13">
        <f>B45/B$2</f>
      </c>
      <c r="D45" s="14">
        <f>P$2*O$2*B45/B$2</f>
      </c>
      <c r="E45" s="2">
        <v>45.4</v>
      </c>
      <c r="F45" s="13">
        <f>E45/E$2</f>
      </c>
      <c r="G45" s="14">
        <f>Q$2*$O$2*F45</f>
      </c>
      <c r="H45" s="15">
        <v>149.36</v>
      </c>
      <c r="I45" s="13">
        <f>H45/H$2</f>
      </c>
      <c r="J45" s="14">
        <f>I45*O$5</f>
      </c>
      <c r="K45" s="16">
        <f>D45+G45</f>
      </c>
      <c r="L45" s="17">
        <f>K45/K$2</f>
      </c>
      <c r="M45" s="17">
        <f>L45-I45</f>
      </c>
      <c r="N45" s="11"/>
      <c r="O45" s="18"/>
      <c r="P45" s="2"/>
      <c r="Q45" s="2"/>
    </row>
    <row x14ac:dyDescent="0.25" r="46" customHeight="1" ht="19.5">
      <c r="A46" s="1">
        <v>41340</v>
      </c>
      <c r="B46" s="2">
        <v>59.37</v>
      </c>
      <c r="C46" s="13">
        <f>B46/B$2</f>
      </c>
      <c r="D46" s="14">
        <f>P$2*O$2*B46/B$2</f>
      </c>
      <c r="E46" s="2">
        <v>44.95</v>
      </c>
      <c r="F46" s="13">
        <f>E46/E$2</f>
      </c>
      <c r="G46" s="14">
        <f>Q$2*$O$2*F46</f>
      </c>
      <c r="H46" s="15">
        <v>149.63</v>
      </c>
      <c r="I46" s="13">
        <f>H46/H$2</f>
      </c>
      <c r="J46" s="14">
        <f>I46*O$5</f>
      </c>
      <c r="K46" s="16">
        <f>D46+G46</f>
      </c>
      <c r="L46" s="17">
        <f>K46/K$2</f>
      </c>
      <c r="M46" s="17">
        <f>L46-I46</f>
      </c>
      <c r="N46" s="11"/>
      <c r="O46" s="18"/>
      <c r="P46" s="2"/>
      <c r="Q46" s="2"/>
    </row>
    <row x14ac:dyDescent="0.25" r="47" customHeight="1" ht="19.5">
      <c r="A47" s="1">
        <v>41341</v>
      </c>
      <c r="B47" s="2">
        <v>59.52</v>
      </c>
      <c r="C47" s="13">
        <f>B47/B$2</f>
      </c>
      <c r="D47" s="14">
        <f>P$2*O$2*B47/B$2</f>
      </c>
      <c r="E47" s="2">
        <v>45.43</v>
      </c>
      <c r="F47" s="13">
        <f>E47/E$2</f>
      </c>
      <c r="G47" s="14">
        <f>Q$2*$O$2*F47</f>
      </c>
      <c r="H47" s="15">
        <v>150.27</v>
      </c>
      <c r="I47" s="13">
        <f>H47/H$2</f>
      </c>
      <c r="J47" s="14">
        <f>I47*O$5</f>
      </c>
      <c r="K47" s="16">
        <f>D47+G47</f>
      </c>
      <c r="L47" s="17">
        <f>K47/K$2</f>
      </c>
      <c r="M47" s="17">
        <f>L47-I47</f>
      </c>
      <c r="N47" s="11"/>
      <c r="O47" s="18"/>
      <c r="P47" s="2"/>
      <c r="Q47" s="2"/>
    </row>
    <row x14ac:dyDescent="0.25" r="48" customHeight="1" ht="19.5">
      <c r="A48" s="1">
        <v>41344</v>
      </c>
      <c r="B48" s="2">
        <v>60.37</v>
      </c>
      <c r="C48" s="13">
        <f>B48/B$2</f>
      </c>
      <c r="D48" s="14">
        <f>P$2*O$2*B48/B$2</f>
      </c>
      <c r="E48" s="2">
        <v>45.94</v>
      </c>
      <c r="F48" s="13">
        <f>E48/E$2</f>
      </c>
      <c r="G48" s="14">
        <f>Q$2*$O$2*F48</f>
      </c>
      <c r="H48" s="15">
        <v>150.84</v>
      </c>
      <c r="I48" s="13">
        <f>H48/H$2</f>
      </c>
      <c r="J48" s="14">
        <f>I48*O$5</f>
      </c>
      <c r="K48" s="16">
        <f>D48+G48</f>
      </c>
      <c r="L48" s="17">
        <f>K48/K$2</f>
      </c>
      <c r="M48" s="17">
        <f>L48-I48</f>
      </c>
      <c r="N48" s="11"/>
      <c r="O48" s="18"/>
      <c r="P48" s="2"/>
      <c r="Q48" s="2"/>
    </row>
    <row x14ac:dyDescent="0.25" r="49" customHeight="1" ht="19.5">
      <c r="A49" s="1">
        <v>41345</v>
      </c>
      <c r="B49" s="2">
        <v>59.07</v>
      </c>
      <c r="C49" s="13">
        <f>B49/B$2</f>
      </c>
      <c r="D49" s="14">
        <f>P$2*O$2*B49/B$2</f>
      </c>
      <c r="E49" s="2">
        <v>46.18</v>
      </c>
      <c r="F49" s="13">
        <f>E49/E$2</f>
      </c>
      <c r="G49" s="14">
        <f>Q$2*$O$2*F49</f>
      </c>
      <c r="H49" s="15">
        <v>150.5</v>
      </c>
      <c r="I49" s="13">
        <f>H49/H$2</f>
      </c>
      <c r="J49" s="14">
        <f>I49*O$5</f>
      </c>
      <c r="K49" s="16">
        <f>D49+G49</f>
      </c>
      <c r="L49" s="17">
        <f>K49/K$2</f>
      </c>
      <c r="M49" s="17">
        <f>L49-I49</f>
      </c>
      <c r="N49" s="11"/>
      <c r="O49" s="18"/>
      <c r="P49" s="2"/>
      <c r="Q49" s="2"/>
    </row>
    <row x14ac:dyDescent="0.25" r="50" customHeight="1" ht="19.5">
      <c r="A50" s="1">
        <v>41346</v>
      </c>
      <c r="B50" s="2">
        <v>59.06</v>
      </c>
      <c r="C50" s="13">
        <f>B50/B$2</f>
      </c>
      <c r="D50" s="14">
        <f>P$2*O$2*B50/B$2</f>
      </c>
      <c r="E50" s="2">
        <v>45.87</v>
      </c>
      <c r="F50" s="13">
        <f>E50/E$2</f>
      </c>
      <c r="G50" s="14">
        <f>Q$2*$O$2*F50</f>
      </c>
      <c r="H50" s="15">
        <v>150.71</v>
      </c>
      <c r="I50" s="13">
        <f>H50/H$2</f>
      </c>
      <c r="J50" s="14">
        <f>I50*O$5</f>
      </c>
      <c r="K50" s="16">
        <f>D50+G50</f>
      </c>
      <c r="L50" s="17">
        <f>K50/K$2</f>
      </c>
      <c r="M50" s="17">
        <f>L50-I50</f>
      </c>
      <c r="N50" s="11"/>
      <c r="O50" s="18"/>
      <c r="P50" s="2"/>
      <c r="Q50" s="2"/>
    </row>
    <row x14ac:dyDescent="0.25" r="51" customHeight="1" ht="19.5">
      <c r="A51" s="1">
        <v>41347</v>
      </c>
      <c r="B51" s="2">
        <v>59.63</v>
      </c>
      <c r="C51" s="13">
        <f>B51/B$2</f>
      </c>
      <c r="D51" s="14">
        <f>P$2*O$2*B51/B$2</f>
      </c>
      <c r="E51" s="2">
        <v>45.88</v>
      </c>
      <c r="F51" s="13">
        <f>E51/E$2</f>
      </c>
      <c r="G51" s="14">
        <f>Q$2*$O$2*F51</f>
      </c>
      <c r="H51" s="15">
        <v>151.52</v>
      </c>
      <c r="I51" s="13">
        <f>H51/H$2</f>
      </c>
      <c r="J51" s="14">
        <f>I51*O$5</f>
      </c>
      <c r="K51" s="16">
        <f>D51+G51</f>
      </c>
      <c r="L51" s="17">
        <f>K51/K$2</f>
      </c>
      <c r="M51" s="17">
        <f>L51-I51</f>
      </c>
      <c r="N51" s="11"/>
      <c r="O51" s="18"/>
      <c r="P51" s="2"/>
      <c r="Q51" s="2"/>
    </row>
    <row x14ac:dyDescent="0.25" r="52" customHeight="1" ht="19.5">
      <c r="A52" s="1">
        <v>41348</v>
      </c>
      <c r="B52" s="2">
        <v>61.17</v>
      </c>
      <c r="C52" s="13">
        <f>B52/B$2</f>
      </c>
      <c r="D52" s="14">
        <f>P$2*O$2*B52/B$2</f>
      </c>
      <c r="E52" s="2">
        <v>45.17</v>
      </c>
      <c r="F52" s="13">
        <f>E52/E$2</f>
      </c>
      <c r="G52" s="14">
        <f>Q$2*$O$2*F52</f>
      </c>
      <c r="H52" s="15">
        <v>151.32</v>
      </c>
      <c r="I52" s="13">
        <f>H52/H$2</f>
      </c>
      <c r="J52" s="14">
        <f>I52*O$5</f>
      </c>
      <c r="K52" s="16">
        <f>D52+G52</f>
      </c>
      <c r="L52" s="17">
        <f>K52/K$2</f>
      </c>
      <c r="M52" s="17">
        <f>L52-I52</f>
      </c>
      <c r="N52" s="11"/>
      <c r="O52" s="18"/>
      <c r="P52" s="2"/>
      <c r="Q52" s="2"/>
    </row>
    <row x14ac:dyDescent="0.25" r="53" customHeight="1" ht="19.5">
      <c r="A53" s="1">
        <v>41351</v>
      </c>
      <c r="B53" s="2">
        <v>62.83</v>
      </c>
      <c r="C53" s="13">
        <f>B53/B$2</f>
      </c>
      <c r="D53" s="14">
        <f>P$2*O$2*B53/B$2</f>
      </c>
      <c r="E53" s="2">
        <v>44.8</v>
      </c>
      <c r="F53" s="13">
        <f>E53/E$2</f>
      </c>
      <c r="G53" s="14">
        <f>Q$2*$O$2*F53</f>
      </c>
      <c r="H53" s="15">
        <v>150.48</v>
      </c>
      <c r="I53" s="13">
        <f>H53/H$2</f>
      </c>
      <c r="J53" s="14">
        <f>I53*O$5</f>
      </c>
      <c r="K53" s="16">
        <f>D53+G53</f>
      </c>
      <c r="L53" s="17">
        <f>K53/K$2</f>
      </c>
      <c r="M53" s="17">
        <f>L53-I53</f>
      </c>
      <c r="N53" s="11"/>
      <c r="O53" s="18"/>
      <c r="P53" s="2"/>
      <c r="Q53" s="2"/>
    </row>
    <row x14ac:dyDescent="0.25" r="54" customHeight="1" ht="19.5">
      <c r="A54" s="1">
        <v>41352</v>
      </c>
      <c r="B54" s="2">
        <v>62.66</v>
      </c>
      <c r="C54" s="13">
        <f>B54/B$2</f>
      </c>
      <c r="D54" s="14">
        <f>P$2*O$2*B54/B$2</f>
      </c>
      <c r="E54" s="2">
        <v>44.38</v>
      </c>
      <c r="F54" s="13">
        <f>E54/E$2</f>
      </c>
      <c r="G54" s="14">
        <f>Q$2*$O$2*F54</f>
      </c>
      <c r="H54" s="15">
        <v>150.13</v>
      </c>
      <c r="I54" s="13">
        <f>H54/H$2</f>
      </c>
      <c r="J54" s="14">
        <f>I54*O$5</f>
      </c>
      <c r="K54" s="16">
        <f>D54+G54</f>
      </c>
      <c r="L54" s="17">
        <f>K54/K$2</f>
      </c>
      <c r="M54" s="17">
        <f>L54-I54</f>
      </c>
      <c r="N54" s="11"/>
      <c r="O54" s="18"/>
      <c r="P54" s="2"/>
      <c r="Q54" s="2"/>
    </row>
    <row x14ac:dyDescent="0.25" r="55" customHeight="1" ht="19.5">
      <c r="A55" s="1">
        <v>41353</v>
      </c>
      <c r="B55" s="2">
        <v>62.33</v>
      </c>
      <c r="C55" s="13">
        <f>B55/B$2</f>
      </c>
      <c r="D55" s="14">
        <f>P$2*O$2*B55/B$2</f>
      </c>
      <c r="E55" s="2">
        <v>44.52</v>
      </c>
      <c r="F55" s="13">
        <f>E55/E$2</f>
      </c>
      <c r="G55" s="14">
        <f>Q$2*$O$2*F55</f>
      </c>
      <c r="H55" s="15">
        <v>151.18</v>
      </c>
      <c r="I55" s="13">
        <f>H55/H$2</f>
      </c>
      <c r="J55" s="14">
        <f>I55*O$5</f>
      </c>
      <c r="K55" s="16">
        <f>D55+G55</f>
      </c>
      <c r="L55" s="17">
        <f>K55/K$2</f>
      </c>
      <c r="M55" s="17">
        <f>L55-I55</f>
      </c>
      <c r="N55" s="11"/>
      <c r="O55" s="18"/>
      <c r="P55" s="2"/>
      <c r="Q55" s="2"/>
    </row>
    <row x14ac:dyDescent="0.25" r="56" customHeight="1" ht="19.5">
      <c r="A56" s="1">
        <v>41354</v>
      </c>
      <c r="B56" s="2">
        <v>62.42</v>
      </c>
      <c r="C56" s="13">
        <f>B56/B$2</f>
      </c>
      <c r="D56" s="14">
        <f>P$2*O$2*B56/B$2</f>
      </c>
      <c r="E56" s="2">
        <v>44.54</v>
      </c>
      <c r="F56" s="13">
        <f>E56/E$2</f>
      </c>
      <c r="G56" s="14">
        <f>Q$2*$O$2*F56</f>
      </c>
      <c r="H56" s="15">
        <v>149.89</v>
      </c>
      <c r="I56" s="13">
        <f>H56/H$2</f>
      </c>
      <c r="J56" s="14">
        <f>I56*O$5</f>
      </c>
      <c r="K56" s="16">
        <f>D56+G56</f>
      </c>
      <c r="L56" s="17">
        <f>K56/K$2</f>
      </c>
      <c r="M56" s="17">
        <f>L56-I56</f>
      </c>
      <c r="N56" s="11"/>
      <c r="O56" s="18"/>
      <c r="P56" s="2"/>
      <c r="Q56" s="2"/>
    </row>
    <row x14ac:dyDescent="0.25" r="57" customHeight="1" ht="19.5">
      <c r="A57" s="1">
        <v>41355</v>
      </c>
      <c r="B57" s="2">
        <v>63.69</v>
      </c>
      <c r="C57" s="13">
        <f>B57/B$2</f>
      </c>
      <c r="D57" s="14">
        <f>P$2*O$2*B57/B$2</f>
      </c>
      <c r="E57" s="2">
        <v>45.51</v>
      </c>
      <c r="F57" s="13">
        <f>E57/E$2</f>
      </c>
      <c r="G57" s="14">
        <f>Q$2*$O$2*F57</f>
      </c>
      <c r="H57" s="15">
        <v>151.09</v>
      </c>
      <c r="I57" s="13">
        <f>H57/H$2</f>
      </c>
      <c r="J57" s="14">
        <f>I57*O$5</f>
      </c>
      <c r="K57" s="16">
        <f>D57+G57</f>
      </c>
      <c r="L57" s="17">
        <f>K57/K$2</f>
      </c>
      <c r="M57" s="17">
        <f>L57-I57</f>
      </c>
      <c r="N57" s="11"/>
      <c r="O57" s="18"/>
      <c r="P57" s="2"/>
      <c r="Q57" s="2"/>
    </row>
    <row x14ac:dyDescent="0.25" r="58" customHeight="1" ht="19.5">
      <c r="A58" s="1">
        <v>41358</v>
      </c>
      <c r="B58" s="2">
        <v>63.92</v>
      </c>
      <c r="C58" s="13">
        <f>B58/B$2</f>
      </c>
      <c r="D58" s="14">
        <f>P$2*O$2*B58/B$2</f>
      </c>
      <c r="E58" s="2">
        <v>44.98</v>
      </c>
      <c r="F58" s="13">
        <f>E58/E$2</f>
      </c>
      <c r="G58" s="14">
        <f>Q$2*$O$2*F58</f>
      </c>
      <c r="H58" s="15">
        <v>150.46</v>
      </c>
      <c r="I58" s="13">
        <f>H58/H$2</f>
      </c>
      <c r="J58" s="14">
        <f>I58*O$5</f>
      </c>
      <c r="K58" s="16">
        <f>D58+G58</f>
      </c>
      <c r="L58" s="17">
        <f>K58/K$2</f>
      </c>
      <c r="M58" s="17">
        <f>L58-I58</f>
      </c>
      <c r="N58" s="11"/>
      <c r="O58" s="18"/>
      <c r="P58" s="2"/>
      <c r="Q58" s="2"/>
    </row>
    <row x14ac:dyDescent="0.25" r="59" customHeight="1" ht="19.5">
      <c r="A59" s="1">
        <v>41359</v>
      </c>
      <c r="B59" s="2">
        <v>63.58</v>
      </c>
      <c r="C59" s="13">
        <f>B59/B$2</f>
      </c>
      <c r="D59" s="14">
        <f>P$2*O$2*B59/B$2</f>
      </c>
      <c r="E59" s="2">
        <v>45.76</v>
      </c>
      <c r="F59" s="13">
        <f>E59/E$2</f>
      </c>
      <c r="G59" s="14">
        <f>Q$2*$O$2*F59</f>
      </c>
      <c r="H59" s="15">
        <v>151.66</v>
      </c>
      <c r="I59" s="13">
        <f>H59/H$2</f>
      </c>
      <c r="J59" s="14">
        <f>I59*O$5</f>
      </c>
      <c r="K59" s="16">
        <f>D59+G59</f>
      </c>
      <c r="L59" s="17">
        <f>K59/K$2</f>
      </c>
      <c r="M59" s="17">
        <f>L59-I59</f>
      </c>
      <c r="N59" s="11"/>
      <c r="O59" s="18"/>
      <c r="P59" s="2"/>
      <c r="Q59" s="2"/>
    </row>
    <row x14ac:dyDescent="0.25" r="60" customHeight="1" ht="19.5">
      <c r="A60" s="1">
        <v>41360</v>
      </c>
      <c r="B60" s="2">
        <v>62.33</v>
      </c>
      <c r="C60" s="13">
        <f>B60/B$2</f>
      </c>
      <c r="D60" s="14">
        <f>P$2*O$2*B60/B$2</f>
      </c>
      <c r="E60" s="2">
        <v>47.72</v>
      </c>
      <c r="F60" s="13">
        <f>E60/E$2</f>
      </c>
      <c r="G60" s="14">
        <f>Q$2*$O$2*F60</f>
      </c>
      <c r="H60" s="15">
        <v>151.66</v>
      </c>
      <c r="I60" s="13">
        <f>H60/H$2</f>
      </c>
      <c r="J60" s="14">
        <f>I60*O$5</f>
      </c>
      <c r="K60" s="16">
        <f>D60+G60</f>
      </c>
      <c r="L60" s="17">
        <f>K60/K$2</f>
      </c>
      <c r="M60" s="17">
        <f>L60-I60</f>
      </c>
      <c r="N60" s="11"/>
      <c r="O60" s="18"/>
      <c r="P60" s="2"/>
      <c r="Q60" s="2"/>
    </row>
    <row x14ac:dyDescent="0.25" r="61" customHeight="1" ht="19.5">
      <c r="A61" s="1">
        <v>41361</v>
      </c>
      <c r="B61" s="2">
        <v>61.03</v>
      </c>
      <c r="C61" s="13">
        <f>B61/B$2</f>
      </c>
      <c r="D61" s="14">
        <f>P$2*O$2*B61/B$2</f>
      </c>
      <c r="E61" s="2">
        <v>48.94</v>
      </c>
      <c r="F61" s="13">
        <f>E61/E$2</f>
      </c>
      <c r="G61" s="14">
        <f>Q$2*$O$2*F61</f>
      </c>
      <c r="H61" s="15">
        <v>152.13</v>
      </c>
      <c r="I61" s="13">
        <f>H61/H$2</f>
      </c>
      <c r="J61" s="14">
        <f>I61*O$5</f>
      </c>
      <c r="K61" s="16">
        <f>D61+G61</f>
      </c>
      <c r="L61" s="17">
        <f>K61/K$2</f>
      </c>
      <c r="M61" s="17">
        <f>L61-I61</f>
      </c>
      <c r="N61" s="11"/>
      <c r="O61" s="18"/>
      <c r="P61" s="2"/>
      <c r="Q61" s="2"/>
    </row>
    <row x14ac:dyDescent="0.25" r="62" customHeight="1" ht="19.5">
      <c r="A62" s="1">
        <v>41365</v>
      </c>
      <c r="B62" s="2">
        <v>59.14</v>
      </c>
      <c r="C62" s="13">
        <f>B62/B$2</f>
      </c>
      <c r="D62" s="14">
        <f>P$2*O$2*B62/B$2</f>
      </c>
      <c r="E62" s="2">
        <v>47.98</v>
      </c>
      <c r="F62" s="13">
        <f>E62/E$2</f>
      </c>
      <c r="G62" s="14">
        <f>Q$2*$O$2*F62</f>
      </c>
      <c r="H62" s="15">
        <v>151.53</v>
      </c>
      <c r="I62" s="13">
        <f>H62/H$2</f>
      </c>
      <c r="J62" s="14">
        <f>I62*O$5</f>
      </c>
      <c r="K62" s="16">
        <f>D62+G62</f>
      </c>
      <c r="L62" s="17">
        <f>K62/K$2</f>
      </c>
      <c r="M62" s="17">
        <f>L62-I62</f>
      </c>
      <c r="N62" s="11"/>
      <c r="O62" s="18"/>
      <c r="P62" s="2"/>
      <c r="Q62" s="2"/>
    </row>
    <row x14ac:dyDescent="0.25" r="63" customHeight="1" ht="19.5">
      <c r="A63" s="1">
        <v>41366</v>
      </c>
      <c r="B63" s="2">
        <v>59.26</v>
      </c>
      <c r="C63" s="13">
        <f>B63/B$2</f>
      </c>
      <c r="D63" s="14">
        <f>P$2*O$2*B63/B$2</f>
      </c>
      <c r="E63" s="2">
        <v>48.2</v>
      </c>
      <c r="F63" s="13">
        <f>E63/E$2</f>
      </c>
      <c r="G63" s="14">
        <f>Q$2*$O$2*F63</f>
      </c>
      <c r="H63" s="15">
        <v>152.28</v>
      </c>
      <c r="I63" s="13">
        <f>H63/H$2</f>
      </c>
      <c r="J63" s="14">
        <f>I63*O$5</f>
      </c>
      <c r="K63" s="16">
        <f>D63+G63</f>
      </c>
      <c r="L63" s="17">
        <f>K63/K$2</f>
      </c>
      <c r="M63" s="17">
        <f>L63-I63</f>
      </c>
      <c r="N63" s="11"/>
      <c r="O63" s="18"/>
      <c r="P63" s="2"/>
      <c r="Q63" s="2"/>
    </row>
    <row x14ac:dyDescent="0.25" r="64" customHeight="1" ht="19.5">
      <c r="A64" s="1">
        <v>41367</v>
      </c>
      <c r="B64" s="2">
        <v>59.56</v>
      </c>
      <c r="C64" s="13">
        <f>B64/B$2</f>
      </c>
      <c r="D64" s="14">
        <f>P$2*O$2*B64/B$2</f>
      </c>
      <c r="E64" s="2">
        <v>47.63</v>
      </c>
      <c r="F64" s="13">
        <f>E64/E$2</f>
      </c>
      <c r="G64" s="14">
        <f>Q$2*$O$2*F64</f>
      </c>
      <c r="H64" s="15">
        <v>150.73</v>
      </c>
      <c r="I64" s="13">
        <f>H64/H$2</f>
      </c>
      <c r="J64" s="14">
        <f>I64*O$5</f>
      </c>
      <c r="K64" s="16">
        <f>D64+G64</f>
      </c>
      <c r="L64" s="17">
        <f>K64/K$2</f>
      </c>
      <c r="M64" s="17">
        <f>L64-I64</f>
      </c>
      <c r="N64" s="11"/>
      <c r="O64" s="18"/>
      <c r="P64" s="2"/>
      <c r="Q64" s="2"/>
    </row>
    <row x14ac:dyDescent="0.25" r="65" customHeight="1" ht="19.5">
      <c r="A65" s="1">
        <v>41368</v>
      </c>
      <c r="B65" s="2">
        <v>58.97</v>
      </c>
      <c r="C65" s="13">
        <f>B65/B$2</f>
      </c>
      <c r="D65" s="14">
        <f>P$2*O$2*B65/B$2</f>
      </c>
      <c r="E65" s="2">
        <v>47.74</v>
      </c>
      <c r="F65" s="13">
        <f>E65/E$2</f>
      </c>
      <c r="G65" s="14">
        <f>Q$2*$O$2*F65</f>
      </c>
      <c r="H65" s="15">
        <v>151.34</v>
      </c>
      <c r="I65" s="13">
        <f>H65/H$2</f>
      </c>
      <c r="J65" s="14">
        <f>I65*O$5</f>
      </c>
      <c r="K65" s="16">
        <f>D65+G65</f>
      </c>
      <c r="L65" s="17">
        <f>K65/K$2</f>
      </c>
      <c r="M65" s="17">
        <f>L65-I65</f>
      </c>
      <c r="N65" s="11"/>
      <c r="O65" s="18"/>
      <c r="P65" s="2"/>
      <c r="Q65" s="2"/>
    </row>
    <row x14ac:dyDescent="0.25" r="66" customHeight="1" ht="19.5">
      <c r="A66" s="1">
        <v>41369</v>
      </c>
      <c r="B66" s="2">
        <v>58.35</v>
      </c>
      <c r="C66" s="13">
        <f>B66/B$2</f>
      </c>
      <c r="D66" s="14">
        <f>P$2*O$2*B66/B$2</f>
      </c>
      <c r="E66" s="2">
        <v>47.37</v>
      </c>
      <c r="F66" s="13">
        <f>E66/E$2</f>
      </c>
      <c r="G66" s="14">
        <f>Q$2*$O$2*F66</f>
      </c>
      <c r="H66" s="15">
        <v>150.66</v>
      </c>
      <c r="I66" s="13">
        <f>H66/H$2</f>
      </c>
      <c r="J66" s="14">
        <f>I66*O$5</f>
      </c>
      <c r="K66" s="16">
        <f>D66+G66</f>
      </c>
      <c r="L66" s="17">
        <f>K66/K$2</f>
      </c>
      <c r="M66" s="17">
        <f>L66-I66</f>
      </c>
      <c r="N66" s="11"/>
      <c r="O66" s="18"/>
      <c r="P66" s="2"/>
      <c r="Q66" s="2"/>
    </row>
    <row x14ac:dyDescent="0.25" r="67" customHeight="1" ht="19.5">
      <c r="A67" s="1">
        <v>41372</v>
      </c>
      <c r="B67" s="2">
        <v>58.76</v>
      </c>
      <c r="C67" s="13">
        <f>B67/B$2</f>
      </c>
      <c r="D67" s="14">
        <f>P$2*O$2*B67/B$2</f>
      </c>
      <c r="E67" s="2">
        <v>47.2</v>
      </c>
      <c r="F67" s="13">
        <f>E67/E$2</f>
      </c>
      <c r="G67" s="14">
        <f>Q$2*$O$2*F67</f>
      </c>
      <c r="H67" s="15">
        <v>151.68</v>
      </c>
      <c r="I67" s="13">
        <f>H67/H$2</f>
      </c>
      <c r="J67" s="14">
        <f>I67*O$5</f>
      </c>
      <c r="K67" s="16">
        <f>D67+G67</f>
      </c>
      <c r="L67" s="17">
        <f>K67/K$2</f>
      </c>
      <c r="M67" s="17">
        <f>L67-I67</f>
      </c>
      <c r="N67" s="11"/>
      <c r="O67" s="18"/>
      <c r="P67" s="2"/>
      <c r="Q67" s="2"/>
    </row>
    <row x14ac:dyDescent="0.25" r="68" customHeight="1" ht="19.5">
      <c r="A68" s="1">
        <v>41373</v>
      </c>
      <c r="B68" s="2">
        <v>58.87</v>
      </c>
      <c r="C68" s="13">
        <f>B68/B$2</f>
      </c>
      <c r="D68" s="14">
        <f>P$2*O$2*B68/B$2</f>
      </c>
      <c r="E68" s="2">
        <v>48.3</v>
      </c>
      <c r="F68" s="13">
        <f>E68/E$2</f>
      </c>
      <c r="G68" s="14">
        <f>Q$2*$O$2*F68</f>
      </c>
      <c r="H68" s="15">
        <v>152.21</v>
      </c>
      <c r="I68" s="13">
        <f>H68/H$2</f>
      </c>
      <c r="J68" s="14">
        <f>I68*O$5</f>
      </c>
      <c r="K68" s="16">
        <f>D68+G68</f>
      </c>
      <c r="L68" s="17">
        <f>K68/K$2</f>
      </c>
      <c r="M68" s="17">
        <f>L68-I68</f>
      </c>
      <c r="N68" s="11"/>
      <c r="O68" s="18"/>
      <c r="P68" s="2"/>
      <c r="Q68" s="2"/>
    </row>
    <row x14ac:dyDescent="0.25" r="69" customHeight="1" ht="19.5">
      <c r="A69" s="1">
        <v>41374</v>
      </c>
      <c r="B69" s="2">
        <v>60.07</v>
      </c>
      <c r="C69" s="13">
        <f>B69/B$2</f>
      </c>
      <c r="D69" s="14">
        <f>P$2*O$2*B69/B$2</f>
      </c>
      <c r="E69" s="2">
        <v>49.73</v>
      </c>
      <c r="F69" s="13">
        <f>E69/E$2</f>
      </c>
      <c r="G69" s="14">
        <f>Q$2*$O$2*F69</f>
      </c>
      <c r="H69" s="15">
        <v>154.07</v>
      </c>
      <c r="I69" s="13">
        <f>H69/H$2</f>
      </c>
      <c r="J69" s="14">
        <f>I69*O$5</f>
      </c>
      <c r="K69" s="16">
        <f>D69+G69</f>
      </c>
      <c r="L69" s="17">
        <f>K69/K$2</f>
      </c>
      <c r="M69" s="17">
        <f>L69-I69</f>
      </c>
      <c r="N69" s="11"/>
      <c r="O69" s="18"/>
      <c r="P69" s="2"/>
      <c r="Q69" s="2"/>
    </row>
    <row x14ac:dyDescent="0.25" r="70" customHeight="1" ht="19.5">
      <c r="A70" s="1">
        <v>41375</v>
      </c>
      <c r="B70" s="2">
        <v>59.88</v>
      </c>
      <c r="C70" s="13">
        <f>B70/B$2</f>
      </c>
      <c r="D70" s="14">
        <f>P$2*O$2*B70/B$2</f>
      </c>
      <c r="E70" s="2">
        <v>51.65</v>
      </c>
      <c r="F70" s="13">
        <f>E70/E$2</f>
      </c>
      <c r="G70" s="14">
        <f>Q$2*$O$2*F70</f>
      </c>
      <c r="H70" s="15">
        <v>154.58</v>
      </c>
      <c r="I70" s="13">
        <f>H70/H$2</f>
      </c>
      <c r="J70" s="14">
        <f>I70*O$5</f>
      </c>
      <c r="K70" s="16">
        <f>D70+G70</f>
      </c>
      <c r="L70" s="17">
        <f>K70/K$2</f>
      </c>
      <c r="M70" s="17">
        <f>L70-I70</f>
      </c>
      <c r="N70" s="11"/>
      <c r="O70" s="18"/>
      <c r="P70" s="2"/>
      <c r="Q70" s="2"/>
    </row>
    <row x14ac:dyDescent="0.25" r="71" customHeight="1" ht="19.5">
      <c r="A71" s="1">
        <v>41376</v>
      </c>
      <c r="B71" s="2">
        <v>59.26</v>
      </c>
      <c r="C71" s="13">
        <f>B71/B$2</f>
      </c>
      <c r="D71" s="14">
        <f>P$2*O$2*B71/B$2</f>
      </c>
      <c r="E71" s="2">
        <v>51.93</v>
      </c>
      <c r="F71" s="13">
        <f>E71/E$2</f>
      </c>
      <c r="G71" s="14">
        <f>Q$2*$O$2*F71</f>
      </c>
      <c r="H71" s="15">
        <v>154.2</v>
      </c>
      <c r="I71" s="13">
        <f>H71/H$2</f>
      </c>
      <c r="J71" s="14">
        <f>I71*O$5</f>
      </c>
      <c r="K71" s="16">
        <f>D71+G71</f>
      </c>
      <c r="L71" s="17">
        <f>K71/K$2</f>
      </c>
      <c r="M71" s="17">
        <f>L71-I71</f>
      </c>
      <c r="N71" s="11"/>
      <c r="O71" s="18"/>
      <c r="P71" s="2"/>
      <c r="Q71" s="2"/>
    </row>
    <row x14ac:dyDescent="0.25" r="72" customHeight="1" ht="19.5">
      <c r="A72" s="1">
        <v>41379</v>
      </c>
      <c r="B72" s="2">
        <v>57.89</v>
      </c>
      <c r="C72" s="13">
        <f>B72/B$2</f>
      </c>
      <c r="D72" s="14">
        <f>P$2*O$2*B72/B$2</f>
      </c>
      <c r="E72" s="2">
        <v>50.68</v>
      </c>
      <c r="F72" s="13">
        <f>E72/E$2</f>
      </c>
      <c r="G72" s="14">
        <f>Q$2*$O$2*F72</f>
      </c>
      <c r="H72" s="15">
        <v>150.63</v>
      </c>
      <c r="I72" s="13">
        <f>H72/H$2</f>
      </c>
      <c r="J72" s="14">
        <f>I72*O$5</f>
      </c>
      <c r="K72" s="16">
        <f>D72+G72</f>
      </c>
      <c r="L72" s="17">
        <f>K72/K$2</f>
      </c>
      <c r="M72" s="17">
        <f>L72-I72</f>
      </c>
      <c r="N72" s="11"/>
      <c r="O72" s="18"/>
      <c r="P72" s="2"/>
      <c r="Q72" s="2"/>
    </row>
    <row x14ac:dyDescent="0.25" r="73" customHeight="1" ht="19.5">
      <c r="A73" s="1">
        <v>41380</v>
      </c>
      <c r="B73" s="2">
        <v>58.77</v>
      </c>
      <c r="C73" s="13">
        <f>B73/B$2</f>
      </c>
      <c r="D73" s="14">
        <f>P$2*O$2*B73/B$2</f>
      </c>
      <c r="E73" s="2">
        <v>52.01</v>
      </c>
      <c r="F73" s="13">
        <f>E73/E$2</f>
      </c>
      <c r="G73" s="14">
        <f>Q$2*$O$2*F73</f>
      </c>
      <c r="H73" s="15">
        <v>152.85</v>
      </c>
      <c r="I73" s="13">
        <f>H73/H$2</f>
      </c>
      <c r="J73" s="14">
        <f>I73*O$5</f>
      </c>
      <c r="K73" s="16">
        <f>D73+G73</f>
      </c>
      <c r="L73" s="17">
        <f>K73/K$2</f>
      </c>
      <c r="M73" s="17">
        <f>L73-I73</f>
      </c>
      <c r="N73" s="11"/>
      <c r="O73" s="18"/>
      <c r="P73" s="2"/>
      <c r="Q73" s="2"/>
    </row>
    <row x14ac:dyDescent="0.25" r="74" customHeight="1" ht="19.5">
      <c r="A74" s="1">
        <v>41381</v>
      </c>
      <c r="B74" s="2">
        <v>55.54</v>
      </c>
      <c r="C74" s="13">
        <f>B74/B$2</f>
      </c>
      <c r="D74" s="14">
        <f>P$2*O$2*B74/B$2</f>
      </c>
      <c r="E74" s="2">
        <v>51.94</v>
      </c>
      <c r="F74" s="13">
        <f>E74/E$2</f>
      </c>
      <c r="G74" s="14">
        <f>Q$2*$O$2*F74</f>
      </c>
      <c r="H74" s="15">
        <v>150.62</v>
      </c>
      <c r="I74" s="13">
        <f>H74/H$2</f>
      </c>
      <c r="J74" s="14">
        <f>I74*O$5</f>
      </c>
      <c r="K74" s="16">
        <f>D74+G74</f>
      </c>
      <c r="L74" s="17">
        <f>K74/K$2</f>
      </c>
      <c r="M74" s="17">
        <f>L74-I74</f>
      </c>
      <c r="N74" s="11"/>
      <c r="O74" s="18"/>
      <c r="P74" s="2"/>
      <c r="Q74" s="2"/>
    </row>
    <row x14ac:dyDescent="0.25" r="75" customHeight="1" ht="19.5">
      <c r="A75" s="1">
        <v>41382</v>
      </c>
      <c r="B75" s="2">
        <v>54.05</v>
      </c>
      <c r="C75" s="13">
        <f>B75/B$2</f>
      </c>
      <c r="D75" s="14">
        <f>P$2*O$2*B75/B$2</f>
      </c>
      <c r="E75" s="2">
        <v>50.86</v>
      </c>
      <c r="F75" s="13">
        <f>E75/E$2</f>
      </c>
      <c r="G75" s="14">
        <f>Q$2*$O$2*F75</f>
      </c>
      <c r="H75" s="15">
        <v>149.67</v>
      </c>
      <c r="I75" s="13">
        <f>H75/H$2</f>
      </c>
      <c r="J75" s="14">
        <f>I75*O$5</f>
      </c>
      <c r="K75" s="16">
        <f>D75+G75</f>
      </c>
      <c r="L75" s="17">
        <f>K75/K$2</f>
      </c>
      <c r="M75" s="17">
        <f>L75-I75</f>
      </c>
      <c r="N75" s="11"/>
      <c r="O75" s="18"/>
      <c r="P75" s="2"/>
      <c r="Q75" s="2"/>
    </row>
    <row x14ac:dyDescent="0.25" r="76" customHeight="1" ht="19.5">
      <c r="A76" s="1">
        <v>41383</v>
      </c>
      <c r="B76" s="2">
        <v>53.84</v>
      </c>
      <c r="C76" s="13">
        <f>B76/B$2</f>
      </c>
      <c r="D76" s="14">
        <f>P$2*O$2*B76/B$2</f>
      </c>
      <c r="E76" s="2">
        <v>53.17</v>
      </c>
      <c r="F76" s="13">
        <f>E76/E$2</f>
      </c>
      <c r="G76" s="14">
        <f>Q$2*$O$2*F76</f>
      </c>
      <c r="H76" s="15">
        <v>150.98</v>
      </c>
      <c r="I76" s="13">
        <f>H76/H$2</f>
      </c>
      <c r="J76" s="14">
        <f>I76*O$5</f>
      </c>
      <c r="K76" s="16">
        <f>D76+G76</f>
      </c>
      <c r="L76" s="17">
        <f>K76/K$2</f>
      </c>
      <c r="M76" s="17">
        <f>L76-I76</f>
      </c>
      <c r="N76" s="11"/>
      <c r="O76" s="18"/>
      <c r="P76" s="2"/>
      <c r="Q76" s="2"/>
    </row>
    <row x14ac:dyDescent="0.25" r="77" customHeight="1" ht="19.5">
      <c r="A77" s="1">
        <v>41386</v>
      </c>
      <c r="B77" s="2">
        <v>54.97</v>
      </c>
      <c r="C77" s="13">
        <f>B77/B$2</f>
      </c>
      <c r="D77" s="14">
        <f>P$2*O$2*B77/B$2</f>
      </c>
      <c r="E77" s="2">
        <v>54.05</v>
      </c>
      <c r="F77" s="13">
        <f>E77/E$2</f>
      </c>
      <c r="G77" s="14">
        <f>Q$2*$O$2*F77</f>
      </c>
      <c r="H77" s="15">
        <v>151.65</v>
      </c>
      <c r="I77" s="13">
        <f>H77/H$2</f>
      </c>
      <c r="J77" s="14">
        <f>I77*O$5</f>
      </c>
      <c r="K77" s="16">
        <f>D77+G77</f>
      </c>
      <c r="L77" s="17">
        <f>K77/K$2</f>
      </c>
      <c r="M77" s="17">
        <f>L77-I77</f>
      </c>
      <c r="N77" s="11"/>
      <c r="O77" s="18"/>
      <c r="P77" s="2"/>
      <c r="Q77" s="2"/>
    </row>
    <row x14ac:dyDescent="0.25" r="78" customHeight="1" ht="19.5">
      <c r="A78" s="1">
        <v>41387</v>
      </c>
      <c r="B78" s="3">
        <v>56</v>
      </c>
      <c r="C78" s="13">
        <f>B78/B$2</f>
      </c>
      <c r="D78" s="14">
        <f>P$2*O$2*B78/B$2</f>
      </c>
      <c r="E78" s="2">
        <v>53.33</v>
      </c>
      <c r="F78" s="13">
        <f>E78/E$2</f>
      </c>
      <c r="G78" s="14">
        <f>Q$2*$O$2*F78</f>
      </c>
      <c r="H78" s="15">
        <v>153.21</v>
      </c>
      <c r="I78" s="13">
        <f>H78/H$2</f>
      </c>
      <c r="J78" s="14">
        <f>I78*O$5</f>
      </c>
      <c r="K78" s="16">
        <f>D78+G78</f>
      </c>
      <c r="L78" s="17">
        <f>K78/K$2</f>
      </c>
      <c r="M78" s="17">
        <f>L78-I78</f>
      </c>
      <c r="N78" s="11"/>
      <c r="O78" s="18"/>
      <c r="P78" s="2"/>
      <c r="Q78" s="2"/>
    </row>
    <row x14ac:dyDescent="0.25" r="79" customHeight="1" ht="19.5">
      <c r="A79" s="1">
        <v>41388</v>
      </c>
      <c r="B79" s="2">
        <v>55.9</v>
      </c>
      <c r="C79" s="13">
        <f>B79/B$2</f>
      </c>
      <c r="D79" s="14">
        <f>P$2*O$2*B79/B$2</f>
      </c>
      <c r="E79" s="2">
        <v>50.57</v>
      </c>
      <c r="F79" s="13">
        <f>E79/E$2</f>
      </c>
      <c r="G79" s="14">
        <f>Q$2*$O$2*F79</f>
      </c>
      <c r="H79" s="15">
        <v>153.31</v>
      </c>
      <c r="I79" s="13">
        <f>H79/H$2</f>
      </c>
      <c r="J79" s="14">
        <f>I79*O$5</f>
      </c>
      <c r="K79" s="16">
        <f>D79+G79</f>
      </c>
      <c r="L79" s="17">
        <f>K79/K$2</f>
      </c>
      <c r="M79" s="17">
        <f>L79-I79</f>
      </c>
      <c r="N79" s="11"/>
      <c r="O79" s="18"/>
      <c r="P79" s="2"/>
      <c r="Q79" s="2"/>
    </row>
    <row x14ac:dyDescent="0.25" r="80" customHeight="1" ht="19.5">
      <c r="A80" s="1">
        <v>41389</v>
      </c>
      <c r="B80" s="2">
        <v>56.31</v>
      </c>
      <c r="C80" s="13">
        <f>B80/B$2</f>
      </c>
      <c r="D80" s="14">
        <f>P$2*O$2*B80/B$2</f>
      </c>
      <c r="E80" s="2">
        <v>51.43</v>
      </c>
      <c r="F80" s="13">
        <f>E80/E$2</f>
      </c>
      <c r="G80" s="14">
        <f>Q$2*$O$2*F80</f>
      </c>
      <c r="H80" s="15">
        <v>153.93</v>
      </c>
      <c r="I80" s="13">
        <f>H80/H$2</f>
      </c>
      <c r="J80" s="14">
        <f>I80*O$5</f>
      </c>
      <c r="K80" s="16">
        <f>D80+G80</f>
      </c>
      <c r="L80" s="17">
        <f>K80/K$2</f>
      </c>
      <c r="M80" s="17">
        <f>L80-I80</f>
      </c>
      <c r="N80" s="11"/>
      <c r="O80" s="18"/>
      <c r="P80" s="2"/>
      <c r="Q80" s="2"/>
    </row>
    <row x14ac:dyDescent="0.25" r="81" customHeight="1" ht="19.5">
      <c r="A81" s="1">
        <v>41390</v>
      </c>
      <c r="B81" s="2">
        <v>57.52</v>
      </c>
      <c r="C81" s="13">
        <f>B81/B$2</f>
      </c>
      <c r="D81" s="14">
        <f>P$2*O$2*B81/B$2</f>
      </c>
      <c r="E81" s="2">
        <v>51.38</v>
      </c>
      <c r="F81" s="13">
        <f>E81/E$2</f>
      </c>
      <c r="G81" s="14">
        <f>Q$2*$O$2*F81</f>
      </c>
      <c r="H81" s="15">
        <v>153.66</v>
      </c>
      <c r="I81" s="13">
        <f>H81/H$2</f>
      </c>
      <c r="J81" s="14">
        <f>I81*O$5</f>
      </c>
      <c r="K81" s="16">
        <f>D81+G81</f>
      </c>
      <c r="L81" s="17">
        <f>K81/K$2</f>
      </c>
      <c r="M81" s="17">
        <f>L81-I81</f>
      </c>
      <c r="N81" s="11"/>
      <c r="O81" s="18"/>
      <c r="P81" s="2"/>
      <c r="Q81" s="2"/>
    </row>
    <row x14ac:dyDescent="0.25" r="82" customHeight="1" ht="19.5">
      <c r="A82" s="1">
        <v>41393</v>
      </c>
      <c r="B82" s="2">
        <v>59.3</v>
      </c>
      <c r="C82" s="13">
        <f>B82/B$2</f>
      </c>
      <c r="D82" s="14">
        <f>P$2*O$2*B82/B$2</f>
      </c>
      <c r="E82" s="2">
        <v>51.09</v>
      </c>
      <c r="F82" s="13">
        <f>E82/E$2</f>
      </c>
      <c r="G82" s="14">
        <f>Q$2*$O$2*F82</f>
      </c>
      <c r="H82" s="15">
        <v>154.68</v>
      </c>
      <c r="I82" s="13">
        <f>H82/H$2</f>
      </c>
      <c r="J82" s="14">
        <f>I82*O$5</f>
      </c>
      <c r="K82" s="16">
        <f>D82+G82</f>
      </c>
      <c r="L82" s="17">
        <f>K82/K$2</f>
      </c>
      <c r="M82" s="17">
        <f>L82-I82</f>
      </c>
      <c r="N82" s="11"/>
      <c r="O82" s="18"/>
      <c r="P82" s="2"/>
      <c r="Q82" s="2"/>
    </row>
    <row x14ac:dyDescent="0.25" r="83" customHeight="1" ht="19.5">
      <c r="A83" s="1">
        <v>41394</v>
      </c>
      <c r="B83" s="2">
        <v>61.05</v>
      </c>
      <c r="C83" s="13">
        <f>B83/B$2</f>
      </c>
      <c r="D83" s="14">
        <f>P$2*O$2*B83/B$2</f>
      </c>
      <c r="E83" s="2">
        <v>50.64</v>
      </c>
      <c r="F83" s="13">
        <f>E83/E$2</f>
      </c>
      <c r="G83" s="14">
        <f>Q$2*$O$2*F83</f>
      </c>
      <c r="H83" s="15">
        <v>155.05</v>
      </c>
      <c r="I83" s="13">
        <f>H83/H$2</f>
      </c>
      <c r="J83" s="14">
        <f>I83*O$5</f>
      </c>
      <c r="K83" s="16">
        <f>D83+G83</f>
      </c>
      <c r="L83" s="17">
        <f>K83/K$2</f>
      </c>
      <c r="M83" s="17">
        <f>L83-I83</f>
      </c>
      <c r="N83" s="11"/>
      <c r="O83" s="18"/>
      <c r="P83" s="2"/>
      <c r="Q83" s="2"/>
    </row>
    <row x14ac:dyDescent="0.25" r="84" customHeight="1" ht="19.5">
      <c r="A84" s="1">
        <v>41395</v>
      </c>
      <c r="B84" s="2">
        <v>60.57</v>
      </c>
      <c r="C84" s="13">
        <f>B84/B$2</f>
      </c>
      <c r="D84" s="14">
        <f>P$2*O$2*B84/B$2</f>
      </c>
      <c r="E84" s="2">
        <v>50.14</v>
      </c>
      <c r="F84" s="13">
        <f>E84/E$2</f>
      </c>
      <c r="G84" s="14">
        <f>Q$2*$O$2*F84</f>
      </c>
      <c r="H84" s="15">
        <v>153.69</v>
      </c>
      <c r="I84" s="13">
        <f>H84/H$2</f>
      </c>
      <c r="J84" s="14">
        <f>I84*O$5</f>
      </c>
      <c r="K84" s="16">
        <f>D84+G84</f>
      </c>
      <c r="L84" s="17">
        <f>K84/K$2</f>
      </c>
      <c r="M84" s="17">
        <f>L84-I84</f>
      </c>
      <c r="N84" s="11"/>
      <c r="O84" s="18"/>
      <c r="P84" s="2"/>
      <c r="Q84" s="2"/>
    </row>
    <row x14ac:dyDescent="0.25" r="85" customHeight="1" ht="19.5">
      <c r="A85" s="1">
        <v>41396</v>
      </c>
      <c r="B85" s="2">
        <v>61.43</v>
      </c>
      <c r="C85" s="13">
        <f>B85/B$2</f>
      </c>
      <c r="D85" s="14">
        <f>P$2*O$2*B85/B$2</f>
      </c>
      <c r="E85" s="2">
        <v>52.18</v>
      </c>
      <c r="F85" s="13">
        <f>E85/E$2</f>
      </c>
      <c r="G85" s="14">
        <f>Q$2*$O$2*F85</f>
      </c>
      <c r="H85" s="15">
        <v>155.12</v>
      </c>
      <c r="I85" s="13">
        <f>H85/H$2</f>
      </c>
      <c r="J85" s="14">
        <f>I85*O$5</f>
      </c>
      <c r="K85" s="16">
        <f>D85+G85</f>
      </c>
      <c r="L85" s="17">
        <f>K85/K$2</f>
      </c>
      <c r="M85" s="17">
        <f>L85-I85</f>
      </c>
      <c r="N85" s="11"/>
      <c r="O85" s="18"/>
      <c r="P85" s="2"/>
      <c r="Q85" s="2"/>
    </row>
    <row x14ac:dyDescent="0.25" r="86" customHeight="1" ht="19.5">
      <c r="A86" s="1">
        <v>41397</v>
      </c>
      <c r="B86" s="2">
        <v>62.04</v>
      </c>
      <c r="C86" s="13">
        <f>B86/B$2</f>
      </c>
      <c r="D86" s="14">
        <f>P$2*O$2*B86/B$2</f>
      </c>
      <c r="E86" s="2">
        <v>55.15</v>
      </c>
      <c r="F86" s="13">
        <f>E86/E$2</f>
      </c>
      <c r="G86" s="14">
        <f>Q$2*$O$2*F86</f>
      </c>
      <c r="H86" s="15">
        <v>156.69</v>
      </c>
      <c r="I86" s="13">
        <f>H86/H$2</f>
      </c>
      <c r="J86" s="14">
        <f>I86*O$5</f>
      </c>
      <c r="K86" s="16">
        <f>D86+G86</f>
      </c>
      <c r="L86" s="17">
        <f>K86/K$2</f>
      </c>
      <c r="M86" s="17">
        <f>L86-I86</f>
      </c>
      <c r="N86" s="11"/>
      <c r="O86" s="18"/>
      <c r="P86" s="2"/>
      <c r="Q86" s="2"/>
    </row>
    <row x14ac:dyDescent="0.25" r="87" customHeight="1" ht="19.5">
      <c r="A87" s="1">
        <v>41400</v>
      </c>
      <c r="B87" s="2">
        <v>63.52</v>
      </c>
      <c r="C87" s="13">
        <f>B87/B$2</f>
      </c>
      <c r="D87" s="14">
        <f>P$2*O$2*B87/B$2</f>
      </c>
      <c r="E87" s="2">
        <v>54.43</v>
      </c>
      <c r="F87" s="13">
        <f>E87/E$2</f>
      </c>
      <c r="G87" s="14">
        <f>Q$2*$O$2*F87</f>
      </c>
      <c r="H87" s="15">
        <v>157.09</v>
      </c>
      <c r="I87" s="13">
        <f>H87/H$2</f>
      </c>
      <c r="J87" s="14">
        <f>I87*O$5</f>
      </c>
      <c r="K87" s="16">
        <f>D87+G87</f>
      </c>
      <c r="L87" s="17">
        <f>K87/K$2</f>
      </c>
      <c r="M87" s="17">
        <f>L87-I87</f>
      </c>
      <c r="N87" s="11"/>
      <c r="O87" s="18"/>
      <c r="P87" s="2"/>
      <c r="Q87" s="2"/>
    </row>
    <row x14ac:dyDescent="0.25" r="88" customHeight="1" ht="19.5">
      <c r="A88" s="1">
        <v>41401</v>
      </c>
      <c r="B88" s="2">
        <v>63.24</v>
      </c>
      <c r="C88" s="13">
        <f>B88/B$2</f>
      </c>
      <c r="D88" s="14">
        <f>P$2*O$2*B88/B$2</f>
      </c>
      <c r="E88" s="2">
        <v>53.13</v>
      </c>
      <c r="F88" s="13">
        <f>E88/E$2</f>
      </c>
      <c r="G88" s="14">
        <f>Q$2*$O$2*F88</f>
      </c>
      <c r="H88" s="15">
        <v>157.89</v>
      </c>
      <c r="I88" s="13">
        <f>H88/H$2</f>
      </c>
      <c r="J88" s="14">
        <f>I88*O$5</f>
      </c>
      <c r="K88" s="16">
        <f>D88+G88</f>
      </c>
      <c r="L88" s="17">
        <f>K88/K$2</f>
      </c>
      <c r="M88" s="17">
        <f>L88-I88</f>
      </c>
      <c r="N88" s="11"/>
      <c r="O88" s="18"/>
      <c r="P88" s="2"/>
      <c r="Q88" s="2"/>
    </row>
    <row x14ac:dyDescent="0.25" r="89" customHeight="1" ht="19.5">
      <c r="A89" s="1">
        <v>41402</v>
      </c>
      <c r="B89" s="2">
        <v>63.95</v>
      </c>
      <c r="C89" s="13">
        <f>B89/B$2</f>
      </c>
      <c r="D89" s="14">
        <f>P$2*O$2*B89/B$2</f>
      </c>
      <c r="E89" s="2">
        <v>52.38</v>
      </c>
      <c r="F89" s="13">
        <f>E89/E$2</f>
      </c>
      <c r="G89" s="14">
        <f>Q$2*$O$2*F89</f>
      </c>
      <c r="H89" s="15">
        <v>158.61</v>
      </c>
      <c r="I89" s="13">
        <f>H89/H$2</f>
      </c>
      <c r="J89" s="14">
        <f>I89*O$5</f>
      </c>
      <c r="K89" s="16">
        <f>D89+G89</f>
      </c>
      <c r="L89" s="17">
        <f>K89/K$2</f>
      </c>
      <c r="M89" s="17">
        <f>L89-I89</f>
      </c>
      <c r="N89" s="11"/>
      <c r="O89" s="18"/>
      <c r="P89" s="2"/>
      <c r="Q89" s="2"/>
    </row>
    <row x14ac:dyDescent="0.25" r="90" customHeight="1" ht="19.5">
      <c r="A90" s="1">
        <v>41403</v>
      </c>
      <c r="B90" s="2">
        <v>63.39</v>
      </c>
      <c r="C90" s="13">
        <f>B90/B$2</f>
      </c>
      <c r="D90" s="14">
        <f>P$2*O$2*B90/B$2</f>
      </c>
      <c r="E90" s="2">
        <v>52.79</v>
      </c>
      <c r="F90" s="13">
        <f>E90/E$2</f>
      </c>
      <c r="G90" s="14">
        <f>Q$2*$O$2*F90</f>
      </c>
      <c r="H90" s="15">
        <v>158.16</v>
      </c>
      <c r="I90" s="13">
        <f>H90/H$2</f>
      </c>
      <c r="J90" s="14">
        <f>I90*O$5</f>
      </c>
      <c r="K90" s="16">
        <f>D90+G90</f>
      </c>
      <c r="L90" s="17">
        <f>K90/K$2</f>
      </c>
      <c r="M90" s="17">
        <f>L90-I90</f>
      </c>
      <c r="N90" s="11"/>
      <c r="O90" s="18"/>
      <c r="P90" s="2"/>
      <c r="Q90" s="2"/>
    </row>
    <row x14ac:dyDescent="0.25" r="91" customHeight="1" ht="19.5">
      <c r="A91" s="1">
        <v>41404</v>
      </c>
      <c r="B91" s="2">
        <v>62.87</v>
      </c>
      <c r="C91" s="13">
        <f>B91/B$2</f>
      </c>
      <c r="D91" s="14">
        <f>P$2*O$2*B91/B$2</f>
      </c>
      <c r="E91" s="2">
        <v>52.88</v>
      </c>
      <c r="F91" s="13">
        <f>E91/E$2</f>
      </c>
      <c r="G91" s="14">
        <f>Q$2*$O$2*F91</f>
      </c>
      <c r="H91" s="15">
        <v>158.68</v>
      </c>
      <c r="I91" s="13">
        <f>H91/H$2</f>
      </c>
      <c r="J91" s="14">
        <f>I91*O$5</f>
      </c>
      <c r="K91" s="16">
        <f>D91+G91</f>
      </c>
      <c r="L91" s="17">
        <f>K91/K$2</f>
      </c>
      <c r="M91" s="17">
        <f>L91-I91</f>
      </c>
      <c r="N91" s="11"/>
      <c r="O91" s="18"/>
      <c r="P91" s="2"/>
      <c r="Q91" s="2"/>
    </row>
    <row x14ac:dyDescent="0.25" r="92" customHeight="1" ht="19.5">
      <c r="A92" s="1">
        <v>41407</v>
      </c>
      <c r="B92" s="2">
        <v>63.11</v>
      </c>
      <c r="C92" s="13">
        <f>B92/B$2</f>
      </c>
      <c r="D92" s="14">
        <f>P$2*O$2*B92/B$2</f>
      </c>
      <c r="E92" s="2">
        <v>54.47</v>
      </c>
      <c r="F92" s="13">
        <f>E92/E$2</f>
      </c>
      <c r="G92" s="14">
        <f>Q$2*$O$2*F92</f>
      </c>
      <c r="H92" s="15">
        <v>158.8</v>
      </c>
      <c r="I92" s="13">
        <f>H92/H$2</f>
      </c>
      <c r="J92" s="14">
        <f>I92*O$5</f>
      </c>
      <c r="K92" s="16">
        <f>D92+G92</f>
      </c>
      <c r="L92" s="17">
        <f>K92/K$2</f>
      </c>
      <c r="M92" s="17">
        <f>L92-I92</f>
      </c>
      <c r="N92" s="11"/>
      <c r="O92" s="18"/>
      <c r="P92" s="2"/>
      <c r="Q92" s="2"/>
    </row>
    <row x14ac:dyDescent="0.25" r="93" customHeight="1" ht="19.5">
      <c r="A93" s="1">
        <v>41408</v>
      </c>
      <c r="B93" s="2">
        <v>61.6</v>
      </c>
      <c r="C93" s="13">
        <f>B93/B$2</f>
      </c>
      <c r="D93" s="14">
        <f>P$2*O$2*B93/B$2</f>
      </c>
      <c r="E93" s="2">
        <v>56.25</v>
      </c>
      <c r="F93" s="13">
        <f>E93/E$2</f>
      </c>
      <c r="G93" s="14">
        <f>Q$2*$O$2*F93</f>
      </c>
      <c r="H93" s="15">
        <v>160.44</v>
      </c>
      <c r="I93" s="13">
        <f>H93/H$2</f>
      </c>
      <c r="J93" s="14">
        <f>I93*O$5</f>
      </c>
      <c r="K93" s="16">
        <f>D93+G93</f>
      </c>
      <c r="L93" s="17">
        <f>K93/K$2</f>
      </c>
      <c r="M93" s="17">
        <f>L93-I93</f>
      </c>
      <c r="N93" s="11"/>
      <c r="O93" s="18"/>
      <c r="P93" s="2"/>
      <c r="Q93" s="2"/>
    </row>
    <row x14ac:dyDescent="0.25" r="94" customHeight="1" ht="19.5">
      <c r="A94" s="1">
        <v>41409</v>
      </c>
      <c r="B94" s="2">
        <v>59.52</v>
      </c>
      <c r="C94" s="13">
        <f>B94/B$2</f>
      </c>
      <c r="D94" s="14">
        <f>P$2*O$2*B94/B$2</f>
      </c>
      <c r="E94" s="2">
        <v>56.36</v>
      </c>
      <c r="F94" s="13">
        <f>E94/E$2</f>
      </c>
      <c r="G94" s="14">
        <f>Q$2*$O$2*F94</f>
      </c>
      <c r="H94" s="15">
        <v>161.31</v>
      </c>
      <c r="I94" s="13">
        <f>H94/H$2</f>
      </c>
      <c r="J94" s="14">
        <f>I94*O$5</f>
      </c>
      <c r="K94" s="16">
        <f>D94+G94</f>
      </c>
      <c r="L94" s="17">
        <f>K94/K$2</f>
      </c>
      <c r="M94" s="17">
        <f>L94-I94</f>
      </c>
      <c r="N94" s="11"/>
      <c r="O94" s="18"/>
      <c r="P94" s="2"/>
      <c r="Q94" s="2"/>
    </row>
    <row x14ac:dyDescent="0.25" r="95" customHeight="1" ht="19.5">
      <c r="A95" s="1">
        <v>41410</v>
      </c>
      <c r="B95" s="2">
        <v>60.31</v>
      </c>
      <c r="C95" s="13">
        <f>B95/B$2</f>
      </c>
      <c r="D95" s="14">
        <f>P$2*O$2*B95/B$2</f>
      </c>
      <c r="E95" s="2">
        <v>54.96</v>
      </c>
      <c r="F95" s="13">
        <f>E95/E$2</f>
      </c>
      <c r="G95" s="14">
        <f>Q$2*$O$2*F95</f>
      </c>
      <c r="H95" s="15">
        <v>160.55</v>
      </c>
      <c r="I95" s="13">
        <f>H95/H$2</f>
      </c>
      <c r="J95" s="14">
        <f>I95*O$5</f>
      </c>
      <c r="K95" s="16">
        <f>D95+G95</f>
      </c>
      <c r="L95" s="17">
        <f>K95/K$2</f>
      </c>
      <c r="M95" s="17">
        <f>L95-I95</f>
      </c>
      <c r="N95" s="11"/>
      <c r="O95" s="18"/>
      <c r="P95" s="2"/>
      <c r="Q95" s="2"/>
    </row>
    <row x14ac:dyDescent="0.25" r="96" customHeight="1" ht="19.5">
      <c r="A96" s="1">
        <v>41411</v>
      </c>
      <c r="B96" s="2">
        <v>60.13</v>
      </c>
      <c r="C96" s="13">
        <f>B96/B$2</f>
      </c>
      <c r="D96" s="14">
        <f>P$2*O$2*B96/B$2</f>
      </c>
      <c r="E96" s="2">
        <v>56.3</v>
      </c>
      <c r="F96" s="13">
        <f>E96/E$2</f>
      </c>
      <c r="G96" s="14">
        <f>Q$2*$O$2*F96</f>
      </c>
      <c r="H96" s="15">
        <v>162.1</v>
      </c>
      <c r="I96" s="13">
        <f>H96/H$2</f>
      </c>
      <c r="J96" s="14">
        <f>I96*O$5</f>
      </c>
      <c r="K96" s="16">
        <f>D96+G96</f>
      </c>
      <c r="L96" s="17">
        <f>K96/K$2</f>
      </c>
      <c r="M96" s="17">
        <f>L96-I96</f>
      </c>
      <c r="N96" s="11"/>
      <c r="O96" s="18"/>
      <c r="P96" s="2"/>
      <c r="Q96" s="2"/>
    </row>
    <row x14ac:dyDescent="0.25" r="97" customHeight="1" ht="19.5">
      <c r="A97" s="1">
        <v>41414</v>
      </c>
      <c r="B97" s="2">
        <v>61.47</v>
      </c>
      <c r="C97" s="13">
        <f>B97/B$2</f>
      </c>
      <c r="D97" s="14">
        <f>P$2*O$2*B97/B$2</f>
      </c>
      <c r="E97" s="2">
        <v>55.74</v>
      </c>
      <c r="F97" s="13">
        <f>E97/E$2</f>
      </c>
      <c r="G97" s="14">
        <f>Q$2*$O$2*F97</f>
      </c>
      <c r="H97" s="15">
        <v>162.09</v>
      </c>
      <c r="I97" s="13">
        <f>H97/H$2</f>
      </c>
      <c r="J97" s="14">
        <f>I97*O$5</f>
      </c>
      <c r="K97" s="16">
        <f>D97+G97</f>
      </c>
      <c r="L97" s="17">
        <f>K97/K$2</f>
      </c>
      <c r="M97" s="17">
        <f>L97-I97</f>
      </c>
      <c r="N97" s="11"/>
      <c r="O97" s="18"/>
      <c r="P97" s="2"/>
      <c r="Q97" s="2"/>
    </row>
    <row x14ac:dyDescent="0.25" r="98" customHeight="1" ht="19.5">
      <c r="A98" s="1">
        <v>41415</v>
      </c>
      <c r="B98" s="2">
        <v>61.02</v>
      </c>
      <c r="C98" s="13">
        <f>B98/B$2</f>
      </c>
      <c r="D98" s="14">
        <f>P$2*O$2*B98/B$2</f>
      </c>
      <c r="E98" s="2">
        <v>56.47</v>
      </c>
      <c r="F98" s="13">
        <f>E98/E$2</f>
      </c>
      <c r="G98" s="14">
        <f>Q$2*$O$2*F98</f>
      </c>
      <c r="H98" s="15">
        <v>162.33</v>
      </c>
      <c r="I98" s="13">
        <f>H98/H$2</f>
      </c>
      <c r="J98" s="14">
        <f>I98*O$5</f>
      </c>
      <c r="K98" s="16">
        <f>D98+G98</f>
      </c>
      <c r="L98" s="17">
        <f>K98/K$2</f>
      </c>
      <c r="M98" s="17">
        <f>L98-I98</f>
      </c>
      <c r="N98" s="11"/>
      <c r="O98" s="18"/>
      <c r="P98" s="2"/>
      <c r="Q98" s="2"/>
    </row>
    <row x14ac:dyDescent="0.25" r="99" customHeight="1" ht="19.5">
      <c r="A99" s="1">
        <v>41416</v>
      </c>
      <c r="B99" s="2">
        <v>61.25</v>
      </c>
      <c r="C99" s="13">
        <f>B99/B$2</f>
      </c>
      <c r="D99" s="14">
        <f>P$2*O$2*B99/B$2</f>
      </c>
      <c r="E99" s="2">
        <v>55.93</v>
      </c>
      <c r="F99" s="13">
        <f>E99/E$2</f>
      </c>
      <c r="G99" s="14">
        <f>Q$2*$O$2*F99</f>
      </c>
      <c r="H99" s="15">
        <v>161.12</v>
      </c>
      <c r="I99" s="13">
        <f>H99/H$2</f>
      </c>
      <c r="J99" s="14">
        <f>I99*O$5</f>
      </c>
      <c r="K99" s="16">
        <f>D99+G99</f>
      </c>
      <c r="L99" s="17">
        <f>K99/K$2</f>
      </c>
      <c r="M99" s="17">
        <f>L99-I99</f>
      </c>
      <c r="N99" s="11"/>
      <c r="O99" s="18"/>
      <c r="P99" s="2"/>
      <c r="Q99" s="2"/>
    </row>
    <row x14ac:dyDescent="0.25" r="100" customHeight="1" ht="19.5">
      <c r="A100" s="1">
        <v>41417</v>
      </c>
      <c r="B100" s="2">
        <v>61.36</v>
      </c>
      <c r="C100" s="13">
        <f>B100/B$2</f>
      </c>
      <c r="D100" s="14">
        <f>P$2*O$2*B100/B$2</f>
      </c>
      <c r="E100" s="2">
        <v>55.48</v>
      </c>
      <c r="F100" s="13">
        <f>E100/E$2</f>
      </c>
      <c r="G100" s="14">
        <f>Q$2*$O$2*F100</f>
      </c>
      <c r="H100" s="15">
        <v>160.66</v>
      </c>
      <c r="I100" s="13">
        <f>H100/H$2</f>
      </c>
      <c r="J100" s="14">
        <f>I100*O$5</f>
      </c>
      <c r="K100" s="16">
        <f>D100+G100</f>
      </c>
      <c r="L100" s="17">
        <f>K100/K$2</f>
      </c>
      <c r="M100" s="17">
        <f>L100-I100</f>
      </c>
      <c r="N100" s="11"/>
      <c r="O100" s="18"/>
      <c r="P100" s="2"/>
      <c r="Q100" s="2"/>
    </row>
    <row x14ac:dyDescent="0.25" r="101" customHeight="1" ht="19.5">
      <c r="A101" s="1">
        <v>41418</v>
      </c>
      <c r="B101" s="2">
        <v>61.78</v>
      </c>
      <c r="C101" s="13">
        <f>B101/B$2</f>
      </c>
      <c r="D101" s="14">
        <f>P$2*O$2*B101/B$2</f>
      </c>
      <c r="E101" s="2">
        <v>55.81</v>
      </c>
      <c r="F101" s="13">
        <f>E101/E$2</f>
      </c>
      <c r="G101" s="14">
        <f>Q$2*$O$2*F101</f>
      </c>
      <c r="H101" s="15">
        <v>160.52</v>
      </c>
      <c r="I101" s="13">
        <f>H101/H$2</f>
      </c>
      <c r="J101" s="14">
        <f>I101*O$5</f>
      </c>
      <c r="K101" s="16">
        <f>D101+G101</f>
      </c>
      <c r="L101" s="17">
        <f>K101/K$2</f>
      </c>
      <c r="M101" s="17">
        <f>L101-I101</f>
      </c>
      <c r="N101" s="11"/>
      <c r="O101" s="18"/>
      <c r="P101" s="2"/>
      <c r="Q101" s="2"/>
    </row>
    <row x14ac:dyDescent="0.25" r="102" customHeight="1" ht="19.5">
      <c r="A102" s="1">
        <v>41422</v>
      </c>
      <c r="B102" s="2">
        <v>61.27</v>
      </c>
      <c r="C102" s="13">
        <f>B102/B$2</f>
      </c>
      <c r="D102" s="14">
        <f>P$2*O$2*B102/B$2</f>
      </c>
      <c r="E102" s="2">
        <v>56.18</v>
      </c>
      <c r="F102" s="13">
        <f>E102/E$2</f>
      </c>
      <c r="G102" s="14">
        <f>Q$2*$O$2*F102</f>
      </c>
      <c r="H102" s="15">
        <v>161.48</v>
      </c>
      <c r="I102" s="13">
        <f>H102/H$2</f>
      </c>
      <c r="J102" s="14">
        <f>I102*O$5</f>
      </c>
      <c r="K102" s="16">
        <f>D102+G102</f>
      </c>
      <c r="L102" s="17">
        <f>K102/K$2</f>
      </c>
      <c r="M102" s="17">
        <f>L102-I102</f>
      </c>
      <c r="N102" s="11"/>
      <c r="O102" s="18"/>
      <c r="P102" s="2"/>
      <c r="Q102" s="2"/>
    </row>
    <row x14ac:dyDescent="0.25" r="103" customHeight="1" ht="19.5">
      <c r="A103" s="1">
        <v>41423</v>
      </c>
      <c r="B103" s="2">
        <v>61.75</v>
      </c>
      <c r="C103" s="13">
        <f>B103/B$2</f>
      </c>
      <c r="D103" s="14">
        <f>P$2*O$2*B103/B$2</f>
      </c>
      <c r="E103" s="2">
        <v>55.63</v>
      </c>
      <c r="F103" s="13">
        <f>E103/E$2</f>
      </c>
      <c r="G103" s="14">
        <f>Q$2*$O$2*F103</f>
      </c>
      <c r="H103" s="15">
        <v>160.43</v>
      </c>
      <c r="I103" s="13">
        <f>H103/H$2</f>
      </c>
      <c r="J103" s="14">
        <f>I103*O$5</f>
      </c>
      <c r="K103" s="16">
        <f>D103+G103</f>
      </c>
      <c r="L103" s="17">
        <f>K103/K$2</f>
      </c>
      <c r="M103" s="17">
        <f>L103-I103</f>
      </c>
      <c r="N103" s="11"/>
      <c r="O103" s="18"/>
      <c r="P103" s="2"/>
      <c r="Q103" s="2"/>
    </row>
    <row x14ac:dyDescent="0.25" r="104" customHeight="1" ht="19.5">
      <c r="A104" s="1">
        <v>41424</v>
      </c>
      <c r="B104" s="2">
        <v>62.67</v>
      </c>
      <c r="C104" s="13">
        <f>B104/B$2</f>
      </c>
      <c r="D104" s="14">
        <f>P$2*O$2*B104/B$2</f>
      </c>
      <c r="E104" s="2">
        <v>55.8</v>
      </c>
      <c r="F104" s="13">
        <f>E104/E$2</f>
      </c>
      <c r="G104" s="14">
        <f>Q$2*$O$2*F104</f>
      </c>
      <c r="H104" s="15">
        <v>161.03</v>
      </c>
      <c r="I104" s="13">
        <f>H104/H$2</f>
      </c>
      <c r="J104" s="14">
        <f>I104*O$5</f>
      </c>
      <c r="K104" s="16">
        <f>D104+G104</f>
      </c>
      <c r="L104" s="17">
        <f>K104/K$2</f>
      </c>
      <c r="M104" s="17">
        <f>L104-I104</f>
      </c>
      <c r="N104" s="11"/>
      <c r="O104" s="18"/>
      <c r="P104" s="2"/>
      <c r="Q104" s="2"/>
    </row>
    <row x14ac:dyDescent="0.25" r="105" customHeight="1" ht="19.5">
      <c r="A105" s="1">
        <v>41425</v>
      </c>
      <c r="B105" s="2">
        <v>62.42</v>
      </c>
      <c r="C105" s="13">
        <f>B105/B$2</f>
      </c>
      <c r="D105" s="14">
        <f>P$2*O$2*B105/B$2</f>
      </c>
      <c r="E105" s="2">
        <v>54.48</v>
      </c>
      <c r="F105" s="13">
        <f>E105/E$2</f>
      </c>
      <c r="G105" s="14">
        <f>Q$2*$O$2*F105</f>
      </c>
      <c r="H105" s="15">
        <v>158.71</v>
      </c>
      <c r="I105" s="13">
        <f>H105/H$2</f>
      </c>
      <c r="J105" s="14">
        <f>I105*O$5</f>
      </c>
      <c r="K105" s="16">
        <f>D105+G105</f>
      </c>
      <c r="L105" s="17">
        <f>K105/K$2</f>
      </c>
      <c r="M105" s="17">
        <f>L105-I105</f>
      </c>
      <c r="N105" s="11"/>
      <c r="O105" s="18"/>
      <c r="P105" s="2"/>
      <c r="Q105" s="2"/>
    </row>
    <row x14ac:dyDescent="0.25" r="106" customHeight="1" ht="19.5">
      <c r="A106" s="1">
        <v>41428</v>
      </c>
      <c r="B106" s="2">
        <v>62.55</v>
      </c>
      <c r="C106" s="13">
        <f>B106/B$2</f>
      </c>
      <c r="D106" s="14">
        <f>P$2*O$2*B106/B$2</f>
      </c>
      <c r="E106" s="2">
        <v>53.12</v>
      </c>
      <c r="F106" s="13">
        <f>E106/E$2</f>
      </c>
      <c r="G106" s="14">
        <f>Q$2*$O$2*F106</f>
      </c>
      <c r="H106" s="15">
        <v>159.59</v>
      </c>
      <c r="I106" s="13">
        <f>H106/H$2</f>
      </c>
      <c r="J106" s="14">
        <f>I106*O$5</f>
      </c>
      <c r="K106" s="16">
        <f>D106+G106</f>
      </c>
      <c r="L106" s="17">
        <f>K106/K$2</f>
      </c>
      <c r="M106" s="17">
        <f>L106-I106</f>
      </c>
      <c r="N106" s="11"/>
      <c r="O106" s="18"/>
      <c r="P106" s="2"/>
      <c r="Q106" s="2"/>
    </row>
    <row x14ac:dyDescent="0.25" r="107" customHeight="1" ht="19.5">
      <c r="A107" s="1">
        <v>41429</v>
      </c>
      <c r="B107" s="2">
        <v>62.36</v>
      </c>
      <c r="C107" s="13">
        <f>B107/B$2</f>
      </c>
      <c r="D107" s="14">
        <f>P$2*O$2*B107/B$2</f>
      </c>
      <c r="E107" s="2">
        <v>52.32</v>
      </c>
      <c r="F107" s="13">
        <f>E107/E$2</f>
      </c>
      <c r="G107" s="14">
        <f>Q$2*$O$2*F107</f>
      </c>
      <c r="H107" s="15">
        <v>158.82</v>
      </c>
      <c r="I107" s="13">
        <f>H107/H$2</f>
      </c>
      <c r="J107" s="14">
        <f>I107*O$5</f>
      </c>
      <c r="K107" s="16">
        <f>D107+G107</f>
      </c>
      <c r="L107" s="17">
        <f>K107/K$2</f>
      </c>
      <c r="M107" s="17">
        <f>L107-I107</f>
      </c>
      <c r="N107" s="11"/>
      <c r="O107" s="18"/>
      <c r="P107" s="2"/>
      <c r="Q107" s="2"/>
    </row>
    <row x14ac:dyDescent="0.25" r="108" customHeight="1" ht="19.5">
      <c r="A108" s="1">
        <v>41430</v>
      </c>
      <c r="B108" s="2">
        <v>61.78</v>
      </c>
      <c r="C108" s="13">
        <f>B108/B$2</f>
      </c>
      <c r="D108" s="14">
        <f>P$2*O$2*B108/B$2</f>
      </c>
      <c r="E108" s="2">
        <v>50.12</v>
      </c>
      <c r="F108" s="13">
        <f>E108/E$2</f>
      </c>
      <c r="G108" s="14">
        <f>Q$2*$O$2*F108</f>
      </c>
      <c r="H108" s="15">
        <v>156.6</v>
      </c>
      <c r="I108" s="13">
        <f>H108/H$2</f>
      </c>
      <c r="J108" s="14">
        <f>I108*O$5</f>
      </c>
      <c r="K108" s="16">
        <f>D108+G108</f>
      </c>
      <c r="L108" s="17">
        <f>K108/K$2</f>
      </c>
      <c r="M108" s="17">
        <f>L108-I108</f>
      </c>
      <c r="N108" s="11"/>
      <c r="O108" s="18"/>
      <c r="P108" s="2"/>
      <c r="Q108" s="2"/>
    </row>
    <row x14ac:dyDescent="0.25" r="109" customHeight="1" ht="19.5">
      <c r="A109" s="1">
        <v>41431</v>
      </c>
      <c r="B109" s="2">
        <v>60.85</v>
      </c>
      <c r="C109" s="13">
        <f>B109/B$2</f>
      </c>
      <c r="D109" s="14">
        <f>P$2*O$2*B109/B$2</f>
      </c>
      <c r="E109" s="2">
        <v>51.35</v>
      </c>
      <c r="F109" s="13">
        <f>E109/E$2</f>
      </c>
      <c r="G109" s="14">
        <f>Q$2*$O$2*F109</f>
      </c>
      <c r="H109" s="15">
        <v>158.02</v>
      </c>
      <c r="I109" s="13">
        <f>H109/H$2</f>
      </c>
      <c r="J109" s="14">
        <f>I109*O$5</f>
      </c>
      <c r="K109" s="16">
        <f>D109+G109</f>
      </c>
      <c r="L109" s="17">
        <f>K109/K$2</f>
      </c>
      <c r="M109" s="17">
        <f>L109-I109</f>
      </c>
      <c r="N109" s="11"/>
      <c r="O109" s="18"/>
      <c r="P109" s="2"/>
      <c r="Q109" s="2"/>
    </row>
    <row x14ac:dyDescent="0.25" r="110" customHeight="1" ht="19.5">
      <c r="A110" s="1">
        <v>41432</v>
      </c>
      <c r="B110" s="2">
        <v>61.32</v>
      </c>
      <c r="C110" s="13">
        <f>B110/B$2</f>
      </c>
      <c r="D110" s="14">
        <f>P$2*O$2*B110/B$2</f>
      </c>
      <c r="E110" s="2">
        <v>52.89</v>
      </c>
      <c r="F110" s="13">
        <f>E110/E$2</f>
      </c>
      <c r="G110" s="14">
        <f>Q$2*$O$2*F110</f>
      </c>
      <c r="H110" s="15">
        <v>160.03</v>
      </c>
      <c r="I110" s="13">
        <f>H110/H$2</f>
      </c>
      <c r="J110" s="14">
        <f>I110*O$5</f>
      </c>
      <c r="K110" s="16">
        <f>D110+G110</f>
      </c>
      <c r="L110" s="17">
        <f>K110/K$2</f>
      </c>
      <c r="M110" s="17">
        <f>L110-I110</f>
      </c>
      <c r="N110" s="11"/>
      <c r="O110" s="18"/>
      <c r="P110" s="2"/>
      <c r="Q110" s="2"/>
    </row>
    <row x14ac:dyDescent="0.25" r="111" customHeight="1" ht="19.5">
      <c r="A111" s="1">
        <v>41435</v>
      </c>
      <c r="B111" s="2">
        <v>60.91</v>
      </c>
      <c r="C111" s="13">
        <f>B111/B$2</f>
      </c>
      <c r="D111" s="14">
        <f>P$2*O$2*B111/B$2</f>
      </c>
      <c r="E111" s="2">
        <v>52.44</v>
      </c>
      <c r="F111" s="13">
        <f>E111/E$2</f>
      </c>
      <c r="G111" s="14">
        <f>Q$2*$O$2*F111</f>
      </c>
      <c r="H111" s="15">
        <v>160.03</v>
      </c>
      <c r="I111" s="13">
        <f>H111/H$2</f>
      </c>
      <c r="J111" s="14">
        <f>I111*O$5</f>
      </c>
      <c r="K111" s="16">
        <f>D111+G111</f>
      </c>
      <c r="L111" s="17">
        <f>K111/K$2</f>
      </c>
      <c r="M111" s="17">
        <f>L111-I111</f>
      </c>
      <c r="N111" s="11"/>
      <c r="O111" s="18"/>
      <c r="P111" s="2"/>
      <c r="Q111" s="2"/>
    </row>
    <row x14ac:dyDescent="0.25" r="112" customHeight="1" ht="19.5">
      <c r="A112" s="1">
        <v>41436</v>
      </c>
      <c r="B112" s="2">
        <v>60.73</v>
      </c>
      <c r="C112" s="13">
        <f>B112/B$2</f>
      </c>
      <c r="D112" s="14">
        <f>P$2*O$2*B112/B$2</f>
      </c>
      <c r="E112" s="2">
        <v>52.44</v>
      </c>
      <c r="F112" s="13">
        <f>E112/E$2</f>
      </c>
      <c r="G112" s="14">
        <f>Q$2*$O$2*F112</f>
      </c>
      <c r="H112" s="15">
        <v>158.37</v>
      </c>
      <c r="I112" s="13">
        <f>H112/H$2</f>
      </c>
      <c r="J112" s="14">
        <f>I112*O$5</f>
      </c>
      <c r="K112" s="16">
        <f>D112+G112</f>
      </c>
      <c r="L112" s="17">
        <f>K112/K$2</f>
      </c>
      <c r="M112" s="17">
        <f>L112-I112</f>
      </c>
      <c r="N112" s="11"/>
      <c r="O112" s="18"/>
      <c r="P112" s="2"/>
      <c r="Q112" s="2"/>
    </row>
    <row x14ac:dyDescent="0.25" r="113" customHeight="1" ht="19.5">
      <c r="A113" s="1">
        <v>41437</v>
      </c>
      <c r="B113" s="2">
        <v>59.98</v>
      </c>
      <c r="C113" s="13">
        <f>B113/B$2</f>
      </c>
      <c r="D113" s="14">
        <f>P$2*O$2*B113/B$2</f>
      </c>
      <c r="E113" s="2">
        <v>51.17</v>
      </c>
      <c r="F113" s="13">
        <f>E113/E$2</f>
      </c>
      <c r="G113" s="14">
        <f>Q$2*$O$2*F113</f>
      </c>
      <c r="H113" s="15">
        <v>157.06</v>
      </c>
      <c r="I113" s="13">
        <f>H113/H$2</f>
      </c>
      <c r="J113" s="14">
        <f>I113*O$5</f>
      </c>
      <c r="K113" s="16">
        <f>D113+G113</f>
      </c>
      <c r="L113" s="17">
        <f>K113/K$2</f>
      </c>
      <c r="M113" s="17">
        <f>L113-I113</f>
      </c>
      <c r="N113" s="11"/>
      <c r="O113" s="18"/>
      <c r="P113" s="2"/>
      <c r="Q113" s="2"/>
    </row>
    <row x14ac:dyDescent="0.25" r="114" customHeight="1" ht="19.5">
      <c r="A114" s="1">
        <v>41438</v>
      </c>
      <c r="B114" s="2">
        <v>60.51</v>
      </c>
      <c r="C114" s="13">
        <f>B114/B$2</f>
      </c>
      <c r="D114" s="14">
        <f>P$2*O$2*B114/B$2</f>
      </c>
      <c r="E114" s="2">
        <v>51.95</v>
      </c>
      <c r="F114" s="13">
        <f>E114/E$2</f>
      </c>
      <c r="G114" s="14">
        <f>Q$2*$O$2*F114</f>
      </c>
      <c r="H114" s="15">
        <v>159.45</v>
      </c>
      <c r="I114" s="13">
        <f>H114/H$2</f>
      </c>
      <c r="J114" s="14">
        <f>I114*O$5</f>
      </c>
      <c r="K114" s="16">
        <f>D114+G114</f>
      </c>
      <c r="L114" s="17">
        <f>K114/K$2</f>
      </c>
      <c r="M114" s="17">
        <f>L114-I114</f>
      </c>
      <c r="N114" s="11"/>
      <c r="O114" s="18"/>
      <c r="P114" s="2"/>
      <c r="Q114" s="2"/>
    </row>
    <row x14ac:dyDescent="0.25" r="115" customHeight="1" ht="19.5">
      <c r="A115" s="1">
        <v>41439</v>
      </c>
      <c r="B115" s="2">
        <v>59.69</v>
      </c>
      <c r="C115" s="13">
        <f>B115/B$2</f>
      </c>
      <c r="D115" s="14">
        <f>P$2*O$2*B115/B$2</f>
      </c>
      <c r="E115" s="2">
        <v>52.23</v>
      </c>
      <c r="F115" s="13">
        <f>E115/E$2</f>
      </c>
      <c r="G115" s="14">
        <f>Q$2*$O$2*F115</f>
      </c>
      <c r="H115" s="15">
        <v>158.45</v>
      </c>
      <c r="I115" s="13">
        <f>H115/H$2</f>
      </c>
      <c r="J115" s="14">
        <f>I115*O$5</f>
      </c>
      <c r="K115" s="16">
        <f>D115+G115</f>
      </c>
      <c r="L115" s="17">
        <f>K115/K$2</f>
      </c>
      <c r="M115" s="17">
        <f>L115-I115</f>
      </c>
      <c r="N115" s="11"/>
      <c r="O115" s="18"/>
      <c r="P115" s="2"/>
      <c r="Q115" s="2"/>
    </row>
    <row x14ac:dyDescent="0.25" r="116" customHeight="1" ht="19.5">
      <c r="A116" s="1">
        <v>41442</v>
      </c>
      <c r="B116" s="2">
        <v>59.96</v>
      </c>
      <c r="C116" s="13">
        <f>B116/B$2</f>
      </c>
      <c r="D116" s="14">
        <f>P$2*O$2*B116/B$2</f>
      </c>
      <c r="E116" s="2">
        <v>51.03</v>
      </c>
      <c r="F116" s="13">
        <f>E116/E$2</f>
      </c>
      <c r="G116" s="14">
        <f>Q$2*$O$2*F116</f>
      </c>
      <c r="H116" s="15">
        <v>159.68</v>
      </c>
      <c r="I116" s="13">
        <f>H116/H$2</f>
      </c>
      <c r="J116" s="14">
        <f>I116*O$5</f>
      </c>
      <c r="K116" s="16">
        <f>D116+G116</f>
      </c>
      <c r="L116" s="17">
        <f>K116/K$2</f>
      </c>
      <c r="M116" s="17">
        <f>L116-I116</f>
      </c>
      <c r="N116" s="11"/>
      <c r="O116" s="18"/>
      <c r="P116" s="2"/>
      <c r="Q116" s="2"/>
    </row>
    <row x14ac:dyDescent="0.25" r="117" customHeight="1" ht="19.5">
      <c r="A117" s="1">
        <v>41443</v>
      </c>
      <c r="B117" s="2">
        <v>59.92</v>
      </c>
      <c r="C117" s="13">
        <f>B117/B$2</f>
      </c>
      <c r="D117" s="14">
        <f>P$2*O$2*B117/B$2</f>
      </c>
      <c r="E117" s="2">
        <v>51.94</v>
      </c>
      <c r="F117" s="13">
        <f>E117/E$2</f>
      </c>
      <c r="G117" s="14">
        <f>Q$2*$O$2*F117</f>
      </c>
      <c r="H117" s="15">
        <v>160.94</v>
      </c>
      <c r="I117" s="13">
        <f>H117/H$2</f>
      </c>
      <c r="J117" s="14">
        <f>I117*O$5</f>
      </c>
      <c r="K117" s="16">
        <f>D117+G117</f>
      </c>
      <c r="L117" s="17">
        <f>K117/K$2</f>
      </c>
      <c r="M117" s="17">
        <f>L117-I117</f>
      </c>
      <c r="N117" s="11"/>
      <c r="O117" s="18"/>
      <c r="P117" s="2"/>
      <c r="Q117" s="2"/>
    </row>
    <row x14ac:dyDescent="0.25" r="118" customHeight="1" ht="19.5">
      <c r="A118" s="1">
        <v>41444</v>
      </c>
      <c r="B118" s="2">
        <v>58.71</v>
      </c>
      <c r="C118" s="13">
        <f>B118/B$2</f>
      </c>
      <c r="D118" s="14">
        <f>P$2*O$2*B118/B$2</f>
      </c>
      <c r="E118" s="2">
        <v>50.6</v>
      </c>
      <c r="F118" s="13">
        <f>E118/E$2</f>
      </c>
      <c r="G118" s="14">
        <f>Q$2*$O$2*F118</f>
      </c>
      <c r="H118" s="15">
        <v>158.71</v>
      </c>
      <c r="I118" s="13">
        <f>H118/H$2</f>
      </c>
      <c r="J118" s="14">
        <f>I118*O$5</f>
      </c>
      <c r="K118" s="16">
        <f>D118+G118</f>
      </c>
      <c r="L118" s="17">
        <f>K118/K$2</f>
      </c>
      <c r="M118" s="17">
        <f>L118-I118</f>
      </c>
      <c r="N118" s="11"/>
      <c r="O118" s="18"/>
      <c r="P118" s="2"/>
      <c r="Q118" s="2"/>
    </row>
    <row x14ac:dyDescent="0.25" r="119" customHeight="1" ht="19.5">
      <c r="A119" s="1">
        <v>41445</v>
      </c>
      <c r="B119" s="2">
        <v>57.85</v>
      </c>
      <c r="C119" s="13">
        <f>B119/B$2</f>
      </c>
      <c r="D119" s="14">
        <f>P$2*O$2*B119/B$2</f>
      </c>
      <c r="E119" s="2">
        <v>49.35</v>
      </c>
      <c r="F119" s="13">
        <f>E119/E$2</f>
      </c>
      <c r="G119" s="14">
        <f>Q$2*$O$2*F119</f>
      </c>
      <c r="H119" s="15">
        <v>154.78</v>
      </c>
      <c r="I119" s="13">
        <f>H119/H$2</f>
      </c>
      <c r="J119" s="14">
        <f>I119*O$5</f>
      </c>
      <c r="K119" s="16">
        <f>D119+G119</f>
      </c>
      <c r="L119" s="17">
        <f>K119/K$2</f>
      </c>
      <c r="M119" s="17">
        <f>L119-I119</f>
      </c>
      <c r="N119" s="11"/>
      <c r="O119" s="18"/>
      <c r="P119" s="2"/>
      <c r="Q119" s="2"/>
    </row>
    <row x14ac:dyDescent="0.25" r="120" customHeight="1" ht="19.5">
      <c r="A120" s="1">
        <v>41446</v>
      </c>
      <c r="B120" s="2">
        <v>57.39</v>
      </c>
      <c r="C120" s="13">
        <f>B120/B$2</f>
      </c>
      <c r="D120" s="14">
        <f>P$2*O$2*B120/B$2</f>
      </c>
      <c r="E120" s="2">
        <v>48.83</v>
      </c>
      <c r="F120" s="13">
        <f>E120/E$2</f>
      </c>
      <c r="G120" s="14">
        <f>Q$2*$O$2*F120</f>
      </c>
      <c r="H120" s="15">
        <v>155.28</v>
      </c>
      <c r="I120" s="13">
        <f>H120/H$2</f>
      </c>
      <c r="J120" s="14">
        <f>I120*O$5</f>
      </c>
      <c r="K120" s="16">
        <f>D120+G120</f>
      </c>
      <c r="L120" s="17">
        <f>K120/K$2</f>
      </c>
      <c r="M120" s="17">
        <f>L120-I120</f>
      </c>
      <c r="N120" s="11"/>
      <c r="O120" s="18"/>
      <c r="P120" s="2"/>
      <c r="Q120" s="2"/>
    </row>
    <row x14ac:dyDescent="0.25" r="121" customHeight="1" ht="19.5">
      <c r="A121" s="1">
        <v>41449</v>
      </c>
      <c r="B121" s="2">
        <v>55.87</v>
      </c>
      <c r="C121" s="13">
        <f>B121/B$2</f>
      </c>
      <c r="D121" s="14">
        <f>P$2*O$2*B121/B$2</f>
      </c>
      <c r="E121" s="2">
        <v>48.93</v>
      </c>
      <c r="F121" s="13">
        <f>E121/E$2</f>
      </c>
      <c r="G121" s="14">
        <f>Q$2*$O$2*F121</f>
      </c>
      <c r="H121" s="15">
        <v>153.32</v>
      </c>
      <c r="I121" s="13">
        <f>H121/H$2</f>
      </c>
      <c r="J121" s="14">
        <f>I121*O$5</f>
      </c>
      <c r="K121" s="16">
        <f>D121+G121</f>
      </c>
      <c r="L121" s="17">
        <f>K121/K$2</f>
      </c>
      <c r="M121" s="17">
        <f>L121-I121</f>
      </c>
      <c r="N121" s="11"/>
      <c r="O121" s="18"/>
      <c r="P121" s="2"/>
      <c r="Q121" s="2"/>
    </row>
    <row x14ac:dyDescent="0.25" r="122" customHeight="1" ht="19.5">
      <c r="A122" s="1">
        <v>41450</v>
      </c>
      <c r="B122" s="2">
        <v>55.88</v>
      </c>
      <c r="C122" s="13">
        <f>B122/B$2</f>
      </c>
      <c r="D122" s="14">
        <f>P$2*O$2*B122/B$2</f>
      </c>
      <c r="E122" s="2">
        <v>49.78</v>
      </c>
      <c r="F122" s="13">
        <f>E122/E$2</f>
      </c>
      <c r="G122" s="14">
        <f>Q$2*$O$2*F122</f>
      </c>
      <c r="H122" s="15">
        <v>154.79</v>
      </c>
      <c r="I122" s="13">
        <f>H122/H$2</f>
      </c>
      <c r="J122" s="14">
        <f>I122*O$5</f>
      </c>
      <c r="K122" s="16">
        <f>D122+G122</f>
      </c>
      <c r="L122" s="17">
        <f>K122/K$2</f>
      </c>
      <c r="M122" s="17">
        <f>L122-I122</f>
      </c>
      <c r="N122" s="11"/>
      <c r="O122" s="18"/>
      <c r="P122" s="2"/>
      <c r="Q122" s="2"/>
    </row>
    <row x14ac:dyDescent="0.25" r="123" customHeight="1" ht="19.5">
      <c r="A123" s="1">
        <v>41451</v>
      </c>
      <c r="B123" s="2">
        <v>55.25</v>
      </c>
      <c r="C123" s="13">
        <f>B123/B$2</f>
      </c>
      <c r="D123" s="14">
        <f>P$2*O$2*B123/B$2</f>
      </c>
      <c r="E123" s="2">
        <v>51.31</v>
      </c>
      <c r="F123" s="13">
        <f>E123/E$2</f>
      </c>
      <c r="G123" s="14">
        <f>Q$2*$O$2*F123</f>
      </c>
      <c r="H123" s="15">
        <v>156.32</v>
      </c>
      <c r="I123" s="13">
        <f>H123/H$2</f>
      </c>
      <c r="J123" s="14">
        <f>I123*O$5</f>
      </c>
      <c r="K123" s="16">
        <f>D123+G123</f>
      </c>
      <c r="L123" s="17">
        <f>K123/K$2</f>
      </c>
      <c r="M123" s="17">
        <f>L123-I123</f>
      </c>
      <c r="N123" s="11"/>
      <c r="O123" s="18"/>
      <c r="P123" s="2"/>
      <c r="Q123" s="2"/>
    </row>
    <row x14ac:dyDescent="0.25" r="124" customHeight="1" ht="19.5">
      <c r="A124" s="1">
        <v>41452</v>
      </c>
      <c r="B124" s="2">
        <v>54.65</v>
      </c>
      <c r="C124" s="13">
        <f>B124/B$2</f>
      </c>
      <c r="D124" s="14">
        <f>P$2*O$2*B124/B$2</f>
      </c>
      <c r="E124" s="2">
        <v>51.01</v>
      </c>
      <c r="F124" s="13">
        <f>E124/E$2</f>
      </c>
      <c r="G124" s="14">
        <f>Q$2*$O$2*F124</f>
      </c>
      <c r="H124" s="15">
        <v>157.24</v>
      </c>
      <c r="I124" s="13">
        <f>H124/H$2</f>
      </c>
      <c r="J124" s="14">
        <f>I124*O$5</f>
      </c>
      <c r="K124" s="16">
        <f>D124+G124</f>
      </c>
      <c r="L124" s="17">
        <f>K124/K$2</f>
      </c>
      <c r="M124" s="17">
        <f>L124-I124</f>
      </c>
      <c r="N124" s="11"/>
      <c r="O124" s="18"/>
      <c r="P124" s="2"/>
      <c r="Q124" s="2"/>
    </row>
    <row x14ac:dyDescent="0.25" r="125" customHeight="1" ht="19.5">
      <c r="A125" s="1">
        <v>41453</v>
      </c>
      <c r="B125" s="2">
        <v>55.03</v>
      </c>
      <c r="C125" s="13">
        <f>B125/B$2</f>
      </c>
      <c r="D125" s="14">
        <f>P$2*O$2*B125/B$2</f>
      </c>
      <c r="E125" s="2">
        <v>51.27</v>
      </c>
      <c r="F125" s="13">
        <f>E125/E$2</f>
      </c>
      <c r="G125" s="14">
        <f>Q$2*$O$2*F125</f>
      </c>
      <c r="H125" s="15">
        <v>156.6</v>
      </c>
      <c r="I125" s="13">
        <f>H125/H$2</f>
      </c>
      <c r="J125" s="14">
        <f>I125*O$5</f>
      </c>
      <c r="K125" s="16">
        <f>D125+G125</f>
      </c>
      <c r="L125" s="17">
        <f>K125/K$2</f>
      </c>
      <c r="M125" s="17">
        <f>L125-I125</f>
      </c>
      <c r="N125" s="11"/>
      <c r="O125" s="18"/>
      <c r="P125" s="2"/>
      <c r="Q125" s="2"/>
    </row>
    <row x14ac:dyDescent="0.25" r="126" customHeight="1" ht="19.5">
      <c r="A126" s="1">
        <v>41456</v>
      </c>
      <c r="B126" s="2">
        <v>56.79</v>
      </c>
      <c r="C126" s="13">
        <f>B126/B$2</f>
      </c>
      <c r="D126" s="14">
        <f>P$2*O$2*B126/B$2</f>
      </c>
      <c r="E126" s="2">
        <v>51.65</v>
      </c>
      <c r="F126" s="13">
        <f>E126/E$2</f>
      </c>
      <c r="G126" s="14">
        <f>Q$2*$O$2*F126</f>
      </c>
      <c r="H126" s="15">
        <v>157.51</v>
      </c>
      <c r="I126" s="13">
        <f>H126/H$2</f>
      </c>
      <c r="J126" s="14">
        <f>I126*O$5</f>
      </c>
      <c r="K126" s="16">
        <f>D126+G126</f>
      </c>
      <c r="L126" s="17">
        <f>K126/K$2</f>
      </c>
      <c r="M126" s="17">
        <f>L126-I126</f>
      </c>
      <c r="N126" s="11"/>
      <c r="O126" s="18"/>
      <c r="P126" s="2"/>
      <c r="Q126" s="2"/>
    </row>
    <row x14ac:dyDescent="0.25" r="127" customHeight="1" ht="19.5">
      <c r="A127" s="1">
        <v>41457</v>
      </c>
      <c r="B127" s="2">
        <v>58.08</v>
      </c>
      <c r="C127" s="13">
        <f>B127/B$2</f>
      </c>
      <c r="D127" s="14">
        <f>P$2*O$2*B127/B$2</f>
      </c>
      <c r="E127" s="2">
        <v>52.23</v>
      </c>
      <c r="F127" s="13">
        <f>E127/E$2</f>
      </c>
      <c r="G127" s="14">
        <f>Q$2*$O$2*F127</f>
      </c>
      <c r="H127" s="15">
        <v>157.37</v>
      </c>
      <c r="I127" s="13">
        <f>H127/H$2</f>
      </c>
      <c r="J127" s="14">
        <f>I127*O$5</f>
      </c>
      <c r="K127" s="16">
        <f>D127+G127</f>
      </c>
      <c r="L127" s="17">
        <f>K127/K$2</f>
      </c>
      <c r="M127" s="17">
        <f>L127-I127</f>
      </c>
      <c r="N127" s="11"/>
      <c r="O127" s="18"/>
      <c r="P127" s="2"/>
      <c r="Q127" s="2"/>
    </row>
    <row x14ac:dyDescent="0.25" r="128" customHeight="1" ht="19.5">
      <c r="A128" s="1">
        <v>41458</v>
      </c>
      <c r="B128" s="2">
        <v>58.4</v>
      </c>
      <c r="C128" s="13">
        <f>B128/B$2</f>
      </c>
      <c r="D128" s="14">
        <f>P$2*O$2*B128/B$2</f>
      </c>
      <c r="E128" s="2">
        <v>51.98</v>
      </c>
      <c r="F128" s="13">
        <f>E128/E$2</f>
      </c>
      <c r="G128" s="14">
        <f>Q$2*$O$2*F128</f>
      </c>
      <c r="H128" s="15">
        <v>157.44</v>
      </c>
      <c r="I128" s="13">
        <f>H128/H$2</f>
      </c>
      <c r="J128" s="14">
        <f>I128*O$5</f>
      </c>
      <c r="K128" s="16">
        <f>D128+G128</f>
      </c>
      <c r="L128" s="17">
        <f>K128/K$2</f>
      </c>
      <c r="M128" s="17">
        <f>L128-I128</f>
      </c>
      <c r="N128" s="11"/>
      <c r="O128" s="18"/>
      <c r="P128" s="2"/>
      <c r="Q128" s="2"/>
    </row>
    <row x14ac:dyDescent="0.25" r="129" customHeight="1" ht="19.5">
      <c r="A129" s="1">
        <v>41460</v>
      </c>
      <c r="B129" s="2">
        <v>57.93</v>
      </c>
      <c r="C129" s="13">
        <f>B129/B$2</f>
      </c>
      <c r="D129" s="14">
        <f>P$2*O$2*B129/B$2</f>
      </c>
      <c r="E129" s="2">
        <v>53.32</v>
      </c>
      <c r="F129" s="13">
        <f>E129/E$2</f>
      </c>
      <c r="G129" s="14">
        <f>Q$2*$O$2*F129</f>
      </c>
      <c r="H129" s="15">
        <v>159.13</v>
      </c>
      <c r="I129" s="13">
        <f>H129/H$2</f>
      </c>
      <c r="J129" s="14">
        <f>I129*O$5</f>
      </c>
      <c r="K129" s="16">
        <f>D129+G129</f>
      </c>
      <c r="L129" s="17">
        <f>K129/K$2</f>
      </c>
      <c r="M129" s="17">
        <f>L129-I129</f>
      </c>
      <c r="N129" s="11"/>
      <c r="O129" s="18"/>
      <c r="P129" s="2"/>
      <c r="Q129" s="2"/>
    </row>
    <row x14ac:dyDescent="0.25" r="130" customHeight="1" ht="19.5">
      <c r="A130" s="1">
        <v>41463</v>
      </c>
      <c r="B130" s="2">
        <v>57.6</v>
      </c>
      <c r="C130" s="13">
        <f>B130/B$2</f>
      </c>
      <c r="D130" s="14">
        <f>P$2*O$2*B130/B$2</f>
      </c>
      <c r="E130" s="2">
        <v>53.32</v>
      </c>
      <c r="F130" s="13">
        <f>E130/E$2</f>
      </c>
      <c r="G130" s="14">
        <f>Q$2*$O$2*F130</f>
      </c>
      <c r="H130" s="15">
        <v>160.04</v>
      </c>
      <c r="I130" s="13">
        <f>H130/H$2</f>
      </c>
      <c r="J130" s="14">
        <f>I130*O$5</f>
      </c>
      <c r="K130" s="16">
        <f>D130+G130</f>
      </c>
      <c r="L130" s="17">
        <f>K130/K$2</f>
      </c>
      <c r="M130" s="17">
        <f>L130-I130</f>
      </c>
      <c r="N130" s="11"/>
      <c r="O130" s="18"/>
      <c r="P130" s="2"/>
      <c r="Q130" s="2"/>
    </row>
    <row x14ac:dyDescent="0.25" r="131" customHeight="1" ht="19.5">
      <c r="A131" s="1">
        <v>41464</v>
      </c>
      <c r="B131" s="2">
        <v>58.62</v>
      </c>
      <c r="C131" s="13">
        <f>B131/B$2</f>
      </c>
      <c r="D131" s="14">
        <f>P$2*O$2*B131/B$2</f>
      </c>
      <c r="E131" s="2">
        <v>54.38</v>
      </c>
      <c r="F131" s="13">
        <f>E131/E$2</f>
      </c>
      <c r="G131" s="14">
        <f>Q$2*$O$2*F131</f>
      </c>
      <c r="H131" s="15">
        <v>161.19</v>
      </c>
      <c r="I131" s="13">
        <f>H131/H$2</f>
      </c>
      <c r="J131" s="14">
        <f>I131*O$5</f>
      </c>
      <c r="K131" s="16">
        <f>D131+G131</f>
      </c>
      <c r="L131" s="17">
        <f>K131/K$2</f>
      </c>
      <c r="M131" s="17">
        <f>L131-I131</f>
      </c>
      <c r="N131" s="11"/>
      <c r="O131" s="18"/>
      <c r="P131" s="2"/>
      <c r="Q131" s="2"/>
    </row>
    <row x14ac:dyDescent="0.25" r="132" customHeight="1" ht="19.5">
      <c r="A132" s="1">
        <v>41465</v>
      </c>
      <c r="B132" s="2">
        <v>58.39</v>
      </c>
      <c r="C132" s="13">
        <f>B132/B$2</f>
      </c>
      <c r="D132" s="14">
        <f>P$2*O$2*B132/B$2</f>
      </c>
      <c r="E132" s="2">
        <v>55.33</v>
      </c>
      <c r="F132" s="13">
        <f>E132/E$2</f>
      </c>
      <c r="G132" s="14">
        <f>Q$2*$O$2*F132</f>
      </c>
      <c r="H132" s="15">
        <v>161.25</v>
      </c>
      <c r="I132" s="13">
        <f>H132/H$2</f>
      </c>
      <c r="J132" s="14">
        <f>I132*O$5</f>
      </c>
      <c r="K132" s="16">
        <f>D132+G132</f>
      </c>
      <c r="L132" s="17">
        <f>K132/K$2</f>
      </c>
      <c r="M132" s="17">
        <f>L132-I132</f>
      </c>
      <c r="N132" s="11"/>
      <c r="O132" s="18"/>
      <c r="P132" s="2"/>
      <c r="Q132" s="2"/>
    </row>
    <row x14ac:dyDescent="0.25" r="133" customHeight="1" ht="19.5">
      <c r="A133" s="1">
        <v>41466</v>
      </c>
      <c r="B133" s="2">
        <v>59.3</v>
      </c>
      <c r="C133" s="13">
        <f>B133/B$2</f>
      </c>
      <c r="D133" s="14">
        <f>P$2*O$2*B133/B$2</f>
      </c>
      <c r="E133" s="2">
        <v>55.85</v>
      </c>
      <c r="F133" s="13">
        <f>E133/E$2</f>
      </c>
      <c r="G133" s="14">
        <f>Q$2*$O$2*F133</f>
      </c>
      <c r="H133" s="15">
        <v>163.45</v>
      </c>
      <c r="I133" s="13">
        <f>H133/H$2</f>
      </c>
      <c r="J133" s="14">
        <f>I133*O$5</f>
      </c>
      <c r="K133" s="16">
        <f>D133+G133</f>
      </c>
      <c r="L133" s="17">
        <f>K133/K$2</f>
      </c>
      <c r="M133" s="17">
        <f>L133-I133</f>
      </c>
      <c r="N133" s="11"/>
      <c r="O133" s="18"/>
      <c r="P133" s="2"/>
      <c r="Q133" s="2"/>
    </row>
    <row x14ac:dyDescent="0.25" r="134" customHeight="1" ht="19.5">
      <c r="A134" s="1">
        <v>41467</v>
      </c>
      <c r="B134" s="2">
        <v>59.19</v>
      </c>
      <c r="C134" s="13">
        <f>B134/B$2</f>
      </c>
      <c r="D134" s="14">
        <f>P$2*O$2*B134/B$2</f>
      </c>
      <c r="E134" s="2">
        <v>57.34</v>
      </c>
      <c r="F134" s="13">
        <f>E134/E$2</f>
      </c>
      <c r="G134" s="14">
        <f>Q$2*$O$2*F134</f>
      </c>
      <c r="H134" s="15">
        <v>163.52</v>
      </c>
      <c r="I134" s="13">
        <f>H134/H$2</f>
      </c>
      <c r="J134" s="14">
        <f>I134*O$5</f>
      </c>
      <c r="K134" s="16">
        <f>D134+G134</f>
      </c>
      <c r="L134" s="17">
        <f>K134/K$2</f>
      </c>
      <c r="M134" s="17">
        <f>L134-I134</f>
      </c>
      <c r="N134" s="11"/>
      <c r="O134" s="18"/>
      <c r="P134" s="2"/>
      <c r="Q134" s="2"/>
    </row>
    <row x14ac:dyDescent="0.25" r="135" customHeight="1" ht="19.5">
      <c r="A135" s="1">
        <v>41470</v>
      </c>
      <c r="B135" s="2">
        <v>59.32</v>
      </c>
      <c r="C135" s="13">
        <f>B135/B$2</f>
      </c>
      <c r="D135" s="14">
        <f>P$2*O$2*B135/B$2</f>
      </c>
      <c r="E135" s="2">
        <v>57.66</v>
      </c>
      <c r="F135" s="13">
        <f>E135/E$2</f>
      </c>
      <c r="G135" s="14">
        <f>Q$2*$O$2*F135</f>
      </c>
      <c r="H135" s="15">
        <v>164.14</v>
      </c>
      <c r="I135" s="13">
        <f>H135/H$2</f>
      </c>
      <c r="J135" s="14">
        <f>I135*O$5</f>
      </c>
      <c r="K135" s="16">
        <f>D135+G135</f>
      </c>
      <c r="L135" s="17">
        <f>K135/K$2</f>
      </c>
      <c r="M135" s="17">
        <f>L135-I135</f>
      </c>
      <c r="N135" s="11"/>
      <c r="O135" s="18"/>
      <c r="P135" s="2"/>
      <c r="Q135" s="2"/>
    </row>
    <row x14ac:dyDescent="0.25" r="136" customHeight="1" ht="19.5">
      <c r="A136" s="1">
        <v>41471</v>
      </c>
      <c r="B136" s="2">
        <v>59.71</v>
      </c>
      <c r="C136" s="13">
        <f>B136/B$2</f>
      </c>
      <c r="D136" s="14">
        <f>P$2*O$2*B136/B$2</f>
      </c>
      <c r="E136" s="2">
        <v>57.14</v>
      </c>
      <c r="F136" s="13">
        <f>E136/E$2</f>
      </c>
      <c r="G136" s="14">
        <f>Q$2*$O$2*F136</f>
      </c>
      <c r="H136" s="15">
        <v>163.53</v>
      </c>
      <c r="I136" s="13">
        <f>H136/H$2</f>
      </c>
      <c r="J136" s="14">
        <f>I136*O$5</f>
      </c>
      <c r="K136" s="16">
        <f>D136+G136</f>
      </c>
      <c r="L136" s="17">
        <f>K136/K$2</f>
      </c>
      <c r="M136" s="17">
        <f>L136-I136</f>
      </c>
      <c r="N136" s="11"/>
      <c r="O136" s="18"/>
      <c r="P136" s="2"/>
      <c r="Q136" s="2"/>
    </row>
    <row x14ac:dyDescent="0.25" r="137" customHeight="1" ht="19.5">
      <c r="A137" s="1">
        <v>41472</v>
      </c>
      <c r="B137" s="2">
        <v>59.72</v>
      </c>
      <c r="C137" s="13">
        <f>B137/B$2</f>
      </c>
      <c r="D137" s="14">
        <f>P$2*O$2*B137/B$2</f>
      </c>
      <c r="E137" s="2">
        <v>57.75</v>
      </c>
      <c r="F137" s="13">
        <f>E137/E$2</f>
      </c>
      <c r="G137" s="14">
        <f>Q$2*$O$2*F137</f>
      </c>
      <c r="H137" s="15">
        <v>163.95</v>
      </c>
      <c r="I137" s="13">
        <f>H137/H$2</f>
      </c>
      <c r="J137" s="14">
        <f>I137*O$5</f>
      </c>
      <c r="K137" s="16">
        <f>D137+G137</f>
      </c>
      <c r="L137" s="17">
        <f>K137/K$2</f>
      </c>
      <c r="M137" s="17">
        <f>L137-I137</f>
      </c>
      <c r="N137" s="11"/>
      <c r="O137" s="18"/>
      <c r="P137" s="2"/>
      <c r="Q137" s="2"/>
    </row>
    <row x14ac:dyDescent="0.25" r="138" customHeight="1" ht="19.5">
      <c r="A138" s="1">
        <v>41473</v>
      </c>
      <c r="B138" s="2">
        <v>59.92</v>
      </c>
      <c r="C138" s="13">
        <f>B138/B$2</f>
      </c>
      <c r="D138" s="14">
        <f>P$2*O$2*B138/B$2</f>
      </c>
      <c r="E138" s="2">
        <v>58.22</v>
      </c>
      <c r="F138" s="13">
        <f>E138/E$2</f>
      </c>
      <c r="G138" s="14">
        <f>Q$2*$O$2*F138</f>
      </c>
      <c r="H138" s="15">
        <v>164.84</v>
      </c>
      <c r="I138" s="13">
        <f>H138/H$2</f>
      </c>
      <c r="J138" s="14">
        <f>I138*O$5</f>
      </c>
      <c r="K138" s="16">
        <f>D138+G138</f>
      </c>
      <c r="L138" s="17">
        <f>K138/K$2</f>
      </c>
      <c r="M138" s="17">
        <f>L138-I138</f>
      </c>
      <c r="N138" s="11"/>
      <c r="O138" s="18"/>
      <c r="P138" s="2"/>
      <c r="Q138" s="2"/>
    </row>
    <row x14ac:dyDescent="0.25" r="139" customHeight="1" ht="19.5">
      <c r="A139" s="1">
        <v>41474</v>
      </c>
      <c r="B139" s="2">
        <v>58.98</v>
      </c>
      <c r="C139" s="13">
        <f>B139/B$2</f>
      </c>
      <c r="D139" s="14">
        <f>P$2*O$2*B139/B$2</f>
      </c>
      <c r="E139" s="2">
        <v>60.1</v>
      </c>
      <c r="F139" s="13">
        <f>E139/E$2</f>
      </c>
      <c r="G139" s="14">
        <f>Q$2*$O$2*F139</f>
      </c>
      <c r="H139" s="15">
        <v>165.14</v>
      </c>
      <c r="I139" s="13">
        <f>H139/H$2</f>
      </c>
      <c r="J139" s="14">
        <f>I139*O$5</f>
      </c>
      <c r="K139" s="16">
        <f>D139+G139</f>
      </c>
      <c r="L139" s="17">
        <f>K139/K$2</f>
      </c>
      <c r="M139" s="17">
        <f>L139-I139</f>
      </c>
      <c r="N139" s="11"/>
      <c r="O139" s="18"/>
      <c r="P139" s="2"/>
      <c r="Q139" s="2"/>
    </row>
    <row x14ac:dyDescent="0.25" r="140" customHeight="1" ht="19.5">
      <c r="A140" s="1">
        <v>41477</v>
      </c>
      <c r="B140" s="2">
        <v>59.17</v>
      </c>
      <c r="C140" s="13">
        <f>B140/B$2</f>
      </c>
      <c r="D140" s="14">
        <f>P$2*O$2*B140/B$2</f>
      </c>
      <c r="E140" s="2">
        <v>59.71</v>
      </c>
      <c r="F140" s="13">
        <f>E140/E$2</f>
      </c>
      <c r="G140" s="14">
        <f>Q$2*$O$2*F140</f>
      </c>
      <c r="H140" s="15">
        <v>165.46</v>
      </c>
      <c r="I140" s="13">
        <f>H140/H$2</f>
      </c>
      <c r="J140" s="14">
        <f>I140*O$5</f>
      </c>
      <c r="K140" s="16">
        <f>D140+G140</f>
      </c>
      <c r="L140" s="17">
        <f>K140/K$2</f>
      </c>
      <c r="M140" s="17">
        <f>L140-I140</f>
      </c>
      <c r="N140" s="11"/>
      <c r="O140" s="18"/>
      <c r="P140" s="2"/>
      <c r="Q140" s="2"/>
    </row>
    <row x14ac:dyDescent="0.25" r="141" customHeight="1" ht="19.5">
      <c r="A141" s="1">
        <v>41478</v>
      </c>
      <c r="B141" s="2">
        <v>58.15</v>
      </c>
      <c r="C141" s="13">
        <f>B141/B$2</f>
      </c>
      <c r="D141" s="14">
        <f>P$2*O$2*B141/B$2</f>
      </c>
      <c r="E141" s="2">
        <v>59.12</v>
      </c>
      <c r="F141" s="13">
        <f>E141/E$2</f>
      </c>
      <c r="G141" s="14">
        <f>Q$2*$O$2*F141</f>
      </c>
      <c r="H141" s="15">
        <v>165.11</v>
      </c>
      <c r="I141" s="13">
        <f>H141/H$2</f>
      </c>
      <c r="J141" s="14">
        <f>I141*O$5</f>
      </c>
      <c r="K141" s="16">
        <f>D141+G141</f>
      </c>
      <c r="L141" s="17">
        <f>K141/K$2</f>
      </c>
      <c r="M141" s="17">
        <f>L141-I141</f>
      </c>
      <c r="N141" s="11"/>
      <c r="O141" s="18"/>
      <c r="P141" s="2"/>
      <c r="Q141" s="2"/>
    </row>
    <row x14ac:dyDescent="0.25" r="142" customHeight="1" ht="19.5">
      <c r="A142" s="1">
        <v>41479</v>
      </c>
      <c r="B142" s="2">
        <v>61.14</v>
      </c>
      <c r="C142" s="13">
        <f>B142/B$2</f>
      </c>
      <c r="D142" s="14">
        <f>P$2*O$2*B142/B$2</f>
      </c>
      <c r="E142" s="2">
        <v>59.88</v>
      </c>
      <c r="F142" s="13">
        <f>E142/E$2</f>
      </c>
      <c r="G142" s="14">
        <f>Q$2*$O$2*F142</f>
      </c>
      <c r="H142" s="15">
        <v>164.5</v>
      </c>
      <c r="I142" s="13">
        <f>H142/H$2</f>
      </c>
      <c r="J142" s="14">
        <f>I142*O$5</f>
      </c>
      <c r="K142" s="16">
        <f>D142+G142</f>
      </c>
      <c r="L142" s="17">
        <f>K142/K$2</f>
      </c>
      <c r="M142" s="17">
        <f>L142-I142</f>
      </c>
      <c r="N142" s="11"/>
      <c r="O142" s="18"/>
      <c r="P142" s="2"/>
      <c r="Q142" s="2"/>
    </row>
    <row x14ac:dyDescent="0.25" r="143" customHeight="1" ht="19.5">
      <c r="A143" s="1">
        <v>41480</v>
      </c>
      <c r="B143" s="2">
        <v>60.86</v>
      </c>
      <c r="C143" s="13">
        <f>B143/B$2</f>
      </c>
      <c r="D143" s="14">
        <f>P$2*O$2*B143/B$2</f>
      </c>
      <c r="E143" s="2">
        <v>60.86</v>
      </c>
      <c r="F143" s="13">
        <f>E143/E$2</f>
      </c>
      <c r="G143" s="14">
        <f>Q$2*$O$2*F143</f>
      </c>
      <c r="H143" s="15">
        <v>164.9</v>
      </c>
      <c r="I143" s="13">
        <f>H143/H$2</f>
      </c>
      <c r="J143" s="14">
        <f>I143*O$5</f>
      </c>
      <c r="K143" s="16">
        <f>D143+G143</f>
      </c>
      <c r="L143" s="17">
        <f>K143/K$2</f>
      </c>
      <c r="M143" s="17">
        <f>L143-I143</f>
      </c>
      <c r="N143" s="11"/>
      <c r="O143" s="18"/>
      <c r="P143" s="2"/>
      <c r="Q143" s="2"/>
    </row>
    <row x14ac:dyDescent="0.25" r="144" customHeight="1" ht="19.5">
      <c r="A144" s="1">
        <v>41481</v>
      </c>
      <c r="B144" s="2">
        <v>61.2</v>
      </c>
      <c r="C144" s="13">
        <f>B144/B$2</f>
      </c>
      <c r="D144" s="14">
        <f>P$2*O$2*B144/B$2</f>
      </c>
      <c r="E144" s="2">
        <v>62.57</v>
      </c>
      <c r="F144" s="13">
        <f>E144/E$2</f>
      </c>
      <c r="G144" s="14">
        <f>Q$2*$O$2*F144</f>
      </c>
      <c r="H144" s="15">
        <v>165.08</v>
      </c>
      <c r="I144" s="13">
        <f>H144/H$2</f>
      </c>
      <c r="J144" s="14">
        <f>I144*O$5</f>
      </c>
      <c r="K144" s="16">
        <f>D144+G144</f>
      </c>
      <c r="L144" s="17">
        <f>K144/K$2</f>
      </c>
      <c r="M144" s="17">
        <f>L144-I144</f>
      </c>
      <c r="N144" s="11"/>
      <c r="O144" s="18"/>
      <c r="P144" s="2"/>
      <c r="Q144" s="2"/>
    </row>
    <row x14ac:dyDescent="0.25" r="145" customHeight="1" ht="19.5">
      <c r="A145" s="1">
        <v>41484</v>
      </c>
      <c r="B145" s="2">
        <v>62.15</v>
      </c>
      <c r="C145" s="13">
        <f>B145/B$2</f>
      </c>
      <c r="D145" s="14">
        <f>P$2*O$2*B145/B$2</f>
      </c>
      <c r="E145" s="2">
        <v>62.02</v>
      </c>
      <c r="F145" s="13">
        <f>E145/E$2</f>
      </c>
      <c r="G145" s="14">
        <f>Q$2*$O$2*F145</f>
      </c>
      <c r="H145" s="15">
        <v>164.57</v>
      </c>
      <c r="I145" s="13">
        <f>H145/H$2</f>
      </c>
      <c r="J145" s="14">
        <f>I145*O$5</f>
      </c>
      <c r="K145" s="16">
        <f>D145+G145</f>
      </c>
      <c r="L145" s="17">
        <f>K145/K$2</f>
      </c>
      <c r="M145" s="17">
        <f>L145-I145</f>
      </c>
      <c r="N145" s="11"/>
      <c r="O145" s="18"/>
      <c r="P145" s="2"/>
      <c r="Q145" s="2"/>
    </row>
    <row x14ac:dyDescent="0.25" r="146" customHeight="1" ht="19.5">
      <c r="A146" s="1">
        <v>41485</v>
      </c>
      <c r="B146" s="2">
        <v>62.92</v>
      </c>
      <c r="C146" s="13">
        <f>B146/B$2</f>
      </c>
      <c r="D146" s="14">
        <f>P$2*O$2*B146/B$2</f>
      </c>
      <c r="E146" s="2">
        <v>61.73</v>
      </c>
      <c r="F146" s="13">
        <f>E146/E$2</f>
      </c>
      <c r="G146" s="14">
        <f>Q$2*$O$2*F146</f>
      </c>
      <c r="H146" s="15">
        <v>164.57</v>
      </c>
      <c r="I146" s="13">
        <f>H146/H$2</f>
      </c>
      <c r="J146" s="14">
        <f>I146*O$5</f>
      </c>
      <c r="K146" s="16">
        <f>D146+G146</f>
      </c>
      <c r="L146" s="17">
        <f>K146/K$2</f>
      </c>
      <c r="M146" s="17">
        <f>L146-I146</f>
      </c>
      <c r="N146" s="11"/>
      <c r="O146" s="18"/>
      <c r="P146" s="2"/>
      <c r="Q146" s="2"/>
    </row>
    <row x14ac:dyDescent="0.25" r="147" customHeight="1" ht="19.5">
      <c r="A147" s="1">
        <v>41486</v>
      </c>
      <c r="B147" s="2">
        <v>62.81</v>
      </c>
      <c r="C147" s="13">
        <f>B147/B$2</f>
      </c>
      <c r="D147" s="14">
        <f>P$2*O$2*B147/B$2</f>
      </c>
      <c r="E147" s="2">
        <v>61.4</v>
      </c>
      <c r="F147" s="13">
        <f>E147/E$2</f>
      </c>
      <c r="G147" s="14">
        <f>Q$2*$O$2*F147</f>
      </c>
      <c r="H147" s="15">
        <v>164.69</v>
      </c>
      <c r="I147" s="13">
        <f>H147/H$2</f>
      </c>
      <c r="J147" s="14">
        <f>I147*O$5</f>
      </c>
      <c r="K147" s="16">
        <f>D147+G147</f>
      </c>
      <c r="L147" s="17">
        <f>K147/K$2</f>
      </c>
      <c r="M147" s="17">
        <f>L147-I147</f>
      </c>
      <c r="N147" s="11"/>
      <c r="O147" s="18"/>
      <c r="P147" s="2"/>
      <c r="Q147" s="2"/>
    </row>
    <row x14ac:dyDescent="0.25" r="148" customHeight="1" ht="19.5">
      <c r="A148" s="1">
        <v>41487</v>
      </c>
      <c r="B148" s="2">
        <v>63.38</v>
      </c>
      <c r="C148" s="13">
        <f>B148/B$2</f>
      </c>
      <c r="D148" s="14">
        <f>P$2*O$2*B148/B$2</f>
      </c>
      <c r="E148" s="3">
        <v>62</v>
      </c>
      <c r="F148" s="13">
        <f>E148/E$2</f>
      </c>
      <c r="G148" s="14">
        <f>Q$2*$O$2*F148</f>
      </c>
      <c r="H148" s="15">
        <v>166.59</v>
      </c>
      <c r="I148" s="13">
        <f>H148/H$2</f>
      </c>
      <c r="J148" s="14">
        <f>I148*O$5</f>
      </c>
      <c r="K148" s="16">
        <f>D148+G148</f>
      </c>
      <c r="L148" s="17">
        <f>K148/K$2</f>
      </c>
      <c r="M148" s="17">
        <f>L148-I148</f>
      </c>
      <c r="N148" s="11"/>
      <c r="O148" s="18"/>
      <c r="P148" s="2"/>
      <c r="Q148" s="2"/>
    </row>
    <row x14ac:dyDescent="0.25" r="149" customHeight="1" ht="19.5">
      <c r="A149" s="1">
        <v>41488</v>
      </c>
      <c r="B149" s="2">
        <v>64.19</v>
      </c>
      <c r="C149" s="13">
        <f>B149/B$2</f>
      </c>
      <c r="D149" s="14">
        <f>P$2*O$2*B149/B$2</f>
      </c>
      <c r="E149" s="2">
        <v>61.75</v>
      </c>
      <c r="F149" s="13">
        <f>E149/E$2</f>
      </c>
      <c r="G149" s="14">
        <f>Q$2*$O$2*F149</f>
      </c>
      <c r="H149" s="15">
        <v>166.88</v>
      </c>
      <c r="I149" s="13">
        <f>H149/H$2</f>
      </c>
      <c r="J149" s="14">
        <f>I149*O$5</f>
      </c>
      <c r="K149" s="16">
        <f>D149+G149</f>
      </c>
      <c r="L149" s="17">
        <f>K149/K$2</f>
      </c>
      <c r="M149" s="17">
        <f>L149-I149</f>
      </c>
      <c r="N149" s="11"/>
      <c r="O149" s="18"/>
      <c r="P149" s="2"/>
      <c r="Q149" s="2"/>
    </row>
    <row x14ac:dyDescent="0.25" r="150" customHeight="1" ht="19.5">
      <c r="A150" s="1">
        <v>41491</v>
      </c>
      <c r="B150" s="2">
        <v>65.15</v>
      </c>
      <c r="C150" s="13">
        <f>B150/B$2</f>
      </c>
      <c r="D150" s="14">
        <f>P$2*O$2*B150/B$2</f>
      </c>
      <c r="E150" s="2">
        <v>60.95</v>
      </c>
      <c r="F150" s="13">
        <f>E150/E$2</f>
      </c>
      <c r="G150" s="14">
        <f>Q$2*$O$2*F150</f>
      </c>
      <c r="H150" s="15">
        <v>166.63</v>
      </c>
      <c r="I150" s="13">
        <f>H150/H$2</f>
      </c>
      <c r="J150" s="14">
        <f>I150*O$5</f>
      </c>
      <c r="K150" s="16">
        <f>D150+G150</f>
      </c>
      <c r="L150" s="17">
        <f>K150/K$2</f>
      </c>
      <c r="M150" s="17">
        <f>L150-I150</f>
      </c>
      <c r="N150" s="11"/>
      <c r="O150" s="18"/>
      <c r="P150" s="2"/>
      <c r="Q150" s="2"/>
    </row>
    <row x14ac:dyDescent="0.25" r="151" customHeight="1" ht="19.5">
      <c r="A151" s="1">
        <v>41492</v>
      </c>
      <c r="B151" s="2">
        <v>64.57</v>
      </c>
      <c r="C151" s="13">
        <f>B151/B$2</f>
      </c>
      <c r="D151" s="14">
        <f>P$2*O$2*B151/B$2</f>
      </c>
      <c r="E151" s="2">
        <v>59.98</v>
      </c>
      <c r="F151" s="13">
        <f>E151/E$2</f>
      </c>
      <c r="G151" s="14">
        <f>Q$2*$O$2*F151</f>
      </c>
      <c r="H151" s="15">
        <v>165.68</v>
      </c>
      <c r="I151" s="13">
        <f>H151/H$2</f>
      </c>
      <c r="J151" s="14">
        <f>I151*O$5</f>
      </c>
      <c r="K151" s="16">
        <f>D151+G151</f>
      </c>
      <c r="L151" s="17">
        <f>K151/K$2</f>
      </c>
      <c r="M151" s="17">
        <f>L151-I151</f>
      </c>
      <c r="N151" s="11"/>
      <c r="O151" s="18"/>
      <c r="P151" s="2"/>
      <c r="Q151" s="2"/>
    </row>
    <row x14ac:dyDescent="0.25" r="152" customHeight="1" ht="19.5">
      <c r="A152" s="1">
        <v>41493</v>
      </c>
      <c r="B152" s="2">
        <v>64.53</v>
      </c>
      <c r="C152" s="13">
        <f>B152/B$2</f>
      </c>
      <c r="D152" s="14">
        <f>P$2*O$2*B152/B$2</f>
      </c>
      <c r="E152" s="2">
        <v>60.22</v>
      </c>
      <c r="F152" s="13">
        <f>E152/E$2</f>
      </c>
      <c r="G152" s="14">
        <f>Q$2*$O$2*F152</f>
      </c>
      <c r="H152" s="15">
        <v>165.15</v>
      </c>
      <c r="I152" s="13">
        <f>H152/H$2</f>
      </c>
      <c r="J152" s="14">
        <f>I152*O$5</f>
      </c>
      <c r="K152" s="16">
        <f>D152+G152</f>
      </c>
      <c r="L152" s="17">
        <f>K152/K$2</f>
      </c>
      <c r="M152" s="17">
        <f>L152-I152</f>
      </c>
      <c r="N152" s="11"/>
      <c r="O152" s="18"/>
      <c r="P152" s="2"/>
      <c r="Q152" s="2"/>
    </row>
    <row x14ac:dyDescent="0.25" r="153" customHeight="1" ht="19.5">
      <c r="A153" s="1">
        <v>41494</v>
      </c>
      <c r="B153" s="2">
        <v>64.4</v>
      </c>
      <c r="C153" s="13">
        <f>B153/B$2</f>
      </c>
      <c r="D153" s="14">
        <f>P$2*O$2*B153/B$2</f>
      </c>
      <c r="E153" s="2">
        <v>59.3</v>
      </c>
      <c r="F153" s="13">
        <f>E153/E$2</f>
      </c>
      <c r="G153" s="14">
        <f>Q$2*$O$2*F153</f>
      </c>
      <c r="H153" s="15">
        <v>165.75</v>
      </c>
      <c r="I153" s="13">
        <f>H153/H$2</f>
      </c>
      <c r="J153" s="14">
        <f>I153*O$5</f>
      </c>
      <c r="K153" s="16">
        <f>D153+G153</f>
      </c>
      <c r="L153" s="17">
        <f>K153/K$2</f>
      </c>
      <c r="M153" s="17">
        <f>L153-I153</f>
      </c>
      <c r="N153" s="11"/>
      <c r="O153" s="18"/>
      <c r="P153" s="2"/>
      <c r="Q153" s="2"/>
    </row>
    <row x14ac:dyDescent="0.25" r="154" customHeight="1" ht="19.5">
      <c r="A154" s="1">
        <v>41495</v>
      </c>
      <c r="B154" s="2">
        <v>63.49</v>
      </c>
      <c r="C154" s="13">
        <f>B154/B$2</f>
      </c>
      <c r="D154" s="14">
        <f>P$2*O$2*B154/B$2</f>
      </c>
      <c r="E154" s="2">
        <v>59.21</v>
      </c>
      <c r="F154" s="13">
        <f>E154/E$2</f>
      </c>
      <c r="G154" s="14">
        <f>Q$2*$O$2*F154</f>
      </c>
      <c r="H154" s="15">
        <v>165.27</v>
      </c>
      <c r="I154" s="13">
        <f>H154/H$2</f>
      </c>
      <c r="J154" s="14">
        <f>I154*O$5</f>
      </c>
      <c r="K154" s="16">
        <f>D154+G154</f>
      </c>
      <c r="L154" s="17">
        <f>K154/K$2</f>
      </c>
      <c r="M154" s="17">
        <f>L154-I154</f>
      </c>
      <c r="N154" s="11"/>
      <c r="O154" s="18"/>
      <c r="P154" s="2"/>
      <c r="Q154" s="2"/>
    </row>
    <row x14ac:dyDescent="0.25" r="155" customHeight="1" ht="19.5">
      <c r="A155" s="1">
        <v>41498</v>
      </c>
      <c r="B155" s="2">
        <v>65.29</v>
      </c>
      <c r="C155" s="13">
        <f>B155/B$2</f>
      </c>
      <c r="D155" s="14">
        <f>P$2*O$2*B155/B$2</f>
      </c>
      <c r="E155" s="2">
        <v>58.9</v>
      </c>
      <c r="F155" s="13">
        <f>E155/E$2</f>
      </c>
      <c r="G155" s="14">
        <f>Q$2*$O$2*F155</f>
      </c>
      <c r="H155" s="15">
        <v>165.08</v>
      </c>
      <c r="I155" s="13">
        <f>H155/H$2</f>
      </c>
      <c r="J155" s="14">
        <f>I155*O$5</f>
      </c>
      <c r="K155" s="16">
        <f>D155+G155</f>
      </c>
      <c r="L155" s="17">
        <f>K155/K$2</f>
      </c>
      <c r="M155" s="17">
        <f>L155-I155</f>
      </c>
      <c r="N155" s="11"/>
      <c r="O155" s="18"/>
      <c r="P155" s="2"/>
      <c r="Q155" s="2"/>
    </row>
    <row x14ac:dyDescent="0.25" r="156" customHeight="1" ht="19.5">
      <c r="A156" s="1">
        <v>41499</v>
      </c>
      <c r="B156" s="2">
        <v>68.39</v>
      </c>
      <c r="C156" s="13">
        <f>B156/B$2</f>
      </c>
      <c r="D156" s="14">
        <f>P$2*O$2*B156/B$2</f>
      </c>
      <c r="E156" s="2">
        <v>58.93</v>
      </c>
      <c r="F156" s="13">
        <f>E156/E$2</f>
      </c>
      <c r="G156" s="14">
        <f>Q$2*$O$2*F156</f>
      </c>
      <c r="H156" s="15">
        <v>165.57</v>
      </c>
      <c r="I156" s="13">
        <f>H156/H$2</f>
      </c>
      <c r="J156" s="14">
        <f>I156*O$5</f>
      </c>
      <c r="K156" s="16">
        <f>D156+G156</f>
      </c>
      <c r="L156" s="17">
        <f>K156/K$2</f>
      </c>
      <c r="M156" s="17">
        <f>L156-I156</f>
      </c>
      <c r="N156" s="11"/>
      <c r="O156" s="18"/>
      <c r="P156" s="2"/>
      <c r="Q156" s="2"/>
    </row>
    <row x14ac:dyDescent="0.25" r="157" customHeight="1" ht="19.5">
      <c r="A157" s="1">
        <v>41500</v>
      </c>
      <c r="B157" s="2">
        <v>69.64</v>
      </c>
      <c r="C157" s="13">
        <f>B157/B$2</f>
      </c>
      <c r="D157" s="14">
        <f>P$2*O$2*B157/B$2</f>
      </c>
      <c r="E157" s="2">
        <v>58.17</v>
      </c>
      <c r="F157" s="13">
        <f>E157/E$2</f>
      </c>
      <c r="G157" s="14">
        <f>Q$2*$O$2*F157</f>
      </c>
      <c r="H157" s="15">
        <v>164.72</v>
      </c>
      <c r="I157" s="13">
        <f>H157/H$2</f>
      </c>
      <c r="J157" s="14">
        <f>I157*O$5</f>
      </c>
      <c r="K157" s="16">
        <f>D157+G157</f>
      </c>
      <c r="L157" s="17">
        <f>K157/K$2</f>
      </c>
      <c r="M157" s="17">
        <f>L157-I157</f>
      </c>
      <c r="N157" s="11"/>
      <c r="O157" s="18"/>
      <c r="P157" s="2"/>
      <c r="Q157" s="2"/>
    </row>
    <row x14ac:dyDescent="0.25" r="158" customHeight="1" ht="19.5">
      <c r="A158" s="1">
        <v>41501</v>
      </c>
      <c r="B158" s="2">
        <v>69.56</v>
      </c>
      <c r="C158" s="13">
        <f>B158/B$2</f>
      </c>
      <c r="D158" s="14">
        <f>P$2*O$2*B158/B$2</f>
      </c>
      <c r="E158" s="2">
        <v>56.89</v>
      </c>
      <c r="F158" s="13">
        <f>E158/E$2</f>
      </c>
      <c r="G158" s="14">
        <f>Q$2*$O$2*F158</f>
      </c>
      <c r="H158" s="15">
        <v>162.41</v>
      </c>
      <c r="I158" s="13">
        <f>H158/H$2</f>
      </c>
      <c r="J158" s="14">
        <f>I158*O$5</f>
      </c>
      <c r="K158" s="16">
        <f>D158+G158</f>
      </c>
      <c r="L158" s="17">
        <f>K158/K$2</f>
      </c>
      <c r="M158" s="17">
        <f>L158-I158</f>
      </c>
      <c r="N158" s="11"/>
      <c r="O158" s="18"/>
      <c r="P158" s="2"/>
      <c r="Q158" s="2"/>
    </row>
    <row x14ac:dyDescent="0.25" r="159" customHeight="1" ht="19.5">
      <c r="A159" s="1">
        <v>41502</v>
      </c>
      <c r="B159" s="2">
        <v>70.18</v>
      </c>
      <c r="C159" s="13">
        <f>B159/B$2</f>
      </c>
      <c r="D159" s="14">
        <f>P$2*O$2*B159/B$2</f>
      </c>
      <c r="E159" s="2">
        <v>56.91</v>
      </c>
      <c r="F159" s="13">
        <f>E159/E$2</f>
      </c>
      <c r="G159" s="14">
        <f>Q$2*$O$2*F159</f>
      </c>
      <c r="H159" s="15">
        <v>161.88</v>
      </c>
      <c r="I159" s="13">
        <f>H159/H$2</f>
      </c>
      <c r="J159" s="14">
        <f>I159*O$5</f>
      </c>
      <c r="K159" s="16">
        <f>D159+G159</f>
      </c>
      <c r="L159" s="17">
        <f>K159/K$2</f>
      </c>
      <c r="M159" s="17">
        <f>L159-I159</f>
      </c>
      <c r="N159" s="11"/>
      <c r="O159" s="18"/>
      <c r="P159" s="2"/>
      <c r="Q159" s="2"/>
    </row>
    <row x14ac:dyDescent="0.25" r="160" customHeight="1" ht="19.5">
      <c r="A160" s="1">
        <v>41505</v>
      </c>
      <c r="B160" s="2">
        <v>70.93</v>
      </c>
      <c r="C160" s="13">
        <f>B160/B$2</f>
      </c>
      <c r="D160" s="14">
        <f>P$2*O$2*B160/B$2</f>
      </c>
      <c r="E160" s="2">
        <v>57.34</v>
      </c>
      <c r="F160" s="13">
        <f>E160/E$2</f>
      </c>
      <c r="G160" s="14">
        <f>Q$2*$O$2*F160</f>
      </c>
      <c r="H160" s="15">
        <v>160.84</v>
      </c>
      <c r="I160" s="13">
        <f>H160/H$2</f>
      </c>
      <c r="J160" s="14">
        <f>I160*O$5</f>
      </c>
      <c r="K160" s="16">
        <f>D160+G160</f>
      </c>
      <c r="L160" s="17">
        <f>K160/K$2</f>
      </c>
      <c r="M160" s="17">
        <f>L160-I160</f>
      </c>
      <c r="N160" s="11"/>
      <c r="O160" s="18"/>
      <c r="P160" s="2"/>
      <c r="Q160" s="2"/>
    </row>
    <row x14ac:dyDescent="0.25" r="161" customHeight="1" ht="19.5">
      <c r="A161" s="1">
        <v>41506</v>
      </c>
      <c r="B161" s="3">
        <v>70</v>
      </c>
      <c r="C161" s="13">
        <f>B161/B$2</f>
      </c>
      <c r="D161" s="14">
        <f>P$2*O$2*B161/B$2</f>
      </c>
      <c r="E161" s="3">
        <v>58</v>
      </c>
      <c r="F161" s="13">
        <f>E161/E$2</f>
      </c>
      <c r="G161" s="14">
        <f>Q$2*$O$2*F161</f>
      </c>
      <c r="H161" s="15">
        <v>161.63</v>
      </c>
      <c r="I161" s="13">
        <f>H161/H$2</f>
      </c>
      <c r="J161" s="14">
        <f>I161*O$5</f>
      </c>
      <c r="K161" s="16">
        <f>D161+G161</f>
      </c>
      <c r="L161" s="17">
        <f>K161/K$2</f>
      </c>
      <c r="M161" s="17">
        <f>L161-I161</f>
      </c>
      <c r="N161" s="11"/>
      <c r="O161" s="18"/>
      <c r="P161" s="2"/>
      <c r="Q161" s="2"/>
    </row>
    <row x14ac:dyDescent="0.25" r="162" customHeight="1" ht="19.5">
      <c r="A162" s="1">
        <v>41507</v>
      </c>
      <c r="B162" s="2">
        <v>70.18</v>
      </c>
      <c r="C162" s="13">
        <f>B162/B$2</f>
      </c>
      <c r="D162" s="14">
        <f>P$2*O$2*B162/B$2</f>
      </c>
      <c r="E162" s="2">
        <v>58.69</v>
      </c>
      <c r="F162" s="13">
        <f>E162/E$2</f>
      </c>
      <c r="G162" s="14">
        <f>Q$2*$O$2*F162</f>
      </c>
      <c r="H162" s="15">
        <v>160.64</v>
      </c>
      <c r="I162" s="13">
        <f>H162/H$2</f>
      </c>
      <c r="J162" s="14">
        <f>I162*O$5</f>
      </c>
      <c r="K162" s="16">
        <f>D162+G162</f>
      </c>
      <c r="L162" s="17">
        <f>K162/K$2</f>
      </c>
      <c r="M162" s="17">
        <f>L162-I162</f>
      </c>
      <c r="N162" s="11"/>
      <c r="O162" s="18"/>
      <c r="P162" s="2"/>
      <c r="Q162" s="2"/>
    </row>
    <row x14ac:dyDescent="0.25" r="163" customHeight="1" ht="19.5">
      <c r="A163" s="1">
        <v>41508</v>
      </c>
      <c r="B163" s="2">
        <v>70.27</v>
      </c>
      <c r="C163" s="13">
        <f>B163/B$2</f>
      </c>
      <c r="D163" s="14">
        <f>P$2*O$2*B163/B$2</f>
      </c>
      <c r="E163" s="2">
        <v>59.93</v>
      </c>
      <c r="F163" s="13">
        <f>E163/E$2</f>
      </c>
      <c r="G163" s="14">
        <f>Q$2*$O$2*F163</f>
      </c>
      <c r="H163" s="15">
        <v>162.1</v>
      </c>
      <c r="I163" s="13">
        <f>H163/H$2</f>
      </c>
      <c r="J163" s="14">
        <f>I163*O$5</f>
      </c>
      <c r="K163" s="16">
        <f>D163+G163</f>
      </c>
      <c r="L163" s="17">
        <f>K163/K$2</f>
      </c>
      <c r="M163" s="17">
        <f>L163-I163</f>
      </c>
      <c r="N163" s="11"/>
      <c r="O163" s="18"/>
      <c r="P163" s="2"/>
      <c r="Q163" s="2"/>
    </row>
    <row x14ac:dyDescent="0.25" r="164" customHeight="1" ht="19.5">
      <c r="A164" s="1">
        <v>41509</v>
      </c>
      <c r="B164" s="2">
        <v>69.99</v>
      </c>
      <c r="C164" s="13">
        <f>B164/B$2</f>
      </c>
      <c r="D164" s="14">
        <f>P$2*O$2*B164/B$2</f>
      </c>
      <c r="E164" s="2">
        <v>59.64</v>
      </c>
      <c r="F164" s="13">
        <f>E164/E$2</f>
      </c>
      <c r="G164" s="14">
        <f>Q$2*$O$2*F164</f>
      </c>
      <c r="H164" s="15">
        <v>162.65</v>
      </c>
      <c r="I164" s="13">
        <f>H164/H$2</f>
      </c>
      <c r="J164" s="14">
        <f>I164*O$5</f>
      </c>
      <c r="K164" s="16">
        <f>D164+G164</f>
      </c>
      <c r="L164" s="17">
        <f>K164/K$2</f>
      </c>
      <c r="M164" s="17">
        <f>L164-I164</f>
      </c>
      <c r="N164" s="11"/>
      <c r="O164" s="18"/>
      <c r="P164" s="2"/>
      <c r="Q164" s="2"/>
    </row>
    <row x14ac:dyDescent="0.25" r="165" customHeight="1" ht="19.5">
      <c r="A165" s="1">
        <v>41512</v>
      </c>
      <c r="B165" s="2">
        <v>70.27</v>
      </c>
      <c r="C165" s="13">
        <f>B165/B$2</f>
      </c>
      <c r="D165" s="14">
        <f>P$2*O$2*B165/B$2</f>
      </c>
      <c r="E165" s="2">
        <v>60.42</v>
      </c>
      <c r="F165" s="13">
        <f>E165/E$2</f>
      </c>
      <c r="G165" s="14">
        <f>Q$2*$O$2*F165</f>
      </c>
      <c r="H165" s="15">
        <v>162.04</v>
      </c>
      <c r="I165" s="13">
        <f>H165/H$2</f>
      </c>
      <c r="J165" s="14">
        <f>I165*O$5</f>
      </c>
      <c r="K165" s="16">
        <f>D165+G165</f>
      </c>
      <c r="L165" s="17">
        <f>K165/K$2</f>
      </c>
      <c r="M165" s="17">
        <f>L165-I165</f>
      </c>
      <c r="N165" s="11"/>
      <c r="O165" s="18"/>
      <c r="P165" s="2"/>
      <c r="Q165" s="2"/>
    </row>
    <row x14ac:dyDescent="0.25" r="166" customHeight="1" ht="19.5">
      <c r="A166" s="1">
        <v>41513</v>
      </c>
      <c r="B166" s="2">
        <v>68.26</v>
      </c>
      <c r="C166" s="13">
        <f>B166/B$2</f>
      </c>
      <c r="D166" s="14">
        <f>P$2*O$2*B166/B$2</f>
      </c>
      <c r="E166" s="2">
        <v>58.74</v>
      </c>
      <c r="F166" s="13">
        <f>E166/E$2</f>
      </c>
      <c r="G166" s="14">
        <f>Q$2*$O$2*F166</f>
      </c>
      <c r="H166" s="15">
        <v>159.44</v>
      </c>
      <c r="I166" s="13">
        <f>H166/H$2</f>
      </c>
      <c r="J166" s="14">
        <f>I166*O$5</f>
      </c>
      <c r="K166" s="16">
        <f>D166+G166</f>
      </c>
      <c r="L166" s="17">
        <f>K166/K$2</f>
      </c>
      <c r="M166" s="17">
        <f>L166-I166</f>
      </c>
      <c r="N166" s="11"/>
      <c r="O166" s="18"/>
      <c r="P166" s="2"/>
      <c r="Q166" s="2"/>
    </row>
    <row x14ac:dyDescent="0.25" r="167" customHeight="1" ht="19.5">
      <c r="A167" s="1">
        <v>41514</v>
      </c>
      <c r="B167" s="2">
        <v>68.58</v>
      </c>
      <c r="C167" s="13">
        <f>B167/B$2</f>
      </c>
      <c r="D167" s="14">
        <f>P$2*O$2*B167/B$2</f>
      </c>
      <c r="E167" s="2">
        <v>60.44</v>
      </c>
      <c r="F167" s="13">
        <f>E167/E$2</f>
      </c>
      <c r="G167" s="14">
        <f>Q$2*$O$2*F167</f>
      </c>
      <c r="H167" s="20">
        <v>160</v>
      </c>
      <c r="I167" s="13">
        <f>H167/H$2</f>
      </c>
      <c r="J167" s="14">
        <f>I167*O$5</f>
      </c>
      <c r="K167" s="16">
        <f>D167+G167</f>
      </c>
      <c r="L167" s="17">
        <f>K167/K$2</f>
      </c>
      <c r="M167" s="17">
        <f>L167-I167</f>
      </c>
      <c r="N167" s="11"/>
      <c r="O167" s="18"/>
      <c r="P167" s="2"/>
      <c r="Q167" s="2"/>
    </row>
    <row x14ac:dyDescent="0.25" r="168" customHeight="1" ht="19.5">
      <c r="A168" s="1">
        <v>41515</v>
      </c>
      <c r="B168" s="2">
        <v>68.69</v>
      </c>
      <c r="C168" s="13">
        <f>B168/B$2</f>
      </c>
      <c r="D168" s="14">
        <f>P$2*O$2*B168/B$2</f>
      </c>
      <c r="E168" s="2">
        <v>60.93</v>
      </c>
      <c r="F168" s="13">
        <f>E168/E$2</f>
      </c>
      <c r="G168" s="14">
        <f>Q$2*$O$2*F168</f>
      </c>
      <c r="H168" s="15">
        <v>160.26</v>
      </c>
      <c r="I168" s="13">
        <f>H168/H$2</f>
      </c>
      <c r="J168" s="14">
        <f>I168*O$5</f>
      </c>
      <c r="K168" s="16">
        <f>D168+G168</f>
      </c>
      <c r="L168" s="17">
        <f>K168/K$2</f>
      </c>
      <c r="M168" s="17">
        <f>L168-I168</f>
      </c>
      <c r="N168" s="11"/>
      <c r="O168" s="18"/>
      <c r="P168" s="2"/>
      <c r="Q168" s="2"/>
    </row>
    <row x14ac:dyDescent="0.25" r="169" customHeight="1" ht="19.5">
      <c r="A169" s="1">
        <v>41516</v>
      </c>
      <c r="B169" s="2">
        <v>68.07</v>
      </c>
      <c r="C169" s="13">
        <f>B169/B$2</f>
      </c>
      <c r="D169" s="14">
        <f>P$2*O$2*B169/B$2</f>
      </c>
      <c r="E169" s="2">
        <v>60.27</v>
      </c>
      <c r="F169" s="13">
        <f>E169/E$2</f>
      </c>
      <c r="G169" s="14">
        <f>Q$2*$O$2*F169</f>
      </c>
      <c r="H169" s="15">
        <v>159.75</v>
      </c>
      <c r="I169" s="13">
        <f>H169/H$2</f>
      </c>
      <c r="J169" s="14">
        <f>I169*O$5</f>
      </c>
      <c r="K169" s="16">
        <f>D169+G169</f>
      </c>
      <c r="L169" s="17">
        <f>K169/K$2</f>
      </c>
      <c r="M169" s="17">
        <f>L169-I169</f>
      </c>
      <c r="N169" s="11"/>
      <c r="O169" s="18"/>
      <c r="P169" s="2"/>
      <c r="Q169" s="2"/>
    </row>
    <row x14ac:dyDescent="0.25" r="170" customHeight="1" ht="20.25">
      <c r="A170" s="1">
        <v>41520</v>
      </c>
      <c r="B170" s="2">
        <v>68.26</v>
      </c>
      <c r="C170" s="13">
        <f>B170/B$2</f>
      </c>
      <c r="D170" s="14">
        <f>P$2*O$2*B170/B$2</f>
      </c>
      <c r="E170" s="2">
        <v>60.92</v>
      </c>
      <c r="F170" s="13">
        <f>E170/E$2</f>
      </c>
      <c r="G170" s="14">
        <f>Q$2*$O$2*F170</f>
      </c>
      <c r="H170" s="15">
        <v>160.47</v>
      </c>
      <c r="I170" s="13">
        <f>H170/H$2</f>
      </c>
      <c r="J170" s="14">
        <f>I170*O$5</f>
      </c>
      <c r="K170" s="16">
        <f>D170+G170</f>
      </c>
      <c r="L170" s="17">
        <f>K170/K$2</f>
      </c>
      <c r="M170" s="17">
        <f>L170-I170</f>
      </c>
      <c r="N170" s="11"/>
      <c r="O170" s="18"/>
      <c r="P170" s="2"/>
      <c r="Q170" s="2"/>
    </row>
    <row x14ac:dyDescent="0.25" r="171" customHeight="1" ht="20.25">
      <c r="A171" s="1">
        <v>41521</v>
      </c>
      <c r="B171" s="2">
        <v>69.67</v>
      </c>
      <c r="C171" s="13">
        <f>B171/B$2</f>
      </c>
      <c r="D171" s="14">
        <f>P$2*O$2*B171/B$2</f>
      </c>
      <c r="E171" s="2">
        <v>61.11</v>
      </c>
      <c r="F171" s="13">
        <f>E171/E$2</f>
      </c>
      <c r="G171" s="14">
        <f>Q$2*$O$2*F171</f>
      </c>
      <c r="H171" s="15">
        <v>161.8</v>
      </c>
      <c r="I171" s="13">
        <f>H171/H$2</f>
      </c>
      <c r="J171" s="14">
        <f>I171*O$5</f>
      </c>
      <c r="K171" s="16">
        <f>D171+G171</f>
      </c>
      <c r="L171" s="17">
        <f>K171/K$2</f>
      </c>
      <c r="M171" s="17">
        <f>L171-I171</f>
      </c>
      <c r="N171" s="11"/>
      <c r="O171" s="18"/>
      <c r="P171" s="2"/>
      <c r="Q171" s="2"/>
    </row>
    <row x14ac:dyDescent="0.25" r="172" customHeight="1" ht="20.25">
      <c r="A172" s="1">
        <v>41522</v>
      </c>
      <c r="B172" s="2">
        <v>69.19</v>
      </c>
      <c r="C172" s="13">
        <f>B172/B$2</f>
      </c>
      <c r="D172" s="14">
        <f>P$2*O$2*B172/B$2</f>
      </c>
      <c r="E172" s="2">
        <v>61.07</v>
      </c>
      <c r="F172" s="13">
        <f>E172/E$2</f>
      </c>
      <c r="G172" s="14">
        <f>Q$2*$O$2*F172</f>
      </c>
      <c r="H172" s="20">
        <v>162</v>
      </c>
      <c r="I172" s="13">
        <f>H172/H$2</f>
      </c>
      <c r="J172" s="14">
        <f>I172*O$5</f>
      </c>
      <c r="K172" s="16">
        <f>D172+G172</f>
      </c>
      <c r="L172" s="17">
        <f>K172/K$2</f>
      </c>
      <c r="M172" s="17">
        <f>L172-I172</f>
      </c>
      <c r="N172" s="11"/>
      <c r="O172" s="18"/>
      <c r="P172" s="2"/>
      <c r="Q172" s="2"/>
    </row>
    <row x14ac:dyDescent="0.25" r="173" customHeight="1" ht="20.25">
      <c r="A173" s="1">
        <v>41523</v>
      </c>
      <c r="B173" s="2">
        <v>69.6</v>
      </c>
      <c r="C173" s="13">
        <f>B173/B$2</f>
      </c>
      <c r="D173" s="14">
        <f>P$2*O$2*B173/B$2</f>
      </c>
      <c r="E173" s="2">
        <v>61.12</v>
      </c>
      <c r="F173" s="13">
        <f>E173/E$2</f>
      </c>
      <c r="G173" s="14">
        <f>Q$2*$O$2*F173</f>
      </c>
      <c r="H173" s="15">
        <v>162.08</v>
      </c>
      <c r="I173" s="13">
        <f>H173/H$2</f>
      </c>
      <c r="J173" s="14">
        <f>I173*O$5</f>
      </c>
      <c r="K173" s="16">
        <f>D173+G173</f>
      </c>
      <c r="L173" s="17">
        <f>K173/K$2</f>
      </c>
      <c r="M173" s="17">
        <f>L173-I173</f>
      </c>
      <c r="N173" s="11"/>
      <c r="O173" s="18"/>
      <c r="P173" s="2"/>
      <c r="Q173" s="2"/>
    </row>
    <row x14ac:dyDescent="0.25" r="174" customHeight="1" ht="20.25">
      <c r="A174" s="1">
        <v>41526</v>
      </c>
      <c r="B174" s="2">
        <v>70.71</v>
      </c>
      <c r="C174" s="13">
        <f>B174/B$2</f>
      </c>
      <c r="D174" s="14">
        <f>P$2*O$2*B174/B$2</f>
      </c>
      <c r="E174" s="2">
        <v>62.66</v>
      </c>
      <c r="F174" s="13">
        <f>E174/E$2</f>
      </c>
      <c r="G174" s="14">
        <f>Q$2*$O$2*F174</f>
      </c>
      <c r="H174" s="15">
        <v>163.63</v>
      </c>
      <c r="I174" s="13">
        <f>H174/H$2</f>
      </c>
      <c r="J174" s="14">
        <f>I174*O$5</f>
      </c>
      <c r="K174" s="16">
        <f>D174+G174</f>
      </c>
      <c r="L174" s="17">
        <f>K174/K$2</f>
      </c>
      <c r="M174" s="17">
        <f>L174-I174</f>
      </c>
      <c r="N174" s="11"/>
      <c r="O174" s="18"/>
      <c r="P174" s="2"/>
      <c r="Q174" s="2"/>
    </row>
    <row x14ac:dyDescent="0.25" r="175" customHeight="1" ht="20.25">
      <c r="A175" s="1">
        <v>41527</v>
      </c>
      <c r="B175" s="2">
        <v>69.1</v>
      </c>
      <c r="C175" s="13">
        <f>B175/B$2</f>
      </c>
      <c r="D175" s="14">
        <f>P$2*O$2*B175/B$2</f>
      </c>
      <c r="E175" s="2">
        <v>62.86</v>
      </c>
      <c r="F175" s="13">
        <f>E175/E$2</f>
      </c>
      <c r="G175" s="14">
        <f>Q$2*$O$2*F175</f>
      </c>
      <c r="H175" s="15">
        <v>164.84</v>
      </c>
      <c r="I175" s="13">
        <f>H175/H$2</f>
      </c>
      <c r="J175" s="14">
        <f>I175*O$5</f>
      </c>
      <c r="K175" s="16">
        <f>D175+G175</f>
      </c>
      <c r="L175" s="17">
        <f>K175/K$2</f>
      </c>
      <c r="M175" s="17">
        <f>L175-I175</f>
      </c>
      <c r="N175" s="11"/>
      <c r="O175" s="18"/>
      <c r="P175" s="2"/>
      <c r="Q175" s="2"/>
    </row>
    <row x14ac:dyDescent="0.25" r="176" customHeight="1" ht="20.25">
      <c r="A176" s="1">
        <v>41528</v>
      </c>
      <c r="B176" s="2">
        <v>65.34</v>
      </c>
      <c r="C176" s="13">
        <f>B176/B$2</f>
      </c>
      <c r="D176" s="14">
        <f>P$2*O$2*B176/B$2</f>
      </c>
      <c r="E176" s="2">
        <v>62.93</v>
      </c>
      <c r="F176" s="13">
        <f>E176/E$2</f>
      </c>
      <c r="G176" s="14">
        <f>Q$2*$O$2*F176</f>
      </c>
      <c r="H176" s="15">
        <v>165.36</v>
      </c>
      <c r="I176" s="13">
        <f>H176/H$2</f>
      </c>
      <c r="J176" s="14">
        <f>I176*O$5</f>
      </c>
      <c r="K176" s="16">
        <f>D176+G176</f>
      </c>
      <c r="L176" s="17">
        <f>K176/K$2</f>
      </c>
      <c r="M176" s="17">
        <f>L176-I176</f>
      </c>
      <c r="N176" s="11"/>
      <c r="O176" s="18"/>
      <c r="P176" s="2"/>
      <c r="Q176" s="2"/>
    </row>
    <row x14ac:dyDescent="0.25" r="177" customHeight="1" ht="20.25">
      <c r="A177" s="1">
        <v>41529</v>
      </c>
      <c r="B177" s="2">
        <v>66.04</v>
      </c>
      <c r="C177" s="13">
        <f>B177/B$2</f>
      </c>
      <c r="D177" s="14">
        <f>P$2*O$2*B177/B$2</f>
      </c>
      <c r="E177" s="2">
        <v>63.19</v>
      </c>
      <c r="F177" s="13">
        <f>E177/E$2</f>
      </c>
      <c r="G177" s="14">
        <f>Q$2*$O$2*F177</f>
      </c>
      <c r="H177" s="15">
        <v>164.92</v>
      </c>
      <c r="I177" s="13">
        <f>H177/H$2</f>
      </c>
      <c r="J177" s="14">
        <f>I177*O$5</f>
      </c>
      <c r="K177" s="16">
        <f>D177+G177</f>
      </c>
      <c r="L177" s="17">
        <f>K177/K$2</f>
      </c>
      <c r="M177" s="17">
        <f>L177-I177</f>
      </c>
      <c r="N177" s="11"/>
      <c r="O177" s="18"/>
      <c r="P177" s="2"/>
      <c r="Q177" s="2"/>
    </row>
    <row x14ac:dyDescent="0.25" r="178" customHeight="1" ht="20.25">
      <c r="A178" s="1">
        <v>41530</v>
      </c>
      <c r="B178" s="2">
        <v>64.95</v>
      </c>
      <c r="C178" s="13">
        <f>B178/B$2</f>
      </c>
      <c r="D178" s="14">
        <f>P$2*O$2*B178/B$2</f>
      </c>
      <c r="E178" s="2">
        <v>63.53</v>
      </c>
      <c r="F178" s="13">
        <f>E178/E$2</f>
      </c>
      <c r="G178" s="14">
        <f>Q$2*$O$2*F178</f>
      </c>
      <c r="H178" s="15">
        <v>165.29</v>
      </c>
      <c r="I178" s="13">
        <f>H178/H$2</f>
      </c>
      <c r="J178" s="14">
        <f>I178*O$5</f>
      </c>
      <c r="K178" s="16">
        <f>D178+G178</f>
      </c>
      <c r="L178" s="17">
        <f>K178/K$2</f>
      </c>
      <c r="M178" s="17">
        <f>L178-I178</f>
      </c>
      <c r="N178" s="11"/>
      <c r="O178" s="18"/>
      <c r="P178" s="2"/>
      <c r="Q178" s="2"/>
    </row>
    <row x14ac:dyDescent="0.25" r="179" customHeight="1" ht="20.25">
      <c r="A179" s="1">
        <v>41533</v>
      </c>
      <c r="B179" s="2">
        <v>62.88</v>
      </c>
      <c r="C179" s="13">
        <f>B179/B$2</f>
      </c>
      <c r="D179" s="14">
        <f>P$2*O$2*B179/B$2</f>
      </c>
      <c r="E179" s="2">
        <v>63.02</v>
      </c>
      <c r="F179" s="13">
        <f>E179/E$2</f>
      </c>
      <c r="G179" s="14">
        <f>Q$2*$O$2*F179</f>
      </c>
      <c r="H179" s="15">
        <v>166.25</v>
      </c>
      <c r="I179" s="13">
        <f>H179/H$2</f>
      </c>
      <c r="J179" s="14">
        <f>I179*O$5</f>
      </c>
      <c r="K179" s="16">
        <f>D179+G179</f>
      </c>
      <c r="L179" s="17">
        <f>K179/K$2</f>
      </c>
      <c r="M179" s="17">
        <f>L179-I179</f>
      </c>
      <c r="N179" s="11"/>
      <c r="O179" s="18"/>
      <c r="P179" s="2"/>
      <c r="Q179" s="2"/>
    </row>
    <row x14ac:dyDescent="0.25" r="180" customHeight="1" ht="20.25">
      <c r="A180" s="1">
        <v>41534</v>
      </c>
      <c r="B180" s="2">
        <v>63.61</v>
      </c>
      <c r="C180" s="13">
        <f>B180/B$2</f>
      </c>
      <c r="D180" s="14">
        <f>P$2*O$2*B180/B$2</f>
      </c>
      <c r="E180" s="2">
        <v>62.69</v>
      </c>
      <c r="F180" s="13">
        <f>E180/E$2</f>
      </c>
      <c r="G180" s="14">
        <f>Q$2*$O$2*F180</f>
      </c>
      <c r="H180" s="15">
        <v>166.99</v>
      </c>
      <c r="I180" s="13">
        <f>H180/H$2</f>
      </c>
      <c r="J180" s="14">
        <f>I180*O$5</f>
      </c>
      <c r="K180" s="16">
        <f>D180+G180</f>
      </c>
      <c r="L180" s="17">
        <f>K180/K$2</f>
      </c>
      <c r="M180" s="17">
        <f>L180-I180</f>
      </c>
      <c r="N180" s="11"/>
      <c r="O180" s="18"/>
      <c r="P180" s="2"/>
      <c r="Q180" s="2"/>
    </row>
    <row x14ac:dyDescent="0.25" r="181" customHeight="1" ht="20.25">
      <c r="A181" s="1">
        <v>41535</v>
      </c>
      <c r="B181" s="2">
        <v>64.92</v>
      </c>
      <c r="C181" s="13">
        <f>B181/B$2</f>
      </c>
      <c r="D181" s="14">
        <f>P$2*O$2*B181/B$2</f>
      </c>
      <c r="E181" s="2">
        <v>64.28</v>
      </c>
      <c r="F181" s="13">
        <f>E181/E$2</f>
      </c>
      <c r="G181" s="14">
        <f>Q$2*$O$2*F181</f>
      </c>
      <c r="H181" s="15">
        <v>168.93</v>
      </c>
      <c r="I181" s="13">
        <f>H181/H$2</f>
      </c>
      <c r="J181" s="14">
        <f>I181*O$5</f>
      </c>
      <c r="K181" s="16">
        <f>D181+G181</f>
      </c>
      <c r="L181" s="17">
        <f>K181/K$2</f>
      </c>
      <c r="M181" s="17">
        <f>L181-I181</f>
      </c>
      <c r="N181" s="11"/>
      <c r="O181" s="18"/>
      <c r="P181" s="2"/>
      <c r="Q181" s="2"/>
    </row>
    <row x14ac:dyDescent="0.25" r="182" customHeight="1" ht="20.25">
      <c r="A182" s="1">
        <v>41536</v>
      </c>
      <c r="B182" s="2">
        <v>65.98</v>
      </c>
      <c r="C182" s="13">
        <f>B182/B$2</f>
      </c>
      <c r="D182" s="14">
        <f>P$2*O$2*B182/B$2</f>
      </c>
      <c r="E182" s="2">
        <v>64.32</v>
      </c>
      <c r="F182" s="13">
        <f>E182/E$2</f>
      </c>
      <c r="G182" s="14">
        <f>Q$2*$O$2*F182</f>
      </c>
      <c r="H182" s="15">
        <v>168.64</v>
      </c>
      <c r="I182" s="13">
        <f>H182/H$2</f>
      </c>
      <c r="J182" s="14">
        <f>I182*O$5</f>
      </c>
      <c r="K182" s="16">
        <f>D182+G182</f>
      </c>
      <c r="L182" s="17">
        <f>K182/K$2</f>
      </c>
      <c r="M182" s="17">
        <f>L182-I182</f>
      </c>
      <c r="N182" s="11"/>
      <c r="O182" s="18"/>
      <c r="P182" s="2"/>
      <c r="Q182" s="2"/>
    </row>
    <row x14ac:dyDescent="0.25" r="183" customHeight="1" ht="20.25">
      <c r="A183" s="1">
        <v>41537</v>
      </c>
      <c r="B183" s="2">
        <v>65.3</v>
      </c>
      <c r="C183" s="13">
        <f>B183/B$2</f>
      </c>
      <c r="D183" s="14">
        <f>P$2*O$2*B183/B$2</f>
      </c>
      <c r="E183" s="2">
        <v>63.86</v>
      </c>
      <c r="F183" s="13">
        <f>E183/E$2</f>
      </c>
      <c r="G183" s="14">
        <f>Q$2*$O$2*F183</f>
      </c>
      <c r="H183" s="15">
        <v>167.46</v>
      </c>
      <c r="I183" s="13">
        <f>H183/H$2</f>
      </c>
      <c r="J183" s="14">
        <f>I183*O$5</f>
      </c>
      <c r="K183" s="16">
        <f>D183+G183</f>
      </c>
      <c r="L183" s="17">
        <f>K183/K$2</f>
      </c>
      <c r="M183" s="17">
        <f>L183-I183</f>
      </c>
      <c r="N183" s="11"/>
      <c r="O183" s="18"/>
      <c r="P183" s="2"/>
      <c r="Q183" s="2"/>
    </row>
    <row x14ac:dyDescent="0.25" r="184" customHeight="1" ht="20.25">
      <c r="A184" s="1">
        <v>41540</v>
      </c>
      <c r="B184" s="2">
        <v>68.54</v>
      </c>
      <c r="C184" s="13">
        <f>B184/B$2</f>
      </c>
      <c r="D184" s="14">
        <f>P$2*O$2*B184/B$2</f>
      </c>
      <c r="E184" s="2">
        <v>62.58</v>
      </c>
      <c r="F184" s="13">
        <f>E184/E$2</f>
      </c>
      <c r="G184" s="14">
        <f>Q$2*$O$2*F184</f>
      </c>
      <c r="H184" s="15">
        <v>166.69</v>
      </c>
      <c r="I184" s="13">
        <f>H184/H$2</f>
      </c>
      <c r="J184" s="14">
        <f>I184*O$5</f>
      </c>
      <c r="K184" s="16">
        <f>D184+G184</f>
      </c>
      <c r="L184" s="17">
        <f>K184/K$2</f>
      </c>
      <c r="M184" s="17">
        <f>L184-I184</f>
      </c>
      <c r="N184" s="11"/>
      <c r="O184" s="18"/>
      <c r="P184" s="2"/>
      <c r="Q184" s="2"/>
    </row>
    <row x14ac:dyDescent="0.25" r="185" customHeight="1" ht="20.25">
      <c r="A185" s="1">
        <v>41541</v>
      </c>
      <c r="B185" s="2">
        <v>68.33</v>
      </c>
      <c r="C185" s="13">
        <f>B185/B$2</f>
      </c>
      <c r="D185" s="14">
        <f>P$2*O$2*B185/B$2</f>
      </c>
      <c r="E185" s="2">
        <v>62.74</v>
      </c>
      <c r="F185" s="13">
        <f>E185/E$2</f>
      </c>
      <c r="G185" s="14">
        <f>Q$2*$O$2*F185</f>
      </c>
      <c r="H185" s="15">
        <v>166.3</v>
      </c>
      <c r="I185" s="13">
        <f>H185/H$2</f>
      </c>
      <c r="J185" s="14">
        <f>I185*O$5</f>
      </c>
      <c r="K185" s="16">
        <f>D185+G185</f>
      </c>
      <c r="L185" s="17">
        <f>K185/K$2</f>
      </c>
      <c r="M185" s="17">
        <f>L185-I185</f>
      </c>
      <c r="N185" s="11"/>
      <c r="O185" s="18"/>
      <c r="P185" s="2"/>
      <c r="Q185" s="2"/>
    </row>
    <row x14ac:dyDescent="0.25" r="186" customHeight="1" ht="20.25">
      <c r="A186" s="1">
        <v>41542</v>
      </c>
      <c r="B186" s="2">
        <v>67.27</v>
      </c>
      <c r="C186" s="13">
        <f>B186/B$2</f>
      </c>
      <c r="D186" s="14">
        <f>P$2*O$2*B186/B$2</f>
      </c>
      <c r="E186" s="2">
        <v>61.73</v>
      </c>
      <c r="F186" s="13">
        <f>E186/E$2</f>
      </c>
      <c r="G186" s="14">
        <f>Q$2*$O$2*F186</f>
      </c>
      <c r="H186" s="15">
        <v>165.82</v>
      </c>
      <c r="I186" s="13">
        <f>H186/H$2</f>
      </c>
      <c r="J186" s="14">
        <f>I186*O$5</f>
      </c>
      <c r="K186" s="16">
        <f>D186+G186</f>
      </c>
      <c r="L186" s="17">
        <f>K186/K$2</f>
      </c>
      <c r="M186" s="17">
        <f>L186-I186</f>
      </c>
      <c r="N186" s="11"/>
      <c r="O186" s="18"/>
      <c r="P186" s="2"/>
      <c r="Q186" s="2"/>
    </row>
    <row x14ac:dyDescent="0.25" r="187" customHeight="1" ht="20.25">
      <c r="A187" s="1">
        <v>41543</v>
      </c>
      <c r="B187" s="2">
        <v>67.93</v>
      </c>
      <c r="C187" s="13">
        <f>B187/B$2</f>
      </c>
      <c r="D187" s="14">
        <f>P$2*O$2*B187/B$2</f>
      </c>
      <c r="E187" s="2">
        <v>62.8</v>
      </c>
      <c r="F187" s="13">
        <f>E187/E$2</f>
      </c>
      <c r="G187" s="14">
        <f>Q$2*$O$2*F187</f>
      </c>
      <c r="H187" s="15">
        <v>166.45</v>
      </c>
      <c r="I187" s="13">
        <f>H187/H$2</f>
      </c>
      <c r="J187" s="14">
        <f>I187*O$5</f>
      </c>
      <c r="K187" s="16">
        <f>D187+G187</f>
      </c>
      <c r="L187" s="17">
        <f>K187/K$2</f>
      </c>
      <c r="M187" s="17">
        <f>L187-I187</f>
      </c>
      <c r="N187" s="11"/>
      <c r="O187" s="18"/>
      <c r="P187" s="2"/>
      <c r="Q187" s="2"/>
    </row>
    <row x14ac:dyDescent="0.25" r="188" customHeight="1" ht="20.25">
      <c r="A188" s="1">
        <v>41544</v>
      </c>
      <c r="B188" s="2">
        <v>67.44</v>
      </c>
      <c r="C188" s="13">
        <f>B188/B$2</f>
      </c>
      <c r="D188" s="14">
        <f>P$2*O$2*B188/B$2</f>
      </c>
      <c r="E188" s="2">
        <v>63.54</v>
      </c>
      <c r="F188" s="13">
        <f>E188/E$2</f>
      </c>
      <c r="G188" s="14">
        <f>Q$2*$O$2*F188</f>
      </c>
      <c r="H188" s="15">
        <v>165.69</v>
      </c>
      <c r="I188" s="13">
        <f>H188/H$2</f>
      </c>
      <c r="J188" s="14">
        <f>I188*O$5</f>
      </c>
      <c r="K188" s="16">
        <f>D188+G188</f>
      </c>
      <c r="L188" s="17">
        <f>K188/K$2</f>
      </c>
      <c r="M188" s="17">
        <f>L188-I188</f>
      </c>
      <c r="N188" s="11"/>
      <c r="O188" s="18"/>
      <c r="P188" s="2"/>
      <c r="Q188" s="2"/>
    </row>
    <row x14ac:dyDescent="0.25" r="189" customHeight="1" ht="20.25">
      <c r="A189" s="1">
        <v>41547</v>
      </c>
      <c r="B189" s="2">
        <v>66.6</v>
      </c>
      <c r="C189" s="13">
        <f>B189/B$2</f>
      </c>
      <c r="D189" s="14">
        <f>P$2*O$2*B189/B$2</f>
      </c>
      <c r="E189" s="2">
        <v>62.87</v>
      </c>
      <c r="F189" s="13">
        <f>E189/E$2</f>
      </c>
      <c r="G189" s="14">
        <f>Q$2*$O$2*F189</f>
      </c>
      <c r="H189" s="15">
        <v>164.8</v>
      </c>
      <c r="I189" s="13">
        <f>H189/H$2</f>
      </c>
      <c r="J189" s="14">
        <f>I189*O$5</f>
      </c>
      <c r="K189" s="16">
        <f>D189+G189</f>
      </c>
      <c r="L189" s="17">
        <f>K189/K$2</f>
      </c>
      <c r="M189" s="17">
        <f>L189-I189</f>
      </c>
      <c r="N189" s="11"/>
      <c r="O189" s="18"/>
      <c r="P189" s="2"/>
      <c r="Q189" s="2"/>
    </row>
    <row x14ac:dyDescent="0.25" r="190" customHeight="1" ht="20.25">
      <c r="A190" s="1">
        <v>41548</v>
      </c>
      <c r="B190" s="2">
        <v>68.17</v>
      </c>
      <c r="C190" s="13">
        <f>B190/B$2</f>
      </c>
      <c r="D190" s="14">
        <f>P$2*O$2*B190/B$2</f>
      </c>
      <c r="E190" s="2">
        <v>62.8</v>
      </c>
      <c r="F190" s="13">
        <f>E190/E$2</f>
      </c>
      <c r="G190" s="14">
        <f>Q$2*$O$2*F190</f>
      </c>
      <c r="H190" s="15">
        <v>166.11</v>
      </c>
      <c r="I190" s="13">
        <f>H190/H$2</f>
      </c>
      <c r="J190" s="14">
        <f>I190*O$5</f>
      </c>
      <c r="K190" s="16">
        <f>D190+G190</f>
      </c>
      <c r="L190" s="17">
        <f>K190/K$2</f>
      </c>
      <c r="M190" s="17">
        <f>L190-I190</f>
      </c>
      <c r="N190" s="11"/>
      <c r="O190" s="18"/>
      <c r="P190" s="2"/>
      <c r="Q190" s="2"/>
    </row>
    <row x14ac:dyDescent="0.25" r="191" customHeight="1" ht="20.25">
      <c r="A191" s="1">
        <v>41549</v>
      </c>
      <c r="B191" s="2">
        <v>68.39</v>
      </c>
      <c r="C191" s="13">
        <f>B191/B$2</f>
      </c>
      <c r="D191" s="14">
        <f>P$2*O$2*B191/B$2</f>
      </c>
      <c r="E191" s="2">
        <v>62.4</v>
      </c>
      <c r="F191" s="13">
        <f>E191/E$2</f>
      </c>
      <c r="G191" s="14">
        <f>Q$2*$O$2*F191</f>
      </c>
      <c r="H191" s="15">
        <v>165.95</v>
      </c>
      <c r="I191" s="13">
        <f>H191/H$2</f>
      </c>
      <c r="J191" s="14">
        <f>I191*O$5</f>
      </c>
      <c r="K191" s="16">
        <f>D191+G191</f>
      </c>
      <c r="L191" s="17">
        <f>K191/K$2</f>
      </c>
      <c r="M191" s="17">
        <f>L191-I191</f>
      </c>
      <c r="N191" s="11"/>
      <c r="O191" s="18"/>
      <c r="P191" s="2"/>
      <c r="Q191" s="2"/>
    </row>
    <row x14ac:dyDescent="0.25" r="192" customHeight="1" ht="20.25">
      <c r="A192" s="1">
        <v>41550</v>
      </c>
      <c r="B192" s="2">
        <v>67.53</v>
      </c>
      <c r="C192" s="13">
        <f>B192/B$2</f>
      </c>
      <c r="D192" s="14">
        <f>P$2*O$2*B192/B$2</f>
      </c>
      <c r="E192" s="2">
        <v>61.71</v>
      </c>
      <c r="F192" s="13">
        <f>E192/E$2</f>
      </c>
      <c r="G192" s="14">
        <f>Q$2*$O$2*F192</f>
      </c>
      <c r="H192" s="15">
        <v>164.42</v>
      </c>
      <c r="I192" s="13">
        <f>H192/H$2</f>
      </c>
      <c r="J192" s="14">
        <f>I192*O$5</f>
      </c>
      <c r="K192" s="16">
        <f>D192+G192</f>
      </c>
      <c r="L192" s="17">
        <f>K192/K$2</f>
      </c>
      <c r="M192" s="17">
        <f>L192-I192</f>
      </c>
      <c r="N192" s="11"/>
      <c r="O192" s="18"/>
      <c r="P192" s="2"/>
      <c r="Q192" s="2"/>
    </row>
    <row x14ac:dyDescent="0.25" r="193" customHeight="1" ht="19.5">
      <c r="A193" s="1">
        <v>41551</v>
      </c>
      <c r="B193" s="2">
        <v>67.48</v>
      </c>
      <c r="C193" s="13">
        <f>B193/B$2</f>
      </c>
      <c r="D193" s="14">
        <f>P$2*O$2*B193/B$2</f>
      </c>
      <c r="E193" s="2">
        <v>63.04</v>
      </c>
      <c r="F193" s="13">
        <f>E193/E$2</f>
      </c>
      <c r="G193" s="14">
        <f>Q$2*$O$2*F193</f>
      </c>
      <c r="H193" s="15">
        <v>165.67</v>
      </c>
      <c r="I193" s="13">
        <f>H193/H$2</f>
      </c>
      <c r="J193" s="14">
        <f>I193*O$5</f>
      </c>
      <c r="K193" s="16">
        <f>D193+G193</f>
      </c>
      <c r="L193" s="17">
        <f>K193/K$2</f>
      </c>
      <c r="M193" s="17">
        <f>L193-I193</f>
      </c>
      <c r="N193" s="11"/>
      <c r="O193" s="18"/>
      <c r="P193" s="2"/>
      <c r="Q193" s="2"/>
    </row>
    <row x14ac:dyDescent="0.25" r="194" customHeight="1" ht="19.5">
      <c r="A194" s="1">
        <v>41554</v>
      </c>
      <c r="B194" s="2">
        <v>68.14</v>
      </c>
      <c r="C194" s="13">
        <f>B194/B$2</f>
      </c>
      <c r="D194" s="14">
        <f>P$2*O$2*B194/B$2</f>
      </c>
      <c r="E194" s="2">
        <v>61.77</v>
      </c>
      <c r="F194" s="13">
        <f>E194/E$2</f>
      </c>
      <c r="G194" s="14">
        <f>Q$2*$O$2*F194</f>
      </c>
      <c r="H194" s="15">
        <v>164.24</v>
      </c>
      <c r="I194" s="13">
        <f>H194/H$2</f>
      </c>
      <c r="J194" s="14">
        <f>I194*O$5</f>
      </c>
      <c r="K194" s="16">
        <f>D194+G194</f>
      </c>
      <c r="L194" s="17">
        <f>K194/K$2</f>
      </c>
      <c r="M194" s="17">
        <f>L194-I194</f>
      </c>
      <c r="N194" s="11"/>
      <c r="O194" s="18"/>
      <c r="P194" s="2"/>
      <c r="Q194" s="2"/>
    </row>
    <row x14ac:dyDescent="0.25" r="195" customHeight="1" ht="19.5">
      <c r="A195" s="1">
        <v>41555</v>
      </c>
      <c r="B195" s="2">
        <v>67.19</v>
      </c>
      <c r="C195" s="13">
        <f>B195/B$2</f>
      </c>
      <c r="D195" s="14">
        <f>P$2*O$2*B195/B$2</f>
      </c>
      <c r="E195" s="2">
        <v>59.38</v>
      </c>
      <c r="F195" s="13">
        <f>E195/E$2</f>
      </c>
      <c r="G195" s="14">
        <f>Q$2*$O$2*F195</f>
      </c>
      <c r="H195" s="15">
        <v>162.32</v>
      </c>
      <c r="I195" s="13">
        <f>H195/H$2</f>
      </c>
      <c r="J195" s="14">
        <f>I195*O$5</f>
      </c>
      <c r="K195" s="16">
        <f>D195+G195</f>
      </c>
      <c r="L195" s="17">
        <f>K195/K$2</f>
      </c>
      <c r="M195" s="17">
        <f>L195-I195</f>
      </c>
      <c r="N195" s="11"/>
      <c r="O195" s="18"/>
      <c r="P195" s="2"/>
      <c r="Q195" s="2"/>
    </row>
    <row x14ac:dyDescent="0.25" r="196" customHeight="1" ht="19.5">
      <c r="A196" s="1">
        <v>41556</v>
      </c>
      <c r="B196" s="2">
        <v>67.98</v>
      </c>
      <c r="C196" s="13">
        <f>B196/B$2</f>
      </c>
      <c r="D196" s="14">
        <f>P$2*O$2*B196/B$2</f>
      </c>
      <c r="E196" s="2">
        <v>58.9</v>
      </c>
      <c r="F196" s="13">
        <f>E196/E$2</f>
      </c>
      <c r="G196" s="14">
        <f>Q$2*$O$2*F196</f>
      </c>
      <c r="H196" s="15">
        <v>162.44</v>
      </c>
      <c r="I196" s="13">
        <f>H196/H$2</f>
      </c>
      <c r="J196" s="14">
        <f>I196*O$5</f>
      </c>
      <c r="K196" s="16">
        <f>D196+G196</f>
      </c>
      <c r="L196" s="17">
        <f>K196/K$2</f>
      </c>
      <c r="M196" s="17">
        <f>L196-I196</f>
      </c>
      <c r="N196" s="11"/>
      <c r="O196" s="18"/>
      <c r="P196" s="2"/>
      <c r="Q196" s="2"/>
    </row>
    <row x14ac:dyDescent="0.25" r="197" customHeight="1" ht="19.5">
      <c r="A197" s="1">
        <v>41557</v>
      </c>
      <c r="B197" s="2">
        <v>68.4</v>
      </c>
      <c r="C197" s="13">
        <f>B197/B$2</f>
      </c>
      <c r="D197" s="14">
        <f>P$2*O$2*B197/B$2</f>
      </c>
      <c r="E197" s="2">
        <v>62.74</v>
      </c>
      <c r="F197" s="13">
        <f>E197/E$2</f>
      </c>
      <c r="G197" s="14">
        <f>Q$2*$O$2*F197</f>
      </c>
      <c r="H197" s="15">
        <v>165.94</v>
      </c>
      <c r="I197" s="13">
        <f>H197/H$2</f>
      </c>
      <c r="J197" s="14">
        <f>I197*O$5</f>
      </c>
      <c r="K197" s="16">
        <f>D197+G197</f>
      </c>
      <c r="L197" s="17">
        <f>K197/K$2</f>
      </c>
      <c r="M197" s="17">
        <f>L197-I197</f>
      </c>
      <c r="N197" s="11"/>
      <c r="O197" s="18"/>
      <c r="P197" s="2"/>
      <c r="Q197" s="2"/>
    </row>
    <row x14ac:dyDescent="0.25" r="198" customHeight="1" ht="19.5">
      <c r="A198" s="1">
        <v>41558</v>
      </c>
      <c r="B198" s="2">
        <v>68.85</v>
      </c>
      <c r="C198" s="13">
        <f>B198/B$2</f>
      </c>
      <c r="D198" s="14">
        <f>P$2*O$2*B198/B$2</f>
      </c>
      <c r="E198" s="2">
        <v>62.69</v>
      </c>
      <c r="F198" s="13">
        <f>E198/E$2</f>
      </c>
      <c r="G198" s="14">
        <f>Q$2*$O$2*F198</f>
      </c>
      <c r="H198" s="15">
        <v>167.01</v>
      </c>
      <c r="I198" s="13">
        <f>H198/H$2</f>
      </c>
      <c r="J198" s="14">
        <f>I198*O$5</f>
      </c>
      <c r="K198" s="16">
        <f>D198+G198</f>
      </c>
      <c r="L198" s="17">
        <f>K198/K$2</f>
      </c>
      <c r="M198" s="17">
        <f>L198-I198</f>
      </c>
      <c r="N198" s="11"/>
      <c r="O198" s="18"/>
      <c r="P198" s="2"/>
      <c r="Q198" s="2"/>
    </row>
    <row x14ac:dyDescent="0.25" r="199" customHeight="1" ht="19.5">
      <c r="A199" s="1">
        <v>41561</v>
      </c>
      <c r="B199" s="2">
        <v>69.3</v>
      </c>
      <c r="C199" s="13">
        <f>B199/B$2</f>
      </c>
      <c r="D199" s="14">
        <f>P$2*O$2*B199/B$2</f>
      </c>
      <c r="E199" s="2">
        <v>63.87</v>
      </c>
      <c r="F199" s="13">
        <f>E199/E$2</f>
      </c>
      <c r="G199" s="14">
        <f>Q$2*$O$2*F199</f>
      </c>
      <c r="H199" s="15">
        <v>167.68</v>
      </c>
      <c r="I199" s="13">
        <f>H199/H$2</f>
      </c>
      <c r="J199" s="14">
        <f>I199*O$5</f>
      </c>
      <c r="K199" s="16">
        <f>D199+G199</f>
      </c>
      <c r="L199" s="17">
        <f>K199/K$2</f>
      </c>
      <c r="M199" s="17">
        <f>L199-I199</f>
      </c>
      <c r="N199" s="11"/>
      <c r="O199" s="18"/>
      <c r="P199" s="2"/>
      <c r="Q199" s="2"/>
    </row>
    <row x14ac:dyDescent="0.25" r="200" customHeight="1" ht="19.5">
      <c r="A200" s="1">
        <v>41562</v>
      </c>
      <c r="B200" s="2">
        <v>69.67</v>
      </c>
      <c r="C200" s="13">
        <f>B200/B$2</f>
      </c>
      <c r="D200" s="14">
        <f>P$2*O$2*B200/B$2</f>
      </c>
      <c r="E200" s="2">
        <v>63.6</v>
      </c>
      <c r="F200" s="13">
        <f>E200/E$2</f>
      </c>
      <c r="G200" s="14">
        <f>Q$2*$O$2*F200</f>
      </c>
      <c r="H200" s="15">
        <v>166.46</v>
      </c>
      <c r="I200" s="13">
        <f>H200/H$2</f>
      </c>
      <c r="J200" s="14">
        <f>I200*O$5</f>
      </c>
      <c r="K200" s="16">
        <f>D200+G200</f>
      </c>
      <c r="L200" s="17">
        <f>K200/K$2</f>
      </c>
      <c r="M200" s="17">
        <f>L200-I200</f>
      </c>
      <c r="N200" s="11"/>
      <c r="O200" s="18"/>
      <c r="P200" s="2"/>
      <c r="Q200" s="2"/>
    </row>
    <row x14ac:dyDescent="0.25" r="201" customHeight="1" ht="19.5">
      <c r="A201" s="1">
        <v>41563</v>
      </c>
      <c r="B201" s="2">
        <v>70.01</v>
      </c>
      <c r="C201" s="13">
        <f>B201/B$2</f>
      </c>
      <c r="D201" s="14">
        <f>P$2*O$2*B201/B$2</f>
      </c>
      <c r="E201" s="2">
        <v>65.65</v>
      </c>
      <c r="F201" s="13">
        <f>E201/E$2</f>
      </c>
      <c r="G201" s="14">
        <f>Q$2*$O$2*F201</f>
      </c>
      <c r="H201" s="15">
        <v>168.79</v>
      </c>
      <c r="I201" s="13">
        <f>H201/H$2</f>
      </c>
      <c r="J201" s="14">
        <f>I201*O$5</f>
      </c>
      <c r="K201" s="16">
        <f>D201+G201</f>
      </c>
      <c r="L201" s="17">
        <f>K201/K$2</f>
      </c>
      <c r="M201" s="17">
        <f>L201-I201</f>
      </c>
      <c r="N201" s="11"/>
      <c r="O201" s="18"/>
      <c r="P201" s="2"/>
      <c r="Q201" s="2"/>
    </row>
    <row x14ac:dyDescent="0.25" r="202" customHeight="1" ht="19.5">
      <c r="A202" s="1">
        <v>41564</v>
      </c>
      <c r="B202" s="2">
        <v>70.48</v>
      </c>
      <c r="C202" s="13">
        <f>B202/B$2</f>
      </c>
      <c r="D202" s="14">
        <f>P$2*O$2*B202/B$2</f>
      </c>
      <c r="E202" s="2">
        <v>67.36</v>
      </c>
      <c r="F202" s="13">
        <f>E202/E$2</f>
      </c>
      <c r="G202" s="14">
        <f>Q$2*$O$2*F202</f>
      </c>
      <c r="H202" s="15">
        <v>169.92</v>
      </c>
      <c r="I202" s="13">
        <f>H202/H$2</f>
      </c>
      <c r="J202" s="14">
        <f>I202*O$5</f>
      </c>
      <c r="K202" s="16">
        <f>D202+G202</f>
      </c>
      <c r="L202" s="17">
        <f>K202/K$2</f>
      </c>
      <c r="M202" s="17">
        <f>L202-I202</f>
      </c>
      <c r="N202" s="11"/>
      <c r="O202" s="18"/>
      <c r="P202" s="2"/>
      <c r="Q202" s="2"/>
    </row>
    <row x14ac:dyDescent="0.25" r="203" customHeight="1" ht="19.5">
      <c r="A203" s="1">
        <v>41565</v>
      </c>
      <c r="B203" s="2">
        <v>71.09</v>
      </c>
      <c r="C203" s="13">
        <f>B203/B$2</f>
      </c>
      <c r="D203" s="14">
        <f>P$2*O$2*B203/B$2</f>
      </c>
      <c r="E203" s="2">
        <v>68.21</v>
      </c>
      <c r="F203" s="13">
        <f>E203/E$2</f>
      </c>
      <c r="G203" s="14">
        <f>Q$2*$O$2*F203</f>
      </c>
      <c r="H203" s="15">
        <v>171.06</v>
      </c>
      <c r="I203" s="13">
        <f>H203/H$2</f>
      </c>
      <c r="J203" s="14">
        <f>I203*O$5</f>
      </c>
      <c r="K203" s="16">
        <f>D203+G203</f>
      </c>
      <c r="L203" s="17">
        <f>K203/K$2</f>
      </c>
      <c r="M203" s="17">
        <f>L203-I203</f>
      </c>
      <c r="N203" s="11"/>
      <c r="O203" s="18"/>
      <c r="P203" s="2"/>
      <c r="Q203" s="2"/>
    </row>
    <row x14ac:dyDescent="0.25" r="204" customHeight="1" ht="19.5">
      <c r="A204" s="1">
        <v>41568</v>
      </c>
      <c r="B204" s="2">
        <v>72.84</v>
      </c>
      <c r="C204" s="13">
        <f>B204/B$2</f>
      </c>
      <c r="D204" s="14">
        <f>P$2*O$2*B204/B$2</f>
      </c>
      <c r="E204" s="2">
        <v>66.99</v>
      </c>
      <c r="F204" s="13">
        <f>E204/E$2</f>
      </c>
      <c r="G204" s="14">
        <f>Q$2*$O$2*F204</f>
      </c>
      <c r="H204" s="15">
        <v>171.07</v>
      </c>
      <c r="I204" s="13">
        <f>H204/H$2</f>
      </c>
      <c r="J204" s="14">
        <f>I204*O$5</f>
      </c>
      <c r="K204" s="16">
        <f>D204+G204</f>
      </c>
      <c r="L204" s="17">
        <f>K204/K$2</f>
      </c>
      <c r="M204" s="17">
        <f>L204-I204</f>
      </c>
      <c r="N204" s="11"/>
      <c r="O204" s="18"/>
      <c r="P204" s="2"/>
      <c r="Q204" s="2"/>
    </row>
    <row x14ac:dyDescent="0.25" r="205" customHeight="1" ht="19.5">
      <c r="A205" s="1">
        <v>41569</v>
      </c>
      <c r="B205" s="2">
        <v>72.63</v>
      </c>
      <c r="C205" s="13">
        <f>B205/B$2</f>
      </c>
      <c r="D205" s="14">
        <f>P$2*O$2*B205/B$2</f>
      </c>
      <c r="E205" s="2">
        <v>68.09</v>
      </c>
      <c r="F205" s="13">
        <f>E205/E$2</f>
      </c>
      <c r="G205" s="14">
        <f>Q$2*$O$2*F205</f>
      </c>
      <c r="H205" s="15">
        <v>172.06</v>
      </c>
      <c r="I205" s="13">
        <f>H205/H$2</f>
      </c>
      <c r="J205" s="14">
        <f>I205*O$5</f>
      </c>
      <c r="K205" s="16">
        <f>D205+G205</f>
      </c>
      <c r="L205" s="17">
        <f>K205/K$2</f>
      </c>
      <c r="M205" s="17">
        <f>L205-I205</f>
      </c>
      <c r="N205" s="11"/>
      <c r="O205" s="18"/>
      <c r="P205" s="2"/>
      <c r="Q205" s="2"/>
    </row>
    <row x14ac:dyDescent="0.25" r="206" customHeight="1" ht="19.5">
      <c r="A206" s="1">
        <v>41570</v>
      </c>
      <c r="B206" s="2">
        <v>73.34</v>
      </c>
      <c r="C206" s="13">
        <f>B206/B$2</f>
      </c>
      <c r="D206" s="14">
        <f>P$2*O$2*B206/B$2</f>
      </c>
      <c r="E206" s="2">
        <v>69.01</v>
      </c>
      <c r="F206" s="13">
        <f>E206/E$2</f>
      </c>
      <c r="G206" s="14">
        <f>Q$2*$O$2*F206</f>
      </c>
      <c r="H206" s="15">
        <v>171.24</v>
      </c>
      <c r="I206" s="13">
        <f>H206/H$2</f>
      </c>
      <c r="J206" s="14">
        <f>I206*O$5</f>
      </c>
      <c r="K206" s="16">
        <f>D206+G206</f>
      </c>
      <c r="L206" s="17">
        <f>K206/K$2</f>
      </c>
      <c r="M206" s="17">
        <f>L206-I206</f>
      </c>
      <c r="N206" s="11"/>
      <c r="O206" s="18"/>
      <c r="P206" s="2"/>
      <c r="Q206" s="2"/>
    </row>
    <row x14ac:dyDescent="0.25" r="207" customHeight="1" ht="19.5">
      <c r="A207" s="1">
        <v>41571</v>
      </c>
      <c r="B207" s="2">
        <v>74.31</v>
      </c>
      <c r="C207" s="13">
        <f>B207/B$2</f>
      </c>
      <c r="D207" s="14">
        <f>P$2*O$2*B207/B$2</f>
      </c>
      <c r="E207" s="2">
        <v>69.83</v>
      </c>
      <c r="F207" s="13">
        <f>E207/E$2</f>
      </c>
      <c r="G207" s="14">
        <f>Q$2*$O$2*F207</f>
      </c>
      <c r="H207" s="15">
        <v>171.81</v>
      </c>
      <c r="I207" s="13">
        <f>H207/H$2</f>
      </c>
      <c r="J207" s="14">
        <f>I207*O$5</f>
      </c>
      <c r="K207" s="16">
        <f>D207+G207</f>
      </c>
      <c r="L207" s="17">
        <f>K207/K$2</f>
      </c>
      <c r="M207" s="17">
        <f>L207-I207</f>
      </c>
      <c r="N207" s="11"/>
      <c r="O207" s="18"/>
      <c r="P207" s="2"/>
      <c r="Q207" s="2"/>
    </row>
    <row x14ac:dyDescent="0.25" r="208" customHeight="1" ht="19.5">
      <c r="A208" s="1">
        <v>41572</v>
      </c>
      <c r="B208" s="2">
        <v>73.48</v>
      </c>
      <c r="C208" s="13">
        <f>B208/B$2</f>
      </c>
      <c r="D208" s="14">
        <f>P$2*O$2*B208/B$2</f>
      </c>
      <c r="E208" s="2">
        <v>69.68</v>
      </c>
      <c r="F208" s="13">
        <f>E208/E$2</f>
      </c>
      <c r="G208" s="14">
        <f>Q$2*$O$2*F208</f>
      </c>
      <c r="H208" s="15">
        <v>172.59</v>
      </c>
      <c r="I208" s="13">
        <f>H208/H$2</f>
      </c>
      <c r="J208" s="14">
        <f>I208*O$5</f>
      </c>
      <c r="K208" s="16">
        <f>D208+G208</f>
      </c>
      <c r="L208" s="17">
        <f>K208/K$2</f>
      </c>
      <c r="M208" s="17">
        <f>L208-I208</f>
      </c>
      <c r="N208" s="11"/>
      <c r="O208" s="18"/>
      <c r="P208" s="2"/>
      <c r="Q208" s="2"/>
    </row>
    <row x14ac:dyDescent="0.25" r="209" customHeight="1" ht="19.5">
      <c r="A209" s="1">
        <v>41575</v>
      </c>
      <c r="B209" s="2">
        <v>74.03</v>
      </c>
      <c r="C209" s="13">
        <f>B209/B$2</f>
      </c>
      <c r="D209" s="14">
        <f>P$2*O$2*B209/B$2</f>
      </c>
      <c r="E209" s="2">
        <v>68.73</v>
      </c>
      <c r="F209" s="13">
        <f>E209/E$2</f>
      </c>
      <c r="G209" s="14">
        <f>Q$2*$O$2*F209</f>
      </c>
      <c r="H209" s="15">
        <v>172.87</v>
      </c>
      <c r="I209" s="13">
        <f>H209/H$2</f>
      </c>
      <c r="J209" s="14">
        <f>I209*O$5</f>
      </c>
      <c r="K209" s="16">
        <f>D209+G209</f>
      </c>
      <c r="L209" s="17">
        <f>K209/K$2</f>
      </c>
      <c r="M209" s="17">
        <f>L209-I209</f>
      </c>
      <c r="N209" s="11"/>
      <c r="O209" s="18"/>
      <c r="P209" s="2"/>
      <c r="Q209" s="2"/>
    </row>
    <row x14ac:dyDescent="0.25" r="210" customHeight="1" ht="19.5">
      <c r="A210" s="1">
        <v>41576</v>
      </c>
      <c r="B210" s="2">
        <v>72.18</v>
      </c>
      <c r="C210" s="13">
        <f>B210/B$2</f>
      </c>
      <c r="D210" s="14">
        <f>P$2*O$2*B210/B$2</f>
      </c>
      <c r="E210" s="2">
        <v>69.5</v>
      </c>
      <c r="F210" s="13">
        <f>E210/E$2</f>
      </c>
      <c r="G210" s="14">
        <f>Q$2*$O$2*F210</f>
      </c>
      <c r="H210" s="15">
        <v>173.79</v>
      </c>
      <c r="I210" s="13">
        <f>H210/H$2</f>
      </c>
      <c r="J210" s="14">
        <f>I210*O$5</f>
      </c>
      <c r="K210" s="16">
        <f>D210+G210</f>
      </c>
      <c r="L210" s="17">
        <f>K210/K$2</f>
      </c>
      <c r="M210" s="17">
        <f>L210-I210</f>
      </c>
      <c r="N210" s="11"/>
      <c r="O210" s="18"/>
      <c r="P210" s="2"/>
      <c r="Q210" s="2"/>
    </row>
    <row x14ac:dyDescent="0.25" r="211" customHeight="1" ht="19.5">
      <c r="A211" s="1">
        <v>41577</v>
      </c>
      <c r="B211" s="2">
        <v>73.33</v>
      </c>
      <c r="C211" s="13">
        <f>B211/B$2</f>
      </c>
      <c r="D211" s="14">
        <f>P$2*O$2*B211/B$2</f>
      </c>
      <c r="E211" s="2">
        <v>72.67</v>
      </c>
      <c r="F211" s="13">
        <f>E211/E$2</f>
      </c>
      <c r="G211" s="14">
        <f>Q$2*$O$2*F211</f>
      </c>
      <c r="H211" s="15">
        <v>172.93</v>
      </c>
      <c r="I211" s="13">
        <f>H211/H$2</f>
      </c>
      <c r="J211" s="14">
        <f>I211*O$5</f>
      </c>
      <c r="K211" s="16">
        <f>D211+G211</f>
      </c>
      <c r="L211" s="17">
        <f>K211/K$2</f>
      </c>
      <c r="M211" s="17">
        <f>L211-I211</f>
      </c>
      <c r="N211" s="11"/>
      <c r="O211" s="18"/>
      <c r="P211" s="2"/>
      <c r="Q211" s="2"/>
    </row>
    <row x14ac:dyDescent="0.25" r="212" customHeight="1" ht="19.5">
      <c r="A212" s="1">
        <v>41578</v>
      </c>
      <c r="B212" s="2">
        <v>73.02</v>
      </c>
      <c r="C212" s="13">
        <f>B212/B$2</f>
      </c>
      <c r="D212" s="14">
        <f>P$2*O$2*B212/B$2</f>
      </c>
      <c r="E212" s="2">
        <v>71.18</v>
      </c>
      <c r="F212" s="13">
        <f>E212/E$2</f>
      </c>
      <c r="G212" s="14">
        <f>Q$2*$O$2*F212</f>
      </c>
      <c r="H212" s="15">
        <v>172.44</v>
      </c>
      <c r="I212" s="13">
        <f>H212/H$2</f>
      </c>
      <c r="J212" s="14">
        <f>I212*O$5</f>
      </c>
      <c r="K212" s="16">
        <f>D212+G212</f>
      </c>
      <c r="L212" s="17">
        <f>K212/K$2</f>
      </c>
      <c r="M212" s="17">
        <f>L212-I212</f>
      </c>
      <c r="N212" s="11"/>
      <c r="O212" s="18"/>
      <c r="P212" s="2"/>
      <c r="Q212" s="2"/>
    </row>
    <row x14ac:dyDescent="0.25" r="213" customHeight="1" ht="19.5">
      <c r="A213" s="1">
        <v>41579</v>
      </c>
      <c r="B213" s="2">
        <v>72.65</v>
      </c>
      <c r="C213" s="13">
        <f>B213/B$2</f>
      </c>
      <c r="D213" s="14">
        <f>P$2*O$2*B213/B$2</f>
      </c>
      <c r="E213" s="2">
        <v>70.97</v>
      </c>
      <c r="F213" s="13">
        <f>E213/E$2</f>
      </c>
      <c r="G213" s="14">
        <f>Q$2*$O$2*F213</f>
      </c>
      <c r="H213" s="15">
        <v>172.85</v>
      </c>
      <c r="I213" s="13">
        <f>H213/H$2</f>
      </c>
      <c r="J213" s="14">
        <f>I213*O$5</f>
      </c>
      <c r="K213" s="16">
        <f>D213+G213</f>
      </c>
      <c r="L213" s="17">
        <f>K213/K$2</f>
      </c>
      <c r="M213" s="17">
        <f>L213-I213</f>
      </c>
      <c r="N213" s="11"/>
      <c r="O213" s="18"/>
      <c r="P213" s="2"/>
      <c r="Q213" s="2"/>
    </row>
    <row x14ac:dyDescent="0.25" r="214" customHeight="1" ht="19.5">
      <c r="A214" s="1">
        <v>41582</v>
      </c>
      <c r="B214" s="2">
        <v>73.59</v>
      </c>
      <c r="C214" s="13">
        <f>B214/B$2</f>
      </c>
      <c r="D214" s="14">
        <f>P$2*O$2*B214/B$2</f>
      </c>
      <c r="E214" s="2">
        <v>69.34</v>
      </c>
      <c r="F214" s="13">
        <f>E214/E$2</f>
      </c>
      <c r="G214" s="14">
        <f>Q$2*$O$2*F214</f>
      </c>
      <c r="H214" s="15">
        <v>173.46</v>
      </c>
      <c r="I214" s="13">
        <f>H214/H$2</f>
      </c>
      <c r="J214" s="14">
        <f>I214*O$5</f>
      </c>
      <c r="K214" s="16">
        <f>D214+G214</f>
      </c>
      <c r="L214" s="17">
        <f>K214/K$2</f>
      </c>
      <c r="M214" s="17">
        <f>L214-I214</f>
      </c>
      <c r="N214" s="11"/>
      <c r="O214" s="18"/>
      <c r="P214" s="2"/>
      <c r="Q214" s="2"/>
    </row>
    <row x14ac:dyDescent="0.25" r="215" customHeight="1" ht="19.5">
      <c r="A215" s="1">
        <v>41583</v>
      </c>
      <c r="B215" s="2">
        <v>73.41</v>
      </c>
      <c r="C215" s="13">
        <f>B215/B$2</f>
      </c>
      <c r="D215" s="14">
        <f>P$2*O$2*B215/B$2</f>
      </c>
      <c r="E215" s="2">
        <v>69.54</v>
      </c>
      <c r="F215" s="13">
        <f>E215/E$2</f>
      </c>
      <c r="G215" s="14">
        <f>Q$2*$O$2*F215</f>
      </c>
      <c r="H215" s="15">
        <v>172.91</v>
      </c>
      <c r="I215" s="13">
        <f>H215/H$2</f>
      </c>
      <c r="J215" s="14">
        <f>I215*O$5</f>
      </c>
      <c r="K215" s="16">
        <f>D215+G215</f>
      </c>
      <c r="L215" s="17">
        <f>K215/K$2</f>
      </c>
      <c r="M215" s="17">
        <f>L215-I215</f>
      </c>
      <c r="N215" s="11"/>
      <c r="O215" s="18"/>
      <c r="P215" s="2"/>
      <c r="Q215" s="2"/>
    </row>
    <row x14ac:dyDescent="0.25" r="216" customHeight="1" ht="19.5">
      <c r="A216" s="1">
        <v>41584</v>
      </c>
      <c r="B216" s="2">
        <v>73.2</v>
      </c>
      <c r="C216" s="13">
        <f>B216/B$2</f>
      </c>
      <c r="D216" s="14">
        <f>P$2*O$2*B216/B$2</f>
      </c>
      <c r="E216" s="2">
        <v>67.36</v>
      </c>
      <c r="F216" s="13">
        <f>E216/E$2</f>
      </c>
      <c r="G216" s="14">
        <f>Q$2*$O$2*F216</f>
      </c>
      <c r="H216" s="15">
        <v>173.79</v>
      </c>
      <c r="I216" s="13">
        <f>H216/H$2</f>
      </c>
      <c r="J216" s="14">
        <f>I216*O$5</f>
      </c>
      <c r="K216" s="16">
        <f>D216+G216</f>
      </c>
      <c r="L216" s="17">
        <f>K216/K$2</f>
      </c>
      <c r="M216" s="17">
        <f>L216-I216</f>
      </c>
      <c r="N216" s="11"/>
      <c r="O216" s="18"/>
      <c r="P216" s="2"/>
      <c r="Q216" s="2"/>
    </row>
    <row x14ac:dyDescent="0.25" r="217" customHeight="1" ht="19.5">
      <c r="A217" s="1">
        <v>41585</v>
      </c>
      <c r="B217" s="2">
        <v>72.01</v>
      </c>
      <c r="C217" s="13">
        <f>B217/B$2</f>
      </c>
      <c r="D217" s="14">
        <f>P$2*O$2*B217/B$2</f>
      </c>
      <c r="E217" s="2">
        <v>65.63</v>
      </c>
      <c r="F217" s="13">
        <f>E217/E$2</f>
      </c>
      <c r="G217" s="14">
        <f>Q$2*$O$2*F217</f>
      </c>
      <c r="H217" s="15">
        <v>171.59</v>
      </c>
      <c r="I217" s="13">
        <f>H217/H$2</f>
      </c>
      <c r="J217" s="14">
        <f>I217*O$5</f>
      </c>
      <c r="K217" s="16">
        <f>D217+G217</f>
      </c>
      <c r="L217" s="17">
        <f>K217/K$2</f>
      </c>
      <c r="M217" s="17">
        <f>L217-I217</f>
      </c>
      <c r="N217" s="11"/>
      <c r="O217" s="18"/>
      <c r="P217" s="2"/>
      <c r="Q217" s="2"/>
    </row>
    <row x14ac:dyDescent="0.25" r="218" customHeight="1" ht="19.5">
      <c r="A218" s="1">
        <v>41586</v>
      </c>
      <c r="B218" s="2">
        <v>73.15</v>
      </c>
      <c r="C218" s="13">
        <f>B218/B$2</f>
      </c>
      <c r="D218" s="14">
        <f>P$2*O$2*B218/B$2</f>
      </c>
      <c r="E218" s="2">
        <v>67.37</v>
      </c>
      <c r="F218" s="13">
        <f>E218/E$2</f>
      </c>
      <c r="G218" s="14">
        <f>Q$2*$O$2*F218</f>
      </c>
      <c r="H218" s="15">
        <v>173.91</v>
      </c>
      <c r="I218" s="13">
        <f>H218/H$2</f>
      </c>
      <c r="J218" s="14">
        <f>I218*O$5</f>
      </c>
      <c r="K218" s="16">
        <f>D218+G218</f>
      </c>
      <c r="L218" s="17">
        <f>K218/K$2</f>
      </c>
      <c r="M218" s="17">
        <f>L218-I218</f>
      </c>
      <c r="N218" s="11"/>
      <c r="O218" s="18"/>
      <c r="P218" s="2"/>
      <c r="Q218" s="2"/>
    </row>
    <row x14ac:dyDescent="0.25" r="219" customHeight="1" ht="19.5">
      <c r="A219" s="1">
        <v>41589</v>
      </c>
      <c r="B219" s="2">
        <v>72.94</v>
      </c>
      <c r="C219" s="13">
        <f>B219/B$2</f>
      </c>
      <c r="D219" s="14">
        <f>P$2*O$2*B219/B$2</f>
      </c>
      <c r="E219" s="2">
        <v>67.51</v>
      </c>
      <c r="F219" s="13">
        <f>E219/E$2</f>
      </c>
      <c r="G219" s="14">
        <f>Q$2*$O$2*F219</f>
      </c>
      <c r="H219" s="15">
        <v>173.94</v>
      </c>
      <c r="I219" s="13">
        <f>H219/H$2</f>
      </c>
      <c r="J219" s="14">
        <f>I219*O$5</f>
      </c>
      <c r="K219" s="16">
        <f>D219+G219</f>
      </c>
      <c r="L219" s="17">
        <f>K219/K$2</f>
      </c>
      <c r="M219" s="17">
        <f>L219-I219</f>
      </c>
      <c r="N219" s="11"/>
      <c r="O219" s="18"/>
      <c r="P219" s="2"/>
      <c r="Q219" s="2"/>
    </row>
    <row x14ac:dyDescent="0.25" r="220" customHeight="1" ht="19.5">
      <c r="A220" s="1">
        <v>41590</v>
      </c>
      <c r="B220" s="2">
        <v>73.07</v>
      </c>
      <c r="C220" s="13">
        <f>B220/B$2</f>
      </c>
      <c r="D220" s="14">
        <f>P$2*O$2*B220/B$2</f>
      </c>
      <c r="E220" s="2">
        <v>67.61</v>
      </c>
      <c r="F220" s="13">
        <f>E220/E$2</f>
      </c>
      <c r="G220" s="14">
        <f>Q$2*$O$2*F220</f>
      </c>
      <c r="H220" s="15">
        <v>173.58</v>
      </c>
      <c r="I220" s="13">
        <f>H220/H$2</f>
      </c>
      <c r="J220" s="14">
        <f>I220*O$5</f>
      </c>
      <c r="K220" s="16">
        <f>D220+G220</f>
      </c>
      <c r="L220" s="17">
        <f>K220/K$2</f>
      </c>
      <c r="M220" s="17">
        <f>L220-I220</f>
      </c>
      <c r="N220" s="11"/>
      <c r="O220" s="18"/>
      <c r="P220" s="2"/>
      <c r="Q220" s="2"/>
    </row>
    <row x14ac:dyDescent="0.25" r="221" customHeight="1" ht="19.5">
      <c r="A221" s="1">
        <v>41591</v>
      </c>
      <c r="B221" s="2">
        <v>73.16</v>
      </c>
      <c r="C221" s="13">
        <f>B221/B$2</f>
      </c>
      <c r="D221" s="14">
        <f>P$2*O$2*B221/B$2</f>
      </c>
      <c r="E221" s="2">
        <v>68.5</v>
      </c>
      <c r="F221" s="13">
        <f>E221/E$2</f>
      </c>
      <c r="G221" s="14">
        <f>Q$2*$O$2*F221</f>
      </c>
      <c r="H221" s="15">
        <v>174.98</v>
      </c>
      <c r="I221" s="13">
        <f>H221/H$2</f>
      </c>
      <c r="J221" s="14">
        <f>I221*O$5</f>
      </c>
      <c r="K221" s="16">
        <f>D221+G221</f>
      </c>
      <c r="L221" s="17">
        <f>K221/K$2</f>
      </c>
      <c r="M221" s="17">
        <f>L221-I221</f>
      </c>
      <c r="N221" s="11"/>
      <c r="O221" s="18"/>
      <c r="P221" s="2"/>
      <c r="Q221" s="2"/>
    </row>
    <row x14ac:dyDescent="0.25" r="222" customHeight="1" ht="19.5">
      <c r="A222" s="1">
        <v>41592</v>
      </c>
      <c r="B222" s="2">
        <v>74.22</v>
      </c>
      <c r="C222" s="13">
        <f>B222/B$2</f>
      </c>
      <c r="D222" s="14">
        <f>P$2*O$2*B222/B$2</f>
      </c>
      <c r="E222" s="2">
        <v>68.98</v>
      </c>
      <c r="F222" s="13">
        <f>E222/E$2</f>
      </c>
      <c r="G222" s="14">
        <f>Q$2*$O$2*F222</f>
      </c>
      <c r="H222" s="15">
        <v>175.85</v>
      </c>
      <c r="I222" s="13">
        <f>H222/H$2</f>
      </c>
      <c r="J222" s="14">
        <f>I222*O$5</f>
      </c>
      <c r="K222" s="16">
        <f>D222+G222</f>
      </c>
      <c r="L222" s="17">
        <f>K222/K$2</f>
      </c>
      <c r="M222" s="17">
        <f>L222-I222</f>
      </c>
      <c r="N222" s="11"/>
      <c r="O222" s="18"/>
      <c r="P222" s="2"/>
      <c r="Q222" s="2"/>
    </row>
    <row x14ac:dyDescent="0.25" r="223" customHeight="1" ht="19.5">
      <c r="A223" s="1">
        <v>41593</v>
      </c>
      <c r="B223" s="2">
        <v>73.77</v>
      </c>
      <c r="C223" s="13">
        <f>B223/B$2</f>
      </c>
      <c r="D223" s="14">
        <f>P$2*O$2*B223/B$2</f>
      </c>
      <c r="E223" s="2">
        <v>69.89</v>
      </c>
      <c r="F223" s="13">
        <f>E223/E$2</f>
      </c>
      <c r="G223" s="14">
        <f>Q$2*$O$2*F223</f>
      </c>
      <c r="H223" s="15">
        <v>176.62</v>
      </c>
      <c r="I223" s="13">
        <f>H223/H$2</f>
      </c>
      <c r="J223" s="14">
        <f>I223*O$5</f>
      </c>
      <c r="K223" s="16">
        <f>D223+G223</f>
      </c>
      <c r="L223" s="17">
        <f>K223/K$2</f>
      </c>
      <c r="M223" s="17">
        <f>L223-I223</f>
      </c>
      <c r="N223" s="11"/>
      <c r="O223" s="18"/>
      <c r="P223" s="2"/>
      <c r="Q223" s="2"/>
    </row>
    <row x14ac:dyDescent="0.25" r="224" customHeight="1" ht="19.5">
      <c r="A224" s="1">
        <v>41596</v>
      </c>
      <c r="B224" s="2">
        <v>72.88</v>
      </c>
      <c r="C224" s="13">
        <f>B224/B$2</f>
      </c>
      <c r="D224" s="14">
        <f>P$2*O$2*B224/B$2</f>
      </c>
      <c r="E224" s="2">
        <v>68.97</v>
      </c>
      <c r="F224" s="13">
        <f>E224/E$2</f>
      </c>
      <c r="G224" s="14">
        <f>Q$2*$O$2*F224</f>
      </c>
      <c r="H224" s="20">
        <v>176</v>
      </c>
      <c r="I224" s="13">
        <f>H224/H$2</f>
      </c>
      <c r="J224" s="14">
        <f>I224*O$5</f>
      </c>
      <c r="K224" s="16">
        <f>D224+G224</f>
      </c>
      <c r="L224" s="17">
        <f>K224/K$2</f>
      </c>
      <c r="M224" s="17">
        <f>L224-I224</f>
      </c>
      <c r="N224" s="11"/>
      <c r="O224" s="18"/>
      <c r="P224" s="2"/>
      <c r="Q224" s="2"/>
    </row>
    <row x14ac:dyDescent="0.25" r="225" customHeight="1" ht="19.5">
      <c r="A225" s="1">
        <v>41597</v>
      </c>
      <c r="B225" s="2">
        <v>73.01</v>
      </c>
      <c r="C225" s="13">
        <f>B225/B$2</f>
      </c>
      <c r="D225" s="14">
        <f>P$2*O$2*B225/B$2</f>
      </c>
      <c r="E225" s="2">
        <v>69.66</v>
      </c>
      <c r="F225" s="13">
        <f>E225/E$2</f>
      </c>
      <c r="G225" s="14">
        <f>Q$2*$O$2*F225</f>
      </c>
      <c r="H225" s="15">
        <v>175.61</v>
      </c>
      <c r="I225" s="13">
        <f>H225/H$2</f>
      </c>
      <c r="J225" s="14">
        <f>I225*O$5</f>
      </c>
      <c r="K225" s="16">
        <f>D225+G225</f>
      </c>
      <c r="L225" s="17">
        <f>K225/K$2</f>
      </c>
      <c r="M225" s="17">
        <f>L225-I225</f>
      </c>
      <c r="N225" s="11"/>
      <c r="O225" s="18"/>
      <c r="P225" s="2"/>
      <c r="Q225" s="2"/>
    </row>
    <row x14ac:dyDescent="0.25" r="226" customHeight="1" ht="19.5">
      <c r="A226" s="1">
        <v>41598</v>
      </c>
      <c r="B226" s="2">
        <v>72.37</v>
      </c>
      <c r="C226" s="13">
        <f>B226/B$2</f>
      </c>
      <c r="D226" s="14">
        <f>P$2*O$2*B226/B$2</f>
      </c>
      <c r="E226" s="2">
        <v>71.08</v>
      </c>
      <c r="F226" s="13">
        <f>E226/E$2</f>
      </c>
      <c r="G226" s="14">
        <f>Q$2*$O$2*F226</f>
      </c>
      <c r="H226" s="15">
        <v>175.07</v>
      </c>
      <c r="I226" s="13">
        <f>H226/H$2</f>
      </c>
      <c r="J226" s="14">
        <f>I226*O$5</f>
      </c>
      <c r="K226" s="16">
        <f>D226+G226</f>
      </c>
      <c r="L226" s="17">
        <f>K226/K$2</f>
      </c>
      <c r="M226" s="17">
        <f>L226-I226</f>
      </c>
      <c r="N226" s="11"/>
      <c r="O226" s="18"/>
      <c r="P226" s="2"/>
      <c r="Q226" s="2"/>
    </row>
    <row x14ac:dyDescent="0.25" r="227" customHeight="1" ht="19.5">
      <c r="A227" s="1">
        <v>41599</v>
      </c>
      <c r="B227" s="2">
        <v>73.23</v>
      </c>
      <c r="C227" s="13">
        <f>B227/B$2</f>
      </c>
      <c r="D227" s="14">
        <f>P$2*O$2*B227/B$2</f>
      </c>
      <c r="E227" s="2">
        <v>71.63</v>
      </c>
      <c r="F227" s="13">
        <f>E227/E$2</f>
      </c>
      <c r="G227" s="14">
        <f>Q$2*$O$2*F227</f>
      </c>
      <c r="H227" s="15">
        <v>176.48</v>
      </c>
      <c r="I227" s="13">
        <f>H227/H$2</f>
      </c>
      <c r="J227" s="14">
        <f>I227*O$5</f>
      </c>
      <c r="K227" s="16">
        <f>D227+G227</f>
      </c>
      <c r="L227" s="17">
        <f>K227/K$2</f>
      </c>
      <c r="M227" s="17">
        <f>L227-I227</f>
      </c>
      <c r="N227" s="11"/>
      <c r="O227" s="18"/>
      <c r="P227" s="2"/>
      <c r="Q227" s="2"/>
    </row>
    <row x14ac:dyDescent="0.25" r="228" customHeight="1" ht="19.5">
      <c r="A228" s="1">
        <v>41600</v>
      </c>
      <c r="B228" s="2">
        <v>73.04</v>
      </c>
      <c r="C228" s="13">
        <f>B228/B$2</f>
      </c>
      <c r="D228" s="14">
        <f>P$2*O$2*B228/B$2</f>
      </c>
      <c r="E228" s="2">
        <v>74.27</v>
      </c>
      <c r="F228" s="13">
        <f>E228/E$2</f>
      </c>
      <c r="G228" s="14">
        <f>Q$2*$O$2*F228</f>
      </c>
      <c r="H228" s="15">
        <v>177.36</v>
      </c>
      <c r="I228" s="13">
        <f>H228/H$2</f>
      </c>
      <c r="J228" s="14">
        <f>I228*O$5</f>
      </c>
      <c r="K228" s="16">
        <f>D228+G228</f>
      </c>
      <c r="L228" s="17">
        <f>K228/K$2</f>
      </c>
      <c r="M228" s="17">
        <f>L228-I228</f>
      </c>
      <c r="N228" s="11"/>
      <c r="O228" s="18"/>
      <c r="P228" s="2"/>
      <c r="Q228" s="2"/>
    </row>
    <row x14ac:dyDescent="0.25" r="229" customHeight="1" ht="19.5">
      <c r="A229" s="1">
        <v>41603</v>
      </c>
      <c r="B229" s="2">
        <v>73.6</v>
      </c>
      <c r="C229" s="13">
        <f>B229/B$2</f>
      </c>
      <c r="D229" s="14">
        <f>P$2*O$2*B229/B$2</f>
      </c>
      <c r="E229" s="2">
        <v>74.6</v>
      </c>
      <c r="F229" s="13">
        <f>E229/E$2</f>
      </c>
      <c r="G229" s="14">
        <f>Q$2*$O$2*F229</f>
      </c>
      <c r="H229" s="15">
        <v>177.18</v>
      </c>
      <c r="I229" s="13">
        <f>H229/H$2</f>
      </c>
      <c r="J229" s="14">
        <f>I229*O$5</f>
      </c>
      <c r="K229" s="16">
        <f>D229+G229</f>
      </c>
      <c r="L229" s="17">
        <f>K229/K$2</f>
      </c>
      <c r="M229" s="17">
        <f>L229-I229</f>
      </c>
      <c r="N229" s="11"/>
      <c r="O229" s="18"/>
      <c r="P229" s="2"/>
      <c r="Q229" s="2"/>
    </row>
    <row x14ac:dyDescent="0.25" r="230" customHeight="1" ht="19.5">
      <c r="A230" s="1">
        <v>41604</v>
      </c>
      <c r="B230" s="2">
        <v>74.95</v>
      </c>
      <c r="C230" s="13">
        <f>B230/B$2</f>
      </c>
      <c r="D230" s="14">
        <f>P$2*O$2*B230/B$2</f>
      </c>
      <c r="E230" s="2">
        <v>74.37</v>
      </c>
      <c r="F230" s="13">
        <f>E230/E$2</f>
      </c>
      <c r="G230" s="14">
        <f>Q$2*$O$2*F230</f>
      </c>
      <c r="H230" s="15">
        <v>177.23</v>
      </c>
      <c r="I230" s="13">
        <f>H230/H$2</f>
      </c>
      <c r="J230" s="14">
        <f>I230*O$5</f>
      </c>
      <c r="K230" s="16">
        <f>D230+G230</f>
      </c>
      <c r="L230" s="17">
        <f>K230/K$2</f>
      </c>
      <c r="M230" s="17">
        <f>L230-I230</f>
      </c>
      <c r="N230" s="11"/>
      <c r="O230" s="18"/>
      <c r="P230" s="2"/>
      <c r="Q230" s="2"/>
    </row>
    <row x14ac:dyDescent="0.25" r="231" customHeight="1" ht="19.5">
      <c r="A231" s="1">
        <v>41605</v>
      </c>
      <c r="B231" s="2">
        <v>76.72</v>
      </c>
      <c r="C231" s="13">
        <f>B231/B$2</f>
      </c>
      <c r="D231" s="14">
        <f>P$2*O$2*B231/B$2</f>
      </c>
      <c r="E231" s="2">
        <v>74.63</v>
      </c>
      <c r="F231" s="13">
        <f>E231/E$2</f>
      </c>
      <c r="G231" s="14">
        <f>Q$2*$O$2*F231</f>
      </c>
      <c r="H231" s="15">
        <v>177.66</v>
      </c>
      <c r="I231" s="13">
        <f>H231/H$2</f>
      </c>
      <c r="J231" s="14">
        <f>I231*O$5</f>
      </c>
      <c r="K231" s="16">
        <f>D231+G231</f>
      </c>
      <c r="L231" s="17">
        <f>K231/K$2</f>
      </c>
      <c r="M231" s="17">
        <f>L231-I231</f>
      </c>
      <c r="N231" s="11"/>
      <c r="O231" s="18"/>
      <c r="P231" s="2"/>
      <c r="Q231" s="2"/>
    </row>
    <row x14ac:dyDescent="0.25" r="232" customHeight="1" ht="19.5">
      <c r="A232" s="1">
        <v>41607</v>
      </c>
      <c r="B232" s="2">
        <v>78.14</v>
      </c>
      <c r="C232" s="13">
        <f>B232/B$2</f>
      </c>
      <c r="D232" s="14">
        <f>P$2*O$2*B232/B$2</f>
      </c>
      <c r="E232" s="2">
        <v>74.81</v>
      </c>
      <c r="F232" s="13">
        <f>E232/E$2</f>
      </c>
      <c r="G232" s="14">
        <f>Q$2*$O$2*F232</f>
      </c>
      <c r="H232" s="15">
        <v>177.55</v>
      </c>
      <c r="I232" s="13">
        <f>H232/H$2</f>
      </c>
      <c r="J232" s="14">
        <f>I232*O$5</f>
      </c>
      <c r="K232" s="16">
        <f>D232+G232</f>
      </c>
      <c r="L232" s="17">
        <f>K232/K$2</f>
      </c>
      <c r="M232" s="17">
        <f>L232-I232</f>
      </c>
      <c r="N232" s="11"/>
      <c r="O232" s="18"/>
      <c r="P232" s="2"/>
      <c r="Q232" s="2"/>
    </row>
    <row x14ac:dyDescent="0.25" r="233" customHeight="1" ht="19.5">
      <c r="A233" s="1">
        <v>41610</v>
      </c>
      <c r="B233" s="2">
        <v>77.46</v>
      </c>
      <c r="C233" s="13">
        <f>B233/B$2</f>
      </c>
      <c r="D233" s="14">
        <f>P$2*O$2*B233/B$2</f>
      </c>
      <c r="E233" s="2">
        <v>74.52</v>
      </c>
      <c r="F233" s="13">
        <f>E233/E$2</f>
      </c>
      <c r="G233" s="14">
        <f>Q$2*$O$2*F233</f>
      </c>
      <c r="H233" s="15">
        <v>177.09</v>
      </c>
      <c r="I233" s="13">
        <f>H233/H$2</f>
      </c>
      <c r="J233" s="14">
        <f>I233*O$5</f>
      </c>
      <c r="K233" s="16">
        <f>D233+G233</f>
      </c>
      <c r="L233" s="17">
        <f>K233/K$2</f>
      </c>
      <c r="M233" s="17">
        <f>L233-I233</f>
      </c>
      <c r="N233" s="11"/>
      <c r="O233" s="18"/>
      <c r="P233" s="2"/>
      <c r="Q233" s="2"/>
    </row>
    <row x14ac:dyDescent="0.25" r="234" customHeight="1" ht="19.5">
      <c r="A234" s="1">
        <v>41611</v>
      </c>
      <c r="B234" s="2">
        <v>79.58</v>
      </c>
      <c r="C234" s="13">
        <f>B234/B$2</f>
      </c>
      <c r="D234" s="14">
        <f>P$2*O$2*B234/B$2</f>
      </c>
      <c r="E234" s="2">
        <v>72.42</v>
      </c>
      <c r="F234" s="13">
        <f>E234/E$2</f>
      </c>
      <c r="G234" s="14">
        <f>Q$2*$O$2*F234</f>
      </c>
      <c r="H234" s="15">
        <v>176.32</v>
      </c>
      <c r="I234" s="13">
        <f>H234/H$2</f>
      </c>
      <c r="J234" s="14">
        <f>I234*O$5</f>
      </c>
      <c r="K234" s="16">
        <f>D234+G234</f>
      </c>
      <c r="L234" s="17">
        <f>K234/K$2</f>
      </c>
      <c r="M234" s="17">
        <f>L234-I234</f>
      </c>
      <c r="N234" s="11"/>
      <c r="O234" s="18"/>
      <c r="P234" s="2"/>
      <c r="Q234" s="2"/>
    </row>
    <row x14ac:dyDescent="0.25" r="235" customHeight="1" ht="19.5">
      <c r="A235" s="1">
        <v>41612</v>
      </c>
      <c r="B235" s="2">
        <v>79.39</v>
      </c>
      <c r="C235" s="13">
        <f>B235/B$2</f>
      </c>
      <c r="D235" s="14">
        <f>P$2*O$2*B235/B$2</f>
      </c>
      <c r="E235" s="2">
        <v>72.47</v>
      </c>
      <c r="F235" s="13">
        <f>E235/E$2</f>
      </c>
      <c r="G235" s="14">
        <f>Q$2*$O$2*F235</f>
      </c>
      <c r="H235" s="15">
        <v>176.3</v>
      </c>
      <c r="I235" s="13">
        <f>H235/H$2</f>
      </c>
      <c r="J235" s="14">
        <f>I235*O$5</f>
      </c>
      <c r="K235" s="16">
        <f>D235+G235</f>
      </c>
      <c r="L235" s="17">
        <f>K235/K$2</f>
      </c>
      <c r="M235" s="17">
        <f>L235-I235</f>
      </c>
      <c r="N235" s="11"/>
      <c r="O235" s="18"/>
      <c r="P235" s="2"/>
      <c r="Q235" s="2"/>
    </row>
    <row x14ac:dyDescent="0.25" r="236" customHeight="1" ht="19.5">
      <c r="A236" s="1">
        <v>41613</v>
      </c>
      <c r="B236" s="2">
        <v>79.8</v>
      </c>
      <c r="C236" s="13">
        <f>B236/B$2</f>
      </c>
      <c r="D236" s="14">
        <f>P$2*O$2*B236/B$2</f>
      </c>
      <c r="E236" s="2">
        <v>73.19</v>
      </c>
      <c r="F236" s="13">
        <f>E236/E$2</f>
      </c>
      <c r="G236" s="14">
        <f>Q$2*$O$2*F236</f>
      </c>
      <c r="H236" s="15">
        <v>175.53</v>
      </c>
      <c r="I236" s="13">
        <f>H236/H$2</f>
      </c>
      <c r="J236" s="14">
        <f>I236*O$5</f>
      </c>
      <c r="K236" s="16">
        <f>D236+G236</f>
      </c>
      <c r="L236" s="17">
        <f>K236/K$2</f>
      </c>
      <c r="M236" s="17">
        <f>L236-I236</f>
      </c>
      <c r="N236" s="11"/>
      <c r="O236" s="18"/>
      <c r="P236" s="2"/>
      <c r="Q236" s="2"/>
    </row>
    <row x14ac:dyDescent="0.25" r="237" customHeight="1" ht="19.5">
      <c r="A237" s="1">
        <v>41614</v>
      </c>
      <c r="B237" s="2">
        <v>78.69</v>
      </c>
      <c r="C237" s="13">
        <f>B237/B$2</f>
      </c>
      <c r="D237" s="14">
        <f>P$2*O$2*B237/B$2</f>
      </c>
      <c r="E237" s="2">
        <v>73.99</v>
      </c>
      <c r="F237" s="13">
        <f>E237/E$2</f>
      </c>
      <c r="G237" s="14">
        <f>Q$2*$O$2*F237</f>
      </c>
      <c r="H237" s="15">
        <v>177.49</v>
      </c>
      <c r="I237" s="13">
        <f>H237/H$2</f>
      </c>
      <c r="J237" s="14">
        <f>I237*O$5</f>
      </c>
      <c r="K237" s="16">
        <f>D237+G237</f>
      </c>
      <c r="L237" s="17">
        <f>K237/K$2</f>
      </c>
      <c r="M237" s="17">
        <f>L237-I237</f>
      </c>
      <c r="N237" s="11"/>
      <c r="O237" s="18"/>
      <c r="P237" s="2"/>
      <c r="Q237" s="2"/>
    </row>
    <row x14ac:dyDescent="0.25" r="238" customHeight="1" ht="19.5">
      <c r="A238" s="1">
        <v>41617</v>
      </c>
      <c r="B238" s="2">
        <v>79.59</v>
      </c>
      <c r="C238" s="13">
        <f>B238/B$2</f>
      </c>
      <c r="D238" s="14">
        <f>P$2*O$2*B238/B$2</f>
      </c>
      <c r="E238" s="2">
        <v>75.19</v>
      </c>
      <c r="F238" s="13">
        <f>E238/E$2</f>
      </c>
      <c r="G238" s="14">
        <f>Q$2*$O$2*F238</f>
      </c>
      <c r="H238" s="15">
        <v>177.94</v>
      </c>
      <c r="I238" s="13">
        <f>H238/H$2</f>
      </c>
      <c r="J238" s="14">
        <f>I238*O$5</f>
      </c>
      <c r="K238" s="16">
        <f>D238+G238</f>
      </c>
      <c r="L238" s="17">
        <f>K238/K$2</f>
      </c>
      <c r="M238" s="17">
        <f>L238-I238</f>
      </c>
      <c r="N238" s="11"/>
      <c r="O238" s="18"/>
      <c r="P238" s="2"/>
      <c r="Q238" s="2"/>
    </row>
    <row x14ac:dyDescent="0.25" r="239" customHeight="1" ht="19.5">
      <c r="A239" s="1">
        <v>41618</v>
      </c>
      <c r="B239" s="2">
        <v>79.47</v>
      </c>
      <c r="C239" s="13">
        <f>B239/B$2</f>
      </c>
      <c r="D239" s="14">
        <f>P$2*O$2*B239/B$2</f>
      </c>
      <c r="E239" s="2">
        <v>72.81</v>
      </c>
      <c r="F239" s="13">
        <f>E239/E$2</f>
      </c>
      <c r="G239" s="14">
        <f>Q$2*$O$2*F239</f>
      </c>
      <c r="H239" s="15">
        <v>177.3</v>
      </c>
      <c r="I239" s="13">
        <f>H239/H$2</f>
      </c>
      <c r="J239" s="14">
        <f>I239*O$5</f>
      </c>
      <c r="K239" s="16">
        <f>D239+G239</f>
      </c>
      <c r="L239" s="17">
        <f>K239/K$2</f>
      </c>
      <c r="M239" s="17">
        <f>L239-I239</f>
      </c>
      <c r="N239" s="11"/>
      <c r="O239" s="18"/>
      <c r="P239" s="2"/>
      <c r="Q239" s="2"/>
    </row>
    <row x14ac:dyDescent="0.25" r="240" customHeight="1" ht="19.5">
      <c r="A240" s="1">
        <v>41619</v>
      </c>
      <c r="B240" s="2">
        <v>78.88</v>
      </c>
      <c r="C240" s="13">
        <f>B240/B$2</f>
      </c>
      <c r="D240" s="14">
        <f>P$2*O$2*B240/B$2</f>
      </c>
      <c r="E240" s="2">
        <v>70.61</v>
      </c>
      <c r="F240" s="13">
        <f>E240/E$2</f>
      </c>
      <c r="G240" s="14">
        <f>Q$2*$O$2*F240</f>
      </c>
      <c r="H240" s="15">
        <v>175.31</v>
      </c>
      <c r="I240" s="13">
        <f>H240/H$2</f>
      </c>
      <c r="J240" s="14">
        <f>I240*O$5</f>
      </c>
      <c r="K240" s="16">
        <f>D240+G240</f>
      </c>
      <c r="L240" s="17">
        <f>K240/K$2</f>
      </c>
      <c r="M240" s="17">
        <f>L240-I240</f>
      </c>
      <c r="N240" s="11"/>
      <c r="O240" s="18"/>
      <c r="P240" s="2"/>
      <c r="Q240" s="2"/>
    </row>
    <row x14ac:dyDescent="0.25" r="241" customHeight="1" ht="19.5">
      <c r="A241" s="1">
        <v>41620</v>
      </c>
      <c r="B241" s="2">
        <v>78.77</v>
      </c>
      <c r="C241" s="13">
        <f>B241/B$2</f>
      </c>
      <c r="D241" s="14">
        <f>P$2*O$2*B241/B$2</f>
      </c>
      <c r="E241" s="2">
        <v>70.27</v>
      </c>
      <c r="F241" s="13">
        <f>E241/E$2</f>
      </c>
      <c r="G241" s="14">
        <f>Q$2*$O$2*F241</f>
      </c>
      <c r="H241" s="15">
        <v>174.73</v>
      </c>
      <c r="I241" s="13">
        <f>H241/H$2</f>
      </c>
      <c r="J241" s="14">
        <f>I241*O$5</f>
      </c>
      <c r="K241" s="16">
        <f>D241+G241</f>
      </c>
      <c r="L241" s="17">
        <f>K241/K$2</f>
      </c>
      <c r="M241" s="17">
        <f>L241-I241</f>
      </c>
      <c r="N241" s="11"/>
      <c r="O241" s="18"/>
      <c r="P241" s="2"/>
      <c r="Q241" s="2"/>
    </row>
    <row x14ac:dyDescent="0.25" r="242" customHeight="1" ht="19.5">
      <c r="A242" s="1">
        <v>41621</v>
      </c>
      <c r="B242" s="2">
        <v>77.91</v>
      </c>
      <c r="C242" s="13">
        <f>B242/B$2</f>
      </c>
      <c r="D242" s="14">
        <f>P$2*O$2*B242/B$2</f>
      </c>
      <c r="E242" s="2">
        <v>71.4</v>
      </c>
      <c r="F242" s="13">
        <f>E242/E$2</f>
      </c>
      <c r="G242" s="14">
        <f>Q$2*$O$2*F242</f>
      </c>
      <c r="H242" s="15">
        <v>174.71</v>
      </c>
      <c r="I242" s="13">
        <f>H242/H$2</f>
      </c>
      <c r="J242" s="14">
        <f>I242*O$5</f>
      </c>
      <c r="K242" s="16">
        <f>D242+G242</f>
      </c>
      <c r="L242" s="17">
        <f>K242/K$2</f>
      </c>
      <c r="M242" s="17">
        <f>L242-I242</f>
      </c>
      <c r="N242" s="11"/>
      <c r="O242" s="18"/>
      <c r="P242" s="2"/>
      <c r="Q242" s="2"/>
    </row>
    <row x14ac:dyDescent="0.25" r="243" customHeight="1" ht="19.5">
      <c r="A243" s="1">
        <v>41624</v>
      </c>
      <c r="B243" s="2">
        <v>78.34</v>
      </c>
      <c r="C243" s="13">
        <f>B243/B$2</f>
      </c>
      <c r="D243" s="14">
        <f>P$2*O$2*B243/B$2</f>
      </c>
      <c r="E243" s="2">
        <v>71.42</v>
      </c>
      <c r="F243" s="13">
        <f>E243/E$2</f>
      </c>
      <c r="G243" s="14">
        <f>Q$2*$O$2*F243</f>
      </c>
      <c r="H243" s="15">
        <v>175.8</v>
      </c>
      <c r="I243" s="13">
        <f>H243/H$2</f>
      </c>
      <c r="J243" s="14">
        <f>I243*O$5</f>
      </c>
      <c r="K243" s="16">
        <f>D243+G243</f>
      </c>
      <c r="L243" s="17">
        <f>K243/K$2</f>
      </c>
      <c r="M243" s="17">
        <f>L243-I243</f>
      </c>
      <c r="N243" s="11"/>
      <c r="O243" s="18"/>
      <c r="P243" s="2"/>
      <c r="Q243" s="2"/>
    </row>
    <row x14ac:dyDescent="0.25" r="244" customHeight="1" ht="19.5">
      <c r="A244" s="1">
        <v>41625</v>
      </c>
      <c r="B244" s="2">
        <v>77.99</v>
      </c>
      <c r="C244" s="13">
        <f>B244/B$2</f>
      </c>
      <c r="D244" s="14">
        <f>P$2*O$2*B244/B$2</f>
      </c>
      <c r="E244" s="2">
        <v>70.08</v>
      </c>
      <c r="F244" s="13">
        <f>E244/E$2</f>
      </c>
      <c r="G244" s="14">
        <f>Q$2*$O$2*F244</f>
      </c>
      <c r="H244" s="15">
        <v>175.24</v>
      </c>
      <c r="I244" s="13">
        <f>H244/H$2</f>
      </c>
      <c r="J244" s="14">
        <f>I244*O$5</f>
      </c>
      <c r="K244" s="16">
        <f>D244+G244</f>
      </c>
      <c r="L244" s="17">
        <f>K244/K$2</f>
      </c>
      <c r="M244" s="17">
        <f>L244-I244</f>
      </c>
      <c r="N244" s="11"/>
      <c r="O244" s="18"/>
      <c r="P244" s="2"/>
      <c r="Q244" s="2"/>
    </row>
    <row x14ac:dyDescent="0.25" r="245" customHeight="1" ht="19.5">
      <c r="A245" s="1">
        <v>41626</v>
      </c>
      <c r="B245" s="2">
        <v>77.39</v>
      </c>
      <c r="C245" s="13">
        <f>B245/B$2</f>
      </c>
      <c r="D245" s="14">
        <f>P$2*O$2*B245/B$2</f>
      </c>
      <c r="E245" s="2">
        <v>73.59</v>
      </c>
      <c r="F245" s="13">
        <f>E245/E$2</f>
      </c>
      <c r="G245" s="14">
        <f>Q$2*$O$2*F245</f>
      </c>
      <c r="H245" s="15">
        <v>178.23</v>
      </c>
      <c r="I245" s="13">
        <f>H245/H$2</f>
      </c>
      <c r="J245" s="14">
        <f>I245*O$5</f>
      </c>
      <c r="K245" s="16">
        <f>D245+G245</f>
      </c>
      <c r="L245" s="17">
        <f>K245/K$2</f>
      </c>
      <c r="M245" s="17">
        <f>L245-I245</f>
      </c>
      <c r="N245" s="11"/>
      <c r="O245" s="18"/>
      <c r="P245" s="2"/>
      <c r="Q245" s="2"/>
    </row>
    <row x14ac:dyDescent="0.25" r="246" customHeight="1" ht="19.5">
      <c r="A246" s="1">
        <v>41627</v>
      </c>
      <c r="B246" s="2">
        <v>76.51</v>
      </c>
      <c r="C246" s="13">
        <f>B246/B$2</f>
      </c>
      <c r="D246" s="14">
        <f>P$2*O$2*B246/B$2</f>
      </c>
      <c r="E246" s="2">
        <v>73.43</v>
      </c>
      <c r="F246" s="13">
        <f>E246/E$2</f>
      </c>
      <c r="G246" s="14">
        <f>Q$2*$O$2*F246</f>
      </c>
      <c r="H246" s="15">
        <v>178.03</v>
      </c>
      <c r="I246" s="13">
        <f>H246/H$2</f>
      </c>
      <c r="J246" s="14">
        <f>I246*O$5</f>
      </c>
      <c r="K246" s="16">
        <f>D246+G246</f>
      </c>
      <c r="L246" s="17">
        <f>K246/K$2</f>
      </c>
      <c r="M246" s="17">
        <f>L246-I246</f>
      </c>
      <c r="N246" s="11"/>
      <c r="O246" s="18"/>
      <c r="P246" s="2"/>
      <c r="Q246" s="2"/>
    </row>
    <row x14ac:dyDescent="0.25" r="247" customHeight="1" ht="19.5">
      <c r="A247" s="1">
        <v>41628</v>
      </c>
      <c r="B247" s="2">
        <v>77.15</v>
      </c>
      <c r="C247" s="13">
        <f>B247/B$2</f>
      </c>
      <c r="D247" s="14">
        <f>P$2*O$2*B247/B$2</f>
      </c>
      <c r="E247" s="2">
        <v>74.66</v>
      </c>
      <c r="F247" s="13">
        <f>E247/E$2</f>
      </c>
      <c r="G247" s="14">
        <f>Q$2*$O$2*F247</f>
      </c>
      <c r="H247" s="15">
        <v>179.06</v>
      </c>
      <c r="I247" s="13">
        <f>H247/H$2</f>
      </c>
      <c r="J247" s="14">
        <f>I247*O$5</f>
      </c>
      <c r="K247" s="16">
        <f>D247+G247</f>
      </c>
      <c r="L247" s="17">
        <f>K247/K$2</f>
      </c>
      <c r="M247" s="17">
        <f>L247-I247</f>
      </c>
      <c r="N247" s="11"/>
      <c r="O247" s="18"/>
      <c r="P247" s="2"/>
      <c r="Q247" s="2"/>
    </row>
    <row x14ac:dyDescent="0.25" r="248" customHeight="1" ht="19.5">
      <c r="A248" s="1">
        <v>41631</v>
      </c>
      <c r="B248" s="2">
        <v>80.11</v>
      </c>
      <c r="C248" s="13">
        <f>B248/B$2</f>
      </c>
      <c r="D248" s="14">
        <f>P$2*O$2*B248/B$2</f>
      </c>
      <c r="E248" s="2">
        <v>74.99</v>
      </c>
      <c r="F248" s="13">
        <f>E248/E$2</f>
      </c>
      <c r="G248" s="14">
        <f>Q$2*$O$2*F248</f>
      </c>
      <c r="H248" s="15">
        <v>180.02</v>
      </c>
      <c r="I248" s="13">
        <f>H248/H$2</f>
      </c>
      <c r="J248" s="14">
        <f>I248*O$5</f>
      </c>
      <c r="K248" s="16">
        <f>D248+G248</f>
      </c>
      <c r="L248" s="17">
        <f>K248/K$2</f>
      </c>
      <c r="M248" s="17">
        <f>L248-I248</f>
      </c>
      <c r="N248" s="11"/>
      <c r="O248" s="18"/>
      <c r="P248" s="2"/>
      <c r="Q248" s="2"/>
    </row>
    <row x14ac:dyDescent="0.25" r="249" customHeight="1" ht="19.5">
      <c r="A249" s="1">
        <v>41632</v>
      </c>
      <c r="B249" s="2">
        <v>79.77</v>
      </c>
      <c r="C249" s="13">
        <f>B249/B$2</f>
      </c>
      <c r="D249" s="14">
        <f>P$2*O$2*B249/B$2</f>
      </c>
      <c r="E249" s="2">
        <v>74.96</v>
      </c>
      <c r="F249" s="13">
        <f>E249/E$2</f>
      </c>
      <c r="G249" s="14">
        <f>Q$2*$O$2*F249</f>
      </c>
      <c r="H249" s="15">
        <v>180.41</v>
      </c>
      <c r="I249" s="13">
        <f>H249/H$2</f>
      </c>
      <c r="J249" s="14">
        <f>I249*O$5</f>
      </c>
      <c r="K249" s="16">
        <f>D249+G249</f>
      </c>
      <c r="L249" s="17">
        <f>K249/K$2</f>
      </c>
      <c r="M249" s="17">
        <f>L249-I249</f>
      </c>
      <c r="N249" s="11"/>
      <c r="O249" s="18"/>
      <c r="P249" s="2"/>
      <c r="Q249" s="2"/>
    </row>
    <row x14ac:dyDescent="0.25" r="250" customHeight="1" ht="19.5">
      <c r="A250" s="1">
        <v>41634</v>
      </c>
      <c r="B250" s="2">
        <v>79.24</v>
      </c>
      <c r="C250" s="13">
        <f>B250/B$2</f>
      </c>
      <c r="D250" s="14">
        <f>P$2*O$2*B250/B$2</f>
      </c>
      <c r="E250" s="2">
        <v>75.2</v>
      </c>
      <c r="F250" s="13">
        <f>E250/E$2</f>
      </c>
      <c r="G250" s="14">
        <f>Q$2*$O$2*F250</f>
      </c>
      <c r="H250" s="15">
        <v>181.33</v>
      </c>
      <c r="I250" s="13">
        <f>H250/H$2</f>
      </c>
      <c r="J250" s="14">
        <f>I250*O$5</f>
      </c>
      <c r="K250" s="16">
        <f>D250+G250</f>
      </c>
      <c r="L250" s="17">
        <f>K250/K$2</f>
      </c>
      <c r="M250" s="17">
        <f>L250-I250</f>
      </c>
      <c r="N250" s="11"/>
      <c r="O250" s="18"/>
      <c r="P250" s="2"/>
      <c r="Q250" s="2"/>
    </row>
    <row x14ac:dyDescent="0.25" r="251" customHeight="1" ht="19.5">
      <c r="A251" s="1">
        <v>41635</v>
      </c>
      <c r="B251" s="2">
        <v>78.7</v>
      </c>
      <c r="C251" s="13">
        <f>B251/B$2</f>
      </c>
      <c r="D251" s="14">
        <f>P$2*O$2*B251/B$2</f>
      </c>
      <c r="E251" s="2">
        <v>74.45</v>
      </c>
      <c r="F251" s="13">
        <f>E251/E$2</f>
      </c>
      <c r="G251" s="14">
        <f>Q$2*$O$2*F251</f>
      </c>
      <c r="H251" s="15">
        <v>181.32</v>
      </c>
      <c r="I251" s="13">
        <f>H251/H$2</f>
      </c>
      <c r="J251" s="14">
        <f>I251*O$5</f>
      </c>
      <c r="K251" s="16">
        <f>D251+G251</f>
      </c>
      <c r="L251" s="17">
        <f>K251/K$2</f>
      </c>
      <c r="M251" s="17">
        <f>L251-I251</f>
      </c>
      <c r="N251" s="11"/>
      <c r="O251" s="18"/>
      <c r="P251" s="2"/>
      <c r="Q251" s="2"/>
    </row>
    <row x14ac:dyDescent="0.25" r="252" customHeight="1" ht="19.5">
      <c r="A252" s="1">
        <v>41638</v>
      </c>
      <c r="B252" s="2">
        <v>77.92</v>
      </c>
      <c r="C252" s="13">
        <f>B252/B$2</f>
      </c>
      <c r="D252" s="14">
        <f>P$2*O$2*B252/B$2</f>
      </c>
      <c r="E252" s="2">
        <v>75.08</v>
      </c>
      <c r="F252" s="13">
        <f>E252/E$2</f>
      </c>
      <c r="G252" s="14">
        <f>Q$2*$O$2*F252</f>
      </c>
      <c r="H252" s="15">
        <v>181.29</v>
      </c>
      <c r="I252" s="13">
        <f>H252/H$2</f>
      </c>
      <c r="J252" s="14">
        <f>I252*O$5</f>
      </c>
      <c r="K252" s="16">
        <f>D252+G252</f>
      </c>
      <c r="L252" s="17">
        <f>K252/K$2</f>
      </c>
      <c r="M252" s="17">
        <f>L252-I252</f>
      </c>
      <c r="N252" s="11"/>
      <c r="O252" s="18"/>
      <c r="P252" s="2"/>
      <c r="Q252" s="2"/>
    </row>
    <row x14ac:dyDescent="0.25" r="253" customHeight="1" ht="19.5">
      <c r="A253" s="1">
        <v>41639</v>
      </c>
      <c r="B253" s="2">
        <v>78.83</v>
      </c>
      <c r="C253" s="13">
        <f>B253/B$2</f>
      </c>
      <c r="D253" s="14">
        <f>P$2*O$2*B253/B$2</f>
      </c>
      <c r="E253" s="2">
        <v>75.1</v>
      </c>
      <c r="F253" s="13">
        <f>E253/E$2</f>
      </c>
      <c r="G253" s="14">
        <f>Q$2*$O$2*F253</f>
      </c>
      <c r="H253" s="15">
        <v>182.15</v>
      </c>
      <c r="I253" s="13">
        <f>H253/H$2</f>
      </c>
      <c r="J253" s="14">
        <f>I253*O$5</f>
      </c>
      <c r="K253" s="16">
        <f>D253+G253</f>
      </c>
      <c r="L253" s="17">
        <f>K253/K$2</f>
      </c>
      <c r="M253" s="17">
        <f>L253-I253</f>
      </c>
      <c r="N253" s="11"/>
      <c r="O253" s="18"/>
      <c r="P253" s="2"/>
      <c r="Q253" s="2"/>
    </row>
    <row x14ac:dyDescent="0.25" r="254" customHeight="1" ht="19.5">
      <c r="A254" s="1"/>
      <c r="B254" s="2"/>
      <c r="C254" s="2"/>
      <c r="D254" s="18"/>
      <c r="E254" s="2"/>
      <c r="F254" s="2"/>
      <c r="G254" s="18"/>
      <c r="H254" s="2"/>
      <c r="I254" s="2"/>
      <c r="J254" s="18"/>
      <c r="K254" s="18"/>
      <c r="L254" s="21"/>
      <c r="M254" s="2"/>
      <c r="N254" s="11"/>
      <c r="O254" s="18"/>
      <c r="P254" s="2"/>
      <c r="Q254" s="2"/>
    </row>
    <row x14ac:dyDescent="0.25" r="255" customHeight="1" ht="19.5">
      <c r="A255" s="1"/>
      <c r="B255" s="2"/>
      <c r="C255" s="22"/>
      <c r="D255" s="23"/>
      <c r="E255" s="2"/>
      <c r="F255" s="22"/>
      <c r="G255" s="23"/>
      <c r="H255" s="2"/>
      <c r="I255" s="2"/>
      <c r="J255" s="18"/>
      <c r="K255" s="24" t="s">
        <v>22</v>
      </c>
      <c r="L255" s="23">
        <f>STDEV(L2:L253)</f>
      </c>
      <c r="M255" s="2"/>
      <c r="N255" s="11"/>
      <c r="O255" s="18"/>
      <c r="P255" s="2"/>
      <c r="Q255" s="2"/>
    </row>
    <row x14ac:dyDescent="0.25" r="256" customHeight="1" ht="19.5">
      <c r="A256" s="1"/>
      <c r="B256" s="2"/>
      <c r="C256" s="22"/>
      <c r="D256" s="23"/>
      <c r="E256" s="2"/>
      <c r="F256" s="22"/>
      <c r="G256" s="23"/>
      <c r="H256" s="2"/>
      <c r="I256" s="2"/>
      <c r="J256" s="18"/>
      <c r="K256" s="18"/>
      <c r="L256" s="23"/>
      <c r="M256" s="2"/>
      <c r="N256" s="11"/>
      <c r="O256" s="18"/>
      <c r="P256" s="2"/>
      <c r="Q256" s="2"/>
    </row>
    <row x14ac:dyDescent="0.25" r="257" customHeight="1" ht="19.5">
      <c r="A257" s="1"/>
      <c r="B257" s="2"/>
      <c r="C257" s="22"/>
      <c r="D257" s="23"/>
      <c r="E257" s="2"/>
      <c r="F257" s="22"/>
      <c r="G257" s="23"/>
      <c r="H257" s="2"/>
      <c r="I257" s="2"/>
      <c r="J257" s="18"/>
      <c r="K257" s="24" t="s">
        <v>23</v>
      </c>
      <c r="L257" s="23">
        <f>SQRT(252)*AVERAGE(M2:M253)/STDEV(M2:M253)</f>
      </c>
      <c r="M257" s="2"/>
      <c r="N257" s="11"/>
      <c r="O257" s="18"/>
      <c r="P257" s="2"/>
      <c r="Q257" s="2"/>
    </row>
    <row x14ac:dyDescent="0.25" r="258" customHeight="1" ht="19.5">
      <c r="A258" s="1"/>
      <c r="B258" s="2"/>
      <c r="C258" s="22"/>
      <c r="D258" s="23"/>
      <c r="E258" s="2"/>
      <c r="F258" s="22"/>
      <c r="G258" s="23"/>
      <c r="H258" s="2"/>
      <c r="I258" s="2"/>
      <c r="J258" s="18"/>
      <c r="K258" s="24" t="s">
        <v>24</v>
      </c>
      <c r="L258" s="23">
        <f>(L253-L2)/L2</f>
      </c>
      <c r="M258" s="2"/>
      <c r="N258" s="11"/>
      <c r="O258" s="18"/>
      <c r="P258" s="2"/>
      <c r="Q25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53"/>
  <sheetViews>
    <sheetView workbookViewId="0"/>
  </sheetViews>
  <sheetFormatPr defaultRowHeight="15" x14ac:dyDescent="0.25"/>
  <cols>
    <col min="1" max="1" style="4" width="14.147857142857141" customWidth="1" bestFit="1"/>
    <col min="2" max="2" style="5" width="14.147857142857141" customWidth="1" bestFit="1"/>
    <col min="3" max="3" style="5" width="14.147857142857141" customWidth="1" bestFit="1"/>
    <col min="4" max="4" style="5" width="14.147857142857141" customWidth="1" bestFit="1"/>
    <col min="5" max="5" style="5" width="14.147857142857141" customWidth="1" bestFit="1"/>
    <col min="6" max="6" style="6" width="14.147857142857141" customWidth="1" bestFit="1"/>
    <col min="7" max="7" style="5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x14ac:dyDescent="0.25" r="2" customHeight="1" ht="19.5">
      <c r="A2" s="1">
        <v>41276</v>
      </c>
      <c r="B2" s="2">
        <v>145.11</v>
      </c>
      <c r="C2" s="2">
        <v>146.15</v>
      </c>
      <c r="D2" s="2">
        <v>144.73</v>
      </c>
      <c r="E2" s="2">
        <v>146.06</v>
      </c>
      <c r="F2" s="3">
        <v>192059000</v>
      </c>
      <c r="G2" s="2">
        <v>141.2</v>
      </c>
    </row>
    <row x14ac:dyDescent="0.25" r="3" customHeight="1" ht="19.5">
      <c r="A3" s="1">
        <v>41277</v>
      </c>
      <c r="B3" s="2">
        <v>145.99</v>
      </c>
      <c r="C3" s="2">
        <v>146.37</v>
      </c>
      <c r="D3" s="2">
        <v>145.34</v>
      </c>
      <c r="E3" s="2">
        <v>145.73</v>
      </c>
      <c r="F3" s="3">
        <v>144761800</v>
      </c>
      <c r="G3" s="2">
        <v>140.88</v>
      </c>
    </row>
    <row x14ac:dyDescent="0.25" r="4" customHeight="1" ht="19.5">
      <c r="A4" s="1">
        <v>41278</v>
      </c>
      <c r="B4" s="2">
        <v>145.97</v>
      </c>
      <c r="C4" s="2">
        <v>146.61</v>
      </c>
      <c r="D4" s="2">
        <v>145.67</v>
      </c>
      <c r="E4" s="2">
        <v>146.37</v>
      </c>
      <c r="F4" s="3">
        <v>116817700</v>
      </c>
      <c r="G4" s="2">
        <v>141.5</v>
      </c>
    </row>
    <row x14ac:dyDescent="0.25" r="5" customHeight="1" ht="19.5">
      <c r="A5" s="1">
        <v>41281</v>
      </c>
      <c r="B5" s="2">
        <v>145.85</v>
      </c>
      <c r="C5" s="2">
        <v>146.11</v>
      </c>
      <c r="D5" s="2">
        <v>145.43</v>
      </c>
      <c r="E5" s="2">
        <v>145.97</v>
      </c>
      <c r="F5" s="3">
        <v>110002500</v>
      </c>
      <c r="G5" s="2">
        <v>141.11</v>
      </c>
    </row>
    <row x14ac:dyDescent="0.25" r="6" customHeight="1" ht="19.5">
      <c r="A6" s="1">
        <v>41282</v>
      </c>
      <c r="B6" s="2">
        <v>145.71</v>
      </c>
      <c r="C6" s="2">
        <v>145.91</v>
      </c>
      <c r="D6" s="2">
        <v>144.98</v>
      </c>
      <c r="E6" s="2">
        <v>145.55</v>
      </c>
      <c r="F6" s="3">
        <v>121265100</v>
      </c>
      <c r="G6" s="2">
        <v>140.71</v>
      </c>
    </row>
    <row x14ac:dyDescent="0.25" r="7" customHeight="1" ht="19.5">
      <c r="A7" s="1">
        <v>41283</v>
      </c>
      <c r="B7" s="2">
        <v>145.87</v>
      </c>
      <c r="C7" s="2">
        <v>146.32</v>
      </c>
      <c r="D7" s="2">
        <v>145.64</v>
      </c>
      <c r="E7" s="2">
        <v>145.92</v>
      </c>
      <c r="F7" s="3">
        <v>90745600</v>
      </c>
      <c r="G7" s="2">
        <v>141.06</v>
      </c>
    </row>
    <row x14ac:dyDescent="0.25" r="8" customHeight="1" ht="19.5">
      <c r="A8" s="1">
        <v>41284</v>
      </c>
      <c r="B8" s="2">
        <v>146.73</v>
      </c>
      <c r="C8" s="2">
        <v>147.09</v>
      </c>
      <c r="D8" s="2">
        <v>145.97</v>
      </c>
      <c r="E8" s="2">
        <v>147.08</v>
      </c>
      <c r="F8" s="3">
        <v>130735400</v>
      </c>
      <c r="G8" s="2">
        <v>142.19</v>
      </c>
    </row>
    <row x14ac:dyDescent="0.25" r="9" customHeight="1" ht="19.5">
      <c r="A9" s="1">
        <v>41285</v>
      </c>
      <c r="B9" s="2">
        <v>147.04</v>
      </c>
      <c r="C9" s="2">
        <v>147.15</v>
      </c>
      <c r="D9" s="2">
        <v>146.61</v>
      </c>
      <c r="E9" s="2">
        <v>147.07</v>
      </c>
      <c r="F9" s="3">
        <v>113917300</v>
      </c>
      <c r="G9" s="2">
        <v>142.18</v>
      </c>
    </row>
    <row x14ac:dyDescent="0.25" r="10" customHeight="1" ht="19.5">
      <c r="A10" s="1">
        <v>41288</v>
      </c>
      <c r="B10" s="2">
        <v>146.89</v>
      </c>
      <c r="C10" s="2">
        <v>147.07</v>
      </c>
      <c r="D10" s="2">
        <v>146.43</v>
      </c>
      <c r="E10" s="2">
        <v>146.97</v>
      </c>
      <c r="F10" s="3">
        <v>89567200</v>
      </c>
      <c r="G10" s="2">
        <v>142.08</v>
      </c>
    </row>
    <row x14ac:dyDescent="0.25" r="11" customHeight="1" ht="19.5">
      <c r="A11" s="1">
        <v>41289</v>
      </c>
      <c r="B11" s="2">
        <v>146.29</v>
      </c>
      <c r="C11" s="2">
        <v>147.21</v>
      </c>
      <c r="D11" s="2">
        <v>146.2</v>
      </c>
      <c r="E11" s="2">
        <v>147.07</v>
      </c>
      <c r="F11" s="3">
        <v>93172600</v>
      </c>
      <c r="G11" s="2">
        <v>142.18</v>
      </c>
    </row>
    <row x14ac:dyDescent="0.25" r="12" customHeight="1" ht="19.5">
      <c r="A12" s="1">
        <v>41290</v>
      </c>
      <c r="B12" s="2">
        <v>146.77</v>
      </c>
      <c r="C12" s="2">
        <v>147.28</v>
      </c>
      <c r="D12" s="2">
        <v>146.61</v>
      </c>
      <c r="E12" s="2">
        <v>147.05</v>
      </c>
      <c r="F12" s="3">
        <v>104849500</v>
      </c>
      <c r="G12" s="2">
        <v>142.16</v>
      </c>
    </row>
    <row x14ac:dyDescent="0.25" r="13" customHeight="1" ht="19.5">
      <c r="A13" s="1">
        <v>41291</v>
      </c>
      <c r="B13" s="2">
        <v>147.7</v>
      </c>
      <c r="C13" s="2">
        <v>148.42</v>
      </c>
      <c r="D13" s="2">
        <v>147.15</v>
      </c>
      <c r="E13" s="3">
        <v>148</v>
      </c>
      <c r="F13" s="3">
        <v>133833500</v>
      </c>
      <c r="G13" s="2">
        <v>143.08</v>
      </c>
    </row>
    <row x14ac:dyDescent="0.25" r="14" customHeight="1" ht="19.5">
      <c r="A14" s="1">
        <v>41292</v>
      </c>
      <c r="B14" s="2">
        <v>147.97</v>
      </c>
      <c r="C14" s="2">
        <v>148.49</v>
      </c>
      <c r="D14" s="2">
        <v>147.43</v>
      </c>
      <c r="E14" s="2">
        <v>148.33</v>
      </c>
      <c r="F14" s="3">
        <v>169906000</v>
      </c>
      <c r="G14" s="2">
        <v>143.39</v>
      </c>
    </row>
    <row x14ac:dyDescent="0.25" r="15" customHeight="1" ht="19.5">
      <c r="A15" s="1">
        <v>41296</v>
      </c>
      <c r="B15" s="2">
        <v>148.33</v>
      </c>
      <c r="C15" s="2">
        <v>149.13</v>
      </c>
      <c r="D15" s="2">
        <v>147.98</v>
      </c>
      <c r="E15" s="2">
        <v>149.13</v>
      </c>
      <c r="F15" s="3">
        <v>111797300</v>
      </c>
      <c r="G15" s="2">
        <v>144.17</v>
      </c>
    </row>
    <row x14ac:dyDescent="0.25" r="16" customHeight="1" ht="19.5">
      <c r="A16" s="1">
        <v>41297</v>
      </c>
      <c r="B16" s="2">
        <v>149.13</v>
      </c>
      <c r="C16" s="2">
        <v>149.5</v>
      </c>
      <c r="D16" s="2">
        <v>148.86</v>
      </c>
      <c r="E16" s="2">
        <v>149.37</v>
      </c>
      <c r="F16" s="3">
        <v>104596100</v>
      </c>
      <c r="G16" s="2">
        <v>144.4</v>
      </c>
    </row>
    <row x14ac:dyDescent="0.25" r="17" customHeight="1" ht="19.5">
      <c r="A17" s="1">
        <v>41298</v>
      </c>
      <c r="B17" s="2">
        <v>149.15</v>
      </c>
      <c r="C17" s="2">
        <v>150.14</v>
      </c>
      <c r="D17" s="2">
        <v>149.01</v>
      </c>
      <c r="E17" s="2">
        <v>149.41</v>
      </c>
      <c r="F17" s="3">
        <v>146426400</v>
      </c>
      <c r="G17" s="2">
        <v>144.44</v>
      </c>
    </row>
    <row x14ac:dyDescent="0.25" r="18" customHeight="1" ht="19.5">
      <c r="A18" s="1">
        <v>41299</v>
      </c>
      <c r="B18" s="2">
        <v>149.88</v>
      </c>
      <c r="C18" s="2">
        <v>150.25</v>
      </c>
      <c r="D18" s="2">
        <v>149.37</v>
      </c>
      <c r="E18" s="2">
        <v>150.25</v>
      </c>
      <c r="F18" s="3">
        <v>147211600</v>
      </c>
      <c r="G18" s="2">
        <v>145.25</v>
      </c>
    </row>
    <row x14ac:dyDescent="0.25" r="19" customHeight="1" ht="19.5">
      <c r="A19" s="1">
        <v>41302</v>
      </c>
      <c r="B19" s="2">
        <v>150.29</v>
      </c>
      <c r="C19" s="2">
        <v>150.33</v>
      </c>
      <c r="D19" s="2">
        <v>149.51</v>
      </c>
      <c r="E19" s="2">
        <v>150.07</v>
      </c>
      <c r="F19" s="3">
        <v>113357700</v>
      </c>
      <c r="G19" s="2">
        <v>145.08</v>
      </c>
    </row>
    <row x14ac:dyDescent="0.25" r="20" customHeight="1" ht="19.5">
      <c r="A20" s="1">
        <v>41303</v>
      </c>
      <c r="B20" s="2">
        <v>149.77</v>
      </c>
      <c r="C20" s="2">
        <v>150.85</v>
      </c>
      <c r="D20" s="2">
        <v>149.67</v>
      </c>
      <c r="E20" s="2">
        <v>150.66</v>
      </c>
      <c r="F20" s="3">
        <v>105694400</v>
      </c>
      <c r="G20" s="2">
        <v>145.65</v>
      </c>
    </row>
    <row x14ac:dyDescent="0.25" r="21" customHeight="1" ht="19.5">
      <c r="A21" s="1">
        <v>41304</v>
      </c>
      <c r="B21" s="2">
        <v>150.64</v>
      </c>
      <c r="C21" s="2">
        <v>150.94</v>
      </c>
      <c r="D21" s="2">
        <v>149.93</v>
      </c>
      <c r="E21" s="2">
        <v>150.07</v>
      </c>
      <c r="F21" s="3">
        <v>137447700</v>
      </c>
      <c r="G21" s="2">
        <v>145.08</v>
      </c>
    </row>
    <row x14ac:dyDescent="0.25" r="22" customHeight="1" ht="19.5">
      <c r="A22" s="1">
        <v>41305</v>
      </c>
      <c r="B22" s="2">
        <v>149.89</v>
      </c>
      <c r="C22" s="2">
        <v>150.38</v>
      </c>
      <c r="D22" s="2">
        <v>149.6</v>
      </c>
      <c r="E22" s="2">
        <v>149.7</v>
      </c>
      <c r="F22" s="3">
        <v>108975800</v>
      </c>
      <c r="G22" s="2">
        <v>144.72</v>
      </c>
    </row>
    <row x14ac:dyDescent="0.25" r="23" customHeight="1" ht="19.5">
      <c r="A23" s="1">
        <v>41306</v>
      </c>
      <c r="B23" s="2">
        <v>150.65</v>
      </c>
      <c r="C23" s="2">
        <v>151.42</v>
      </c>
      <c r="D23" s="2">
        <v>150.39</v>
      </c>
      <c r="E23" s="2">
        <v>151.24</v>
      </c>
      <c r="F23" s="3">
        <v>131173000</v>
      </c>
      <c r="G23" s="2">
        <v>146.21</v>
      </c>
    </row>
    <row x14ac:dyDescent="0.25" r="24" customHeight="1" ht="19.5">
      <c r="A24" s="1">
        <v>41309</v>
      </c>
      <c r="B24" s="2">
        <v>150.32</v>
      </c>
      <c r="C24" s="2">
        <v>151.27</v>
      </c>
      <c r="D24" s="2">
        <v>149.43</v>
      </c>
      <c r="E24" s="2">
        <v>149.54</v>
      </c>
      <c r="F24" s="3">
        <v>159073600</v>
      </c>
      <c r="G24" s="2">
        <v>144.56</v>
      </c>
    </row>
    <row x14ac:dyDescent="0.25" r="25" customHeight="1" ht="19.5">
      <c r="A25" s="1">
        <v>41310</v>
      </c>
      <c r="B25" s="2">
        <v>150.35</v>
      </c>
      <c r="C25" s="2">
        <v>151.48</v>
      </c>
      <c r="D25" s="2">
        <v>150.29</v>
      </c>
      <c r="E25" s="2">
        <v>151.05</v>
      </c>
      <c r="F25" s="3">
        <v>113912400</v>
      </c>
      <c r="G25" s="2">
        <v>146.02</v>
      </c>
    </row>
    <row x14ac:dyDescent="0.25" r="26" customHeight="1" ht="19.5">
      <c r="A26" s="1">
        <v>41311</v>
      </c>
      <c r="B26" s="2">
        <v>150.52</v>
      </c>
      <c r="C26" s="2">
        <v>151.26</v>
      </c>
      <c r="D26" s="2">
        <v>150.41</v>
      </c>
      <c r="E26" s="2">
        <v>151.16</v>
      </c>
      <c r="F26" s="3">
        <v>138762800</v>
      </c>
      <c r="G26" s="2">
        <v>146.13</v>
      </c>
    </row>
    <row x14ac:dyDescent="0.25" r="27" customHeight="1" ht="19.5">
      <c r="A27" s="1">
        <v>41312</v>
      </c>
      <c r="B27" s="2">
        <v>151.21</v>
      </c>
      <c r="C27" s="2">
        <v>151.35</v>
      </c>
      <c r="D27" s="2">
        <v>149.86</v>
      </c>
      <c r="E27" s="2">
        <v>150.96</v>
      </c>
      <c r="F27" s="3">
        <v>162490000</v>
      </c>
      <c r="G27" s="2">
        <v>145.94</v>
      </c>
    </row>
    <row x14ac:dyDescent="0.25" r="28" customHeight="1" ht="19.5">
      <c r="A28" s="1">
        <v>41313</v>
      </c>
      <c r="B28" s="2">
        <v>151.22</v>
      </c>
      <c r="C28" s="2">
        <v>151.89</v>
      </c>
      <c r="D28" s="2">
        <v>151.22</v>
      </c>
      <c r="E28" s="2">
        <v>151.8</v>
      </c>
      <c r="F28" s="3">
        <v>103133700</v>
      </c>
      <c r="G28" s="2">
        <v>146.75</v>
      </c>
    </row>
    <row x14ac:dyDescent="0.25" r="29" customHeight="1" ht="19.5">
      <c r="A29" s="1">
        <v>41316</v>
      </c>
      <c r="B29" s="2">
        <v>151.74</v>
      </c>
      <c r="C29" s="2">
        <v>151.9</v>
      </c>
      <c r="D29" s="2">
        <v>151.39</v>
      </c>
      <c r="E29" s="2">
        <v>151.77</v>
      </c>
      <c r="F29" s="3">
        <v>73775000</v>
      </c>
      <c r="G29" s="2">
        <v>146.72</v>
      </c>
    </row>
    <row x14ac:dyDescent="0.25" r="30" customHeight="1" ht="19.5">
      <c r="A30" s="1">
        <v>41317</v>
      </c>
      <c r="B30" s="2">
        <v>151.78</v>
      </c>
      <c r="C30" s="2">
        <v>152.3</v>
      </c>
      <c r="D30" s="2">
        <v>151.61</v>
      </c>
      <c r="E30" s="2">
        <v>152.02</v>
      </c>
      <c r="F30" s="3">
        <v>65392700</v>
      </c>
      <c r="G30" s="2">
        <v>146.96</v>
      </c>
    </row>
    <row x14ac:dyDescent="0.25" r="31" customHeight="1" ht="19.5">
      <c r="A31" s="1">
        <v>41318</v>
      </c>
      <c r="B31" s="2">
        <v>152.33</v>
      </c>
      <c r="C31" s="2">
        <v>152.61</v>
      </c>
      <c r="D31" s="2">
        <v>151.72</v>
      </c>
      <c r="E31" s="2">
        <v>152.15</v>
      </c>
      <c r="F31" s="3">
        <v>82322600</v>
      </c>
      <c r="G31" s="2">
        <v>147.09</v>
      </c>
    </row>
    <row x14ac:dyDescent="0.25" r="32" customHeight="1" ht="19.5">
      <c r="A32" s="1">
        <v>41319</v>
      </c>
      <c r="B32" s="2">
        <v>151.69</v>
      </c>
      <c r="C32" s="2">
        <v>152.47</v>
      </c>
      <c r="D32" s="2">
        <v>151.52</v>
      </c>
      <c r="E32" s="2">
        <v>152.29</v>
      </c>
      <c r="F32" s="3">
        <v>80834300</v>
      </c>
      <c r="G32" s="2">
        <v>147.22</v>
      </c>
    </row>
    <row x14ac:dyDescent="0.25" r="33" customHeight="1" ht="19.5">
      <c r="A33" s="1">
        <v>41320</v>
      </c>
      <c r="B33" s="2">
        <v>152.43</v>
      </c>
      <c r="C33" s="2">
        <v>152.59</v>
      </c>
      <c r="D33" s="2">
        <v>151.55</v>
      </c>
      <c r="E33" s="2">
        <v>152.11</v>
      </c>
      <c r="F33" s="3">
        <v>215226500</v>
      </c>
      <c r="G33" s="2">
        <v>147.05</v>
      </c>
    </row>
    <row x14ac:dyDescent="0.25" r="34" customHeight="1" ht="19.5">
      <c r="A34" s="1">
        <v>41324</v>
      </c>
      <c r="B34" s="2">
        <v>152.37</v>
      </c>
      <c r="C34" s="2">
        <v>153.28</v>
      </c>
      <c r="D34" s="2">
        <v>152.16</v>
      </c>
      <c r="E34" s="2">
        <v>153.25</v>
      </c>
      <c r="F34" s="3">
        <v>95105400</v>
      </c>
      <c r="G34" s="2">
        <v>148.15</v>
      </c>
    </row>
    <row x14ac:dyDescent="0.25" r="35" customHeight="1" ht="19.5">
      <c r="A35" s="1">
        <v>41325</v>
      </c>
      <c r="B35" s="2">
        <v>153.14</v>
      </c>
      <c r="C35" s="2">
        <v>153.19</v>
      </c>
      <c r="D35" s="2">
        <v>151.26</v>
      </c>
      <c r="E35" s="2">
        <v>151.34</v>
      </c>
      <c r="F35" s="3">
        <v>160574800</v>
      </c>
      <c r="G35" s="2">
        <v>146.3</v>
      </c>
    </row>
    <row x14ac:dyDescent="0.25" r="36" customHeight="1" ht="19.5">
      <c r="A36" s="1">
        <v>41326</v>
      </c>
      <c r="B36" s="2">
        <v>150.96</v>
      </c>
      <c r="C36" s="2">
        <v>151.42</v>
      </c>
      <c r="D36" s="2">
        <v>149.94</v>
      </c>
      <c r="E36" s="2">
        <v>150.42</v>
      </c>
      <c r="F36" s="3">
        <v>183257000</v>
      </c>
      <c r="G36" s="2">
        <v>145.41</v>
      </c>
    </row>
    <row x14ac:dyDescent="0.25" r="37" customHeight="1" ht="19.5">
      <c r="A37" s="1">
        <v>41327</v>
      </c>
      <c r="B37" s="2">
        <v>151.15</v>
      </c>
      <c r="C37" s="2">
        <v>151.89</v>
      </c>
      <c r="D37" s="2">
        <v>150.49</v>
      </c>
      <c r="E37" s="2">
        <v>151.89</v>
      </c>
      <c r="F37" s="3">
        <v>106356600</v>
      </c>
      <c r="G37" s="2">
        <v>146.84</v>
      </c>
    </row>
    <row x14ac:dyDescent="0.25" r="38" customHeight="1" ht="19.5">
      <c r="A38" s="1">
        <v>41330</v>
      </c>
      <c r="B38" s="2">
        <v>152.63</v>
      </c>
      <c r="C38" s="2">
        <v>152.86</v>
      </c>
      <c r="D38" s="3">
        <v>149</v>
      </c>
      <c r="E38" s="3">
        <v>149</v>
      </c>
      <c r="F38" s="3">
        <v>245824800</v>
      </c>
      <c r="G38" s="2">
        <v>144.04</v>
      </c>
    </row>
    <row x14ac:dyDescent="0.25" r="39" customHeight="1" ht="19.5">
      <c r="A39" s="1">
        <v>41331</v>
      </c>
      <c r="B39" s="2">
        <v>149.72</v>
      </c>
      <c r="C39" s="2">
        <v>150.2</v>
      </c>
      <c r="D39" s="2">
        <v>148.73</v>
      </c>
      <c r="E39" s="2">
        <v>150.02</v>
      </c>
      <c r="F39" s="3">
        <v>186596200</v>
      </c>
      <c r="G39" s="2">
        <v>145.03</v>
      </c>
    </row>
    <row x14ac:dyDescent="0.25" r="40" customHeight="1" ht="19.5">
      <c r="A40" s="1">
        <v>41332</v>
      </c>
      <c r="B40" s="2">
        <v>149.89</v>
      </c>
      <c r="C40" s="2">
        <v>152.33</v>
      </c>
      <c r="D40" s="2">
        <v>149.76</v>
      </c>
      <c r="E40" s="2">
        <v>151.91</v>
      </c>
      <c r="F40" s="3">
        <v>150781900</v>
      </c>
      <c r="G40" s="2">
        <v>146.86</v>
      </c>
    </row>
    <row x14ac:dyDescent="0.25" r="41" customHeight="1" ht="19.5">
      <c r="A41" s="1">
        <v>41333</v>
      </c>
      <c r="B41" s="2">
        <v>151.9</v>
      </c>
      <c r="C41" s="2">
        <v>152.87</v>
      </c>
      <c r="D41" s="2">
        <v>151.41</v>
      </c>
      <c r="E41" s="2">
        <v>151.61</v>
      </c>
      <c r="F41" s="3">
        <v>126866000</v>
      </c>
      <c r="G41" s="2">
        <v>146.57</v>
      </c>
    </row>
    <row x14ac:dyDescent="0.25" r="42" customHeight="1" ht="19.5">
      <c r="A42" s="1">
        <v>41334</v>
      </c>
      <c r="B42" s="2">
        <v>151.09</v>
      </c>
      <c r="C42" s="2">
        <v>152.34</v>
      </c>
      <c r="D42" s="2">
        <v>150.41</v>
      </c>
      <c r="E42" s="2">
        <v>152.11</v>
      </c>
      <c r="F42" s="3">
        <v>170634800</v>
      </c>
      <c r="G42" s="2">
        <v>147.05</v>
      </c>
    </row>
    <row x14ac:dyDescent="0.25" r="43" customHeight="1" ht="19.5">
      <c r="A43" s="1">
        <v>41337</v>
      </c>
      <c r="B43" s="2">
        <v>151.76</v>
      </c>
      <c r="C43" s="2">
        <v>152.92</v>
      </c>
      <c r="D43" s="2">
        <v>151.52</v>
      </c>
      <c r="E43" s="2">
        <v>152.92</v>
      </c>
      <c r="F43" s="3">
        <v>99010200</v>
      </c>
      <c r="G43" s="2">
        <v>147.83</v>
      </c>
    </row>
    <row x14ac:dyDescent="0.25" r="44" customHeight="1" ht="19.5">
      <c r="A44" s="1">
        <v>41338</v>
      </c>
      <c r="B44" s="2">
        <v>153.66</v>
      </c>
      <c r="C44" s="2">
        <v>154.7</v>
      </c>
      <c r="D44" s="2">
        <v>153.64</v>
      </c>
      <c r="E44" s="2">
        <v>154.29</v>
      </c>
      <c r="F44" s="3">
        <v>121431900</v>
      </c>
      <c r="G44" s="2">
        <v>149.16</v>
      </c>
    </row>
    <row x14ac:dyDescent="0.25" r="45" customHeight="1" ht="19.5">
      <c r="A45" s="1">
        <v>41339</v>
      </c>
      <c r="B45" s="2">
        <v>154.84</v>
      </c>
      <c r="C45" s="2">
        <v>154.92</v>
      </c>
      <c r="D45" s="2">
        <v>154.16</v>
      </c>
      <c r="E45" s="2">
        <v>154.5</v>
      </c>
      <c r="F45" s="3">
        <v>94469900</v>
      </c>
      <c r="G45" s="2">
        <v>149.36</v>
      </c>
    </row>
    <row x14ac:dyDescent="0.25" r="46" customHeight="1" ht="19.5">
      <c r="A46" s="1">
        <v>41340</v>
      </c>
      <c r="B46" s="2">
        <v>154.7</v>
      </c>
      <c r="C46" s="2">
        <v>154.98</v>
      </c>
      <c r="D46" s="2">
        <v>154.52</v>
      </c>
      <c r="E46" s="2">
        <v>154.78</v>
      </c>
      <c r="F46" s="3">
        <v>86101400</v>
      </c>
      <c r="G46" s="2">
        <v>149.63</v>
      </c>
    </row>
    <row x14ac:dyDescent="0.25" r="47" customHeight="1" ht="19.5">
      <c r="A47" s="1">
        <v>41341</v>
      </c>
      <c r="B47" s="2">
        <v>155.46</v>
      </c>
      <c r="C47" s="2">
        <v>155.65</v>
      </c>
      <c r="D47" s="2">
        <v>154.66</v>
      </c>
      <c r="E47" s="2">
        <v>155.44</v>
      </c>
      <c r="F47" s="3">
        <v>123477800</v>
      </c>
      <c r="G47" s="2">
        <v>150.27</v>
      </c>
    </row>
    <row x14ac:dyDescent="0.25" r="48" customHeight="1" ht="19.5">
      <c r="A48" s="1">
        <v>41344</v>
      </c>
      <c r="B48" s="2">
        <v>155.32</v>
      </c>
      <c r="C48" s="2">
        <v>156.04</v>
      </c>
      <c r="D48" s="2">
        <v>155.13</v>
      </c>
      <c r="E48" s="2">
        <v>156.03</v>
      </c>
      <c r="F48" s="3">
        <v>83746800</v>
      </c>
      <c r="G48" s="2">
        <v>150.84</v>
      </c>
    </row>
    <row x14ac:dyDescent="0.25" r="49" customHeight="1" ht="19.5">
      <c r="A49" s="1">
        <v>41345</v>
      </c>
      <c r="B49" s="2">
        <v>155.92</v>
      </c>
      <c r="C49" s="2">
        <v>156.1</v>
      </c>
      <c r="D49" s="2">
        <v>155.21</v>
      </c>
      <c r="E49" s="2">
        <v>155.68</v>
      </c>
      <c r="F49" s="3">
        <v>105755800</v>
      </c>
      <c r="G49" s="2">
        <v>150.5</v>
      </c>
    </row>
    <row x14ac:dyDescent="0.25" r="50" customHeight="1" ht="19.5">
      <c r="A50" s="1">
        <v>41346</v>
      </c>
      <c r="B50" s="2">
        <v>155.76</v>
      </c>
      <c r="C50" s="2">
        <v>156.12</v>
      </c>
      <c r="D50" s="2">
        <v>155.23</v>
      </c>
      <c r="E50" s="2">
        <v>155.9</v>
      </c>
      <c r="F50" s="3">
        <v>92550900</v>
      </c>
      <c r="G50" s="2">
        <v>150.71</v>
      </c>
    </row>
    <row x14ac:dyDescent="0.25" r="51" customHeight="1" ht="19.5">
      <c r="A51" s="1">
        <v>41347</v>
      </c>
      <c r="B51" s="2">
        <v>156.31</v>
      </c>
      <c r="C51" s="2">
        <v>156.8</v>
      </c>
      <c r="D51" s="2">
        <v>155.91</v>
      </c>
      <c r="E51" s="2">
        <v>156.73</v>
      </c>
      <c r="F51" s="3">
        <v>126329900</v>
      </c>
      <c r="G51" s="2">
        <v>151.52</v>
      </c>
    </row>
    <row x14ac:dyDescent="0.25" r="52" customHeight="1" ht="19.5">
      <c r="A52" s="1">
        <v>41348</v>
      </c>
      <c r="B52" s="2">
        <v>155.85</v>
      </c>
      <c r="C52" s="2">
        <v>156.04</v>
      </c>
      <c r="D52" s="2">
        <v>155.31</v>
      </c>
      <c r="E52" s="2">
        <v>155.83</v>
      </c>
      <c r="F52" s="3">
        <v>138601100</v>
      </c>
      <c r="G52" s="2">
        <v>151.32</v>
      </c>
    </row>
    <row x14ac:dyDescent="0.25" r="53" customHeight="1" ht="19.5">
      <c r="A53" s="1">
        <v>41351</v>
      </c>
      <c r="B53" s="2">
        <v>154.34</v>
      </c>
      <c r="C53" s="2">
        <v>155.64</v>
      </c>
      <c r="D53" s="2">
        <v>154.2</v>
      </c>
      <c r="E53" s="2">
        <v>154.97</v>
      </c>
      <c r="F53" s="3">
        <v>126704300</v>
      </c>
      <c r="G53" s="2">
        <v>150.48</v>
      </c>
    </row>
    <row x14ac:dyDescent="0.25" r="54" customHeight="1" ht="19.5">
      <c r="A54" s="1">
        <v>41352</v>
      </c>
      <c r="B54" s="2">
        <v>155.3</v>
      </c>
      <c r="C54" s="2">
        <v>155.51</v>
      </c>
      <c r="D54" s="2">
        <v>153.59</v>
      </c>
      <c r="E54" s="2">
        <v>154.61</v>
      </c>
      <c r="F54" s="3">
        <v>167567300</v>
      </c>
      <c r="G54" s="2">
        <v>150.13</v>
      </c>
    </row>
    <row x14ac:dyDescent="0.25" r="55" customHeight="1" ht="19.5">
      <c r="A55" s="1">
        <v>41353</v>
      </c>
      <c r="B55" s="2">
        <v>155.52</v>
      </c>
      <c r="C55" s="2">
        <v>155.95</v>
      </c>
      <c r="D55" s="2">
        <v>155.26</v>
      </c>
      <c r="E55" s="2">
        <v>155.69</v>
      </c>
      <c r="F55" s="3">
        <v>113759300</v>
      </c>
      <c r="G55" s="2">
        <v>151.18</v>
      </c>
    </row>
    <row x14ac:dyDescent="0.25" r="56" customHeight="1" ht="19.5">
      <c r="A56" s="1">
        <v>41354</v>
      </c>
      <c r="B56" s="2">
        <v>154.76</v>
      </c>
      <c r="C56" s="2">
        <v>155.64</v>
      </c>
      <c r="D56" s="2">
        <v>154.1</v>
      </c>
      <c r="E56" s="2">
        <v>154.36</v>
      </c>
      <c r="F56" s="3">
        <v>128605000</v>
      </c>
      <c r="G56" s="2">
        <v>149.89</v>
      </c>
    </row>
    <row x14ac:dyDescent="0.25" r="57" customHeight="1" ht="19.5">
      <c r="A57" s="1">
        <v>41355</v>
      </c>
      <c r="B57" s="2">
        <v>154.85</v>
      </c>
      <c r="C57" s="2">
        <v>155.6</v>
      </c>
      <c r="D57" s="2">
        <v>154.73</v>
      </c>
      <c r="E57" s="2">
        <v>155.6</v>
      </c>
      <c r="F57" s="3">
        <v>111163600</v>
      </c>
      <c r="G57" s="2">
        <v>151.09</v>
      </c>
    </row>
    <row x14ac:dyDescent="0.25" r="58" customHeight="1" ht="19.5">
      <c r="A58" s="1">
        <v>41358</v>
      </c>
      <c r="B58" s="2">
        <v>156.01</v>
      </c>
      <c r="C58" s="2">
        <v>156.27</v>
      </c>
      <c r="D58" s="2">
        <v>154.35</v>
      </c>
      <c r="E58" s="2">
        <v>154.95</v>
      </c>
      <c r="F58" s="3">
        <v>151322300</v>
      </c>
      <c r="G58" s="2">
        <v>150.46</v>
      </c>
    </row>
    <row x14ac:dyDescent="0.25" r="59" customHeight="1" ht="19.5">
      <c r="A59" s="1">
        <v>41359</v>
      </c>
      <c r="B59" s="2">
        <v>155.59</v>
      </c>
      <c r="C59" s="2">
        <v>156.23</v>
      </c>
      <c r="D59" s="2">
        <v>155.42</v>
      </c>
      <c r="E59" s="2">
        <v>156.19</v>
      </c>
      <c r="F59" s="3">
        <v>86856600</v>
      </c>
      <c r="G59" s="2">
        <v>151.66</v>
      </c>
    </row>
    <row x14ac:dyDescent="0.25" r="60" customHeight="1" ht="19.5">
      <c r="A60" s="1">
        <v>41360</v>
      </c>
      <c r="B60" s="2">
        <v>155.26</v>
      </c>
      <c r="C60" s="2">
        <v>156.24</v>
      </c>
      <c r="D60" s="3">
        <v>155</v>
      </c>
      <c r="E60" s="2">
        <v>156.19</v>
      </c>
      <c r="F60" s="3">
        <v>99950600</v>
      </c>
      <c r="G60" s="2">
        <v>151.66</v>
      </c>
    </row>
    <row x14ac:dyDescent="0.25" r="61" customHeight="1" ht="19.5">
      <c r="A61" s="1">
        <v>41361</v>
      </c>
      <c r="B61" s="2">
        <v>156.09</v>
      </c>
      <c r="C61" s="2">
        <v>156.85</v>
      </c>
      <c r="D61" s="2">
        <v>155.75</v>
      </c>
      <c r="E61" s="2">
        <v>156.67</v>
      </c>
      <c r="F61" s="3">
        <v>102932800</v>
      </c>
      <c r="G61" s="2">
        <v>152.13</v>
      </c>
    </row>
    <row x14ac:dyDescent="0.25" r="62" customHeight="1" ht="19.5">
      <c r="A62" s="1">
        <v>41365</v>
      </c>
      <c r="B62" s="2">
        <v>156.59</v>
      </c>
      <c r="C62" s="2">
        <v>156.91</v>
      </c>
      <c r="D62" s="2">
        <v>155.67</v>
      </c>
      <c r="E62" s="2">
        <v>156.05</v>
      </c>
      <c r="F62" s="3">
        <v>99194100</v>
      </c>
      <c r="G62" s="2">
        <v>151.53</v>
      </c>
    </row>
    <row x14ac:dyDescent="0.25" r="63" customHeight="1" ht="19.5">
      <c r="A63" s="1">
        <v>41366</v>
      </c>
      <c r="B63" s="2">
        <v>156.61</v>
      </c>
      <c r="C63" s="2">
        <v>157.21</v>
      </c>
      <c r="D63" s="2">
        <v>156.37</v>
      </c>
      <c r="E63" s="2">
        <v>156.82</v>
      </c>
      <c r="F63" s="3">
        <v>101504300</v>
      </c>
      <c r="G63" s="2">
        <v>152.28</v>
      </c>
    </row>
    <row x14ac:dyDescent="0.25" r="64" customHeight="1" ht="19.5">
      <c r="A64" s="1">
        <v>41367</v>
      </c>
      <c r="B64" s="2">
        <v>156.91</v>
      </c>
      <c r="C64" s="2">
        <v>157.03</v>
      </c>
      <c r="D64" s="2">
        <v>154.82</v>
      </c>
      <c r="E64" s="2">
        <v>155.23</v>
      </c>
      <c r="F64" s="3">
        <v>154167400</v>
      </c>
      <c r="G64" s="2">
        <v>150.73</v>
      </c>
    </row>
    <row x14ac:dyDescent="0.25" r="65" customHeight="1" ht="19.5">
      <c r="A65" s="1">
        <v>41368</v>
      </c>
      <c r="B65" s="2">
        <v>155.43</v>
      </c>
      <c r="C65" s="2">
        <v>156.17</v>
      </c>
      <c r="D65" s="2">
        <v>155.09</v>
      </c>
      <c r="E65" s="2">
        <v>155.86</v>
      </c>
      <c r="F65" s="3">
        <v>131885000</v>
      </c>
      <c r="G65" s="2">
        <v>151.34</v>
      </c>
    </row>
    <row x14ac:dyDescent="0.25" r="66" customHeight="1" ht="19.5">
      <c r="A66" s="1">
        <v>41369</v>
      </c>
      <c r="B66" s="2">
        <v>153.95</v>
      </c>
      <c r="C66" s="2">
        <v>155.35</v>
      </c>
      <c r="D66" s="2">
        <v>153.77</v>
      </c>
      <c r="E66" s="2">
        <v>155.16</v>
      </c>
      <c r="F66" s="3">
        <v>159666000</v>
      </c>
      <c r="G66" s="2">
        <v>150.66</v>
      </c>
    </row>
    <row x14ac:dyDescent="0.25" r="67" customHeight="1" ht="19.5">
      <c r="A67" s="1">
        <v>41372</v>
      </c>
      <c r="B67" s="2">
        <v>155.27</v>
      </c>
      <c r="C67" s="2">
        <v>156.22</v>
      </c>
      <c r="D67" s="2">
        <v>154.75</v>
      </c>
      <c r="E67" s="2">
        <v>156.21</v>
      </c>
      <c r="F67" s="3">
        <v>86571200</v>
      </c>
      <c r="G67" s="2">
        <v>151.68</v>
      </c>
    </row>
    <row x14ac:dyDescent="0.25" r="68" customHeight="1" ht="19.5">
      <c r="A68" s="1">
        <v>41373</v>
      </c>
      <c r="B68" s="2">
        <v>156.5</v>
      </c>
      <c r="C68" s="2">
        <v>157.32</v>
      </c>
      <c r="D68" s="2">
        <v>155.98</v>
      </c>
      <c r="E68" s="2">
        <v>156.75</v>
      </c>
      <c r="F68" s="3">
        <v>101922200</v>
      </c>
      <c r="G68" s="2">
        <v>152.21</v>
      </c>
    </row>
    <row x14ac:dyDescent="0.25" r="69" customHeight="1" ht="19.5">
      <c r="A69" s="1">
        <v>41374</v>
      </c>
      <c r="B69" s="2">
        <v>157.17</v>
      </c>
      <c r="C69" s="2">
        <v>158.87</v>
      </c>
      <c r="D69" s="2">
        <v>157.13</v>
      </c>
      <c r="E69" s="2">
        <v>158.67</v>
      </c>
      <c r="F69" s="3">
        <v>135711100</v>
      </c>
      <c r="G69" s="2">
        <v>154.07</v>
      </c>
    </row>
    <row x14ac:dyDescent="0.25" r="70" customHeight="1" ht="19.5">
      <c r="A70" s="1">
        <v>41375</v>
      </c>
      <c r="B70" s="2">
        <v>158.7</v>
      </c>
      <c r="C70" s="2">
        <v>159.71</v>
      </c>
      <c r="D70" s="2">
        <v>158.54</v>
      </c>
      <c r="E70" s="2">
        <v>159.19</v>
      </c>
      <c r="F70" s="3">
        <v>110142500</v>
      </c>
      <c r="G70" s="2">
        <v>154.58</v>
      </c>
    </row>
    <row x14ac:dyDescent="0.25" r="71" customHeight="1" ht="19.5">
      <c r="A71" s="1">
        <v>41376</v>
      </c>
      <c r="B71" s="2">
        <v>158.68</v>
      </c>
      <c r="C71" s="2">
        <v>159.04</v>
      </c>
      <c r="D71" s="2">
        <v>157.92</v>
      </c>
      <c r="E71" s="2">
        <v>158.8</v>
      </c>
      <c r="F71" s="3">
        <v>116359900</v>
      </c>
      <c r="G71" s="2">
        <v>154.2</v>
      </c>
    </row>
    <row x14ac:dyDescent="0.25" r="72" customHeight="1" ht="19.5">
      <c r="A72" s="1">
        <v>41379</v>
      </c>
      <c r="B72" s="3">
        <v>158</v>
      </c>
      <c r="C72" s="2">
        <v>158.13</v>
      </c>
      <c r="D72" s="2">
        <v>155.1</v>
      </c>
      <c r="E72" s="2">
        <v>155.12</v>
      </c>
      <c r="F72" s="3">
        <v>217259000</v>
      </c>
      <c r="G72" s="2">
        <v>150.63</v>
      </c>
    </row>
    <row x14ac:dyDescent="0.25" r="73" customHeight="1" ht="19.5">
      <c r="A73" s="1">
        <v>41380</v>
      </c>
      <c r="B73" s="2">
        <v>156.29</v>
      </c>
      <c r="C73" s="2">
        <v>157.49</v>
      </c>
      <c r="D73" s="2">
        <v>155.91</v>
      </c>
      <c r="E73" s="2">
        <v>157.41</v>
      </c>
      <c r="F73" s="3">
        <v>147507800</v>
      </c>
      <c r="G73" s="2">
        <v>152.85</v>
      </c>
    </row>
    <row x14ac:dyDescent="0.25" r="74" customHeight="1" ht="19.5">
      <c r="A74" s="1">
        <v>41381</v>
      </c>
      <c r="B74" s="2">
        <v>156.29</v>
      </c>
      <c r="C74" s="2">
        <v>156.32</v>
      </c>
      <c r="D74" s="2">
        <v>154.28</v>
      </c>
      <c r="E74" s="2">
        <v>155.11</v>
      </c>
      <c r="F74" s="3">
        <v>226834800</v>
      </c>
      <c r="G74" s="2">
        <v>150.62</v>
      </c>
    </row>
    <row x14ac:dyDescent="0.25" r="75" customHeight="1" ht="19.5">
      <c r="A75" s="1">
        <v>41382</v>
      </c>
      <c r="B75" s="2">
        <v>155.37</v>
      </c>
      <c r="C75" s="2">
        <v>155.41</v>
      </c>
      <c r="D75" s="2">
        <v>153.55</v>
      </c>
      <c r="E75" s="2">
        <v>154.14</v>
      </c>
      <c r="F75" s="3">
        <v>167583200</v>
      </c>
      <c r="G75" s="2">
        <v>149.67</v>
      </c>
    </row>
    <row x14ac:dyDescent="0.25" r="76" customHeight="1" ht="19.5">
      <c r="A76" s="1">
        <v>41383</v>
      </c>
      <c r="B76" s="2">
        <v>154.5</v>
      </c>
      <c r="C76" s="2">
        <v>155.55</v>
      </c>
      <c r="D76" s="2">
        <v>154.12</v>
      </c>
      <c r="E76" s="2">
        <v>155.48</v>
      </c>
      <c r="F76" s="3">
        <v>149687600</v>
      </c>
      <c r="G76" s="2">
        <v>150.98</v>
      </c>
    </row>
    <row x14ac:dyDescent="0.25" r="77" customHeight="1" ht="19.5">
      <c r="A77" s="1">
        <v>41386</v>
      </c>
      <c r="B77" s="2">
        <v>155.78</v>
      </c>
      <c r="C77" s="2">
        <v>156.54</v>
      </c>
      <c r="D77" s="2">
        <v>154.75</v>
      </c>
      <c r="E77" s="2">
        <v>156.17</v>
      </c>
      <c r="F77" s="3">
        <v>106553500</v>
      </c>
      <c r="G77" s="2">
        <v>151.65</v>
      </c>
    </row>
    <row x14ac:dyDescent="0.25" r="78" customHeight="1" ht="19.5">
      <c r="A78" s="1">
        <v>41387</v>
      </c>
      <c r="B78" s="2">
        <v>156.95</v>
      </c>
      <c r="C78" s="2">
        <v>157.93</v>
      </c>
      <c r="D78" s="2">
        <v>156.17</v>
      </c>
      <c r="E78" s="2">
        <v>157.78</v>
      </c>
      <c r="F78" s="3">
        <v>166141300</v>
      </c>
      <c r="G78" s="2">
        <v>153.21</v>
      </c>
    </row>
    <row x14ac:dyDescent="0.25" r="79" customHeight="1" ht="19.5">
      <c r="A79" s="1">
        <v>41388</v>
      </c>
      <c r="B79" s="2">
        <v>157.83</v>
      </c>
      <c r="C79" s="2">
        <v>158.3</v>
      </c>
      <c r="D79" s="2">
        <v>157.54</v>
      </c>
      <c r="E79" s="2">
        <v>157.88</v>
      </c>
      <c r="F79" s="3">
        <v>96781200</v>
      </c>
      <c r="G79" s="2">
        <v>153.31</v>
      </c>
    </row>
    <row x14ac:dyDescent="0.25" r="80" customHeight="1" ht="19.5">
      <c r="A80" s="1">
        <v>41389</v>
      </c>
      <c r="B80" s="2">
        <v>158.34</v>
      </c>
      <c r="C80" s="2">
        <v>159.27</v>
      </c>
      <c r="D80" s="2">
        <v>158.1</v>
      </c>
      <c r="E80" s="2">
        <v>158.52</v>
      </c>
      <c r="F80" s="3">
        <v>131060600</v>
      </c>
      <c r="G80" s="2">
        <v>153.93</v>
      </c>
    </row>
    <row x14ac:dyDescent="0.25" r="81" customHeight="1" ht="19.5">
      <c r="A81" s="1">
        <v>41390</v>
      </c>
      <c r="B81" s="2">
        <v>158.33</v>
      </c>
      <c r="C81" s="2">
        <v>158.6</v>
      </c>
      <c r="D81" s="2">
        <v>157.73</v>
      </c>
      <c r="E81" s="2">
        <v>158.24</v>
      </c>
      <c r="F81" s="3">
        <v>95918800</v>
      </c>
      <c r="G81" s="2">
        <v>153.66</v>
      </c>
    </row>
    <row x14ac:dyDescent="0.25" r="82" customHeight="1" ht="19.5">
      <c r="A82" s="1">
        <v>41393</v>
      </c>
      <c r="B82" s="2">
        <v>158.67</v>
      </c>
      <c r="C82" s="2">
        <v>159.65</v>
      </c>
      <c r="D82" s="2">
        <v>158.42</v>
      </c>
      <c r="E82" s="2">
        <v>159.3</v>
      </c>
      <c r="F82" s="3">
        <v>88572800</v>
      </c>
      <c r="G82" s="2">
        <v>154.68</v>
      </c>
    </row>
    <row x14ac:dyDescent="0.25" r="83" customHeight="1" ht="19.5">
      <c r="A83" s="1">
        <v>41394</v>
      </c>
      <c r="B83" s="2">
        <v>159.27</v>
      </c>
      <c r="C83" s="2">
        <v>159.72</v>
      </c>
      <c r="D83" s="2">
        <v>158.61</v>
      </c>
      <c r="E83" s="2">
        <v>159.68</v>
      </c>
      <c r="F83" s="3">
        <v>116010700</v>
      </c>
      <c r="G83" s="2">
        <v>155.05</v>
      </c>
    </row>
    <row x14ac:dyDescent="0.25" r="84" customHeight="1" ht="19.5">
      <c r="A84" s="1">
        <v>41395</v>
      </c>
      <c r="B84" s="2">
        <v>159.33</v>
      </c>
      <c r="C84" s="2">
        <v>159.41</v>
      </c>
      <c r="D84" s="2">
        <v>158.1</v>
      </c>
      <c r="E84" s="2">
        <v>158.28</v>
      </c>
      <c r="F84" s="3">
        <v>138874200</v>
      </c>
      <c r="G84" s="2">
        <v>153.69</v>
      </c>
    </row>
    <row x14ac:dyDescent="0.25" r="85" customHeight="1" ht="19.5">
      <c r="A85" s="1">
        <v>41396</v>
      </c>
      <c r="B85" s="2">
        <v>158.68</v>
      </c>
      <c r="C85" s="2">
        <v>159.89</v>
      </c>
      <c r="D85" s="2">
        <v>158.53</v>
      </c>
      <c r="E85" s="2">
        <v>159.75</v>
      </c>
      <c r="F85" s="3">
        <v>96407600</v>
      </c>
      <c r="G85" s="2">
        <v>155.12</v>
      </c>
    </row>
    <row x14ac:dyDescent="0.25" r="86" customHeight="1" ht="19.5">
      <c r="A86" s="1">
        <v>41397</v>
      </c>
      <c r="B86" s="2">
        <v>161.14</v>
      </c>
      <c r="C86" s="2">
        <v>161.88</v>
      </c>
      <c r="D86" s="2">
        <v>159.78</v>
      </c>
      <c r="E86" s="2">
        <v>161.37</v>
      </c>
      <c r="F86" s="3">
        <v>144202300</v>
      </c>
      <c r="G86" s="2">
        <v>156.69</v>
      </c>
    </row>
    <row x14ac:dyDescent="0.25" r="87" customHeight="1" ht="19.5">
      <c r="A87" s="1">
        <v>41400</v>
      </c>
      <c r="B87" s="2">
        <v>161.49</v>
      </c>
      <c r="C87" s="2">
        <v>162.01</v>
      </c>
      <c r="D87" s="2">
        <v>161.42</v>
      </c>
      <c r="E87" s="2">
        <v>161.78</v>
      </c>
      <c r="F87" s="3">
        <v>66882100</v>
      </c>
      <c r="G87" s="2">
        <v>157.09</v>
      </c>
    </row>
    <row x14ac:dyDescent="0.25" r="88" customHeight="1" ht="19.5">
      <c r="A88" s="1">
        <v>41401</v>
      </c>
      <c r="B88" s="2">
        <v>162.13</v>
      </c>
      <c r="C88" s="2">
        <v>162.65</v>
      </c>
      <c r="D88" s="2">
        <v>161.67</v>
      </c>
      <c r="E88" s="2">
        <v>162.6</v>
      </c>
      <c r="F88" s="3">
        <v>90359200</v>
      </c>
      <c r="G88" s="2">
        <v>157.89</v>
      </c>
    </row>
    <row x14ac:dyDescent="0.25" r="89" customHeight="1" ht="19.5">
      <c r="A89" s="1">
        <v>41402</v>
      </c>
      <c r="B89" s="2">
        <v>162.42</v>
      </c>
      <c r="C89" s="2">
        <v>163.39</v>
      </c>
      <c r="D89" s="2">
        <v>162.33</v>
      </c>
      <c r="E89" s="2">
        <v>163.34</v>
      </c>
      <c r="F89" s="3">
        <v>97419200</v>
      </c>
      <c r="G89" s="2">
        <v>158.61</v>
      </c>
    </row>
    <row x14ac:dyDescent="0.25" r="90" customHeight="1" ht="19.5">
      <c r="A90" s="1">
        <v>41403</v>
      </c>
      <c r="B90" s="2">
        <v>163.27</v>
      </c>
      <c r="C90" s="2">
        <v>163.7</v>
      </c>
      <c r="D90" s="2">
        <v>162.47</v>
      </c>
      <c r="E90" s="2">
        <v>162.88</v>
      </c>
      <c r="F90" s="3">
        <v>106738600</v>
      </c>
      <c r="G90" s="2">
        <v>158.16</v>
      </c>
    </row>
    <row x14ac:dyDescent="0.25" r="91" customHeight="1" ht="19.5">
      <c r="A91" s="1">
        <v>41404</v>
      </c>
      <c r="B91" s="2">
        <v>162.99</v>
      </c>
      <c r="C91" s="2">
        <v>163.55</v>
      </c>
      <c r="D91" s="2">
        <v>162.51</v>
      </c>
      <c r="E91" s="2">
        <v>163.41</v>
      </c>
      <c r="F91" s="3">
        <v>103203000</v>
      </c>
      <c r="G91" s="2">
        <v>158.68</v>
      </c>
    </row>
    <row x14ac:dyDescent="0.25" r="92" customHeight="1" ht="19.5">
      <c r="A92" s="1">
        <v>41407</v>
      </c>
      <c r="B92" s="2">
        <v>163.2</v>
      </c>
      <c r="C92" s="2">
        <v>163.81</v>
      </c>
      <c r="D92" s="2">
        <v>162.82</v>
      </c>
      <c r="E92" s="2">
        <v>163.54</v>
      </c>
      <c r="F92" s="3">
        <v>81843200</v>
      </c>
      <c r="G92" s="2">
        <v>158.8</v>
      </c>
    </row>
    <row x14ac:dyDescent="0.25" r="93" customHeight="1" ht="19.5">
      <c r="A93" s="1">
        <v>41408</v>
      </c>
      <c r="B93" s="2">
        <v>163.67</v>
      </c>
      <c r="C93" s="2">
        <v>165.35</v>
      </c>
      <c r="D93" s="2">
        <v>163.67</v>
      </c>
      <c r="E93" s="2">
        <v>165.23</v>
      </c>
      <c r="F93" s="3">
        <v>119000900</v>
      </c>
      <c r="G93" s="2">
        <v>160.44</v>
      </c>
    </row>
    <row x14ac:dyDescent="0.25" r="94" customHeight="1" ht="19.5">
      <c r="A94" s="1">
        <v>41409</v>
      </c>
      <c r="B94" s="2">
        <v>164.96</v>
      </c>
      <c r="C94" s="2">
        <v>166.45</v>
      </c>
      <c r="D94" s="2">
        <v>164.91</v>
      </c>
      <c r="E94" s="2">
        <v>166.12</v>
      </c>
      <c r="F94" s="3">
        <v>120718500</v>
      </c>
      <c r="G94" s="2">
        <v>161.31</v>
      </c>
    </row>
    <row x14ac:dyDescent="0.25" r="95" customHeight="1" ht="19.5">
      <c r="A95" s="1">
        <v>41410</v>
      </c>
      <c r="B95" s="2">
        <v>165.78</v>
      </c>
      <c r="C95" s="2">
        <v>166.36</v>
      </c>
      <c r="D95" s="2">
        <v>165.09</v>
      </c>
      <c r="E95" s="2">
        <v>165.34</v>
      </c>
      <c r="F95" s="3">
        <v>109913600</v>
      </c>
      <c r="G95" s="2">
        <v>160.55</v>
      </c>
    </row>
    <row x14ac:dyDescent="0.25" r="96" customHeight="1" ht="19.5">
      <c r="A96" s="1">
        <v>41411</v>
      </c>
      <c r="B96" s="2">
        <v>165.95</v>
      </c>
      <c r="C96" s="2">
        <v>167.04</v>
      </c>
      <c r="D96" s="2">
        <v>165.73</v>
      </c>
      <c r="E96" s="2">
        <v>166.94</v>
      </c>
      <c r="F96" s="3">
        <v>129801000</v>
      </c>
      <c r="G96" s="2">
        <v>162.1</v>
      </c>
    </row>
    <row x14ac:dyDescent="0.25" r="97" customHeight="1" ht="19.5">
      <c r="A97" s="1">
        <v>41414</v>
      </c>
      <c r="B97" s="2">
        <v>166.78</v>
      </c>
      <c r="C97" s="2">
        <v>167.58</v>
      </c>
      <c r="D97" s="2">
        <v>166.61</v>
      </c>
      <c r="E97" s="2">
        <v>166.93</v>
      </c>
      <c r="F97" s="3">
        <v>85071200</v>
      </c>
      <c r="G97" s="2">
        <v>162.09</v>
      </c>
    </row>
    <row x14ac:dyDescent="0.25" r="98" customHeight="1" ht="19.5">
      <c r="A98" s="1">
        <v>41415</v>
      </c>
      <c r="B98" s="2">
        <v>167.08</v>
      </c>
      <c r="C98" s="2">
        <v>167.8</v>
      </c>
      <c r="D98" s="2">
        <v>166.5</v>
      </c>
      <c r="E98" s="2">
        <v>167.17</v>
      </c>
      <c r="F98" s="3">
        <v>95804200</v>
      </c>
      <c r="G98" s="2">
        <v>162.33</v>
      </c>
    </row>
    <row x14ac:dyDescent="0.25" r="99" customHeight="1" ht="19.5">
      <c r="A99" s="1">
        <v>41416</v>
      </c>
      <c r="B99" s="2">
        <v>167.34</v>
      </c>
      <c r="C99" s="2">
        <v>169.07</v>
      </c>
      <c r="D99" s="2">
        <v>165.17</v>
      </c>
      <c r="E99" s="2">
        <v>165.93</v>
      </c>
      <c r="F99" s="3">
        <v>244031800</v>
      </c>
      <c r="G99" s="2">
        <v>161.12</v>
      </c>
    </row>
    <row x14ac:dyDescent="0.25" r="100" customHeight="1" ht="19.5">
      <c r="A100" s="1">
        <v>41417</v>
      </c>
      <c r="B100" s="2">
        <v>164.16</v>
      </c>
      <c r="C100" s="2">
        <v>165.91</v>
      </c>
      <c r="D100" s="2">
        <v>163.94</v>
      </c>
      <c r="E100" s="2">
        <v>165.45</v>
      </c>
      <c r="F100" s="3">
        <v>211064400</v>
      </c>
      <c r="G100" s="2">
        <v>160.66</v>
      </c>
    </row>
    <row x14ac:dyDescent="0.25" r="101" customHeight="1" ht="19.5">
      <c r="A101" s="1">
        <v>41418</v>
      </c>
      <c r="B101" s="2">
        <v>164.47</v>
      </c>
      <c r="C101" s="2">
        <v>165.38</v>
      </c>
      <c r="D101" s="2">
        <v>163.98</v>
      </c>
      <c r="E101" s="2">
        <v>165.31</v>
      </c>
      <c r="F101" s="3">
        <v>151573900</v>
      </c>
      <c r="G101" s="2">
        <v>160.52</v>
      </c>
    </row>
    <row x14ac:dyDescent="0.25" r="102" customHeight="1" ht="19.5">
      <c r="A102" s="1">
        <v>41422</v>
      </c>
      <c r="B102" s="2">
        <v>167.04</v>
      </c>
      <c r="C102" s="2">
        <v>167.78</v>
      </c>
      <c r="D102" s="2">
        <v>165.81</v>
      </c>
      <c r="E102" s="2">
        <v>166.3</v>
      </c>
      <c r="F102" s="3">
        <v>143679800</v>
      </c>
      <c r="G102" s="2">
        <v>161.48</v>
      </c>
    </row>
    <row x14ac:dyDescent="0.25" r="103" customHeight="1" ht="19.5">
      <c r="A103" s="1">
        <v>41423</v>
      </c>
      <c r="B103" s="2">
        <v>165.42</v>
      </c>
      <c r="C103" s="2">
        <v>165.8</v>
      </c>
      <c r="D103" s="2">
        <v>164.34</v>
      </c>
      <c r="E103" s="2">
        <v>165.22</v>
      </c>
      <c r="F103" s="3">
        <v>160363400</v>
      </c>
      <c r="G103" s="2">
        <v>160.43</v>
      </c>
    </row>
    <row x14ac:dyDescent="0.25" r="104" customHeight="1" ht="19.5">
      <c r="A104" s="1">
        <v>41424</v>
      </c>
      <c r="B104" s="2">
        <v>165.35</v>
      </c>
      <c r="C104" s="2">
        <v>166.59</v>
      </c>
      <c r="D104" s="2">
        <v>165.22</v>
      </c>
      <c r="E104" s="2">
        <v>165.83</v>
      </c>
      <c r="F104" s="3">
        <v>107793800</v>
      </c>
      <c r="G104" s="2">
        <v>161.03</v>
      </c>
    </row>
    <row x14ac:dyDescent="0.25" r="105" customHeight="1" ht="19.5">
      <c r="A105" s="1">
        <v>41425</v>
      </c>
      <c r="B105" s="2">
        <v>165.37</v>
      </c>
      <c r="C105" s="2">
        <v>166.31</v>
      </c>
      <c r="D105" s="2">
        <v>163.13</v>
      </c>
      <c r="E105" s="2">
        <v>163.45</v>
      </c>
      <c r="F105" s="3">
        <v>176850100</v>
      </c>
      <c r="G105" s="2">
        <v>158.71</v>
      </c>
    </row>
    <row x14ac:dyDescent="0.25" r="106" customHeight="1" ht="19.5">
      <c r="A106" s="1">
        <v>41428</v>
      </c>
      <c r="B106" s="2">
        <v>163.83</v>
      </c>
      <c r="C106" s="2">
        <v>164.46</v>
      </c>
      <c r="D106" s="2">
        <v>162.66</v>
      </c>
      <c r="E106" s="2">
        <v>164.35</v>
      </c>
      <c r="F106" s="3">
        <v>168390700</v>
      </c>
      <c r="G106" s="2">
        <v>159.59</v>
      </c>
    </row>
    <row x14ac:dyDescent="0.25" r="107" customHeight="1" ht="19.5">
      <c r="A107" s="1">
        <v>41429</v>
      </c>
      <c r="B107" s="2">
        <v>164.44</v>
      </c>
      <c r="C107" s="2">
        <v>165.1</v>
      </c>
      <c r="D107" s="2">
        <v>162.73</v>
      </c>
      <c r="E107" s="2">
        <v>163.56</v>
      </c>
      <c r="F107" s="3">
        <v>157631500</v>
      </c>
      <c r="G107" s="2">
        <v>158.82</v>
      </c>
    </row>
    <row x14ac:dyDescent="0.25" r="108" customHeight="1" ht="19.5">
      <c r="A108" s="1">
        <v>41430</v>
      </c>
      <c r="B108" s="2">
        <v>163.09</v>
      </c>
      <c r="C108" s="2">
        <v>163.42</v>
      </c>
      <c r="D108" s="2">
        <v>161.13</v>
      </c>
      <c r="E108" s="2">
        <v>161.27</v>
      </c>
      <c r="F108" s="3">
        <v>211737800</v>
      </c>
      <c r="G108" s="2">
        <v>156.6</v>
      </c>
    </row>
    <row x14ac:dyDescent="0.25" r="109" customHeight="1" ht="19.5">
      <c r="A109" s="1">
        <v>41431</v>
      </c>
      <c r="B109" s="2">
        <v>161.2</v>
      </c>
      <c r="C109" s="2">
        <v>162.74</v>
      </c>
      <c r="D109" s="2">
        <v>160.25</v>
      </c>
      <c r="E109" s="2">
        <v>162.73</v>
      </c>
      <c r="F109" s="3">
        <v>200225500</v>
      </c>
      <c r="G109" s="2">
        <v>158.02</v>
      </c>
    </row>
    <row x14ac:dyDescent="0.25" r="110" customHeight="1" ht="19.5">
      <c r="A110" s="1">
        <v>41432</v>
      </c>
      <c r="B110" s="2">
        <v>163.85</v>
      </c>
      <c r="C110" s="2">
        <v>164.95</v>
      </c>
      <c r="D110" s="2">
        <v>163.14</v>
      </c>
      <c r="E110" s="2">
        <v>164.8</v>
      </c>
      <c r="F110" s="3">
        <v>188337800</v>
      </c>
      <c r="G110" s="2">
        <v>160.03</v>
      </c>
    </row>
    <row x14ac:dyDescent="0.25" r="111" customHeight="1" ht="19.5">
      <c r="A111" s="1">
        <v>41435</v>
      </c>
      <c r="B111" s="2">
        <v>165.31</v>
      </c>
      <c r="C111" s="2">
        <v>165.4</v>
      </c>
      <c r="D111" s="2">
        <v>164.37</v>
      </c>
      <c r="E111" s="2">
        <v>164.8</v>
      </c>
      <c r="F111" s="3">
        <v>105667100</v>
      </c>
      <c r="G111" s="2">
        <v>160.03</v>
      </c>
    </row>
    <row x14ac:dyDescent="0.25" r="112" customHeight="1" ht="19.5">
      <c r="A112" s="1">
        <v>41436</v>
      </c>
      <c r="B112" s="2">
        <v>163.3</v>
      </c>
      <c r="C112" s="2">
        <v>164.54</v>
      </c>
      <c r="D112" s="2">
        <v>162.74</v>
      </c>
      <c r="E112" s="2">
        <v>163.1</v>
      </c>
      <c r="F112" s="3">
        <v>159505400</v>
      </c>
      <c r="G112" s="2">
        <v>158.37</v>
      </c>
    </row>
    <row x14ac:dyDescent="0.25" r="113" customHeight="1" ht="19.5">
      <c r="A113" s="1">
        <v>41437</v>
      </c>
      <c r="B113" s="2">
        <v>164.22</v>
      </c>
      <c r="C113" s="2">
        <v>164.39</v>
      </c>
      <c r="D113" s="2">
        <v>161.6</v>
      </c>
      <c r="E113" s="2">
        <v>161.75</v>
      </c>
      <c r="F113" s="3">
        <v>177361500</v>
      </c>
      <c r="G113" s="2">
        <v>157.06</v>
      </c>
    </row>
    <row x14ac:dyDescent="0.25" r="114" customHeight="1" ht="19.5">
      <c r="A114" s="1">
        <v>41438</v>
      </c>
      <c r="B114" s="2">
        <v>161.66</v>
      </c>
      <c r="C114" s="2">
        <v>164.5</v>
      </c>
      <c r="D114" s="2">
        <v>161.3</v>
      </c>
      <c r="E114" s="2">
        <v>164.21</v>
      </c>
      <c r="F114" s="3">
        <v>163587800</v>
      </c>
      <c r="G114" s="2">
        <v>159.45</v>
      </c>
    </row>
    <row x14ac:dyDescent="0.25" r="115" customHeight="1" ht="19.5">
      <c r="A115" s="1">
        <v>41439</v>
      </c>
      <c r="B115" s="2">
        <v>164.03</v>
      </c>
      <c r="C115" s="2">
        <v>164.67</v>
      </c>
      <c r="D115" s="2">
        <v>162.91</v>
      </c>
      <c r="E115" s="2">
        <v>163.18</v>
      </c>
      <c r="F115" s="3">
        <v>141197500</v>
      </c>
      <c r="G115" s="2">
        <v>158.45</v>
      </c>
    </row>
    <row x14ac:dyDescent="0.25" r="116" customHeight="1" ht="19.5">
      <c r="A116" s="1">
        <v>41442</v>
      </c>
      <c r="B116" s="2">
        <v>164.29</v>
      </c>
      <c r="C116" s="2">
        <v>165.22</v>
      </c>
      <c r="D116" s="2">
        <v>163.22</v>
      </c>
      <c r="E116" s="2">
        <v>164.44</v>
      </c>
      <c r="F116" s="3">
        <v>136295600</v>
      </c>
      <c r="G116" s="2">
        <v>159.68</v>
      </c>
    </row>
    <row x14ac:dyDescent="0.25" r="117" customHeight="1" ht="19.5">
      <c r="A117" s="1">
        <v>41443</v>
      </c>
      <c r="B117" s="2">
        <v>164.53</v>
      </c>
      <c r="C117" s="2">
        <v>165.99</v>
      </c>
      <c r="D117" s="2">
        <v>164.52</v>
      </c>
      <c r="E117" s="2">
        <v>165.74</v>
      </c>
      <c r="F117" s="3">
        <v>114695600</v>
      </c>
      <c r="G117" s="2">
        <v>160.94</v>
      </c>
    </row>
    <row x14ac:dyDescent="0.25" r="118" customHeight="1" ht="19.5">
      <c r="A118" s="1">
        <v>41444</v>
      </c>
      <c r="B118" s="2">
        <v>165.6</v>
      </c>
      <c r="C118" s="2">
        <v>165.89</v>
      </c>
      <c r="D118" s="2">
        <v>163.38</v>
      </c>
      <c r="E118" s="2">
        <v>163.45</v>
      </c>
      <c r="F118" s="3">
        <v>206149500</v>
      </c>
      <c r="G118" s="2">
        <v>158.71</v>
      </c>
    </row>
    <row x14ac:dyDescent="0.25" r="119" customHeight="1" ht="19.5">
      <c r="A119" s="1">
        <v>41445</v>
      </c>
      <c r="B119" s="2">
        <v>161.86</v>
      </c>
      <c r="C119" s="2">
        <v>163.47</v>
      </c>
      <c r="D119" s="2">
        <v>158.98</v>
      </c>
      <c r="E119" s="2">
        <v>159.4</v>
      </c>
      <c r="F119" s="3">
        <v>321255900</v>
      </c>
      <c r="G119" s="2">
        <v>154.78</v>
      </c>
    </row>
    <row x14ac:dyDescent="0.25" r="120" customHeight="1" ht="19.5">
      <c r="A120" s="1">
        <v>41446</v>
      </c>
      <c r="B120" s="2">
        <v>159.64</v>
      </c>
      <c r="C120" s="2">
        <v>159.76</v>
      </c>
      <c r="D120" s="2">
        <v>157.47</v>
      </c>
      <c r="E120" s="2">
        <v>159.07</v>
      </c>
      <c r="F120" s="3">
        <v>271956800</v>
      </c>
      <c r="G120" s="2">
        <v>155.28</v>
      </c>
    </row>
    <row x14ac:dyDescent="0.25" r="121" customHeight="1" ht="19.5">
      <c r="A121" s="1">
        <v>41449</v>
      </c>
      <c r="B121" s="2">
        <v>157.41</v>
      </c>
      <c r="C121" s="2">
        <v>158.43</v>
      </c>
      <c r="D121" s="2">
        <v>155.73</v>
      </c>
      <c r="E121" s="2">
        <v>157.06</v>
      </c>
      <c r="F121" s="3">
        <v>222329000</v>
      </c>
      <c r="G121" s="2">
        <v>153.32</v>
      </c>
    </row>
    <row x14ac:dyDescent="0.25" r="122" customHeight="1" ht="19.5">
      <c r="A122" s="1">
        <v>41450</v>
      </c>
      <c r="B122" s="2">
        <v>158.48</v>
      </c>
      <c r="C122" s="2">
        <v>160.1</v>
      </c>
      <c r="D122" s="2">
        <v>157.42</v>
      </c>
      <c r="E122" s="2">
        <v>158.57</v>
      </c>
      <c r="F122" s="3">
        <v>162262200</v>
      </c>
      <c r="G122" s="2">
        <v>154.79</v>
      </c>
    </row>
    <row x14ac:dyDescent="0.25" r="123" customHeight="1" ht="19.5">
      <c r="A123" s="1">
        <v>41451</v>
      </c>
      <c r="B123" s="2">
        <v>159.87</v>
      </c>
      <c r="C123" s="2">
        <v>160.5</v>
      </c>
      <c r="D123" s="2">
        <v>159.25</v>
      </c>
      <c r="E123" s="2">
        <v>160.14</v>
      </c>
      <c r="F123" s="3">
        <v>134848000</v>
      </c>
      <c r="G123" s="2">
        <v>156.32</v>
      </c>
    </row>
    <row x14ac:dyDescent="0.25" r="124" customHeight="1" ht="19.5">
      <c r="A124" s="1">
        <v>41452</v>
      </c>
      <c r="B124" s="2">
        <v>161.1</v>
      </c>
      <c r="C124" s="2">
        <v>161.82</v>
      </c>
      <c r="D124" s="2">
        <v>160.95</v>
      </c>
      <c r="E124" s="2">
        <v>161.08</v>
      </c>
      <c r="F124" s="3">
        <v>129483700</v>
      </c>
      <c r="G124" s="2">
        <v>157.24</v>
      </c>
    </row>
    <row x14ac:dyDescent="0.25" r="125" customHeight="1" ht="19.5">
      <c r="A125" s="1">
        <v>41453</v>
      </c>
      <c r="B125" s="2">
        <v>160.63</v>
      </c>
      <c r="C125" s="2">
        <v>161.4</v>
      </c>
      <c r="D125" s="2">
        <v>159.86</v>
      </c>
      <c r="E125" s="2">
        <v>160.42</v>
      </c>
      <c r="F125" s="3">
        <v>160402900</v>
      </c>
      <c r="G125" s="2">
        <v>156.6</v>
      </c>
    </row>
    <row x14ac:dyDescent="0.25" r="126" customHeight="1" ht="19.5">
      <c r="A126" s="1">
        <v>41456</v>
      </c>
      <c r="B126" s="2">
        <v>161.26</v>
      </c>
      <c r="C126" s="2">
        <v>162.48</v>
      </c>
      <c r="D126" s="2">
        <v>161.08</v>
      </c>
      <c r="E126" s="2">
        <v>161.36</v>
      </c>
      <c r="F126" s="3">
        <v>131954800</v>
      </c>
      <c r="G126" s="2">
        <v>157.51</v>
      </c>
    </row>
    <row x14ac:dyDescent="0.25" r="127" customHeight="1" ht="19.5">
      <c r="A127" s="1">
        <v>41457</v>
      </c>
      <c r="B127" s="2">
        <v>161.12</v>
      </c>
      <c r="C127" s="2">
        <v>162.3</v>
      </c>
      <c r="D127" s="2">
        <v>160.5</v>
      </c>
      <c r="E127" s="2">
        <v>161.21</v>
      </c>
      <c r="F127" s="3">
        <v>154863700</v>
      </c>
      <c r="G127" s="2">
        <v>157.37</v>
      </c>
    </row>
    <row x14ac:dyDescent="0.25" r="128" customHeight="1" ht="19.5">
      <c r="A128" s="1">
        <v>41458</v>
      </c>
      <c r="B128" s="2">
        <v>160.48</v>
      </c>
      <c r="C128" s="2">
        <v>161.77</v>
      </c>
      <c r="D128" s="2">
        <v>160.22</v>
      </c>
      <c r="E128" s="2">
        <v>161.28</v>
      </c>
      <c r="F128" s="3">
        <v>75216400</v>
      </c>
      <c r="G128" s="2">
        <v>157.44</v>
      </c>
    </row>
    <row x14ac:dyDescent="0.25" r="129" customHeight="1" ht="19.5">
      <c r="A129" s="1">
        <v>41460</v>
      </c>
      <c r="B129" s="2">
        <v>162.47</v>
      </c>
      <c r="C129" s="2">
        <v>163.08</v>
      </c>
      <c r="D129" s="2">
        <v>161.3</v>
      </c>
      <c r="E129" s="2">
        <v>163.02</v>
      </c>
      <c r="F129" s="3">
        <v>122416900</v>
      </c>
      <c r="G129" s="2">
        <v>159.13</v>
      </c>
    </row>
    <row x14ac:dyDescent="0.25" r="130" customHeight="1" ht="19.5">
      <c r="A130" s="1">
        <v>41463</v>
      </c>
      <c r="B130" s="2">
        <v>163.86</v>
      </c>
      <c r="C130" s="2">
        <v>164.39</v>
      </c>
      <c r="D130" s="2">
        <v>163.08</v>
      </c>
      <c r="E130" s="2">
        <v>163.95</v>
      </c>
      <c r="F130" s="3">
        <v>108092500</v>
      </c>
      <c r="G130" s="2">
        <v>160.04</v>
      </c>
    </row>
    <row x14ac:dyDescent="0.25" r="131" customHeight="1" ht="19.5">
      <c r="A131" s="1">
        <v>41464</v>
      </c>
      <c r="B131" s="2">
        <v>164.98</v>
      </c>
      <c r="C131" s="2">
        <v>165.33</v>
      </c>
      <c r="D131" s="2">
        <v>164.27</v>
      </c>
      <c r="E131" s="2">
        <v>165.13</v>
      </c>
      <c r="F131" s="3">
        <v>119298000</v>
      </c>
      <c r="G131" s="2">
        <v>161.19</v>
      </c>
    </row>
    <row x14ac:dyDescent="0.25" r="132" customHeight="1" ht="19.5">
      <c r="A132" s="1">
        <v>41465</v>
      </c>
      <c r="B132" s="2">
        <v>164.97</v>
      </c>
      <c r="C132" s="2">
        <v>165.75</v>
      </c>
      <c r="D132" s="2">
        <v>164.63</v>
      </c>
      <c r="E132" s="2">
        <v>165.19</v>
      </c>
      <c r="F132" s="3">
        <v>121410100</v>
      </c>
      <c r="G132" s="2">
        <v>161.25</v>
      </c>
    </row>
    <row x14ac:dyDescent="0.25" r="133" customHeight="1" ht="19.5">
      <c r="A133" s="1">
        <v>41466</v>
      </c>
      <c r="B133" s="2">
        <v>167.11</v>
      </c>
      <c r="C133" s="2">
        <v>167.61</v>
      </c>
      <c r="D133" s="2">
        <v>165.18</v>
      </c>
      <c r="E133" s="2">
        <v>167.44</v>
      </c>
      <c r="F133" s="3">
        <v>135592200</v>
      </c>
      <c r="G133" s="2">
        <v>163.45</v>
      </c>
    </row>
    <row x14ac:dyDescent="0.25" r="134" customHeight="1" ht="19.5">
      <c r="A134" s="1">
        <v>41467</v>
      </c>
      <c r="B134" s="2">
        <v>167.39</v>
      </c>
      <c r="C134" s="2">
        <v>167.93</v>
      </c>
      <c r="D134" s="2">
        <v>167.13</v>
      </c>
      <c r="E134" s="2">
        <v>167.51</v>
      </c>
      <c r="F134" s="3">
        <v>104212700</v>
      </c>
      <c r="G134" s="2">
        <v>163.52</v>
      </c>
    </row>
    <row x14ac:dyDescent="0.25" r="135" customHeight="1" ht="19.5">
      <c r="A135" s="1">
        <v>41470</v>
      </c>
      <c r="B135" s="2">
        <v>167.97</v>
      </c>
      <c r="C135" s="2">
        <v>168.39</v>
      </c>
      <c r="D135" s="2">
        <v>167.68</v>
      </c>
      <c r="E135" s="2">
        <v>168.15</v>
      </c>
      <c r="F135" s="3">
        <v>69450600</v>
      </c>
      <c r="G135" s="2">
        <v>164.14</v>
      </c>
    </row>
    <row x14ac:dyDescent="0.25" r="136" customHeight="1" ht="19.5">
      <c r="A136" s="1">
        <v>41471</v>
      </c>
      <c r="B136" s="2">
        <v>168.26</v>
      </c>
      <c r="C136" s="2">
        <v>168.36</v>
      </c>
      <c r="D136" s="2">
        <v>167.07</v>
      </c>
      <c r="E136" s="2">
        <v>167.52</v>
      </c>
      <c r="F136" s="3">
        <v>88702100</v>
      </c>
      <c r="G136" s="2">
        <v>163.53</v>
      </c>
    </row>
    <row x14ac:dyDescent="0.25" r="137" customHeight="1" ht="19.5">
      <c r="A137" s="1">
        <v>41472</v>
      </c>
      <c r="B137" s="2">
        <v>168.16</v>
      </c>
      <c r="C137" s="2">
        <v>168.48</v>
      </c>
      <c r="D137" s="2">
        <v>167.73</v>
      </c>
      <c r="E137" s="2">
        <v>167.95</v>
      </c>
      <c r="F137" s="3">
        <v>92873900</v>
      </c>
      <c r="G137" s="2">
        <v>163.95</v>
      </c>
    </row>
    <row x14ac:dyDescent="0.25" r="138" customHeight="1" ht="19.5">
      <c r="A138" s="1">
        <v>41473</v>
      </c>
      <c r="B138" s="2">
        <v>168.31</v>
      </c>
      <c r="C138" s="2">
        <v>169.27</v>
      </c>
      <c r="D138" s="2">
        <v>168.2</v>
      </c>
      <c r="E138" s="2">
        <v>168.87</v>
      </c>
      <c r="F138" s="3">
        <v>103620100</v>
      </c>
      <c r="G138" s="2">
        <v>164.84</v>
      </c>
    </row>
    <row x14ac:dyDescent="0.25" r="139" customHeight="1" ht="19.5">
      <c r="A139" s="1">
        <v>41474</v>
      </c>
      <c r="B139" s="2">
        <v>168.52</v>
      </c>
      <c r="C139" s="2">
        <v>169.23</v>
      </c>
      <c r="D139" s="2">
        <v>168.31</v>
      </c>
      <c r="E139" s="2">
        <v>169.17</v>
      </c>
      <c r="F139" s="3">
        <v>103831700</v>
      </c>
      <c r="G139" s="2">
        <v>165.14</v>
      </c>
    </row>
    <row x14ac:dyDescent="0.25" r="140" customHeight="1" ht="19.5">
      <c r="A140" s="1">
        <v>41477</v>
      </c>
      <c r="B140" s="2">
        <v>169.41</v>
      </c>
      <c r="C140" s="2">
        <v>169.74</v>
      </c>
      <c r="D140" s="2">
        <v>169.01</v>
      </c>
      <c r="E140" s="2">
        <v>169.5</v>
      </c>
      <c r="F140" s="3">
        <v>79428600</v>
      </c>
      <c r="G140" s="2">
        <v>165.46</v>
      </c>
    </row>
    <row x14ac:dyDescent="0.25" r="141" customHeight="1" ht="19.5">
      <c r="A141" s="1">
        <v>41478</v>
      </c>
      <c r="B141" s="2">
        <v>169.8</v>
      </c>
      <c r="C141" s="2">
        <v>169.83</v>
      </c>
      <c r="D141" s="2">
        <v>169.05</v>
      </c>
      <c r="E141" s="2">
        <v>169.14</v>
      </c>
      <c r="F141" s="3">
        <v>80829700</v>
      </c>
      <c r="G141" s="2">
        <v>165.11</v>
      </c>
    </row>
    <row x14ac:dyDescent="0.25" r="142" customHeight="1" ht="19.5">
      <c r="A142" s="1">
        <v>41479</v>
      </c>
      <c r="B142" s="2">
        <v>169.79</v>
      </c>
      <c r="C142" s="2">
        <v>169.86</v>
      </c>
      <c r="D142" s="2">
        <v>168.18</v>
      </c>
      <c r="E142" s="2">
        <v>168.52</v>
      </c>
      <c r="F142" s="3">
        <v>112914000</v>
      </c>
      <c r="G142" s="2">
        <v>164.5</v>
      </c>
    </row>
    <row x14ac:dyDescent="0.25" r="143" customHeight="1" ht="19.5">
      <c r="A143" s="1">
        <v>41480</v>
      </c>
      <c r="B143" s="2">
        <v>168.22</v>
      </c>
      <c r="C143" s="2">
        <v>169.08</v>
      </c>
      <c r="D143" s="2">
        <v>167.94</v>
      </c>
      <c r="E143" s="2">
        <v>168.93</v>
      </c>
      <c r="F143" s="3">
        <v>111088600</v>
      </c>
      <c r="G143" s="2">
        <v>164.9</v>
      </c>
    </row>
    <row x14ac:dyDescent="0.25" r="144" customHeight="1" ht="19.5">
      <c r="A144" s="1">
        <v>41481</v>
      </c>
      <c r="B144" s="2">
        <v>168.22</v>
      </c>
      <c r="C144" s="2">
        <v>169.16</v>
      </c>
      <c r="D144" s="2">
        <v>167.52</v>
      </c>
      <c r="E144" s="2">
        <v>169.11</v>
      </c>
      <c r="F144" s="3">
        <v>107814600</v>
      </c>
      <c r="G144" s="2">
        <v>165.08</v>
      </c>
    </row>
    <row x14ac:dyDescent="0.25" r="145" customHeight="1" ht="19.5">
      <c r="A145" s="1">
        <v>41484</v>
      </c>
      <c r="B145" s="2">
        <v>168.68</v>
      </c>
      <c r="C145" s="2">
        <v>169.06</v>
      </c>
      <c r="D145" s="2">
        <v>168.11</v>
      </c>
      <c r="E145" s="2">
        <v>168.59</v>
      </c>
      <c r="F145" s="3">
        <v>79695000</v>
      </c>
      <c r="G145" s="2">
        <v>164.57</v>
      </c>
    </row>
    <row x14ac:dyDescent="0.25" r="146" customHeight="1" ht="19.5">
      <c r="A146" s="1">
        <v>41485</v>
      </c>
      <c r="B146" s="2">
        <v>169.1</v>
      </c>
      <c r="C146" s="2">
        <v>169.28</v>
      </c>
      <c r="D146" s="2">
        <v>168.19</v>
      </c>
      <c r="E146" s="2">
        <v>168.59</v>
      </c>
      <c r="F146" s="3">
        <v>85209600</v>
      </c>
      <c r="G146" s="2">
        <v>164.57</v>
      </c>
    </row>
    <row x14ac:dyDescent="0.25" r="147" customHeight="1" ht="19.5">
      <c r="A147" s="1">
        <v>41486</v>
      </c>
      <c r="B147" s="2">
        <v>168.94</v>
      </c>
      <c r="C147" s="2">
        <v>169.85</v>
      </c>
      <c r="D147" s="2">
        <v>168.49</v>
      </c>
      <c r="E147" s="2">
        <v>168.71</v>
      </c>
      <c r="F147" s="3">
        <v>142388700</v>
      </c>
      <c r="G147" s="2">
        <v>164.69</v>
      </c>
    </row>
    <row x14ac:dyDescent="0.25" r="148" customHeight="1" ht="19.5">
      <c r="A148" s="1">
        <v>41487</v>
      </c>
      <c r="B148" s="2">
        <v>169.99</v>
      </c>
      <c r="C148" s="2">
        <v>170.81</v>
      </c>
      <c r="D148" s="2">
        <v>169.9</v>
      </c>
      <c r="E148" s="2">
        <v>170.66</v>
      </c>
      <c r="F148" s="3">
        <v>110438400</v>
      </c>
      <c r="G148" s="2">
        <v>166.59</v>
      </c>
    </row>
    <row x14ac:dyDescent="0.25" r="149" customHeight="1" ht="19.5">
      <c r="A149" s="1">
        <v>41488</v>
      </c>
      <c r="B149" s="2">
        <v>170.28</v>
      </c>
      <c r="C149" s="2">
        <v>170.97</v>
      </c>
      <c r="D149" s="2">
        <v>170.05</v>
      </c>
      <c r="E149" s="2">
        <v>170.95</v>
      </c>
      <c r="F149" s="3">
        <v>91116700</v>
      </c>
      <c r="G149" s="2">
        <v>166.88</v>
      </c>
    </row>
    <row x14ac:dyDescent="0.25" r="150" customHeight="1" ht="19.5">
      <c r="A150" s="1">
        <v>41491</v>
      </c>
      <c r="B150" s="2">
        <v>170.57</v>
      </c>
      <c r="C150" s="2">
        <v>170.96</v>
      </c>
      <c r="D150" s="2">
        <v>170.35</v>
      </c>
      <c r="E150" s="2">
        <v>170.7</v>
      </c>
      <c r="F150" s="3">
        <v>54072700</v>
      </c>
      <c r="G150" s="2">
        <v>166.63</v>
      </c>
    </row>
    <row x14ac:dyDescent="0.25" r="151" customHeight="1" ht="19.5">
      <c r="A151" s="1">
        <v>41492</v>
      </c>
      <c r="B151" s="2">
        <v>170.37</v>
      </c>
      <c r="C151" s="2">
        <v>170.74</v>
      </c>
      <c r="D151" s="2">
        <v>169.35</v>
      </c>
      <c r="E151" s="2">
        <v>169.73</v>
      </c>
      <c r="F151" s="3">
        <v>87495000</v>
      </c>
      <c r="G151" s="2">
        <v>165.68</v>
      </c>
    </row>
    <row x14ac:dyDescent="0.25" r="152" customHeight="1" ht="19.5">
      <c r="A152" s="1">
        <v>41493</v>
      </c>
      <c r="B152" s="2">
        <v>169.19</v>
      </c>
      <c r="C152" s="2">
        <v>169.43</v>
      </c>
      <c r="D152" s="2">
        <v>168.55</v>
      </c>
      <c r="E152" s="2">
        <v>169.18</v>
      </c>
      <c r="F152" s="3">
        <v>84854700</v>
      </c>
      <c r="G152" s="2">
        <v>165.15</v>
      </c>
    </row>
    <row x14ac:dyDescent="0.25" r="153" customHeight="1" ht="19.5">
      <c r="A153" s="1">
        <v>41494</v>
      </c>
      <c r="B153" s="2">
        <v>169.98</v>
      </c>
      <c r="C153" s="2">
        <v>170.18</v>
      </c>
      <c r="D153" s="2">
        <v>168.93</v>
      </c>
      <c r="E153" s="2">
        <v>169.8</v>
      </c>
      <c r="F153" s="3">
        <v>102181300</v>
      </c>
      <c r="G153" s="2">
        <v>165.75</v>
      </c>
    </row>
    <row x14ac:dyDescent="0.25" r="154" customHeight="1" ht="19.5">
      <c r="A154" s="1">
        <v>41495</v>
      </c>
      <c r="B154" s="2">
        <v>169.58</v>
      </c>
      <c r="C154" s="2">
        <v>170.1</v>
      </c>
      <c r="D154" s="2">
        <v>168.72</v>
      </c>
      <c r="E154" s="2">
        <v>169.31</v>
      </c>
      <c r="F154" s="3">
        <v>91757700</v>
      </c>
      <c r="G154" s="2">
        <v>165.27</v>
      </c>
    </row>
    <row x14ac:dyDescent="0.25" r="155" customHeight="1" ht="19.5">
      <c r="A155" s="1">
        <v>41498</v>
      </c>
      <c r="B155" s="2">
        <v>168.46</v>
      </c>
      <c r="C155" s="2">
        <v>169.31</v>
      </c>
      <c r="D155" s="2">
        <v>168.38</v>
      </c>
      <c r="E155" s="2">
        <v>169.11</v>
      </c>
      <c r="F155" s="3">
        <v>68593300</v>
      </c>
      <c r="G155" s="2">
        <v>165.08</v>
      </c>
    </row>
    <row x14ac:dyDescent="0.25" r="156" customHeight="1" ht="19.5">
      <c r="A156" s="1">
        <v>41499</v>
      </c>
      <c r="B156" s="2">
        <v>169.41</v>
      </c>
      <c r="C156" s="2">
        <v>169.9</v>
      </c>
      <c r="D156" s="2">
        <v>168.41</v>
      </c>
      <c r="E156" s="2">
        <v>169.61</v>
      </c>
      <c r="F156" s="3">
        <v>80806000</v>
      </c>
      <c r="G156" s="2">
        <v>165.57</v>
      </c>
    </row>
    <row x14ac:dyDescent="0.25" r="157" customHeight="1" ht="19.5">
      <c r="A157" s="1">
        <v>41500</v>
      </c>
      <c r="B157" s="2">
        <v>169.53</v>
      </c>
      <c r="C157" s="2">
        <v>169.8</v>
      </c>
      <c r="D157" s="2">
        <v>168.7</v>
      </c>
      <c r="E157" s="2">
        <v>168.74</v>
      </c>
      <c r="F157" s="3">
        <v>79829200</v>
      </c>
      <c r="G157" s="2">
        <v>164.72</v>
      </c>
    </row>
    <row x14ac:dyDescent="0.25" r="158" customHeight="1" ht="19.5">
      <c r="A158" s="1">
        <v>41501</v>
      </c>
      <c r="B158" s="2">
        <v>167.41</v>
      </c>
      <c r="C158" s="2">
        <v>167.43</v>
      </c>
      <c r="D158" s="2">
        <v>166.09</v>
      </c>
      <c r="E158" s="2">
        <v>166.38</v>
      </c>
      <c r="F158" s="3">
        <v>152931800</v>
      </c>
      <c r="G158" s="2">
        <v>162.41</v>
      </c>
    </row>
    <row x14ac:dyDescent="0.25" r="159" customHeight="1" ht="19.5">
      <c r="A159" s="1">
        <v>41502</v>
      </c>
      <c r="B159" s="2">
        <v>166.06</v>
      </c>
      <c r="C159" s="2">
        <v>166.63</v>
      </c>
      <c r="D159" s="2">
        <v>165.5</v>
      </c>
      <c r="E159" s="2">
        <v>165.83</v>
      </c>
      <c r="F159" s="3">
        <v>130868200</v>
      </c>
      <c r="G159" s="2">
        <v>161.88</v>
      </c>
    </row>
    <row x14ac:dyDescent="0.25" r="160" customHeight="1" ht="19.5">
      <c r="A160" s="1">
        <v>41505</v>
      </c>
      <c r="B160" s="2">
        <v>165.64</v>
      </c>
      <c r="C160" s="2">
        <v>166.21</v>
      </c>
      <c r="D160" s="2">
        <v>164.76</v>
      </c>
      <c r="E160" s="2">
        <v>164.77</v>
      </c>
      <c r="F160" s="3">
        <v>96437600</v>
      </c>
      <c r="G160" s="2">
        <v>160.84</v>
      </c>
    </row>
    <row x14ac:dyDescent="0.25" r="161" customHeight="1" ht="19.5">
      <c r="A161" s="1">
        <v>41506</v>
      </c>
      <c r="B161" s="2">
        <v>165.04</v>
      </c>
      <c r="C161" s="2">
        <v>166.2</v>
      </c>
      <c r="D161" s="2">
        <v>164.86</v>
      </c>
      <c r="E161" s="2">
        <v>165.58</v>
      </c>
      <c r="F161" s="3">
        <v>89294400</v>
      </c>
      <c r="G161" s="2">
        <v>161.63</v>
      </c>
    </row>
    <row x14ac:dyDescent="0.25" r="162" customHeight="1" ht="19.5">
      <c r="A162" s="1">
        <v>41507</v>
      </c>
      <c r="B162" s="2">
        <v>165.12</v>
      </c>
      <c r="C162" s="2">
        <v>166.03</v>
      </c>
      <c r="D162" s="2">
        <v>164.19</v>
      </c>
      <c r="E162" s="2">
        <v>164.56</v>
      </c>
      <c r="F162" s="3">
        <v>159530500</v>
      </c>
      <c r="G162" s="2">
        <v>160.64</v>
      </c>
    </row>
    <row x14ac:dyDescent="0.25" r="163" customHeight="1" ht="19.5">
      <c r="A163" s="1">
        <v>41508</v>
      </c>
      <c r="B163" s="2">
        <v>164.9</v>
      </c>
      <c r="C163" s="2">
        <v>166.3</v>
      </c>
      <c r="D163" s="2">
        <v>164.89</v>
      </c>
      <c r="E163" s="2">
        <v>166.06</v>
      </c>
      <c r="F163" s="3">
        <v>101471400</v>
      </c>
      <c r="G163" s="2">
        <v>162.1</v>
      </c>
    </row>
    <row x14ac:dyDescent="0.25" r="164" customHeight="1" ht="19.5">
      <c r="A164" s="1">
        <v>41509</v>
      </c>
      <c r="B164" s="2">
        <v>166.55</v>
      </c>
      <c r="C164" s="2">
        <v>166.83</v>
      </c>
      <c r="D164" s="2">
        <v>165.77</v>
      </c>
      <c r="E164" s="2">
        <v>166.62</v>
      </c>
      <c r="F164" s="3">
        <v>90888900</v>
      </c>
      <c r="G164" s="2">
        <v>162.65</v>
      </c>
    </row>
    <row x14ac:dyDescent="0.25" r="165" customHeight="1" ht="19.5">
      <c r="A165" s="1">
        <v>41512</v>
      </c>
      <c r="B165" s="2">
        <v>166.79</v>
      </c>
      <c r="C165" s="2">
        <v>167.3</v>
      </c>
      <c r="D165" s="2">
        <v>165.89</v>
      </c>
      <c r="E165" s="3">
        <v>166</v>
      </c>
      <c r="F165" s="3">
        <v>89702100</v>
      </c>
      <c r="G165" s="2">
        <v>162.04</v>
      </c>
    </row>
    <row x14ac:dyDescent="0.25" r="166" customHeight="1" ht="19.5">
      <c r="A166" s="1">
        <v>41513</v>
      </c>
      <c r="B166" s="2">
        <v>164.36</v>
      </c>
      <c r="C166" s="3">
        <v>166</v>
      </c>
      <c r="D166" s="2">
        <v>163.21</v>
      </c>
      <c r="E166" s="2">
        <v>163.33</v>
      </c>
      <c r="F166" s="3">
        <v>158619400</v>
      </c>
      <c r="G166" s="2">
        <v>159.44</v>
      </c>
    </row>
    <row x14ac:dyDescent="0.25" r="167" customHeight="1" ht="19.5">
      <c r="A167" s="1">
        <v>41514</v>
      </c>
      <c r="B167" s="2">
        <v>163.26</v>
      </c>
      <c r="C167" s="2">
        <v>164.49</v>
      </c>
      <c r="D167" s="2">
        <v>163.05</v>
      </c>
      <c r="E167" s="2">
        <v>163.91</v>
      </c>
      <c r="F167" s="3">
        <v>108113000</v>
      </c>
      <c r="G167" s="3">
        <v>160</v>
      </c>
    </row>
    <row x14ac:dyDescent="0.25" r="168" customHeight="1" ht="19.5">
      <c r="A168" s="1">
        <v>41515</v>
      </c>
      <c r="B168" s="2">
        <v>163.55</v>
      </c>
      <c r="C168" s="2">
        <v>165.04</v>
      </c>
      <c r="D168" s="2">
        <v>163.4</v>
      </c>
      <c r="E168" s="2">
        <v>164.17</v>
      </c>
      <c r="F168" s="3">
        <v>119200500</v>
      </c>
      <c r="G168" s="2">
        <v>160.26</v>
      </c>
    </row>
    <row x14ac:dyDescent="0.25" r="169" customHeight="1" ht="19.5">
      <c r="A169" s="1">
        <v>41516</v>
      </c>
      <c r="B169" s="2">
        <v>164.51</v>
      </c>
      <c r="C169" s="2">
        <v>164.53</v>
      </c>
      <c r="D169" s="2">
        <v>163.17</v>
      </c>
      <c r="E169" s="2">
        <v>163.65</v>
      </c>
      <c r="F169" s="3">
        <v>134928900</v>
      </c>
      <c r="G169" s="2">
        <v>159.75</v>
      </c>
    </row>
    <row x14ac:dyDescent="0.25" r="170" customHeight="1" ht="19.5">
      <c r="A170" s="1">
        <v>41520</v>
      </c>
      <c r="B170" s="2">
        <v>165.23</v>
      </c>
      <c r="C170" s="2">
        <v>165.58</v>
      </c>
      <c r="D170" s="2">
        <v>163.7</v>
      </c>
      <c r="E170" s="2">
        <v>164.39</v>
      </c>
      <c r="F170" s="3">
        <v>142375100</v>
      </c>
      <c r="G170" s="2">
        <v>160.47</v>
      </c>
    </row>
    <row x14ac:dyDescent="0.25" r="171" customHeight="1" ht="19.5">
      <c r="A171" s="1">
        <v>41521</v>
      </c>
      <c r="B171" s="2">
        <v>164.43</v>
      </c>
      <c r="C171" s="2">
        <v>166.03</v>
      </c>
      <c r="D171" s="2">
        <v>164.13</v>
      </c>
      <c r="E171" s="2">
        <v>165.75</v>
      </c>
      <c r="F171" s="3">
        <v>97389400</v>
      </c>
      <c r="G171" s="2">
        <v>161.8</v>
      </c>
    </row>
    <row x14ac:dyDescent="0.25" r="172" customHeight="1" ht="19.5">
      <c r="A172" s="1">
        <v>41522</v>
      </c>
      <c r="B172" s="2">
        <v>165.85</v>
      </c>
      <c r="C172" s="2">
        <v>166.4</v>
      </c>
      <c r="D172" s="2">
        <v>165.73</v>
      </c>
      <c r="E172" s="2">
        <v>165.96</v>
      </c>
      <c r="F172" s="3">
        <v>63090500</v>
      </c>
      <c r="G172" s="3">
        <v>162</v>
      </c>
    </row>
    <row x14ac:dyDescent="0.25" r="173" customHeight="1" ht="19.5">
      <c r="A173" s="1">
        <v>41523</v>
      </c>
      <c r="B173" s="2">
        <v>166.51</v>
      </c>
      <c r="C173" s="2">
        <v>166.98</v>
      </c>
      <c r="D173" s="2">
        <v>164.48</v>
      </c>
      <c r="E173" s="2">
        <v>166.04</v>
      </c>
      <c r="F173" s="3">
        <v>159756500</v>
      </c>
      <c r="G173" s="2">
        <v>162.08</v>
      </c>
    </row>
    <row x14ac:dyDescent="0.25" r="174" customHeight="1" ht="19.5">
      <c r="A174" s="1">
        <v>41526</v>
      </c>
      <c r="B174" s="2">
        <v>166.45</v>
      </c>
      <c r="C174" s="2">
        <v>167.73</v>
      </c>
      <c r="D174" s="2">
        <v>166.45</v>
      </c>
      <c r="E174" s="2">
        <v>167.63</v>
      </c>
      <c r="F174" s="3">
        <v>87559300</v>
      </c>
      <c r="G174" s="2">
        <v>163.63</v>
      </c>
    </row>
    <row x14ac:dyDescent="0.25" r="175" customHeight="1" ht="19.5">
      <c r="A175" s="1">
        <v>41527</v>
      </c>
      <c r="B175" s="2">
        <v>168.64</v>
      </c>
      <c r="C175" s="2">
        <v>168.9</v>
      </c>
      <c r="D175" s="2">
        <v>168.26</v>
      </c>
      <c r="E175" s="2">
        <v>168.87</v>
      </c>
      <c r="F175" s="3">
        <v>105847200</v>
      </c>
      <c r="G175" s="2">
        <v>164.84</v>
      </c>
    </row>
    <row x14ac:dyDescent="0.25" r="176" customHeight="1" ht="19.5">
      <c r="A176" s="1">
        <v>41528</v>
      </c>
      <c r="B176" s="2">
        <v>168.64</v>
      </c>
      <c r="C176" s="2">
        <v>169.4</v>
      </c>
      <c r="D176" s="2">
        <v>168.35</v>
      </c>
      <c r="E176" s="2">
        <v>169.4</v>
      </c>
      <c r="F176" s="3">
        <v>94545900</v>
      </c>
      <c r="G176" s="2">
        <v>165.36</v>
      </c>
    </row>
    <row x14ac:dyDescent="0.25" r="177" customHeight="1" ht="19.5">
      <c r="A177" s="1">
        <v>41529</v>
      </c>
      <c r="B177" s="2">
        <v>169.34</v>
      </c>
      <c r="C177" s="2">
        <v>169.56</v>
      </c>
      <c r="D177" s="2">
        <v>168.72</v>
      </c>
      <c r="E177" s="2">
        <v>168.95</v>
      </c>
      <c r="F177" s="3">
        <v>83209000</v>
      </c>
      <c r="G177" s="2">
        <v>164.92</v>
      </c>
    </row>
    <row x14ac:dyDescent="0.25" r="178" customHeight="1" ht="19.5">
      <c r="A178" s="1">
        <v>41530</v>
      </c>
      <c r="B178" s="2">
        <v>169.13</v>
      </c>
      <c r="C178" s="2">
        <v>169.46</v>
      </c>
      <c r="D178" s="2">
        <v>168.74</v>
      </c>
      <c r="E178" s="2">
        <v>169.33</v>
      </c>
      <c r="F178" s="3">
        <v>72727800</v>
      </c>
      <c r="G178" s="2">
        <v>165.29</v>
      </c>
    </row>
    <row x14ac:dyDescent="0.25" r="179" customHeight="1" ht="19.5">
      <c r="A179" s="1">
        <v>41533</v>
      </c>
      <c r="B179" s="2">
        <v>171.16</v>
      </c>
      <c r="C179" s="2">
        <v>171.24</v>
      </c>
      <c r="D179" s="2">
        <v>170.04</v>
      </c>
      <c r="E179" s="2">
        <v>170.31</v>
      </c>
      <c r="F179" s="3">
        <v>106299200</v>
      </c>
      <c r="G179" s="2">
        <v>166.25</v>
      </c>
    </row>
    <row x14ac:dyDescent="0.25" r="180" customHeight="1" ht="19.5">
      <c r="A180" s="1">
        <v>41534</v>
      </c>
      <c r="B180" s="2">
        <v>170.46</v>
      </c>
      <c r="C180" s="2">
        <v>171.11</v>
      </c>
      <c r="D180" s="2">
        <v>170.46</v>
      </c>
      <c r="E180" s="2">
        <v>171.07</v>
      </c>
      <c r="F180" s="3">
        <v>82523300</v>
      </c>
      <c r="G180" s="2">
        <v>166.99</v>
      </c>
    </row>
    <row x14ac:dyDescent="0.25" r="181" customHeight="1" ht="19.5">
      <c r="A181" s="1">
        <v>41535</v>
      </c>
      <c r="B181" s="2">
        <v>171.01</v>
      </c>
      <c r="C181" s="2">
        <v>173.52</v>
      </c>
      <c r="D181" s="2">
        <v>170.58</v>
      </c>
      <c r="E181" s="2">
        <v>173.05</v>
      </c>
      <c r="F181" s="3">
        <v>203460600</v>
      </c>
      <c r="G181" s="2">
        <v>168.93</v>
      </c>
    </row>
    <row x14ac:dyDescent="0.25" r="182" customHeight="1" ht="19.5">
      <c r="A182" s="1">
        <v>41536</v>
      </c>
      <c r="B182" s="2">
        <v>173.52</v>
      </c>
      <c r="C182" s="2">
        <v>173.6</v>
      </c>
      <c r="D182" s="2">
        <v>172.59</v>
      </c>
      <c r="E182" s="2">
        <v>172.76</v>
      </c>
      <c r="F182" s="3">
        <v>146616900</v>
      </c>
      <c r="G182" s="2">
        <v>168.64</v>
      </c>
    </row>
    <row x14ac:dyDescent="0.25" r="183" customHeight="1" ht="19.5">
      <c r="A183" s="1">
        <v>41537</v>
      </c>
      <c r="B183" s="2">
        <v>172.33</v>
      </c>
      <c r="C183" s="2">
        <v>172.33</v>
      </c>
      <c r="D183" s="2">
        <v>170.58</v>
      </c>
      <c r="E183" s="2">
        <v>170.72</v>
      </c>
      <c r="F183" s="3">
        <v>132867100</v>
      </c>
      <c r="G183" s="2">
        <v>167.46</v>
      </c>
    </row>
    <row x14ac:dyDescent="0.25" r="184" customHeight="1" ht="19.5">
      <c r="A184" s="1">
        <v>41540</v>
      </c>
      <c r="B184" s="2">
        <v>170.49</v>
      </c>
      <c r="C184" s="2">
        <v>170.65</v>
      </c>
      <c r="D184" s="2">
        <v>169.39</v>
      </c>
      <c r="E184" s="2">
        <v>169.93</v>
      </c>
      <c r="F184" s="3">
        <v>104616500</v>
      </c>
      <c r="G184" s="2">
        <v>166.69</v>
      </c>
    </row>
    <row x14ac:dyDescent="0.25" r="185" customHeight="1" ht="19.5">
      <c r="A185" s="1">
        <v>41541</v>
      </c>
      <c r="B185" s="2">
        <v>169.9</v>
      </c>
      <c r="C185" s="2">
        <v>170.53</v>
      </c>
      <c r="D185" s="2">
        <v>169.21</v>
      </c>
      <c r="E185" s="2">
        <v>169.53</v>
      </c>
      <c r="F185" s="3">
        <v>106333100</v>
      </c>
      <c r="G185" s="2">
        <v>166.3</v>
      </c>
    </row>
    <row x14ac:dyDescent="0.25" r="186" customHeight="1" ht="19.5">
      <c r="A186" s="1">
        <v>41542</v>
      </c>
      <c r="B186" s="2">
        <v>169.64</v>
      </c>
      <c r="C186" s="2">
        <v>169.98</v>
      </c>
      <c r="D186" s="2">
        <v>168.89</v>
      </c>
      <c r="E186" s="2">
        <v>169.04</v>
      </c>
      <c r="F186" s="3">
        <v>117306500</v>
      </c>
      <c r="G186" s="2">
        <v>165.82</v>
      </c>
    </row>
    <row x14ac:dyDescent="0.25" r="187" customHeight="1" ht="19.5">
      <c r="A187" s="1">
        <v>41543</v>
      </c>
      <c r="B187" s="2">
        <v>169.32</v>
      </c>
      <c r="C187" s="2">
        <v>170.17</v>
      </c>
      <c r="D187" s="2">
        <v>169.05</v>
      </c>
      <c r="E187" s="2">
        <v>169.69</v>
      </c>
      <c r="F187" s="3">
        <v>77146900</v>
      </c>
      <c r="G187" s="2">
        <v>166.45</v>
      </c>
    </row>
    <row x14ac:dyDescent="0.25" r="188" customHeight="1" ht="19.5">
      <c r="A188" s="1">
        <v>41544</v>
      </c>
      <c r="B188" s="2">
        <v>168.84</v>
      </c>
      <c r="C188" s="2">
        <v>169.14</v>
      </c>
      <c r="D188" s="2">
        <v>168.47</v>
      </c>
      <c r="E188" s="2">
        <v>168.91</v>
      </c>
      <c r="F188" s="3">
        <v>99141800</v>
      </c>
      <c r="G188" s="2">
        <v>165.69</v>
      </c>
    </row>
    <row x14ac:dyDescent="0.25" r="189" customHeight="1" ht="19.5">
      <c r="A189" s="1">
        <v>41547</v>
      </c>
      <c r="B189" s="2">
        <v>167.48</v>
      </c>
      <c r="C189" s="2">
        <v>168.54</v>
      </c>
      <c r="D189" s="2">
        <v>167.15</v>
      </c>
      <c r="E189" s="2">
        <v>168.01</v>
      </c>
      <c r="F189" s="3">
        <v>143937000</v>
      </c>
      <c r="G189" s="2">
        <v>164.8</v>
      </c>
    </row>
    <row x14ac:dyDescent="0.25" r="190" customHeight="1" ht="19.5">
      <c r="A190" s="1">
        <v>41548</v>
      </c>
      <c r="B190" s="2">
        <v>168.14</v>
      </c>
      <c r="C190" s="2">
        <v>169.5</v>
      </c>
      <c r="D190" s="2">
        <v>167.97</v>
      </c>
      <c r="E190" s="2">
        <v>169.34</v>
      </c>
      <c r="F190" s="3">
        <v>127160000</v>
      </c>
      <c r="G190" s="2">
        <v>166.11</v>
      </c>
    </row>
    <row x14ac:dyDescent="0.25" r="191" customHeight="1" ht="19.5">
      <c r="A191" s="1">
        <v>41549</v>
      </c>
      <c r="B191" s="2">
        <v>168.35</v>
      </c>
      <c r="C191" s="2">
        <v>169.34</v>
      </c>
      <c r="D191" s="2">
        <v>167.83</v>
      </c>
      <c r="E191" s="2">
        <v>169.18</v>
      </c>
      <c r="F191" s="3">
        <v>113350000</v>
      </c>
      <c r="G191" s="2">
        <v>165.95</v>
      </c>
    </row>
    <row x14ac:dyDescent="0.25" r="192" customHeight="1" ht="19.5">
      <c r="A192" s="1">
        <v>41550</v>
      </c>
      <c r="B192" s="2">
        <v>168.79</v>
      </c>
      <c r="C192" s="2">
        <v>168.94</v>
      </c>
      <c r="D192" s="2">
        <v>166.84</v>
      </c>
      <c r="E192" s="2">
        <v>167.62</v>
      </c>
      <c r="F192" s="3">
        <v>176698000</v>
      </c>
      <c r="G192" s="2">
        <v>164.42</v>
      </c>
    </row>
    <row x14ac:dyDescent="0.25" r="193" customHeight="1" ht="19.5">
      <c r="A193" s="1">
        <v>41551</v>
      </c>
      <c r="B193" s="2">
        <v>167.75</v>
      </c>
      <c r="C193" s="2">
        <v>169.06</v>
      </c>
      <c r="D193" s="2">
        <v>167.53</v>
      </c>
      <c r="E193" s="2">
        <v>168.89</v>
      </c>
      <c r="F193" s="3">
        <v>96878000</v>
      </c>
      <c r="G193" s="2">
        <v>165.67</v>
      </c>
    </row>
    <row x14ac:dyDescent="0.25" r="194" customHeight="1" ht="19.5">
      <c r="A194" s="1">
        <v>41554</v>
      </c>
      <c r="B194" s="2">
        <v>167.42</v>
      </c>
      <c r="C194" s="2">
        <v>168.45</v>
      </c>
      <c r="D194" s="2">
        <v>167.25</v>
      </c>
      <c r="E194" s="2">
        <v>167.43</v>
      </c>
      <c r="F194" s="3">
        <v>96295000</v>
      </c>
      <c r="G194" s="2">
        <v>164.24</v>
      </c>
    </row>
    <row x14ac:dyDescent="0.25" r="195" customHeight="1" ht="19.5">
      <c r="A195" s="1">
        <v>41555</v>
      </c>
      <c r="B195" s="2">
        <v>167.4</v>
      </c>
      <c r="C195" s="2">
        <v>167.62</v>
      </c>
      <c r="D195" s="2">
        <v>165.36</v>
      </c>
      <c r="E195" s="2">
        <v>165.48</v>
      </c>
      <c r="F195" s="3">
        <v>178015000</v>
      </c>
      <c r="G195" s="2">
        <v>162.32</v>
      </c>
    </row>
    <row x14ac:dyDescent="0.25" r="196" customHeight="1" ht="19.5">
      <c r="A196" s="1">
        <v>41556</v>
      </c>
      <c r="B196" s="2">
        <v>165.8</v>
      </c>
      <c r="C196" s="2">
        <v>166.2</v>
      </c>
      <c r="D196" s="2">
        <v>164.53</v>
      </c>
      <c r="E196" s="2">
        <v>165.6</v>
      </c>
      <c r="F196" s="3">
        <v>168973000</v>
      </c>
      <c r="G196" s="2">
        <v>162.44</v>
      </c>
    </row>
    <row x14ac:dyDescent="0.25" r="197" customHeight="1" ht="19.5">
      <c r="A197" s="1">
        <v>41557</v>
      </c>
      <c r="B197" s="2">
        <v>167.29</v>
      </c>
      <c r="C197" s="2">
        <v>169.26</v>
      </c>
      <c r="D197" s="2">
        <v>167.23</v>
      </c>
      <c r="E197" s="2">
        <v>169.17</v>
      </c>
      <c r="F197" s="3">
        <v>195955000</v>
      </c>
      <c r="G197" s="2">
        <v>165.94</v>
      </c>
    </row>
    <row x14ac:dyDescent="0.25" r="198" customHeight="1" ht="19.5">
      <c r="A198" s="1">
        <v>41558</v>
      </c>
      <c r="B198" s="2">
        <v>168.91</v>
      </c>
      <c r="C198" s="2">
        <v>170.32</v>
      </c>
      <c r="D198" s="2">
        <v>168.77</v>
      </c>
      <c r="E198" s="2">
        <v>170.26</v>
      </c>
      <c r="F198" s="3">
        <v>105040000</v>
      </c>
      <c r="G198" s="2">
        <v>167.01</v>
      </c>
    </row>
    <row x14ac:dyDescent="0.25" r="199" customHeight="1" ht="19.5">
      <c r="A199" s="1">
        <v>41561</v>
      </c>
      <c r="B199" s="2">
        <v>169.21</v>
      </c>
      <c r="C199" s="2">
        <v>171.08</v>
      </c>
      <c r="D199" s="2">
        <v>169.08</v>
      </c>
      <c r="E199" s="2">
        <v>170.94</v>
      </c>
      <c r="F199" s="3">
        <v>112106000</v>
      </c>
      <c r="G199" s="2">
        <v>167.68</v>
      </c>
    </row>
    <row x14ac:dyDescent="0.25" r="200" customHeight="1" ht="19.5">
      <c r="A200" s="1">
        <v>41562</v>
      </c>
      <c r="B200" s="2">
        <v>170.51</v>
      </c>
      <c r="C200" s="2">
        <v>171.15</v>
      </c>
      <c r="D200" s="2">
        <v>169.47</v>
      </c>
      <c r="E200" s="2">
        <v>169.7</v>
      </c>
      <c r="F200" s="3">
        <v>155485000</v>
      </c>
      <c r="G200" s="2">
        <v>166.46</v>
      </c>
    </row>
    <row x14ac:dyDescent="0.25" r="201" customHeight="1" ht="19.5">
      <c r="A201" s="1">
        <v>41563</v>
      </c>
      <c r="B201" s="2">
        <v>170.72</v>
      </c>
      <c r="C201" s="2">
        <v>172.16</v>
      </c>
      <c r="D201" s="2">
        <v>170.64</v>
      </c>
      <c r="E201" s="2">
        <v>172.07</v>
      </c>
      <c r="F201" s="3">
        <v>161676000</v>
      </c>
      <c r="G201" s="2">
        <v>168.79</v>
      </c>
    </row>
    <row x14ac:dyDescent="0.25" r="202" customHeight="1" ht="19.5">
      <c r="A202" s="1">
        <v>41564</v>
      </c>
      <c r="B202" s="2">
        <v>171.37</v>
      </c>
      <c r="C202" s="2">
        <v>173.32</v>
      </c>
      <c r="D202" s="2">
        <v>171.34</v>
      </c>
      <c r="E202" s="2">
        <v>173.22</v>
      </c>
      <c r="F202" s="3">
        <v>129389000</v>
      </c>
      <c r="G202" s="2">
        <v>169.92</v>
      </c>
    </row>
    <row x14ac:dyDescent="0.25" r="203" customHeight="1" ht="19.5">
      <c r="A203" s="1">
        <v>41565</v>
      </c>
      <c r="B203" s="2">
        <v>173.86</v>
      </c>
      <c r="C203" s="2">
        <v>174.51</v>
      </c>
      <c r="D203" s="2">
        <v>173.51</v>
      </c>
      <c r="E203" s="2">
        <v>174.39</v>
      </c>
      <c r="F203" s="3">
        <v>138316000</v>
      </c>
      <c r="G203" s="2">
        <v>171.06</v>
      </c>
    </row>
    <row x14ac:dyDescent="0.25" r="204" customHeight="1" ht="19.5">
      <c r="A204" s="1">
        <v>41568</v>
      </c>
      <c r="B204" s="2">
        <v>174.45</v>
      </c>
      <c r="C204" s="2">
        <v>174.75</v>
      </c>
      <c r="D204" s="2">
        <v>174.01</v>
      </c>
      <c r="E204" s="2">
        <v>174.4</v>
      </c>
      <c r="F204" s="3">
        <v>104104000</v>
      </c>
      <c r="G204" s="2">
        <v>171.07</v>
      </c>
    </row>
    <row x14ac:dyDescent="0.25" r="205" customHeight="1" ht="19.5">
      <c r="A205" s="1">
        <v>41569</v>
      </c>
      <c r="B205" s="2">
        <v>174.91</v>
      </c>
      <c r="C205" s="2">
        <v>175.93</v>
      </c>
      <c r="D205" s="2">
        <v>174.43</v>
      </c>
      <c r="E205" s="2">
        <v>175.41</v>
      </c>
      <c r="F205" s="3">
        <v>126663000</v>
      </c>
      <c r="G205" s="2">
        <v>172.06</v>
      </c>
    </row>
    <row x14ac:dyDescent="0.25" r="206" customHeight="1" ht="19.5">
      <c r="A206" s="1">
        <v>41570</v>
      </c>
      <c r="B206" s="2">
        <v>174.81</v>
      </c>
      <c r="C206" s="2">
        <v>174.89</v>
      </c>
      <c r="D206" s="2">
        <v>173.96</v>
      </c>
      <c r="E206" s="2">
        <v>174.57</v>
      </c>
      <c r="F206" s="3">
        <v>105484000</v>
      </c>
      <c r="G206" s="2">
        <v>171.24</v>
      </c>
    </row>
    <row x14ac:dyDescent="0.25" r="207" customHeight="1" ht="19.5">
      <c r="A207" s="1">
        <v>41571</v>
      </c>
      <c r="B207" s="2">
        <v>174.92</v>
      </c>
      <c r="C207" s="2">
        <v>175.37</v>
      </c>
      <c r="D207" s="2">
        <v>174.51</v>
      </c>
      <c r="E207" s="2">
        <v>175.15</v>
      </c>
      <c r="F207" s="3">
        <v>70350000</v>
      </c>
      <c r="G207" s="2">
        <v>171.81</v>
      </c>
    </row>
    <row x14ac:dyDescent="0.25" r="208" customHeight="1" ht="19.5">
      <c r="A208" s="1">
        <v>41572</v>
      </c>
      <c r="B208" s="2">
        <v>175.51</v>
      </c>
      <c r="C208" s="3">
        <v>176</v>
      </c>
      <c r="D208" s="2">
        <v>175.17</v>
      </c>
      <c r="E208" s="2">
        <v>175.95</v>
      </c>
      <c r="F208" s="3">
        <v>93625000</v>
      </c>
      <c r="G208" s="2">
        <v>172.59</v>
      </c>
    </row>
    <row x14ac:dyDescent="0.25" r="209" customHeight="1" ht="19.5">
      <c r="A209" s="1">
        <v>41575</v>
      </c>
      <c r="B209" s="2">
        <v>175.89</v>
      </c>
      <c r="C209" s="2">
        <v>176.47</v>
      </c>
      <c r="D209" s="2">
        <v>175.7</v>
      </c>
      <c r="E209" s="2">
        <v>176.23</v>
      </c>
      <c r="F209" s="3">
        <v>84979000</v>
      </c>
      <c r="G209" s="2">
        <v>172.87</v>
      </c>
    </row>
    <row x14ac:dyDescent="0.25" r="210" customHeight="1" ht="19.5">
      <c r="A210" s="1">
        <v>41576</v>
      </c>
      <c r="B210" s="2">
        <v>176.63</v>
      </c>
      <c r="C210" s="2">
        <v>177.24</v>
      </c>
      <c r="D210" s="2">
        <v>176.38</v>
      </c>
      <c r="E210" s="2">
        <v>177.17</v>
      </c>
      <c r="F210" s="3">
        <v>87401000</v>
      </c>
      <c r="G210" s="2">
        <v>173.79</v>
      </c>
    </row>
    <row x14ac:dyDescent="0.25" r="211" customHeight="1" ht="19.5">
      <c r="A211" s="1">
        <v>41577</v>
      </c>
      <c r="B211" s="2">
        <v>177.38</v>
      </c>
      <c r="C211" s="2">
        <v>177.51</v>
      </c>
      <c r="D211" s="2">
        <v>175.66</v>
      </c>
      <c r="E211" s="2">
        <v>176.29</v>
      </c>
      <c r="F211" s="3">
        <v>140002000</v>
      </c>
      <c r="G211" s="2">
        <v>172.93</v>
      </c>
    </row>
    <row x14ac:dyDescent="0.25" r="212" customHeight="1" ht="19.5">
      <c r="A212" s="1">
        <v>41578</v>
      </c>
      <c r="B212" s="2">
        <v>176.15</v>
      </c>
      <c r="C212" s="2">
        <v>176.89</v>
      </c>
      <c r="D212" s="2">
        <v>175.53</v>
      </c>
      <c r="E212" s="2">
        <v>175.79</v>
      </c>
      <c r="F212" s="3">
        <v>133795000</v>
      </c>
      <c r="G212" s="2">
        <v>172.44</v>
      </c>
    </row>
    <row x14ac:dyDescent="0.25" r="213" customHeight="1" ht="19.5">
      <c r="A213" s="1">
        <v>41579</v>
      </c>
      <c r="B213" s="2">
        <v>176.02</v>
      </c>
      <c r="C213" s="2">
        <v>176.61</v>
      </c>
      <c r="D213" s="2">
        <v>175.22</v>
      </c>
      <c r="E213" s="2">
        <v>176.21</v>
      </c>
      <c r="F213" s="3">
        <v>142805000</v>
      </c>
      <c r="G213" s="2">
        <v>172.85</v>
      </c>
    </row>
    <row x14ac:dyDescent="0.25" r="214" customHeight="1" ht="19.5">
      <c r="A214" s="1">
        <v>41582</v>
      </c>
      <c r="B214" s="2">
        <v>176.69</v>
      </c>
      <c r="C214" s="2">
        <v>176.9</v>
      </c>
      <c r="D214" s="2">
        <v>175.98</v>
      </c>
      <c r="E214" s="2">
        <v>176.83</v>
      </c>
      <c r="F214" s="3">
        <v>85677000</v>
      </c>
      <c r="G214" s="2">
        <v>173.46</v>
      </c>
    </row>
    <row x14ac:dyDescent="0.25" r="215" customHeight="1" ht="19.5">
      <c r="A215" s="1">
        <v>41583</v>
      </c>
      <c r="B215" s="2">
        <v>176.14</v>
      </c>
      <c r="C215" s="2">
        <v>176.75</v>
      </c>
      <c r="D215" s="2">
        <v>175.57</v>
      </c>
      <c r="E215" s="2">
        <v>176.27</v>
      </c>
      <c r="F215" s="3">
        <v>85825000</v>
      </c>
      <c r="G215" s="2">
        <v>172.91</v>
      </c>
    </row>
    <row x14ac:dyDescent="0.25" r="216" customHeight="1" ht="19.5">
      <c r="A216" s="1">
        <v>41584</v>
      </c>
      <c r="B216" s="2">
        <v>177.03</v>
      </c>
      <c r="C216" s="2">
        <v>177.5</v>
      </c>
      <c r="D216" s="2">
        <v>176.54</v>
      </c>
      <c r="E216" s="2">
        <v>177.17</v>
      </c>
      <c r="F216" s="3">
        <v>87348000</v>
      </c>
      <c r="G216" s="2">
        <v>173.79</v>
      </c>
    </row>
    <row x14ac:dyDescent="0.25" r="217" customHeight="1" ht="19.5">
      <c r="A217" s="1">
        <v>41585</v>
      </c>
      <c r="B217" s="2">
        <v>177.5</v>
      </c>
      <c r="C217" s="2">
        <v>177.64</v>
      </c>
      <c r="D217" s="2">
        <v>174.76</v>
      </c>
      <c r="E217" s="2">
        <v>174.93</v>
      </c>
      <c r="F217" s="3">
        <v>157000000</v>
      </c>
      <c r="G217" s="2">
        <v>171.59</v>
      </c>
    </row>
    <row x14ac:dyDescent="0.25" r="218" customHeight="1" ht="19.5">
      <c r="A218" s="1">
        <v>41586</v>
      </c>
      <c r="B218" s="2">
        <v>174.87</v>
      </c>
      <c r="C218" s="2">
        <v>177.31</v>
      </c>
      <c r="D218" s="2">
        <v>174.85</v>
      </c>
      <c r="E218" s="2">
        <v>177.29</v>
      </c>
      <c r="F218" s="3">
        <v>136713000</v>
      </c>
      <c r="G218" s="2">
        <v>173.91</v>
      </c>
    </row>
    <row x14ac:dyDescent="0.25" r="219" customHeight="1" ht="19.5">
      <c r="A219" s="1">
        <v>41589</v>
      </c>
      <c r="B219" s="2">
        <v>177.12</v>
      </c>
      <c r="C219" s="2">
        <v>177.53</v>
      </c>
      <c r="D219" s="2">
        <v>176.91</v>
      </c>
      <c r="E219" s="2">
        <v>177.32</v>
      </c>
      <c r="F219" s="3">
        <v>62614000</v>
      </c>
      <c r="G219" s="2">
        <v>173.94</v>
      </c>
    </row>
    <row x14ac:dyDescent="0.25" r="220" customHeight="1" ht="19.5">
      <c r="A220" s="1">
        <v>41590</v>
      </c>
      <c r="B220" s="2">
        <v>176.94</v>
      </c>
      <c r="C220" s="2">
        <v>177.36</v>
      </c>
      <c r="D220" s="2">
        <v>176.37</v>
      </c>
      <c r="E220" s="2">
        <v>176.96</v>
      </c>
      <c r="F220" s="3">
        <v>83990000</v>
      </c>
      <c r="G220" s="2">
        <v>173.58</v>
      </c>
    </row>
    <row x14ac:dyDescent="0.25" r="221" customHeight="1" ht="19.5">
      <c r="A221" s="1">
        <v>41591</v>
      </c>
      <c r="B221" s="2">
        <v>176.09</v>
      </c>
      <c r="C221" s="2">
        <v>178.43</v>
      </c>
      <c r="D221" s="2">
        <v>176.09</v>
      </c>
      <c r="E221" s="2">
        <v>178.38</v>
      </c>
      <c r="F221" s="3">
        <v>103844000</v>
      </c>
      <c r="G221" s="2">
        <v>174.98</v>
      </c>
    </row>
    <row x14ac:dyDescent="0.25" r="222" customHeight="1" ht="19.5">
      <c r="A222" s="1">
        <v>41592</v>
      </c>
      <c r="B222" s="2">
        <v>178.54</v>
      </c>
      <c r="C222" s="2">
        <v>179.42</v>
      </c>
      <c r="D222" s="2">
        <v>178.25</v>
      </c>
      <c r="E222" s="2">
        <v>179.27</v>
      </c>
      <c r="F222" s="3">
        <v>103435000</v>
      </c>
      <c r="G222" s="2">
        <v>175.85</v>
      </c>
    </row>
    <row x14ac:dyDescent="0.25" r="223" customHeight="1" ht="19.5">
      <c r="A223" s="1">
        <v>41593</v>
      </c>
      <c r="B223" s="2">
        <v>179.56</v>
      </c>
      <c r="C223" s="2">
        <v>180.12</v>
      </c>
      <c r="D223" s="2">
        <v>179.33</v>
      </c>
      <c r="E223" s="2">
        <v>180.05</v>
      </c>
      <c r="F223" s="3">
        <v>102818000</v>
      </c>
      <c r="G223" s="2">
        <v>176.62</v>
      </c>
    </row>
    <row x14ac:dyDescent="0.25" r="224" customHeight="1" ht="19.5">
      <c r="A224" s="1">
        <v>41596</v>
      </c>
      <c r="B224" s="2">
        <v>180.35</v>
      </c>
      <c r="C224" s="2">
        <v>180.5</v>
      </c>
      <c r="D224" s="2">
        <v>179.02</v>
      </c>
      <c r="E224" s="2">
        <v>179.42</v>
      </c>
      <c r="F224" s="3">
        <v>104796000</v>
      </c>
      <c r="G224" s="3">
        <v>176</v>
      </c>
    </row>
    <row x14ac:dyDescent="0.25" r="225" customHeight="1" ht="19.5">
      <c r="A225" s="1">
        <v>41597</v>
      </c>
      <c r="B225" s="2">
        <v>179.33</v>
      </c>
      <c r="C225" s="2">
        <v>179.87</v>
      </c>
      <c r="D225" s="2">
        <v>178.72</v>
      </c>
      <c r="E225" s="2">
        <v>179.03</v>
      </c>
      <c r="F225" s="3">
        <v>93891000</v>
      </c>
      <c r="G225" s="2">
        <v>175.61</v>
      </c>
    </row>
    <row x14ac:dyDescent="0.25" r="226" customHeight="1" ht="19.5">
      <c r="A226" s="1">
        <v>41598</v>
      </c>
      <c r="B226" s="2">
        <v>179.39</v>
      </c>
      <c r="C226" s="2">
        <v>179.93</v>
      </c>
      <c r="D226" s="2">
        <v>177.98</v>
      </c>
      <c r="E226" s="2">
        <v>178.47</v>
      </c>
      <c r="F226" s="3">
        <v>124909000</v>
      </c>
      <c r="G226" s="2">
        <v>175.07</v>
      </c>
    </row>
    <row x14ac:dyDescent="0.25" r="227" customHeight="1" ht="19.5">
      <c r="A227" s="1">
        <v>41599</v>
      </c>
      <c r="B227" s="2">
        <v>178.97</v>
      </c>
      <c r="C227" s="2">
        <v>180.05</v>
      </c>
      <c r="D227" s="2">
        <v>178.86</v>
      </c>
      <c r="E227" s="2">
        <v>179.91</v>
      </c>
      <c r="F227" s="3">
        <v>92841000</v>
      </c>
      <c r="G227" s="2">
        <v>176.48</v>
      </c>
    </row>
    <row x14ac:dyDescent="0.25" r="228" customHeight="1" ht="19.5">
      <c r="A228" s="1">
        <v>41600</v>
      </c>
      <c r="B228" s="2">
        <v>179.98</v>
      </c>
      <c r="C228" s="2">
        <v>180.83</v>
      </c>
      <c r="D228" s="2">
        <v>179.77</v>
      </c>
      <c r="E228" s="2">
        <v>180.81</v>
      </c>
      <c r="F228" s="3">
        <v>81296000</v>
      </c>
      <c r="G228" s="2">
        <v>177.36</v>
      </c>
    </row>
    <row x14ac:dyDescent="0.25" r="229" customHeight="1" ht="19.5">
      <c r="A229" s="1">
        <v>41603</v>
      </c>
      <c r="B229" s="2">
        <v>181.13</v>
      </c>
      <c r="C229" s="2">
        <v>181.17</v>
      </c>
      <c r="D229" s="2">
        <v>180.37</v>
      </c>
      <c r="E229" s="2">
        <v>180.63</v>
      </c>
      <c r="F229" s="3">
        <v>79486000</v>
      </c>
      <c r="G229" s="2">
        <v>177.18</v>
      </c>
    </row>
    <row x14ac:dyDescent="0.25" r="230" customHeight="1" ht="19.5">
      <c r="A230" s="1">
        <v>41604</v>
      </c>
      <c r="B230" s="2">
        <v>180.72</v>
      </c>
      <c r="C230" s="2">
        <v>181.22</v>
      </c>
      <c r="D230" s="2">
        <v>180.41</v>
      </c>
      <c r="E230" s="2">
        <v>180.68</v>
      </c>
      <c r="F230" s="3">
        <v>86994000</v>
      </c>
      <c r="G230" s="2">
        <v>177.23</v>
      </c>
    </row>
    <row x14ac:dyDescent="0.25" r="231" customHeight="1" ht="19.5">
      <c r="A231" s="1">
        <v>41605</v>
      </c>
      <c r="B231" s="2">
        <v>180.87</v>
      </c>
      <c r="C231" s="2">
        <v>181.24</v>
      </c>
      <c r="D231" s="2">
        <v>180.65</v>
      </c>
      <c r="E231" s="2">
        <v>181.12</v>
      </c>
      <c r="F231" s="3">
        <v>58800000</v>
      </c>
      <c r="G231" s="2">
        <v>177.66</v>
      </c>
    </row>
    <row x14ac:dyDescent="0.25" r="232" customHeight="1" ht="19.5">
      <c r="A232" s="1">
        <v>41607</v>
      </c>
      <c r="B232" s="2">
        <v>181.32</v>
      </c>
      <c r="C232" s="2">
        <v>181.75</v>
      </c>
      <c r="D232" s="2">
        <v>180.8</v>
      </c>
      <c r="E232" s="3">
        <v>181</v>
      </c>
      <c r="F232" s="3">
        <v>55870900</v>
      </c>
      <c r="G232" s="2">
        <v>177.55</v>
      </c>
    </row>
    <row x14ac:dyDescent="0.25" r="233" customHeight="1" ht="19.5">
      <c r="A233" s="1">
        <v>41610</v>
      </c>
      <c r="B233" s="2">
        <v>181.09</v>
      </c>
      <c r="C233" s="2">
        <v>181.43</v>
      </c>
      <c r="D233" s="2">
        <v>180.25</v>
      </c>
      <c r="E233" s="2">
        <v>180.53</v>
      </c>
      <c r="F233" s="3">
        <v>99726000</v>
      </c>
      <c r="G233" s="2">
        <v>177.09</v>
      </c>
    </row>
    <row x14ac:dyDescent="0.25" r="234" customHeight="1" ht="19.5">
      <c r="A234" s="1">
        <v>41611</v>
      </c>
      <c r="B234" s="2">
        <v>179.94</v>
      </c>
      <c r="C234" s="2">
        <v>180.39</v>
      </c>
      <c r="D234" s="2">
        <v>179.17</v>
      </c>
      <c r="E234" s="2">
        <v>179.75</v>
      </c>
      <c r="F234" s="3">
        <v>116563000</v>
      </c>
      <c r="G234" s="2">
        <v>176.32</v>
      </c>
    </row>
    <row x14ac:dyDescent="0.25" r="235" customHeight="1" ht="19.5">
      <c r="A235" s="1">
        <v>41612</v>
      </c>
      <c r="B235" s="2">
        <v>179.1</v>
      </c>
      <c r="C235" s="2">
        <v>180.48</v>
      </c>
      <c r="D235" s="2">
        <v>178.35</v>
      </c>
      <c r="E235" s="2">
        <v>179.73</v>
      </c>
      <c r="F235" s="3">
        <v>123033000</v>
      </c>
      <c r="G235" s="2">
        <v>176.3</v>
      </c>
    </row>
    <row x14ac:dyDescent="0.25" r="236" customHeight="1" ht="19.5">
      <c r="A236" s="1">
        <v>41613</v>
      </c>
      <c r="B236" s="2">
        <v>179.41</v>
      </c>
      <c r="C236" s="2">
        <v>179.74</v>
      </c>
      <c r="D236" s="2">
        <v>178.77</v>
      </c>
      <c r="E236" s="2">
        <v>178.94</v>
      </c>
      <c r="F236" s="3">
        <v>106934000</v>
      </c>
      <c r="G236" s="2">
        <v>175.53</v>
      </c>
    </row>
    <row x14ac:dyDescent="0.25" r="237" customHeight="1" ht="19.5">
      <c r="A237" s="1">
        <v>41614</v>
      </c>
      <c r="B237" s="2">
        <v>180.67</v>
      </c>
      <c r="C237" s="2">
        <v>181.11</v>
      </c>
      <c r="D237" s="2">
        <v>180.15</v>
      </c>
      <c r="E237" s="2">
        <v>180.94</v>
      </c>
      <c r="F237" s="3">
        <v>127728000</v>
      </c>
      <c r="G237" s="2">
        <v>177.49</v>
      </c>
    </row>
    <row x14ac:dyDescent="0.25" r="238" customHeight="1" ht="19.5">
      <c r="A238" s="1">
        <v>41617</v>
      </c>
      <c r="B238" s="2">
        <v>181.47</v>
      </c>
      <c r="C238" s="2">
        <v>181.67</v>
      </c>
      <c r="D238" s="2">
        <v>181.16</v>
      </c>
      <c r="E238" s="2">
        <v>181.4</v>
      </c>
      <c r="F238" s="3">
        <v>70124000</v>
      </c>
      <c r="G238" s="2">
        <v>177.94</v>
      </c>
    </row>
    <row x14ac:dyDescent="0.25" r="239" customHeight="1" ht="19.5">
      <c r="A239" s="1">
        <v>41618</v>
      </c>
      <c r="B239" s="2">
        <v>180.98</v>
      </c>
      <c r="C239" s="2">
        <v>181.36</v>
      </c>
      <c r="D239" s="2">
        <v>180.64</v>
      </c>
      <c r="E239" s="2">
        <v>180.75</v>
      </c>
      <c r="F239" s="3">
        <v>80976000</v>
      </c>
      <c r="G239" s="2">
        <v>177.3</v>
      </c>
    </row>
    <row x14ac:dyDescent="0.25" r="240" customHeight="1" ht="19.5">
      <c r="A240" s="1">
        <v>41619</v>
      </c>
      <c r="B240" s="2">
        <v>180.82</v>
      </c>
      <c r="C240" s="2">
        <v>180.85</v>
      </c>
      <c r="D240" s="2">
        <v>178.5</v>
      </c>
      <c r="E240" s="2">
        <v>178.72</v>
      </c>
      <c r="F240" s="3">
        <v>130591000</v>
      </c>
      <c r="G240" s="2">
        <v>175.31</v>
      </c>
    </row>
    <row x14ac:dyDescent="0.25" r="241" customHeight="1" ht="19.5">
      <c r="A241" s="1">
        <v>41620</v>
      </c>
      <c r="B241" s="2">
        <v>178.64</v>
      </c>
      <c r="C241" s="2">
        <v>178.86</v>
      </c>
      <c r="D241" s="2">
        <v>177.76</v>
      </c>
      <c r="E241" s="2">
        <v>178.13</v>
      </c>
      <c r="F241" s="3">
        <v>115565000</v>
      </c>
      <c r="G241" s="2">
        <v>174.73</v>
      </c>
    </row>
    <row x14ac:dyDescent="0.25" r="242" customHeight="1" ht="19.5">
      <c r="A242" s="1">
        <v>41621</v>
      </c>
      <c r="B242" s="2">
        <v>178.5</v>
      </c>
      <c r="C242" s="2">
        <v>178.66</v>
      </c>
      <c r="D242" s="2">
        <v>177.77</v>
      </c>
      <c r="E242" s="2">
        <v>178.11</v>
      </c>
      <c r="F242" s="3">
        <v>107808000</v>
      </c>
      <c r="G242" s="2">
        <v>174.71</v>
      </c>
    </row>
    <row x14ac:dyDescent="0.25" r="243" customHeight="1" ht="19.5">
      <c r="A243" s="1">
        <v>41624</v>
      </c>
      <c r="B243" s="2">
        <v>178.95</v>
      </c>
      <c r="C243" s="2">
        <v>179.81</v>
      </c>
      <c r="D243" s="2">
        <v>178.9</v>
      </c>
      <c r="E243" s="2">
        <v>179.22</v>
      </c>
      <c r="F243" s="3">
        <v>96195000</v>
      </c>
      <c r="G243" s="2">
        <v>175.8</v>
      </c>
    </row>
    <row x14ac:dyDescent="0.25" r="244" customHeight="1" ht="19.5">
      <c r="A244" s="1">
        <v>41625</v>
      </c>
      <c r="B244" s="2">
        <v>179.38</v>
      </c>
      <c r="C244" s="2">
        <v>179.41</v>
      </c>
      <c r="D244" s="2">
        <v>178.25</v>
      </c>
      <c r="E244" s="2">
        <v>178.65</v>
      </c>
      <c r="F244" s="3">
        <v>89886000</v>
      </c>
      <c r="G244" s="2">
        <v>175.24</v>
      </c>
    </row>
    <row x14ac:dyDescent="0.25" r="245" customHeight="1" ht="19.5">
      <c r="A245" s="1">
        <v>41626</v>
      </c>
      <c r="B245" s="2">
        <v>178.92</v>
      </c>
      <c r="C245" s="2">
        <v>181.73</v>
      </c>
      <c r="D245" s="2">
        <v>177.32</v>
      </c>
      <c r="E245" s="2">
        <v>181.7</v>
      </c>
      <c r="F245" s="3">
        <v>234906000</v>
      </c>
      <c r="G245" s="2">
        <v>178.23</v>
      </c>
    </row>
    <row x14ac:dyDescent="0.25" r="246" customHeight="1" ht="19.5">
      <c r="A246" s="1">
        <v>41627</v>
      </c>
      <c r="B246" s="2">
        <v>181.18</v>
      </c>
      <c r="C246" s="2">
        <v>181.7</v>
      </c>
      <c r="D246" s="2">
        <v>180.71</v>
      </c>
      <c r="E246" s="2">
        <v>181.49</v>
      </c>
      <c r="F246" s="3">
        <v>136531200</v>
      </c>
      <c r="G246" s="2">
        <v>178.03</v>
      </c>
    </row>
    <row x14ac:dyDescent="0.25" r="247" customHeight="1" ht="19.5">
      <c r="A247" s="1">
        <v>41628</v>
      </c>
      <c r="B247" s="2">
        <v>180.69</v>
      </c>
      <c r="C247" s="2">
        <v>181.99</v>
      </c>
      <c r="D247" s="2">
        <v>180.57</v>
      </c>
      <c r="E247" s="2">
        <v>181.56</v>
      </c>
      <c r="F247" s="3">
        <v>197087000</v>
      </c>
      <c r="G247" s="2">
        <v>179.06</v>
      </c>
    </row>
    <row x14ac:dyDescent="0.25" r="248" customHeight="1" ht="19.5">
      <c r="A248" s="1">
        <v>41631</v>
      </c>
      <c r="B248" s="2">
        <v>182.45</v>
      </c>
      <c r="C248" s="2">
        <v>182.64</v>
      </c>
      <c r="D248" s="2">
        <v>182.07</v>
      </c>
      <c r="E248" s="2">
        <v>182.53</v>
      </c>
      <c r="F248" s="3">
        <v>85598000</v>
      </c>
      <c r="G248" s="2">
        <v>180.02</v>
      </c>
    </row>
    <row x14ac:dyDescent="0.25" r="249" customHeight="1" ht="19.5">
      <c r="A249" s="1">
        <v>41632</v>
      </c>
      <c r="B249" s="2">
        <v>182.54</v>
      </c>
      <c r="C249" s="2">
        <v>183.01</v>
      </c>
      <c r="D249" s="2">
        <v>182.53</v>
      </c>
      <c r="E249" s="2">
        <v>182.93</v>
      </c>
      <c r="F249" s="3">
        <v>45368800</v>
      </c>
      <c r="G249" s="2">
        <v>180.41</v>
      </c>
    </row>
    <row x14ac:dyDescent="0.25" r="250" customHeight="1" ht="19.5">
      <c r="A250" s="1">
        <v>41634</v>
      </c>
      <c r="B250" s="2">
        <v>183.34</v>
      </c>
      <c r="C250" s="2">
        <v>183.96</v>
      </c>
      <c r="D250" s="2">
        <v>183.32</v>
      </c>
      <c r="E250" s="2">
        <v>183.86</v>
      </c>
      <c r="F250" s="3">
        <v>63365000</v>
      </c>
      <c r="G250" s="2">
        <v>181.33</v>
      </c>
    </row>
    <row x14ac:dyDescent="0.25" r="251" customHeight="1" ht="19.5">
      <c r="A251" s="1">
        <v>41635</v>
      </c>
      <c r="B251" s="2">
        <v>184.1</v>
      </c>
      <c r="C251" s="2">
        <v>184.18</v>
      </c>
      <c r="D251" s="2">
        <v>183.66</v>
      </c>
      <c r="E251" s="2">
        <v>183.85</v>
      </c>
      <c r="F251" s="3">
        <v>61814000</v>
      </c>
      <c r="G251" s="2">
        <v>181.32</v>
      </c>
    </row>
    <row x14ac:dyDescent="0.25" r="252" customHeight="1" ht="19.5">
      <c r="A252" s="1">
        <v>41638</v>
      </c>
      <c r="B252" s="2">
        <v>183.87</v>
      </c>
      <c r="C252" s="2">
        <v>184.02</v>
      </c>
      <c r="D252" s="2">
        <v>183.58</v>
      </c>
      <c r="E252" s="2">
        <v>183.82</v>
      </c>
      <c r="F252" s="3">
        <v>56857000</v>
      </c>
      <c r="G252" s="2">
        <v>181.29</v>
      </c>
    </row>
    <row x14ac:dyDescent="0.25" r="253" customHeight="1" ht="19.5">
      <c r="A253" s="1">
        <v>41639</v>
      </c>
      <c r="B253" s="2">
        <v>184.07</v>
      </c>
      <c r="C253" s="2">
        <v>184.69</v>
      </c>
      <c r="D253" s="2">
        <v>183.93</v>
      </c>
      <c r="E253" s="2">
        <v>184.69</v>
      </c>
      <c r="F253" s="3">
        <v>86119900</v>
      </c>
      <c r="G253" s="2">
        <v>182.15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aapl2013.csv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2022-10-17T23:51:05.754Z</dcterms:created>
  <dcterms:modified xsi:type="dcterms:W3CDTF">2022-10-17T23:51:05.754Z</dcterms:modified>
</cp:coreProperties>
</file>